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8_{1483A1B4-C12C-4E09-832A-9058A067751D}" xr6:coauthVersionLast="47" xr6:coauthVersionMax="47" xr10:uidLastSave="{00000000-0000-0000-0000-000000000000}"/>
  <bookViews>
    <workbookView xWindow="-120" yWindow="-120" windowWidth="20730" windowHeight="11160" xr2:uid="{C39FB186-15F0-40A7-B837-6098E5C5CB53}"/>
  </bookViews>
  <sheets>
    <sheet name="Sheet1" sheetId="1" r:id="rId1"/>
    <sheet name="Sheet2" sheetId="2" r:id="rId2"/>
  </sheets>
  <definedNames>
    <definedName name="_xlnm.Print_Area" localSheetId="0">Sheet1!$A$1:$L$73</definedName>
    <definedName name="_xlnm.Print_Titles" localSheetId="0">Sheet1!$A:$G,Sheet1!$1:$2</definedName>
    <definedName name="QB_COLUMN_59200" localSheetId="0" hidden="1">Sheet1!$N$2</definedName>
    <definedName name="QB_COLUMN_63620" localSheetId="0" hidden="1">Sheet1!#REF!</definedName>
    <definedName name="QB_COLUMN_64430" localSheetId="0" hidden="1">Sheet1!#REF!</definedName>
    <definedName name="QB_COLUMN_76210" localSheetId="0" hidden="1">Sheet1!$P$2</definedName>
    <definedName name="QB_DATA_0" localSheetId="0" hidden="1">Sheet1!$5:$5,Sheet1!$6:$6,Sheet1!$7:$7,Sheet1!$8:$8,Sheet1!$9:$9,Sheet1!$10:$10,Sheet1!$17:$17,Sheet1!$18:$18,Sheet1!$19:$19,Sheet1!$20:$20,Sheet1!$21:$21,Sheet1!$22:$22,Sheet1!$23:$23,Sheet1!$24:$24,Sheet1!$25:$25,Sheet1!$26:$26</definedName>
    <definedName name="QB_DATA_1" localSheetId="0" hidden="1">Sheet1!$27:$27,Sheet1!$28:$28,Sheet1!$30:$30,Sheet1!#REF!,Sheet1!#REF!,Sheet1!#REF!,Sheet1!#REF!,Sheet1!#REF!,Sheet1!#REF!,Sheet1!$34:$34,Sheet1!$35:$35,Sheet1!$38:$38,Sheet1!$39:$39,Sheet1!$41:$41,Sheet1!$42:$42,Sheet1!$43:$43</definedName>
    <definedName name="QB_DATA_2" localSheetId="0" hidden="1">Sheet1!$44:$44,Sheet1!$45:$45,Sheet1!$46:$46,Sheet1!$47:$47,Sheet1!$50:$50,Sheet1!$53:$53,Sheet1!$54:$54,Sheet1!$55:$55,Sheet1!$56:$56,Sheet1!$59:$59,Sheet1!$62:$62,Sheet1!$63:$63,Sheet1!$65:$65,Sheet1!$66:$66,Sheet1!$67:$67,Sheet1!$68:$68</definedName>
    <definedName name="QB_DATA_3" localSheetId="0" hidden="1">Sheet1!$69:$69,Sheet1!$70:$70,Sheet1!$75:$75,Sheet1!$76:$76,Sheet1!$77:$77,Sheet1!$78:$78</definedName>
    <definedName name="QB_FORMULA_0" localSheetId="0" hidden="1">Sheet1!#REF!,Sheet1!#REF!,Sheet1!#REF!,Sheet1!#REF!,Sheet1!#REF!,Sheet1!#REF!,Sheet1!#REF!,Sheet1!#REF!,Sheet1!#REF!,Sheet1!#REF!,Sheet1!$N$13,Sheet1!$P$13,Sheet1!#REF!,Sheet1!#REF!,Sheet1!$N$14,Sheet1!$P$14</definedName>
    <definedName name="QB_FORMULA_1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2" localSheetId="0" hidden="1">Sheet1!#REF!,Sheet1!#REF!,Sheet1!#REF!,Sheet1!#REF!,Sheet1!#REF!,Sheet1!#REF!,Sheet1!#REF!,Sheet1!#REF!,Sheet1!#REF!,Sheet1!#REF!,Sheet1!$N$30,Sheet1!$P$30,Sheet1!#REF!,Sheet1!#REF!,Sheet1!#REF!,Sheet1!#REF!</definedName>
    <definedName name="QB_FORMULA_3" localSheetId="0" hidden="1">Sheet1!#REF!,Sheet1!#REF!,Sheet1!#REF!,Sheet1!#REF!,Sheet1!#REF!,Sheet1!#REF!,Sheet1!#REF!,Sheet1!#REF!,Sheet1!#REF!,Sheet1!#REF!,Sheet1!$N$37,Sheet1!$P$37,Sheet1!#REF!,Sheet1!#REF!,Sheet1!#REF!,Sheet1!#REF!</definedName>
    <definedName name="QB_FORMULA_4" localSheetId="0" hidden="1">Sheet1!#REF!,Sheet1!#REF!,Sheet1!$N$41,Sheet1!$P$41,Sheet1!#REF!,Sheet1!#REF!,Sheet1!#REF!,Sheet1!#REF!,Sheet1!#REF!,Sheet1!#REF!,Sheet1!#REF!,Sheet1!#REF!,Sheet1!#REF!,Sheet1!#REF!,Sheet1!#REF!,Sheet1!#REF!</definedName>
    <definedName name="QB_FORMULA_5" localSheetId="0" hidden="1">Sheet1!#REF!,Sheet1!#REF!,Sheet1!#REF!,Sheet1!#REF!,Sheet1!#REF!,Sheet1!#REF!,Sheet1!$N$52,Sheet1!$P$52,Sheet1!#REF!,Sheet1!#REF!,Sheet1!#REF!,Sheet1!#REF!,Sheet1!#REF!,Sheet1!#REF!,Sheet1!#REF!,Sheet1!#REF!</definedName>
    <definedName name="QB_FORMULA_6" localSheetId="0" hidden="1">Sheet1!#REF!,Sheet1!#REF!,Sheet1!$N$58,Sheet1!$P$58,Sheet1!#REF!,Sheet1!#REF!,Sheet1!#REF!,Sheet1!#REF!,Sheet1!$N$61,Sheet1!$P$61,Sheet1!#REF!,Sheet1!#REF!,Sheet1!#REF!,Sheet1!#REF!,Sheet1!#REF!,Sheet1!#REF!</definedName>
    <definedName name="QB_FORMULA_7" localSheetId="0" hidden="1">Sheet1!$N$65,Sheet1!$P$65,Sheet1!#REF!,Sheet1!#REF!,Sheet1!#REF!,Sheet1!#REF!,Sheet1!#REF!,Sheet1!#REF!,Sheet1!#REF!,Sheet1!#REF!,Sheet1!#REF!,Sheet1!#REF!,Sheet1!#REF!,Sheet1!#REF!,Sheet1!$N$72,Sheet1!$P$72</definedName>
    <definedName name="QB_FORMULA_8" localSheetId="0" hidden="1">Sheet1!#REF!,Sheet1!#REF!,Sheet1!$N$73,Sheet1!$P$73,Sheet1!#REF!,Sheet1!#REF!,Sheet1!$N$80,Sheet1!$N$81,Sheet1!$N$82,Sheet1!$P$82,Sheet1!#REF!,Sheet1!#REF!</definedName>
    <definedName name="QB_ROW_101260" localSheetId="0" hidden="1">Sheet1!#REF!</definedName>
    <definedName name="QB_ROW_118260" localSheetId="0" hidden="1">Sheet1!#REF!</definedName>
    <definedName name="QB_ROW_126240" localSheetId="0" hidden="1">Sheet1!$E$10</definedName>
    <definedName name="QB_ROW_127240" localSheetId="0" hidden="1">Sheet1!$E$5</definedName>
    <definedName name="QB_ROW_129250" localSheetId="0" hidden="1">Sheet1!$F$36</definedName>
    <definedName name="QB_ROW_135240" localSheetId="0" hidden="1">Sheet1!$E$70</definedName>
    <definedName name="QB_ROW_136240" localSheetId="0" hidden="1">Sheet1!$E$9</definedName>
    <definedName name="QB_ROW_138250" localSheetId="0" hidden="1">Sheet1!$F$63</definedName>
    <definedName name="QB_ROW_139260" localSheetId="0" hidden="1">Sheet1!$G$21</definedName>
    <definedName name="QB_ROW_140260" localSheetId="0" hidden="1">Sheet1!$G$29</definedName>
    <definedName name="QB_ROW_154040" localSheetId="0" hidden="1">Sheet1!$E$38</definedName>
    <definedName name="QB_ROW_154340" localSheetId="0" hidden="1">Sheet1!$E$41</definedName>
    <definedName name="QB_ROW_155240" localSheetId="0" hidden="1">Sheet1!$E$43</definedName>
    <definedName name="QB_ROW_156040" localSheetId="0" hidden="1">Sheet1!$E$50</definedName>
    <definedName name="QB_ROW_156340" localSheetId="0" hidden="1">Sheet1!$E$52</definedName>
    <definedName name="QB_ROW_157240" localSheetId="0" hidden="1">Sheet1!$E$47</definedName>
    <definedName name="QB_ROW_158260" localSheetId="0" hidden="1">Sheet1!$G$27</definedName>
    <definedName name="QB_ROW_159260" localSheetId="0" hidden="1">Sheet1!$G$23</definedName>
    <definedName name="QB_ROW_160250" localSheetId="0" hidden="1">Sheet1!$F$39</definedName>
    <definedName name="QB_ROW_164250" localSheetId="0" hidden="1">Sheet1!$F$33</definedName>
    <definedName name="QB_ROW_165260" localSheetId="0" hidden="1">Sheet1!$G$24</definedName>
    <definedName name="QB_ROW_166250" localSheetId="0" hidden="1">Sheet1!$F$56</definedName>
    <definedName name="QB_ROW_167250" localSheetId="0" hidden="1">Sheet1!$F$57</definedName>
    <definedName name="QB_ROW_172260" localSheetId="0" hidden="1">Sheet1!#REF!</definedName>
    <definedName name="QB_ROW_174260" localSheetId="0" hidden="1">Sheet1!#REF!</definedName>
    <definedName name="QB_ROW_178240" localSheetId="0" hidden="1">Sheet1!$E$45</definedName>
    <definedName name="QB_ROW_181260" localSheetId="0" hidden="1">Sheet1!$G$25</definedName>
    <definedName name="QB_ROW_182260" localSheetId="0" hidden="1">Sheet1!$G$26</definedName>
    <definedName name="QB_ROW_18301" localSheetId="0" hidden="1">Sheet1!$A$82</definedName>
    <definedName name="QB_ROW_185250" localSheetId="0" hidden="1">Sheet1!$F$60</definedName>
    <definedName name="QB_ROW_187240" localSheetId="0" hidden="1">Sheet1!$E$6</definedName>
    <definedName name="QB_ROW_19011" localSheetId="0" hidden="1">Sheet1!$B$3</definedName>
    <definedName name="QB_ROW_192230" localSheetId="0" hidden="1">Sheet1!$D$78</definedName>
    <definedName name="QB_ROW_19311" localSheetId="0" hidden="1">Sheet1!$B$73</definedName>
    <definedName name="QB_ROW_193260" localSheetId="0" hidden="1">Sheet1!$G$28</definedName>
    <definedName name="QB_ROW_194240" localSheetId="0" hidden="1">Sheet1!$E$48</definedName>
    <definedName name="QB_ROW_195260" localSheetId="0" hidden="1">Sheet1!$G$22</definedName>
    <definedName name="QB_ROW_196260" localSheetId="0" hidden="1">Sheet1!#REF!</definedName>
    <definedName name="QB_ROW_200240" localSheetId="0" hidden="1">Sheet1!$E$46</definedName>
    <definedName name="QB_ROW_20031" localSheetId="0" hidden="1">Sheet1!$D$4</definedName>
    <definedName name="QB_ROW_20331" localSheetId="0" hidden="1">Sheet1!$D$13</definedName>
    <definedName name="QB_ROW_206260" localSheetId="0" hidden="1">Sheet1!$G$20</definedName>
    <definedName name="QB_ROW_207260" localSheetId="0" hidden="1">Sheet1!$G$19</definedName>
    <definedName name="QB_ROW_208260" localSheetId="0" hidden="1">Sheet1!$G$18</definedName>
    <definedName name="QB_ROW_21031" localSheetId="0" hidden="1">Sheet1!$D$15</definedName>
    <definedName name="QB_ROW_21331" localSheetId="0" hidden="1">Sheet1!$D$72</definedName>
    <definedName name="QB_ROW_214230" localSheetId="0" hidden="1">Sheet1!$D$77</definedName>
    <definedName name="QB_ROW_215230" localSheetId="0" hidden="1">Sheet1!$D$76</definedName>
    <definedName name="QB_ROW_22011" localSheetId="0" hidden="1">Sheet1!$B$74</definedName>
    <definedName name="QB_ROW_22311" localSheetId="0" hidden="1">Sheet1!$B$81</definedName>
    <definedName name="QB_ROW_24021" localSheetId="0" hidden="1">Sheet1!$C$75</definedName>
    <definedName name="QB_ROW_24321" localSheetId="0" hidden="1">Sheet1!$C$80</definedName>
    <definedName name="QB_ROW_26040" localSheetId="0" hidden="1">Sheet1!$E$53</definedName>
    <definedName name="QB_ROW_26340" localSheetId="0" hidden="1">Sheet1!$E$58</definedName>
    <definedName name="QB_ROW_27250" localSheetId="0" hidden="1">Sheet1!$F$55</definedName>
    <definedName name="QB_ROW_30040" localSheetId="0" hidden="1">Sheet1!$E$59</definedName>
    <definedName name="QB_ROW_30340" localSheetId="0" hidden="1">Sheet1!$E$61</definedName>
    <definedName name="QB_ROW_31230" localSheetId="0" hidden="1">Sheet1!$D$79</definedName>
    <definedName name="QB_ROW_52350" localSheetId="0" hidden="1">Sheet1!$F$35</definedName>
    <definedName name="QB_ROW_62040" localSheetId="0" hidden="1">Sheet1!$E$62</definedName>
    <definedName name="QB_ROW_62250" localSheetId="0" hidden="1">Sheet1!$F$64</definedName>
    <definedName name="QB_ROW_62340" localSheetId="0" hidden="1">Sheet1!$E$65</definedName>
    <definedName name="QB_ROW_63250" localSheetId="0" hidden="1">Sheet1!$F$40</definedName>
    <definedName name="QB_ROW_65240" localSheetId="0" hidden="1">Sheet1!$E$67</definedName>
    <definedName name="QB_ROW_69250" localSheetId="0" hidden="1">Sheet1!$F$54</definedName>
    <definedName name="QB_ROW_70050" localSheetId="0" hidden="1">Sheet1!$F$17</definedName>
    <definedName name="QB_ROW_70350" localSheetId="0" hidden="1">Sheet1!$F$30</definedName>
    <definedName name="QB_ROW_71050" localSheetId="0" hidden="1">Sheet1!$F$34</definedName>
    <definedName name="QB_ROW_71260" localSheetId="0" hidden="1">Sheet1!#REF!</definedName>
    <definedName name="QB_ROW_71350" localSheetId="0" hidden="1">Sheet1!#REF!</definedName>
    <definedName name="QB_ROW_73340" localSheetId="0" hidden="1">Sheet1!$E$69</definedName>
    <definedName name="QB_ROW_75240" localSheetId="0" hidden="1">Sheet1!$E$42</definedName>
    <definedName name="QB_ROW_76240" localSheetId="0" hidden="1">Sheet1!$E$68</definedName>
    <definedName name="QB_ROW_77240" localSheetId="0" hidden="1">Sheet1!$E$71</definedName>
    <definedName name="QB_ROW_78240" localSheetId="0" hidden="1">Sheet1!$E$7</definedName>
    <definedName name="QB_ROW_79240" localSheetId="0" hidden="1">Sheet1!$E$11</definedName>
    <definedName name="QB_ROW_80240" localSheetId="0" hidden="1">Sheet1!$E$66</definedName>
    <definedName name="QB_ROW_85040" localSheetId="0" hidden="1">Sheet1!$E$16</definedName>
    <definedName name="QB_ROW_85340" localSheetId="0" hidden="1">Sheet1!$E$37</definedName>
    <definedName name="QB_ROW_86321" localSheetId="0" hidden="1">Sheet1!$C$14</definedName>
    <definedName name="QB_ROW_91340" localSheetId="0" hidden="1">Sheet1!$E$44</definedName>
    <definedName name="QB_ROW_96250" localSheetId="0" hidden="1">Sheet1!$F$51</definedName>
    <definedName name="QBCANSUPPORTUPDATE" localSheetId="0">TRUE</definedName>
    <definedName name="QBCOMPANYFILENAME" localSheetId="0">"C:\Users\Public\Documents\Intuit\QuickBooks\Company Files\Nations Ministry Center May2019.QBW.SearchIndex\Nations Ministry Center May2019!.QBW"</definedName>
    <definedName name="QBENDDATE" localSheetId="0">20200630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"670a5f0ba5994bb69713a1e078f91c23"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36" i="1"/>
  <c r="H18" i="1"/>
  <c r="H19" i="1"/>
  <c r="H20" i="1"/>
  <c r="H21" i="1"/>
  <c r="H23" i="1"/>
  <c r="H27" i="1"/>
  <c r="H30" i="1" l="1"/>
  <c r="I72" i="1"/>
  <c r="H34" i="1" l="1"/>
  <c r="H36" i="1"/>
  <c r="H72" i="1" s="1"/>
  <c r="H7" i="1" s="1"/>
  <c r="L7" i="1"/>
  <c r="L12" i="1"/>
  <c r="H13" i="1" l="1"/>
  <c r="L13" i="1"/>
  <c r="L39" i="1"/>
  <c r="L30" i="1"/>
  <c r="L36" i="1" s="1"/>
  <c r="L34" i="1" l="1"/>
  <c r="L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L9" authorId="0" shapeId="0" xr:uid="{730D440F-C286-4448-B48C-A68B07CEC371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fees paid by other nonprofits for interpreters, donations from immigration program</t>
        </r>
      </text>
    </comment>
    <comment ref="L12" authorId="0" shapeId="0" xr:uid="{E736954B-75E0-4EC5-904C-5D7347D0256A}">
      <text>
        <r>
          <rPr>
            <b/>
            <sz val="9"/>
            <color rgb="FF000000"/>
            <rFont val="Tahoma"/>
            <family val="2"/>
          </rPr>
          <t>Owner: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$18,000 from Building Fund; $3,630 Predators; $20,000 from United Way; $14,612 from WEHF; $15,000 from Healing Trust; $16,058 United Way Basic Needs; $3,008 Census</t>
        </r>
      </text>
    </comment>
  </commentList>
</comments>
</file>

<file path=xl/sharedStrings.xml><?xml version="1.0" encoding="utf-8"?>
<sst xmlns="http://schemas.openxmlformats.org/spreadsheetml/2006/main" count="74" uniqueCount="74">
  <si>
    <t>Ordinary Income/Expense</t>
  </si>
  <si>
    <t>Income</t>
  </si>
  <si>
    <t>Interest Income</t>
  </si>
  <si>
    <t>Campaign Contributions/Pledges</t>
  </si>
  <si>
    <t>Contributions Income</t>
  </si>
  <si>
    <t>Program Revenue</t>
  </si>
  <si>
    <t>Shop for Cause</t>
  </si>
  <si>
    <t>Unbudgeted Grant</t>
  </si>
  <si>
    <t>Total Income</t>
  </si>
  <si>
    <t>Gross Profit</t>
  </si>
  <si>
    <t>Expense</t>
  </si>
  <si>
    <t>Payroll</t>
  </si>
  <si>
    <t>Wages</t>
  </si>
  <si>
    <t>Executive Director</t>
  </si>
  <si>
    <t>GROW Coach</t>
  </si>
  <si>
    <t>GROW Coach Rutherford</t>
  </si>
  <si>
    <t>Asst. NA Coordinator</t>
  </si>
  <si>
    <t>Nations Academy Program Assist</t>
  </si>
  <si>
    <t>Total Wages</t>
  </si>
  <si>
    <t>AmeriCorps</t>
  </si>
  <si>
    <t>Payroll Taxes</t>
  </si>
  <si>
    <t>Payroll Expenses</t>
  </si>
  <si>
    <t>Insurance - WC</t>
  </si>
  <si>
    <t>Total Payroll</t>
  </si>
  <si>
    <t>Supplies</t>
  </si>
  <si>
    <t>Nations Academy</t>
  </si>
  <si>
    <t>Office Expense</t>
  </si>
  <si>
    <t>Total Supplies</t>
  </si>
  <si>
    <t>Postage</t>
  </si>
  <si>
    <t>Printing</t>
  </si>
  <si>
    <t>Employee mileage</t>
  </si>
  <si>
    <t>Bus Expense #2</t>
  </si>
  <si>
    <t>Bus Expense #3</t>
  </si>
  <si>
    <t>Van Expense</t>
  </si>
  <si>
    <t>Van Expense #2 White Van</t>
  </si>
  <si>
    <t>Client Assistance</t>
  </si>
  <si>
    <t>Community Outreach</t>
  </si>
  <si>
    <t>Total Client Assistance</t>
  </si>
  <si>
    <t>Contract Services</t>
  </si>
  <si>
    <t>Background Check</t>
  </si>
  <si>
    <t>Accounting Fees</t>
  </si>
  <si>
    <t>Language Bank/Interpreting</t>
  </si>
  <si>
    <t>Website development</t>
  </si>
  <si>
    <t>Total Contract Services</t>
  </si>
  <si>
    <t>Facilities and Equipment</t>
  </si>
  <si>
    <t>Welshwood/Bldg Campaign</t>
  </si>
  <si>
    <t>Total Facilities and Equipment</t>
  </si>
  <si>
    <t>Fees &amp; Memberships</t>
  </si>
  <si>
    <t>Donor Database</t>
  </si>
  <si>
    <t>Fees &amp; Memberships - Other</t>
  </si>
  <si>
    <t>Total Fees &amp; Memberships</t>
  </si>
  <si>
    <t>Insurance</t>
  </si>
  <si>
    <t>Meals</t>
  </si>
  <si>
    <t>Professional Development</t>
  </si>
  <si>
    <t>Telephone Expense</t>
  </si>
  <si>
    <t>Internet Expense</t>
  </si>
  <si>
    <t>Unbudgeted Expenses</t>
  </si>
  <si>
    <t>Total Expense</t>
  </si>
  <si>
    <t>Net Ordinary Income</t>
  </si>
  <si>
    <t>New bus</t>
  </si>
  <si>
    <t>Released from restriction</t>
  </si>
  <si>
    <t>Immigration Services (Dan)</t>
  </si>
  <si>
    <t>Elders Coordinator (Bimal)</t>
  </si>
  <si>
    <t>Elders/Immigration Support (Mary)</t>
  </si>
  <si>
    <t>Nations Acad Coordinator (Abby)</t>
  </si>
  <si>
    <t>Middle School Coordinator (Audra)</t>
  </si>
  <si>
    <t>Elementary Coordinator (Brianna)</t>
  </si>
  <si>
    <t xml:space="preserve">Payroll Protection Program loan </t>
  </si>
  <si>
    <t>?</t>
  </si>
  <si>
    <t>McMurray Coordinator (Anna)</t>
  </si>
  <si>
    <t>Jul 20 - Jun 21 Budget</t>
  </si>
  <si>
    <t>Jun 21 - Jul 22 Budget</t>
  </si>
  <si>
    <t>Mental Health/Counseling for Staff</t>
  </si>
  <si>
    <t>Year-end/Christmas Bonus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</si>
</sst>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0" xfId="0" applyNumberFormat="1" applyFont="1"/>
    <xf numFmtId="165" fontId="3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/>
    <xf numFmtId="49" fontId="5" fillId="0" borderId="0" xfId="0" applyNumberFormat="1" applyFont="1"/>
    <xf numFmtId="164" fontId="5" fillId="0" borderId="0" xfId="0" applyNumberFormat="1" applyFont="1" applyBorder="1"/>
    <xf numFmtId="165" fontId="3" fillId="0" borderId="1" xfId="0" applyNumberFormat="1" applyFont="1" applyBorder="1"/>
    <xf numFmtId="0" fontId="3" fillId="0" borderId="0" xfId="0" applyFont="1"/>
    <xf numFmtId="0" fontId="3" fillId="0" borderId="0" xfId="0" applyNumberFormat="1" applyFont="1"/>
    <xf numFmtId="0" fontId="4" fillId="0" borderId="0" xfId="0" applyNumberFormat="1" applyFont="1"/>
    <xf numFmtId="165" fontId="3" fillId="0" borderId="0" xfId="0" applyNumberFormat="1" applyFont="1" applyAlignment="1">
      <alignment horizontal="right"/>
    </xf>
    <xf numFmtId="49" fontId="3" fillId="0" borderId="0" xfId="0" applyNumberFormat="1" applyFont="1" applyBorder="1"/>
    <xf numFmtId="165" fontId="3" fillId="0" borderId="0" xfId="0" applyNumberFormat="1" applyFont="1" applyBorder="1"/>
    <xf numFmtId="49" fontId="5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NumberFormat="1" applyFont="1" applyBorder="1"/>
    <xf numFmtId="165" fontId="3" fillId="0" borderId="3" xfId="0" applyNumberFormat="1" applyFont="1" applyBorder="1" applyAlignment="1">
      <alignment horizontal="center" wrapText="1"/>
    </xf>
    <xf numFmtId="0" fontId="6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3" fillId="0" borderId="4" xfId="0" applyNumberFormat="1" applyFont="1" applyBorder="1"/>
    <xf numFmtId="164" fontId="5" fillId="2" borderId="0" xfId="0" applyNumberFormat="1" applyFont="1" applyFill="1" applyBorder="1"/>
    <xf numFmtId="165" fontId="3" fillId="2" borderId="0" xfId="0" applyNumberFormat="1" applyFont="1" applyFill="1"/>
    <xf numFmtId="4" fontId="8" fillId="0" borderId="0" xfId="0" applyNumberFormat="1" applyFont="1" applyAlignment="1">
      <alignment horizontal="left" vertical="center" indent="5" shrinkToFit="1"/>
    </xf>
    <xf numFmtId="4" fontId="8" fillId="0" borderId="0" xfId="0" applyNumberFormat="1" applyFont="1" applyAlignment="1">
      <alignment horizontal="left" vertical="top" indent="4" shrinkToFit="1"/>
    </xf>
    <xf numFmtId="4" fontId="8" fillId="0" borderId="0" xfId="0" applyNumberFormat="1" applyFont="1" applyAlignment="1">
      <alignment horizontal="left" vertical="top" indent="5" shrinkToFi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65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91440</xdr:colOff>
      <xdr:row>1</xdr:row>
      <xdr:rowOff>41910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B314D50-8DE1-4951-86C9-AA862D281D7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91440</xdr:colOff>
      <xdr:row>1</xdr:row>
      <xdr:rowOff>41910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359DFA2-B282-42FE-803E-24EF8EB86F3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104775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2A77B884-AF62-4BCB-B23E-69B8ABF32BD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104775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7A6CC0AA-7E46-497B-B99D-7651E045A31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FAA2-07ED-4343-B98C-935457B5D739}">
  <sheetPr codeName="Sheet1"/>
  <dimension ref="A1:W176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N3" sqref="N3"/>
    </sheetView>
  </sheetViews>
  <sheetFormatPr defaultColWidth="9.140625" defaultRowHeight="15.75" x14ac:dyDescent="0.25"/>
  <cols>
    <col min="1" max="6" width="2.85546875" style="13" customWidth="1"/>
    <col min="7" max="7" width="41.140625" style="13" customWidth="1"/>
    <col min="8" max="8" width="21.7109375" style="8" customWidth="1"/>
    <col min="9" max="11" width="1.42578125" style="13" customWidth="1"/>
    <col min="12" max="12" width="17.7109375" style="8" customWidth="1"/>
    <col min="13" max="13" width="1.140625" style="13" customWidth="1"/>
    <col min="14" max="14" width="18" style="14" customWidth="1"/>
    <col min="15" max="15" width="2.140625" style="14" customWidth="1"/>
    <col min="16" max="16" width="17.28515625" style="14" customWidth="1"/>
    <col min="17" max="18" width="2.140625" style="14" customWidth="1"/>
    <col min="19" max="19" width="9.140625" style="4"/>
    <col min="20" max="20" width="11.28515625" style="4" bestFit="1" customWidth="1"/>
    <col min="21" max="16384" width="9.140625" style="4"/>
  </cols>
  <sheetData>
    <row r="1" spans="1:23" x14ac:dyDescent="0.2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M1" s="1"/>
      <c r="N1" s="3"/>
      <c r="O1" s="3"/>
      <c r="P1" s="3"/>
      <c r="Q1" s="3"/>
      <c r="R1" s="3"/>
    </row>
    <row r="2" spans="1:23" s="7" customFormat="1" ht="36.75" customHeight="1" thickBot="1" x14ac:dyDescent="0.3">
      <c r="A2" s="5"/>
      <c r="B2" s="5"/>
      <c r="C2" s="5"/>
      <c r="D2" s="5"/>
      <c r="E2" s="5"/>
      <c r="F2" s="5"/>
      <c r="G2" s="5"/>
      <c r="H2" s="23" t="s">
        <v>71</v>
      </c>
      <c r="I2" s="5"/>
      <c r="J2" s="5"/>
      <c r="K2" s="5"/>
      <c r="L2" s="23" t="s">
        <v>70</v>
      </c>
      <c r="M2" s="5"/>
      <c r="N2" s="33"/>
      <c r="O2" s="34"/>
      <c r="P2" s="33"/>
      <c r="Q2" s="6"/>
      <c r="R2" s="6"/>
    </row>
    <row r="3" spans="1:23" ht="16.5" thickTop="1" x14ac:dyDescent="0.25">
      <c r="A3" s="1"/>
      <c r="B3" s="1" t="s">
        <v>0</v>
      </c>
      <c r="C3" s="1"/>
      <c r="D3" s="1"/>
      <c r="E3" s="1"/>
      <c r="F3" s="1"/>
      <c r="G3" s="1"/>
      <c r="I3" s="1"/>
      <c r="J3" s="1"/>
      <c r="K3" s="1"/>
      <c r="M3" s="1"/>
      <c r="N3" s="10"/>
      <c r="O3" s="18"/>
      <c r="P3" s="10"/>
      <c r="Q3" s="9"/>
      <c r="R3" s="9"/>
      <c r="T3" s="24"/>
      <c r="U3" s="24"/>
      <c r="V3" s="24"/>
      <c r="W3" s="19"/>
    </row>
    <row r="4" spans="1:23" x14ac:dyDescent="0.25">
      <c r="A4" s="1"/>
      <c r="B4" s="1"/>
      <c r="C4" s="1"/>
      <c r="D4" s="1" t="s">
        <v>1</v>
      </c>
      <c r="E4" s="1"/>
      <c r="F4" s="1"/>
      <c r="G4" s="1"/>
      <c r="I4" s="1"/>
      <c r="J4" s="1"/>
      <c r="K4" s="1"/>
      <c r="M4" s="1"/>
      <c r="N4" s="10"/>
      <c r="O4" s="18"/>
      <c r="P4" s="10"/>
      <c r="Q4" s="9"/>
      <c r="R4" s="9"/>
      <c r="T4" s="25"/>
      <c r="U4" s="19"/>
      <c r="V4" s="19"/>
      <c r="W4" s="19"/>
    </row>
    <row r="5" spans="1:23" x14ac:dyDescent="0.25">
      <c r="A5" s="1"/>
      <c r="B5" s="1"/>
      <c r="C5" s="1"/>
      <c r="D5" s="1"/>
      <c r="E5" s="1" t="s">
        <v>2</v>
      </c>
      <c r="F5" s="1"/>
      <c r="G5" s="1"/>
      <c r="H5" s="8">
        <v>3000</v>
      </c>
      <c r="I5" s="1"/>
      <c r="J5" s="1"/>
      <c r="K5" s="1"/>
      <c r="L5" s="8">
        <v>4000</v>
      </c>
      <c r="M5" s="1"/>
      <c r="N5" s="10"/>
      <c r="O5" s="18"/>
      <c r="P5" s="10"/>
      <c r="Q5" s="9"/>
      <c r="R5" s="9"/>
      <c r="T5" s="25"/>
      <c r="U5" s="19"/>
      <c r="V5" s="19"/>
      <c r="W5" s="19"/>
    </row>
    <row r="6" spans="1:23" x14ac:dyDescent="0.25">
      <c r="A6" s="1"/>
      <c r="B6" s="1"/>
      <c r="C6" s="1"/>
      <c r="D6" s="1"/>
      <c r="E6" s="1" t="s">
        <v>3</v>
      </c>
      <c r="F6" s="1"/>
      <c r="G6" s="1"/>
      <c r="H6" s="8">
        <v>0</v>
      </c>
      <c r="I6" s="1"/>
      <c r="J6" s="1"/>
      <c r="K6" s="1"/>
      <c r="L6" s="8">
        <v>18000</v>
      </c>
      <c r="M6" s="1"/>
      <c r="N6" s="10"/>
      <c r="O6" s="18"/>
      <c r="P6" s="10"/>
      <c r="Q6" s="9"/>
      <c r="R6" s="9"/>
      <c r="T6" s="25"/>
      <c r="U6" s="19"/>
      <c r="V6" s="19"/>
      <c r="W6" s="19"/>
    </row>
    <row r="7" spans="1:23" x14ac:dyDescent="0.25">
      <c r="A7" s="1"/>
      <c r="B7" s="1"/>
      <c r="C7" s="1"/>
      <c r="D7" s="1"/>
      <c r="E7" s="1" t="s">
        <v>4</v>
      </c>
      <c r="F7" s="1"/>
      <c r="G7" s="1"/>
      <c r="H7" s="8">
        <f>H72-H5-H6-H9-H10-H11-H12</f>
        <v>550190.47102499998</v>
      </c>
      <c r="I7" s="1"/>
      <c r="J7" s="1"/>
      <c r="K7" s="1"/>
      <c r="L7" s="8">
        <f>451000+19512-78375</f>
        <v>392137</v>
      </c>
      <c r="M7" s="1"/>
      <c r="N7" s="10"/>
      <c r="O7" s="18"/>
      <c r="P7" s="10"/>
      <c r="Q7" s="9"/>
      <c r="R7" s="9"/>
      <c r="T7" s="25"/>
      <c r="U7" s="19"/>
      <c r="V7" s="19"/>
      <c r="W7" s="19"/>
    </row>
    <row r="8" spans="1:23" x14ac:dyDescent="0.25">
      <c r="A8" s="1"/>
      <c r="B8" s="1"/>
      <c r="C8" s="1"/>
      <c r="D8" s="1"/>
      <c r="E8" s="1" t="s">
        <v>67</v>
      </c>
      <c r="F8" s="1"/>
      <c r="G8" s="1"/>
      <c r="H8" s="8">
        <v>0</v>
      </c>
      <c r="I8" s="1"/>
      <c r="J8" s="1"/>
      <c r="K8" s="1"/>
      <c r="L8" s="8">
        <v>78375</v>
      </c>
      <c r="M8" s="1"/>
      <c r="N8" s="10"/>
      <c r="O8" s="18"/>
      <c r="P8" s="10"/>
      <c r="Q8" s="9"/>
      <c r="R8" s="9"/>
      <c r="T8" s="25"/>
      <c r="U8" s="19"/>
      <c r="V8" s="19"/>
      <c r="W8" s="19"/>
    </row>
    <row r="9" spans="1:23" x14ac:dyDescent="0.25">
      <c r="A9" s="1"/>
      <c r="B9" s="1"/>
      <c r="C9" s="1"/>
      <c r="D9" s="1"/>
      <c r="E9" s="1" t="s">
        <v>5</v>
      </c>
      <c r="F9" s="1"/>
      <c r="G9" s="1"/>
      <c r="H9" s="8">
        <v>8000</v>
      </c>
      <c r="I9" s="1"/>
      <c r="J9" s="1"/>
      <c r="K9" s="1"/>
      <c r="L9" s="8">
        <v>6000</v>
      </c>
      <c r="M9" s="1"/>
      <c r="N9" s="10"/>
      <c r="O9" s="18"/>
      <c r="P9" s="10"/>
      <c r="Q9" s="9"/>
      <c r="R9" s="9"/>
      <c r="T9" s="25"/>
      <c r="U9" s="19"/>
      <c r="V9" s="19"/>
      <c r="W9" s="19"/>
    </row>
    <row r="10" spans="1:23" x14ac:dyDescent="0.25">
      <c r="A10" s="1"/>
      <c r="B10" s="1"/>
      <c r="C10" s="1"/>
      <c r="D10" s="1"/>
      <c r="E10" s="1" t="s">
        <v>6</v>
      </c>
      <c r="F10" s="1"/>
      <c r="G10" s="1"/>
      <c r="H10" s="8">
        <v>5000</v>
      </c>
      <c r="I10" s="1"/>
      <c r="J10" s="1"/>
      <c r="K10" s="1"/>
      <c r="L10" s="8">
        <v>5000</v>
      </c>
      <c r="M10" s="1"/>
      <c r="N10" s="10"/>
      <c r="O10" s="18"/>
      <c r="P10" s="10"/>
      <c r="Q10" s="9"/>
      <c r="R10" s="9"/>
      <c r="T10" s="25"/>
      <c r="U10" s="19"/>
      <c r="V10" s="19"/>
      <c r="W10" s="19"/>
    </row>
    <row r="11" spans="1:23" x14ac:dyDescent="0.25">
      <c r="A11" s="1"/>
      <c r="B11" s="1"/>
      <c r="C11" s="1"/>
      <c r="D11" s="1"/>
      <c r="E11" s="1" t="s">
        <v>7</v>
      </c>
      <c r="F11" s="1"/>
      <c r="G11" s="1"/>
      <c r="H11" s="8">
        <v>0</v>
      </c>
      <c r="I11" s="1"/>
      <c r="J11" s="1"/>
      <c r="K11" s="1"/>
      <c r="L11" s="15" t="s">
        <v>68</v>
      </c>
      <c r="M11" s="1"/>
      <c r="N11" s="10"/>
      <c r="O11" s="18"/>
      <c r="P11" s="10"/>
      <c r="Q11" s="9"/>
      <c r="R11" s="9"/>
      <c r="T11" s="26"/>
      <c r="U11" s="19"/>
      <c r="V11" s="19"/>
      <c r="W11" s="19"/>
    </row>
    <row r="12" spans="1:23" ht="16.5" thickBot="1" x14ac:dyDescent="0.3">
      <c r="A12" s="1"/>
      <c r="B12" s="1"/>
      <c r="C12" s="1"/>
      <c r="D12" s="1"/>
      <c r="E12" s="1" t="s">
        <v>60</v>
      </c>
      <c r="F12" s="1"/>
      <c r="G12" s="1"/>
      <c r="H12" s="11">
        <v>30000</v>
      </c>
      <c r="I12" s="1"/>
      <c r="J12" s="1"/>
      <c r="K12" s="1"/>
      <c r="L12" s="11">
        <f>72308</f>
        <v>72308</v>
      </c>
      <c r="M12" s="1"/>
      <c r="N12" s="10"/>
      <c r="O12" s="18"/>
      <c r="P12" s="10"/>
      <c r="Q12" s="9"/>
      <c r="R12" s="9"/>
      <c r="T12" s="19"/>
      <c r="U12" s="19"/>
      <c r="V12" s="19"/>
      <c r="W12" s="19"/>
    </row>
    <row r="13" spans="1:23" x14ac:dyDescent="0.25">
      <c r="A13" s="1"/>
      <c r="B13" s="1"/>
      <c r="C13" s="1"/>
      <c r="D13" s="1" t="s">
        <v>8</v>
      </c>
      <c r="E13" s="1"/>
      <c r="F13" s="1"/>
      <c r="G13" s="1"/>
      <c r="H13" s="8">
        <f t="shared" ref="H13:I13" si="0">SUM(H5:H12)</f>
        <v>596190.47102499998</v>
      </c>
      <c r="I13" s="8">
        <f t="shared" si="0"/>
        <v>0</v>
      </c>
      <c r="J13" s="8"/>
      <c r="K13" s="8"/>
      <c r="L13" s="8">
        <f>SUM(L5:L12)</f>
        <v>575820</v>
      </c>
      <c r="M13" s="1"/>
      <c r="N13" s="10"/>
      <c r="O13" s="18"/>
      <c r="P13" s="10"/>
      <c r="Q13" s="9"/>
      <c r="R13" s="9"/>
    </row>
    <row r="14" spans="1:23" x14ac:dyDescent="0.25">
      <c r="A14" s="1"/>
      <c r="B14" s="1"/>
      <c r="C14" s="1" t="s">
        <v>9</v>
      </c>
      <c r="D14" s="1"/>
      <c r="E14" s="1"/>
      <c r="F14" s="1"/>
      <c r="G14" s="1"/>
      <c r="I14" s="1"/>
      <c r="J14" s="1"/>
      <c r="K14" s="1"/>
      <c r="M14" s="1"/>
      <c r="N14" s="10"/>
      <c r="O14" s="18"/>
      <c r="P14" s="10"/>
      <c r="Q14" s="9"/>
      <c r="R14" s="9"/>
    </row>
    <row r="15" spans="1:23" x14ac:dyDescent="0.25">
      <c r="A15" s="1"/>
      <c r="B15" s="1"/>
      <c r="C15" s="1"/>
      <c r="D15" s="1" t="s">
        <v>10</v>
      </c>
      <c r="E15" s="1"/>
      <c r="F15" s="1"/>
      <c r="G15" s="1"/>
      <c r="I15" s="1"/>
      <c r="J15" s="1"/>
      <c r="K15" s="1"/>
      <c r="M15" s="1"/>
      <c r="N15" s="10"/>
      <c r="O15" s="18"/>
      <c r="P15" s="10"/>
      <c r="Q15" s="9"/>
      <c r="R15" s="9"/>
    </row>
    <row r="16" spans="1:23" x14ac:dyDescent="0.25">
      <c r="A16" s="1"/>
      <c r="B16" s="1"/>
      <c r="C16" s="1"/>
      <c r="D16" s="1"/>
      <c r="E16" s="1" t="s">
        <v>11</v>
      </c>
      <c r="F16" s="1"/>
      <c r="G16" s="1"/>
      <c r="I16" s="1"/>
      <c r="J16" s="1"/>
      <c r="K16" s="1"/>
      <c r="M16" s="1"/>
      <c r="N16" s="10"/>
      <c r="O16" s="18"/>
      <c r="P16" s="10"/>
      <c r="Q16" s="9"/>
      <c r="R16" s="9"/>
    </row>
    <row r="17" spans="1:18" x14ac:dyDescent="0.25">
      <c r="A17" s="1"/>
      <c r="B17" s="1"/>
      <c r="C17" s="1"/>
      <c r="D17" s="1"/>
      <c r="E17" s="1"/>
      <c r="F17" s="1" t="s">
        <v>12</v>
      </c>
      <c r="G17" s="1"/>
      <c r="I17" s="1"/>
      <c r="J17" s="1"/>
      <c r="K17" s="1"/>
      <c r="M17" s="1"/>
      <c r="N17" s="10"/>
      <c r="O17" s="18"/>
      <c r="P17" s="10"/>
      <c r="Q17" s="9"/>
      <c r="R17" s="9"/>
    </row>
    <row r="18" spans="1:18" x14ac:dyDescent="0.25">
      <c r="A18" s="1"/>
      <c r="B18" s="1"/>
      <c r="C18" s="1"/>
      <c r="D18" s="1"/>
      <c r="E18" s="1"/>
      <c r="F18" s="1"/>
      <c r="G18" s="1" t="s">
        <v>69</v>
      </c>
      <c r="H18" s="8">
        <f>L18*0.03+L18</f>
        <v>18540</v>
      </c>
      <c r="I18" s="1"/>
      <c r="J18" s="1"/>
      <c r="K18" s="1"/>
      <c r="L18" s="8">
        <v>18000</v>
      </c>
      <c r="M18" s="1"/>
      <c r="N18" s="10"/>
      <c r="O18" s="18"/>
      <c r="P18" s="10"/>
      <c r="Q18" s="9"/>
      <c r="R18" s="9"/>
    </row>
    <row r="19" spans="1:18" x14ac:dyDescent="0.25">
      <c r="A19" s="1"/>
      <c r="B19" s="1"/>
      <c r="C19" s="1"/>
      <c r="D19" s="1"/>
      <c r="E19" s="1"/>
      <c r="F19" s="1"/>
      <c r="G19" s="1" t="s">
        <v>65</v>
      </c>
      <c r="H19" s="8">
        <f>L19*0.03+L19</f>
        <v>38110</v>
      </c>
      <c r="I19" s="1"/>
      <c r="J19" s="1"/>
      <c r="K19" s="1"/>
      <c r="L19" s="8">
        <v>37000</v>
      </c>
      <c r="M19" s="1"/>
      <c r="N19" s="10"/>
      <c r="O19" s="18"/>
      <c r="P19" s="10"/>
      <c r="Q19" s="9"/>
      <c r="R19" s="9"/>
    </row>
    <row r="20" spans="1:18" x14ac:dyDescent="0.25">
      <c r="A20" s="1"/>
      <c r="B20" s="1"/>
      <c r="C20" s="1"/>
      <c r="D20" s="1"/>
      <c r="E20" s="1"/>
      <c r="F20" s="1"/>
      <c r="G20" s="1" t="s">
        <v>66</v>
      </c>
      <c r="H20" s="8">
        <f>L20*0.03+L20</f>
        <v>32960</v>
      </c>
      <c r="I20" s="1"/>
      <c r="J20" s="1"/>
      <c r="K20" s="1"/>
      <c r="L20" s="8">
        <v>32000</v>
      </c>
      <c r="M20" s="1"/>
      <c r="N20" s="10"/>
      <c r="O20" s="18"/>
      <c r="P20" s="10"/>
      <c r="Q20" s="9"/>
      <c r="R20" s="9"/>
    </row>
    <row r="21" spans="1:18" x14ac:dyDescent="0.25">
      <c r="A21" s="1"/>
      <c r="B21" s="1"/>
      <c r="C21" s="1"/>
      <c r="D21" s="1"/>
      <c r="E21" s="1"/>
      <c r="F21" s="1"/>
      <c r="G21" s="1" t="s">
        <v>13</v>
      </c>
      <c r="H21" s="8">
        <f>L21*0.03+L21</f>
        <v>98133.25</v>
      </c>
      <c r="I21" s="1"/>
      <c r="J21" s="1"/>
      <c r="K21" s="1"/>
      <c r="L21" s="8">
        <v>95275</v>
      </c>
      <c r="M21" s="1"/>
      <c r="N21" s="10"/>
      <c r="O21" s="18"/>
      <c r="P21" s="10"/>
      <c r="Q21" s="9"/>
      <c r="R21" s="9"/>
    </row>
    <row r="22" spans="1:18" x14ac:dyDescent="0.25">
      <c r="A22" s="1"/>
      <c r="B22" s="1"/>
      <c r="C22" s="1"/>
      <c r="D22" s="1"/>
      <c r="E22" s="1"/>
      <c r="F22" s="1"/>
      <c r="G22" s="1" t="s">
        <v>62</v>
      </c>
      <c r="H22" s="8">
        <v>17000</v>
      </c>
      <c r="I22" s="1"/>
      <c r="J22" s="1"/>
      <c r="K22" s="1"/>
      <c r="L22" s="8">
        <v>17000</v>
      </c>
      <c r="M22" s="1"/>
      <c r="N22" s="10"/>
      <c r="O22" s="18"/>
      <c r="P22" s="10"/>
      <c r="Q22" s="9"/>
      <c r="R22" s="9"/>
    </row>
    <row r="23" spans="1:18" x14ac:dyDescent="0.25">
      <c r="A23" s="1"/>
      <c r="B23" s="1"/>
      <c r="C23" s="1"/>
      <c r="D23" s="1"/>
      <c r="E23" s="1"/>
      <c r="F23" s="1"/>
      <c r="G23" s="1" t="s">
        <v>61</v>
      </c>
      <c r="H23" s="8">
        <f>L23*0.03+L23</f>
        <v>40170</v>
      </c>
      <c r="I23" s="1"/>
      <c r="J23" s="1"/>
      <c r="K23" s="1"/>
      <c r="L23" s="8">
        <v>39000</v>
      </c>
      <c r="M23" s="1"/>
      <c r="N23" s="10"/>
      <c r="O23" s="18"/>
      <c r="P23" s="10"/>
      <c r="Q23" s="9"/>
      <c r="R23" s="9"/>
    </row>
    <row r="24" spans="1:18" x14ac:dyDescent="0.25">
      <c r="A24" s="1"/>
      <c r="B24" s="1"/>
      <c r="C24" s="1"/>
      <c r="D24" s="1"/>
      <c r="E24" s="1"/>
      <c r="F24" s="1"/>
      <c r="G24" s="9" t="s">
        <v>14</v>
      </c>
      <c r="H24" s="8">
        <v>0</v>
      </c>
      <c r="I24" s="1"/>
      <c r="J24" s="1"/>
      <c r="K24" s="1"/>
      <c r="L24" s="8">
        <v>0</v>
      </c>
      <c r="M24" s="1"/>
      <c r="N24" s="10"/>
      <c r="O24" s="18"/>
      <c r="P24" s="10"/>
      <c r="Q24" s="9"/>
      <c r="R24" s="9"/>
    </row>
    <row r="25" spans="1:18" x14ac:dyDescent="0.25">
      <c r="A25" s="1"/>
      <c r="B25" s="1"/>
      <c r="C25" s="1"/>
      <c r="D25" s="1"/>
      <c r="E25" s="1"/>
      <c r="F25" s="1"/>
      <c r="G25" s="1" t="s">
        <v>63</v>
      </c>
      <c r="H25" s="8">
        <v>16000</v>
      </c>
      <c r="I25" s="1"/>
      <c r="J25" s="1"/>
      <c r="K25" s="1"/>
      <c r="L25" s="8">
        <v>16000</v>
      </c>
      <c r="M25" s="1"/>
      <c r="N25" s="10"/>
      <c r="O25" s="18"/>
      <c r="P25" s="10"/>
      <c r="Q25" s="9"/>
      <c r="R25" s="9"/>
    </row>
    <row r="26" spans="1:18" x14ac:dyDescent="0.25">
      <c r="A26" s="1"/>
      <c r="B26" s="1"/>
      <c r="C26" s="1"/>
      <c r="D26" s="1"/>
      <c r="E26" s="1"/>
      <c r="F26" s="1"/>
      <c r="G26" s="9" t="s">
        <v>15</v>
      </c>
      <c r="H26" s="8">
        <v>0</v>
      </c>
      <c r="I26" s="1"/>
      <c r="J26" s="1"/>
      <c r="K26" s="1"/>
      <c r="L26" s="8">
        <v>0</v>
      </c>
      <c r="M26" s="1"/>
      <c r="N26" s="10"/>
      <c r="O26" s="18"/>
      <c r="P26" s="10"/>
      <c r="Q26" s="9"/>
      <c r="R26" s="9"/>
    </row>
    <row r="27" spans="1:18" x14ac:dyDescent="0.25">
      <c r="A27" s="1"/>
      <c r="B27" s="1"/>
      <c r="C27" s="1"/>
      <c r="D27" s="1"/>
      <c r="E27" s="1"/>
      <c r="F27" s="1"/>
      <c r="G27" s="1" t="s">
        <v>64</v>
      </c>
      <c r="H27" s="8">
        <f>L27*0.03+L27</f>
        <v>53045</v>
      </c>
      <c r="I27" s="1"/>
      <c r="J27" s="1"/>
      <c r="K27" s="1"/>
      <c r="L27" s="8">
        <v>51500</v>
      </c>
      <c r="M27" s="1"/>
      <c r="N27" s="10"/>
      <c r="O27" s="18"/>
      <c r="P27" s="10"/>
      <c r="Q27" s="9"/>
      <c r="R27" s="9"/>
    </row>
    <row r="28" spans="1:18" x14ac:dyDescent="0.25">
      <c r="A28" s="1"/>
      <c r="B28" s="1"/>
      <c r="C28" s="1"/>
      <c r="D28" s="1"/>
      <c r="E28" s="1"/>
      <c r="F28" s="1"/>
      <c r="G28" s="9" t="s">
        <v>16</v>
      </c>
      <c r="H28" s="8">
        <v>0</v>
      </c>
      <c r="I28" s="1"/>
      <c r="J28" s="1"/>
      <c r="K28" s="1"/>
      <c r="L28" s="8">
        <v>0</v>
      </c>
      <c r="M28" s="1"/>
      <c r="N28" s="10"/>
      <c r="O28" s="18"/>
      <c r="P28" s="10"/>
      <c r="Q28" s="9"/>
      <c r="R28" s="9"/>
    </row>
    <row r="29" spans="1:18" ht="16.5" thickBot="1" x14ac:dyDescent="0.3">
      <c r="A29" s="1"/>
      <c r="B29" s="1"/>
      <c r="C29" s="1"/>
      <c r="D29" s="1"/>
      <c r="E29" s="1"/>
      <c r="F29" s="1"/>
      <c r="G29" s="1" t="s">
        <v>17</v>
      </c>
      <c r="H29" s="11">
        <v>105000</v>
      </c>
      <c r="I29" s="1"/>
      <c r="J29" s="1"/>
      <c r="K29" s="1"/>
      <c r="L29" s="11">
        <v>97814</v>
      </c>
      <c r="M29" s="1"/>
      <c r="N29" s="10"/>
      <c r="O29" s="18"/>
      <c r="P29" s="10"/>
      <c r="Q29" s="9"/>
      <c r="R29" s="9"/>
    </row>
    <row r="30" spans="1:18" x14ac:dyDescent="0.25">
      <c r="A30" s="1"/>
      <c r="B30" s="1"/>
      <c r="C30" s="1"/>
      <c r="D30" s="1"/>
      <c r="E30" s="1"/>
      <c r="F30" s="1" t="s">
        <v>18</v>
      </c>
      <c r="G30" s="1"/>
      <c r="H30" s="29">
        <f>SUM(H18:H29)</f>
        <v>418958.25</v>
      </c>
      <c r="I30" s="1"/>
      <c r="J30" s="1"/>
      <c r="K30" s="1"/>
      <c r="L30" s="8">
        <f>SUM(L18:L29)</f>
        <v>403589</v>
      </c>
      <c r="M30" s="1"/>
      <c r="N30" s="10"/>
      <c r="O30" s="18"/>
      <c r="P30" s="10"/>
      <c r="Q30" s="9"/>
      <c r="R30" s="9"/>
    </row>
    <row r="31" spans="1:18" x14ac:dyDescent="0.25">
      <c r="A31" s="1"/>
      <c r="B31" s="1"/>
      <c r="C31" s="1"/>
      <c r="D31" s="1"/>
      <c r="E31" s="1"/>
      <c r="F31" s="1" t="s">
        <v>72</v>
      </c>
      <c r="G31" s="1"/>
      <c r="H31" s="8">
        <v>4000</v>
      </c>
      <c r="I31" s="1"/>
      <c r="J31" s="1"/>
      <c r="K31" s="1"/>
      <c r="L31" s="8">
        <v>0</v>
      </c>
      <c r="M31" s="1"/>
      <c r="N31" s="10"/>
      <c r="O31" s="18"/>
      <c r="P31" s="10"/>
      <c r="Q31" s="9"/>
      <c r="R31" s="9"/>
    </row>
    <row r="32" spans="1:18" x14ac:dyDescent="0.25">
      <c r="A32" s="1"/>
      <c r="B32" s="1"/>
      <c r="C32" s="1"/>
      <c r="D32" s="1"/>
      <c r="E32" s="1"/>
      <c r="F32" s="1" t="s">
        <v>73</v>
      </c>
      <c r="G32" s="1"/>
      <c r="H32" s="8">
        <v>15000</v>
      </c>
      <c r="I32" s="1"/>
      <c r="J32" s="1"/>
      <c r="K32" s="1"/>
      <c r="L32" s="8">
        <v>0</v>
      </c>
      <c r="M32" s="1"/>
      <c r="N32" s="10"/>
      <c r="O32" s="18"/>
      <c r="P32" s="10"/>
      <c r="Q32" s="9"/>
      <c r="R32" s="9"/>
    </row>
    <row r="33" spans="1:18" x14ac:dyDescent="0.25">
      <c r="A33" s="1"/>
      <c r="B33" s="1"/>
      <c r="C33" s="1"/>
      <c r="D33" s="1"/>
      <c r="E33" s="1"/>
      <c r="F33" s="1" t="s">
        <v>19</v>
      </c>
      <c r="G33" s="1"/>
      <c r="H33" s="8">
        <v>9000</v>
      </c>
      <c r="I33" s="1"/>
      <c r="J33" s="1"/>
      <c r="K33" s="1"/>
      <c r="L33" s="8">
        <v>9000</v>
      </c>
      <c r="M33" s="1"/>
      <c r="N33" s="10"/>
      <c r="O33" s="18"/>
      <c r="P33" s="10"/>
      <c r="Q33" s="9"/>
      <c r="R33" s="9"/>
    </row>
    <row r="34" spans="1:18" x14ac:dyDescent="0.25">
      <c r="A34" s="1"/>
      <c r="B34" s="1"/>
      <c r="C34" s="1"/>
      <c r="D34" s="1"/>
      <c r="E34" s="1"/>
      <c r="F34" s="1" t="s">
        <v>20</v>
      </c>
      <c r="G34" s="1"/>
      <c r="H34" s="8">
        <f>H30*0.0765</f>
        <v>32050.306124999999</v>
      </c>
      <c r="I34" s="1"/>
      <c r="J34" s="1"/>
      <c r="K34" s="1"/>
      <c r="L34" s="8">
        <f>L30*0.0765</f>
        <v>30874.558499999999</v>
      </c>
      <c r="M34" s="1"/>
      <c r="N34" s="10"/>
      <c r="O34" s="18"/>
      <c r="P34" s="10"/>
      <c r="Q34" s="9"/>
      <c r="R34" s="9"/>
    </row>
    <row r="35" spans="1:18" x14ac:dyDescent="0.25">
      <c r="A35" s="1"/>
      <c r="B35" s="1"/>
      <c r="C35" s="1"/>
      <c r="D35" s="1"/>
      <c r="E35" s="1"/>
      <c r="F35" s="1" t="s">
        <v>21</v>
      </c>
      <c r="G35" s="1"/>
      <c r="H35" s="8">
        <v>2000</v>
      </c>
      <c r="I35" s="1"/>
      <c r="J35" s="1"/>
      <c r="K35" s="1"/>
      <c r="L35" s="8">
        <v>2000</v>
      </c>
      <c r="M35" s="1"/>
      <c r="N35" s="10"/>
      <c r="O35" s="18"/>
      <c r="P35" s="10"/>
      <c r="Q35" s="9"/>
      <c r="R35" s="9"/>
    </row>
    <row r="36" spans="1:18" x14ac:dyDescent="0.25">
      <c r="A36" s="1"/>
      <c r="B36" s="1"/>
      <c r="C36" s="1"/>
      <c r="D36" s="1"/>
      <c r="E36" s="1"/>
      <c r="F36" s="1" t="s">
        <v>22</v>
      </c>
      <c r="G36" s="1"/>
      <c r="H36" s="8">
        <f t="shared" ref="H36:I36" si="1">H30/100*2.12-500</f>
        <v>8381.9149000000016</v>
      </c>
      <c r="I36" s="8">
        <f t="shared" si="1"/>
        <v>-500</v>
      </c>
      <c r="J36" s="8"/>
      <c r="K36" s="8"/>
      <c r="L36" s="8">
        <f>L30/100*2.12-500</f>
        <v>8056.0868000000009</v>
      </c>
      <c r="M36" s="1"/>
      <c r="N36" s="10"/>
      <c r="O36" s="18"/>
      <c r="P36" s="10"/>
      <c r="Q36" s="9"/>
      <c r="R36" s="9"/>
    </row>
    <row r="37" spans="1:18" x14ac:dyDescent="0.25">
      <c r="A37" s="1"/>
      <c r="B37" s="1"/>
      <c r="C37" s="1"/>
      <c r="D37" s="1"/>
      <c r="E37" s="1" t="s">
        <v>23</v>
      </c>
      <c r="F37" s="1"/>
      <c r="G37" s="1"/>
      <c r="I37" s="1"/>
      <c r="J37" s="1"/>
      <c r="K37" s="1"/>
      <c r="M37" s="1"/>
      <c r="N37" s="10"/>
      <c r="O37" s="18"/>
      <c r="P37" s="10"/>
      <c r="Q37" s="9"/>
      <c r="R37" s="9"/>
    </row>
    <row r="38" spans="1:18" x14ac:dyDescent="0.25">
      <c r="A38" s="1"/>
      <c r="B38" s="1"/>
      <c r="C38" s="1"/>
      <c r="D38" s="1"/>
      <c r="E38" s="1" t="s">
        <v>24</v>
      </c>
      <c r="F38" s="1"/>
      <c r="G38" s="1"/>
      <c r="I38" s="1"/>
      <c r="J38" s="1"/>
      <c r="K38" s="1"/>
      <c r="M38" s="1"/>
      <c r="N38" s="10"/>
      <c r="O38" s="18"/>
      <c r="P38" s="10"/>
      <c r="Q38" s="9"/>
      <c r="R38" s="9"/>
    </row>
    <row r="39" spans="1:18" x14ac:dyDescent="0.25">
      <c r="A39" s="1"/>
      <c r="B39" s="1"/>
      <c r="C39" s="1"/>
      <c r="D39" s="1"/>
      <c r="E39" s="1"/>
      <c r="F39" s="1" t="s">
        <v>25</v>
      </c>
      <c r="G39" s="1"/>
      <c r="H39" s="8">
        <v>25000</v>
      </c>
      <c r="I39" s="1"/>
      <c r="J39" s="1"/>
      <c r="K39" s="1"/>
      <c r="L39" s="8">
        <f>15000+3630+6000</f>
        <v>24630</v>
      </c>
      <c r="M39" s="1"/>
      <c r="N39" s="10"/>
      <c r="O39" s="18"/>
      <c r="P39" s="10"/>
      <c r="Q39" s="9"/>
      <c r="R39" s="9"/>
    </row>
    <row r="40" spans="1:18" x14ac:dyDescent="0.25">
      <c r="A40" s="1"/>
      <c r="B40" s="1"/>
      <c r="C40" s="1"/>
      <c r="D40" s="1"/>
      <c r="E40" s="1"/>
      <c r="F40" s="1" t="s">
        <v>26</v>
      </c>
      <c r="G40" s="1"/>
      <c r="H40" s="8">
        <v>6000</v>
      </c>
      <c r="I40" s="1"/>
      <c r="J40" s="1"/>
      <c r="K40" s="1"/>
      <c r="L40" s="8">
        <v>6000</v>
      </c>
      <c r="M40" s="1"/>
      <c r="N40" s="10"/>
      <c r="O40" s="18"/>
      <c r="P40" s="10"/>
      <c r="Q40" s="9"/>
      <c r="R40" s="9"/>
    </row>
    <row r="41" spans="1:18" x14ac:dyDescent="0.25">
      <c r="A41" s="1"/>
      <c r="B41" s="1"/>
      <c r="C41" s="1"/>
      <c r="D41" s="1"/>
      <c r="E41" s="1" t="s">
        <v>27</v>
      </c>
      <c r="F41" s="1"/>
      <c r="G41" s="1"/>
      <c r="I41" s="1"/>
      <c r="J41" s="1"/>
      <c r="K41" s="1"/>
      <c r="M41" s="1"/>
      <c r="N41" s="10"/>
      <c r="O41" s="18"/>
      <c r="P41" s="10"/>
      <c r="Q41" s="9"/>
      <c r="R41" s="9"/>
    </row>
    <row r="42" spans="1:18" x14ac:dyDescent="0.25">
      <c r="A42" s="1"/>
      <c r="B42" s="1"/>
      <c r="C42" s="1"/>
      <c r="D42" s="1"/>
      <c r="E42" s="1" t="s">
        <v>28</v>
      </c>
      <c r="F42" s="1"/>
      <c r="G42" s="1"/>
      <c r="H42" s="8">
        <v>2500</v>
      </c>
      <c r="I42" s="1"/>
      <c r="J42" s="1"/>
      <c r="K42" s="1"/>
      <c r="L42" s="8">
        <v>2500</v>
      </c>
      <c r="M42" s="1"/>
      <c r="N42" s="10"/>
      <c r="O42" s="18"/>
      <c r="P42" s="10"/>
      <c r="Q42" s="9"/>
      <c r="R42" s="9"/>
    </row>
    <row r="43" spans="1:18" x14ac:dyDescent="0.25">
      <c r="A43" s="1"/>
      <c r="B43" s="1"/>
      <c r="C43" s="1"/>
      <c r="D43" s="1"/>
      <c r="E43" s="1" t="s">
        <v>29</v>
      </c>
      <c r="F43" s="1"/>
      <c r="G43" s="1"/>
      <c r="H43" s="8">
        <v>3000</v>
      </c>
      <c r="I43" s="1"/>
      <c r="J43" s="1"/>
      <c r="K43" s="1"/>
      <c r="L43" s="8">
        <v>3000</v>
      </c>
      <c r="M43" s="1"/>
      <c r="N43" s="10"/>
      <c r="O43" s="18"/>
      <c r="P43" s="10"/>
      <c r="Q43" s="9"/>
      <c r="R43" s="9"/>
    </row>
    <row r="44" spans="1:18" x14ac:dyDescent="0.25">
      <c r="A44" s="1"/>
      <c r="B44" s="1"/>
      <c r="C44" s="1"/>
      <c r="D44" s="1"/>
      <c r="E44" s="1" t="s">
        <v>30</v>
      </c>
      <c r="F44" s="1"/>
      <c r="G44" s="1"/>
      <c r="H44" s="8">
        <v>2500</v>
      </c>
      <c r="I44" s="1"/>
      <c r="J44" s="1"/>
      <c r="K44" s="1"/>
      <c r="L44" s="8">
        <v>2500</v>
      </c>
      <c r="M44" s="1"/>
      <c r="N44" s="10"/>
      <c r="O44" s="18"/>
      <c r="P44" s="10"/>
      <c r="Q44" s="9"/>
      <c r="R44" s="9"/>
    </row>
    <row r="45" spans="1:18" x14ac:dyDescent="0.25">
      <c r="A45" s="1"/>
      <c r="B45" s="1"/>
      <c r="C45" s="1"/>
      <c r="D45" s="1"/>
      <c r="E45" s="1" t="s">
        <v>31</v>
      </c>
      <c r="F45" s="1"/>
      <c r="G45" s="1"/>
      <c r="H45" s="8">
        <v>5500</v>
      </c>
      <c r="I45" s="1"/>
      <c r="J45" s="1"/>
      <c r="K45" s="1"/>
      <c r="L45" s="8">
        <v>5500</v>
      </c>
      <c r="M45" s="1"/>
      <c r="N45" s="10"/>
      <c r="O45" s="18"/>
      <c r="P45" s="10"/>
      <c r="Q45" s="9"/>
      <c r="R45" s="9"/>
    </row>
    <row r="46" spans="1:18" x14ac:dyDescent="0.25">
      <c r="A46" s="1"/>
      <c r="B46" s="1"/>
      <c r="C46" s="1"/>
      <c r="D46" s="1"/>
      <c r="E46" s="1" t="s">
        <v>32</v>
      </c>
      <c r="F46" s="1"/>
      <c r="G46" s="1"/>
      <c r="H46" s="8">
        <v>5500</v>
      </c>
      <c r="I46" s="1"/>
      <c r="J46" s="1"/>
      <c r="K46" s="1"/>
      <c r="L46" s="8">
        <v>5500</v>
      </c>
      <c r="M46" s="1"/>
      <c r="N46" s="10"/>
      <c r="O46" s="18"/>
      <c r="P46" s="10"/>
      <c r="Q46" s="9"/>
      <c r="R46" s="9"/>
    </row>
    <row r="47" spans="1:18" x14ac:dyDescent="0.25">
      <c r="A47" s="1"/>
      <c r="B47" s="1"/>
      <c r="C47" s="1"/>
      <c r="D47" s="1"/>
      <c r="E47" s="1" t="s">
        <v>33</v>
      </c>
      <c r="F47" s="1"/>
      <c r="G47" s="1"/>
      <c r="H47" s="8">
        <v>3000</v>
      </c>
      <c r="I47" s="1"/>
      <c r="J47" s="1"/>
      <c r="K47" s="1"/>
      <c r="L47" s="8">
        <v>3000</v>
      </c>
      <c r="M47" s="1"/>
      <c r="N47" s="10"/>
      <c r="O47" s="18"/>
      <c r="P47" s="10"/>
      <c r="Q47" s="9"/>
      <c r="R47" s="9"/>
    </row>
    <row r="48" spans="1:18" x14ac:dyDescent="0.25">
      <c r="A48" s="1"/>
      <c r="B48" s="1"/>
      <c r="C48" s="1"/>
      <c r="D48" s="1"/>
      <c r="E48" s="1" t="s">
        <v>34</v>
      </c>
      <c r="F48" s="1"/>
      <c r="G48" s="1"/>
      <c r="H48" s="8">
        <v>3000</v>
      </c>
      <c r="I48" s="1"/>
      <c r="J48" s="1"/>
      <c r="K48" s="1"/>
      <c r="L48" s="8">
        <v>3000</v>
      </c>
      <c r="M48" s="1"/>
      <c r="N48" s="10"/>
      <c r="O48" s="18"/>
      <c r="P48" s="10"/>
      <c r="Q48" s="9"/>
      <c r="R48" s="9"/>
    </row>
    <row r="49" spans="1:18" x14ac:dyDescent="0.25">
      <c r="A49" s="1"/>
      <c r="B49" s="1"/>
      <c r="C49" s="1"/>
      <c r="D49" s="1"/>
      <c r="E49" s="1" t="s">
        <v>59</v>
      </c>
      <c r="F49" s="1"/>
      <c r="G49" s="1"/>
      <c r="H49" s="8">
        <v>3000</v>
      </c>
      <c r="I49" s="1"/>
      <c r="J49" s="1"/>
      <c r="K49" s="1"/>
      <c r="L49" s="8">
        <v>3000</v>
      </c>
      <c r="M49" s="1"/>
      <c r="N49" s="10"/>
      <c r="O49" s="18"/>
      <c r="P49" s="10"/>
      <c r="Q49" s="9"/>
      <c r="R49" s="9"/>
    </row>
    <row r="50" spans="1:18" x14ac:dyDescent="0.25">
      <c r="A50" s="1"/>
      <c r="B50" s="1"/>
      <c r="C50" s="1"/>
      <c r="D50" s="1"/>
      <c r="E50" s="1" t="s">
        <v>35</v>
      </c>
      <c r="F50" s="1"/>
      <c r="G50" s="1"/>
      <c r="I50" s="1"/>
      <c r="J50" s="1"/>
      <c r="K50" s="1"/>
      <c r="M50" s="1"/>
      <c r="N50" s="10"/>
      <c r="O50" s="18"/>
      <c r="P50" s="10"/>
      <c r="Q50" s="9"/>
      <c r="R50" s="9"/>
    </row>
    <row r="51" spans="1:18" x14ac:dyDescent="0.25">
      <c r="A51" s="1"/>
      <c r="B51" s="1"/>
      <c r="C51" s="1"/>
      <c r="D51" s="1"/>
      <c r="E51" s="1"/>
      <c r="F51" s="1" t="s">
        <v>36</v>
      </c>
      <c r="G51" s="1"/>
      <c r="H51" s="15">
        <v>1000</v>
      </c>
      <c r="I51" s="1"/>
      <c r="J51" s="1"/>
      <c r="K51" s="1"/>
      <c r="L51" s="8">
        <v>17000</v>
      </c>
      <c r="M51" s="1"/>
      <c r="N51" s="10"/>
      <c r="O51" s="18"/>
      <c r="P51" s="10"/>
      <c r="Q51" s="9"/>
      <c r="R51" s="9"/>
    </row>
    <row r="52" spans="1:18" x14ac:dyDescent="0.25">
      <c r="A52" s="1"/>
      <c r="B52" s="1"/>
      <c r="C52" s="1"/>
      <c r="D52" s="1"/>
      <c r="E52" s="1" t="s">
        <v>37</v>
      </c>
      <c r="F52" s="1"/>
      <c r="G52" s="1"/>
      <c r="I52" s="1"/>
      <c r="J52" s="1"/>
      <c r="K52" s="1"/>
      <c r="M52" s="1"/>
      <c r="N52" s="10"/>
      <c r="O52" s="18"/>
      <c r="P52" s="10"/>
      <c r="Q52" s="9"/>
      <c r="R52" s="9"/>
    </row>
    <row r="53" spans="1:18" x14ac:dyDescent="0.25">
      <c r="A53" s="1"/>
      <c r="B53" s="1"/>
      <c r="C53" s="1"/>
      <c r="D53" s="1"/>
      <c r="E53" s="1" t="s">
        <v>38</v>
      </c>
      <c r="F53" s="1"/>
      <c r="G53" s="1"/>
      <c r="I53" s="1"/>
      <c r="J53" s="1"/>
      <c r="K53" s="1"/>
      <c r="M53" s="1"/>
      <c r="N53" s="10"/>
      <c r="O53" s="18"/>
      <c r="P53" s="10"/>
      <c r="Q53" s="9"/>
      <c r="R53" s="9"/>
    </row>
    <row r="54" spans="1:18" x14ac:dyDescent="0.25">
      <c r="A54" s="1"/>
      <c r="B54" s="1"/>
      <c r="C54" s="1"/>
      <c r="D54" s="1"/>
      <c r="E54" s="1"/>
      <c r="F54" s="1" t="s">
        <v>39</v>
      </c>
      <c r="G54" s="1"/>
      <c r="H54" s="8">
        <v>2000</v>
      </c>
      <c r="I54" s="1"/>
      <c r="J54" s="1"/>
      <c r="K54" s="1"/>
      <c r="L54" s="8">
        <v>2000</v>
      </c>
      <c r="M54" s="1"/>
      <c r="N54" s="10"/>
      <c r="O54" s="18"/>
      <c r="P54" s="10"/>
      <c r="Q54" s="9"/>
      <c r="R54" s="9"/>
    </row>
    <row r="55" spans="1:18" x14ac:dyDescent="0.25">
      <c r="A55" s="1"/>
      <c r="B55" s="1"/>
      <c r="C55" s="1"/>
      <c r="D55" s="1"/>
      <c r="E55" s="1"/>
      <c r="F55" s="1" t="s">
        <v>40</v>
      </c>
      <c r="G55" s="1"/>
      <c r="H55" s="8">
        <v>7500</v>
      </c>
      <c r="I55" s="1"/>
      <c r="J55" s="1"/>
      <c r="K55" s="1"/>
      <c r="L55" s="8">
        <v>7500</v>
      </c>
      <c r="M55" s="1"/>
      <c r="N55" s="10"/>
      <c r="O55" s="18"/>
      <c r="P55" s="10"/>
      <c r="Q55" s="9"/>
      <c r="R55" s="9"/>
    </row>
    <row r="56" spans="1:18" x14ac:dyDescent="0.25">
      <c r="A56" s="1"/>
      <c r="B56" s="1"/>
      <c r="C56" s="1"/>
      <c r="D56" s="1"/>
      <c r="E56" s="1"/>
      <c r="F56" s="1" t="s">
        <v>41</v>
      </c>
      <c r="G56" s="1"/>
      <c r="H56" s="8">
        <v>2000</v>
      </c>
      <c r="I56" s="1"/>
      <c r="J56" s="1"/>
      <c r="K56" s="1"/>
      <c r="L56" s="8">
        <v>3000</v>
      </c>
      <c r="M56" s="1"/>
      <c r="N56" s="10"/>
      <c r="O56" s="18"/>
      <c r="P56" s="10"/>
      <c r="Q56" s="9"/>
      <c r="R56" s="9"/>
    </row>
    <row r="57" spans="1:18" x14ac:dyDescent="0.25">
      <c r="A57" s="1"/>
      <c r="B57" s="1"/>
      <c r="C57" s="1"/>
      <c r="D57" s="1"/>
      <c r="E57" s="1"/>
      <c r="F57" s="1" t="s">
        <v>42</v>
      </c>
      <c r="G57" s="1"/>
      <c r="H57" s="8">
        <v>0</v>
      </c>
      <c r="I57" s="1"/>
      <c r="J57" s="1"/>
      <c r="K57" s="1"/>
      <c r="L57" s="8">
        <v>0</v>
      </c>
      <c r="M57" s="1"/>
      <c r="N57" s="10"/>
      <c r="O57" s="18"/>
      <c r="P57" s="10"/>
      <c r="Q57" s="9"/>
      <c r="R57" s="9"/>
    </row>
    <row r="58" spans="1:18" x14ac:dyDescent="0.25">
      <c r="A58" s="1"/>
      <c r="B58" s="1"/>
      <c r="C58" s="1"/>
      <c r="D58" s="1"/>
      <c r="E58" s="1" t="s">
        <v>43</v>
      </c>
      <c r="F58" s="1"/>
      <c r="G58" s="1"/>
      <c r="I58" s="1"/>
      <c r="J58" s="1"/>
      <c r="K58" s="1"/>
      <c r="M58" s="1"/>
      <c r="N58" s="10"/>
      <c r="O58" s="18"/>
      <c r="P58" s="10"/>
      <c r="Q58" s="9"/>
      <c r="R58" s="9"/>
    </row>
    <row r="59" spans="1:18" x14ac:dyDescent="0.25">
      <c r="A59" s="1"/>
      <c r="B59" s="1"/>
      <c r="C59" s="1"/>
      <c r="D59" s="1"/>
      <c r="E59" s="1" t="s">
        <v>44</v>
      </c>
      <c r="F59" s="1"/>
      <c r="G59" s="1"/>
      <c r="I59" s="1"/>
      <c r="J59" s="1"/>
      <c r="K59" s="1"/>
      <c r="M59" s="1"/>
      <c r="N59" s="10"/>
      <c r="O59" s="18"/>
      <c r="P59" s="10"/>
      <c r="Q59" s="9"/>
      <c r="R59" s="9"/>
    </row>
    <row r="60" spans="1:18" x14ac:dyDescent="0.25">
      <c r="A60" s="1"/>
      <c r="B60" s="1"/>
      <c r="C60" s="1"/>
      <c r="D60" s="1"/>
      <c r="E60" s="1"/>
      <c r="F60" s="1" t="s">
        <v>45</v>
      </c>
      <c r="G60" s="1"/>
      <c r="H60" s="8">
        <v>18000</v>
      </c>
      <c r="I60" s="1"/>
      <c r="J60" s="1"/>
      <c r="K60" s="1"/>
      <c r="L60" s="8">
        <v>18000</v>
      </c>
      <c r="M60" s="1"/>
      <c r="N60" s="10"/>
      <c r="O60" s="18"/>
      <c r="P60" s="10"/>
      <c r="Q60" s="9"/>
      <c r="R60" s="9"/>
    </row>
    <row r="61" spans="1:18" x14ac:dyDescent="0.25">
      <c r="A61" s="1"/>
      <c r="B61" s="1"/>
      <c r="C61" s="1"/>
      <c r="D61" s="1"/>
      <c r="E61" s="1" t="s">
        <v>46</v>
      </c>
      <c r="F61" s="1"/>
      <c r="G61" s="1"/>
      <c r="I61" s="1"/>
      <c r="J61" s="1"/>
      <c r="K61" s="1"/>
      <c r="M61" s="1"/>
      <c r="N61" s="10"/>
      <c r="O61" s="18"/>
      <c r="P61" s="10"/>
      <c r="Q61" s="9"/>
      <c r="R61" s="9"/>
    </row>
    <row r="62" spans="1:18" x14ac:dyDescent="0.25">
      <c r="A62" s="1"/>
      <c r="B62" s="1"/>
      <c r="C62" s="1"/>
      <c r="D62" s="1"/>
      <c r="E62" s="1" t="s">
        <v>47</v>
      </c>
      <c r="F62" s="1"/>
      <c r="G62" s="1"/>
      <c r="I62" s="1"/>
      <c r="J62" s="1"/>
      <c r="K62" s="1"/>
      <c r="M62" s="1"/>
      <c r="N62" s="10"/>
      <c r="O62" s="18"/>
      <c r="P62" s="10"/>
      <c r="Q62" s="9"/>
      <c r="R62" s="9"/>
    </row>
    <row r="63" spans="1:18" x14ac:dyDescent="0.25">
      <c r="A63" s="1"/>
      <c r="B63" s="1"/>
      <c r="C63" s="1"/>
      <c r="D63" s="1"/>
      <c r="E63" s="1"/>
      <c r="F63" s="1" t="s">
        <v>48</v>
      </c>
      <c r="G63" s="1"/>
      <c r="H63" s="8">
        <v>750</v>
      </c>
      <c r="I63" s="1"/>
      <c r="J63" s="1"/>
      <c r="K63" s="1"/>
      <c r="L63" s="8">
        <v>750</v>
      </c>
      <c r="M63" s="1"/>
      <c r="N63" s="10"/>
      <c r="O63" s="18"/>
      <c r="P63" s="10"/>
      <c r="Q63" s="9"/>
      <c r="R63" s="9"/>
    </row>
    <row r="64" spans="1:18" x14ac:dyDescent="0.25">
      <c r="A64" s="1"/>
      <c r="B64" s="1"/>
      <c r="C64" s="1"/>
      <c r="D64" s="1"/>
      <c r="E64" s="1"/>
      <c r="F64" s="1" t="s">
        <v>49</v>
      </c>
      <c r="G64" s="1"/>
      <c r="H64" s="8">
        <v>700</v>
      </c>
      <c r="I64" s="1"/>
      <c r="J64" s="1"/>
      <c r="K64" s="1"/>
      <c r="L64" s="8">
        <v>700</v>
      </c>
      <c r="M64" s="1"/>
      <c r="N64" s="10"/>
      <c r="O64" s="18"/>
      <c r="P64" s="28"/>
      <c r="Q64" s="9"/>
      <c r="R64" s="9"/>
    </row>
    <row r="65" spans="1:19" x14ac:dyDescent="0.25">
      <c r="A65" s="1"/>
      <c r="B65" s="1"/>
      <c r="C65" s="1"/>
      <c r="D65" s="1"/>
      <c r="E65" s="1" t="s">
        <v>50</v>
      </c>
      <c r="F65" s="1"/>
      <c r="G65" s="1"/>
      <c r="I65" s="1"/>
      <c r="J65" s="1"/>
      <c r="K65" s="1"/>
      <c r="M65" s="1"/>
      <c r="N65" s="10"/>
      <c r="O65" s="18"/>
      <c r="P65" s="10"/>
      <c r="Q65" s="9"/>
      <c r="R65" s="9"/>
    </row>
    <row r="66" spans="1:19" x14ac:dyDescent="0.25">
      <c r="A66" s="1"/>
      <c r="B66" s="1"/>
      <c r="C66" s="1"/>
      <c r="D66" s="1"/>
      <c r="E66" s="1" t="s">
        <v>51</v>
      </c>
      <c r="F66" s="1"/>
      <c r="G66" s="1"/>
      <c r="H66" s="8">
        <v>5750</v>
      </c>
      <c r="I66" s="1"/>
      <c r="J66" s="1"/>
      <c r="K66" s="1"/>
      <c r="L66" s="8">
        <v>5546</v>
      </c>
      <c r="M66" s="1"/>
      <c r="N66" s="10"/>
      <c r="O66" s="18"/>
      <c r="P66" s="10"/>
      <c r="Q66" s="9"/>
      <c r="R66" s="9"/>
    </row>
    <row r="67" spans="1:19" x14ac:dyDescent="0.25">
      <c r="A67" s="1"/>
      <c r="B67" s="1"/>
      <c r="C67" s="1"/>
      <c r="D67" s="1"/>
      <c r="E67" s="1" t="s">
        <v>52</v>
      </c>
      <c r="F67" s="1"/>
      <c r="G67" s="1"/>
      <c r="H67" s="8">
        <v>1900</v>
      </c>
      <c r="I67" s="1"/>
      <c r="J67" s="1"/>
      <c r="K67" s="1"/>
      <c r="L67" s="8">
        <v>1900</v>
      </c>
      <c r="M67" s="1"/>
      <c r="N67" s="10"/>
      <c r="O67" s="18"/>
      <c r="P67" s="10"/>
      <c r="Q67" s="9"/>
      <c r="R67" s="9"/>
    </row>
    <row r="68" spans="1:19" x14ac:dyDescent="0.25">
      <c r="A68" s="1"/>
      <c r="B68" s="1"/>
      <c r="C68" s="1"/>
      <c r="D68" s="1"/>
      <c r="E68" s="1" t="s">
        <v>53</v>
      </c>
      <c r="F68" s="1"/>
      <c r="G68" s="1"/>
      <c r="H68" s="8">
        <v>3000</v>
      </c>
      <c r="I68" s="1"/>
      <c r="J68" s="1"/>
      <c r="K68" s="1"/>
      <c r="L68" s="8">
        <v>3000</v>
      </c>
      <c r="M68" s="1"/>
      <c r="N68" s="10"/>
      <c r="O68" s="18"/>
      <c r="P68" s="10"/>
      <c r="Q68" s="9"/>
      <c r="R68" s="9"/>
    </row>
    <row r="69" spans="1:19" x14ac:dyDescent="0.25">
      <c r="A69" s="1"/>
      <c r="B69" s="1"/>
      <c r="C69" s="1"/>
      <c r="D69" s="1"/>
      <c r="E69" s="1" t="s">
        <v>54</v>
      </c>
      <c r="F69" s="1"/>
      <c r="G69" s="1"/>
      <c r="H69" s="8">
        <v>4000</v>
      </c>
      <c r="I69" s="1"/>
      <c r="J69" s="1"/>
      <c r="K69" s="1"/>
      <c r="L69" s="8">
        <v>3600</v>
      </c>
      <c r="M69" s="1"/>
      <c r="N69" s="10"/>
      <c r="O69" s="18"/>
      <c r="P69" s="10"/>
      <c r="Q69" s="9"/>
      <c r="R69" s="9"/>
    </row>
    <row r="70" spans="1:19" x14ac:dyDescent="0.25">
      <c r="A70" s="1"/>
      <c r="B70" s="1"/>
      <c r="C70" s="1"/>
      <c r="D70" s="1"/>
      <c r="E70" s="1" t="s">
        <v>55</v>
      </c>
      <c r="F70" s="1"/>
      <c r="G70" s="1"/>
      <c r="H70" s="8">
        <v>1200</v>
      </c>
      <c r="I70" s="1"/>
      <c r="J70" s="1"/>
      <c r="K70" s="1"/>
      <c r="L70" s="8">
        <v>675</v>
      </c>
      <c r="M70" s="1"/>
      <c r="N70" s="10"/>
      <c r="O70" s="18"/>
      <c r="P70" s="10"/>
      <c r="Q70" s="9"/>
      <c r="R70" s="9"/>
    </row>
    <row r="71" spans="1:19" x14ac:dyDescent="0.25">
      <c r="A71" s="1"/>
      <c r="B71" s="1"/>
      <c r="C71" s="1"/>
      <c r="D71" s="1"/>
      <c r="E71" s="1" t="s">
        <v>56</v>
      </c>
      <c r="F71" s="1"/>
      <c r="G71" s="1"/>
      <c r="I71" s="1"/>
      <c r="J71" s="1"/>
      <c r="K71" s="1"/>
      <c r="M71" s="1"/>
      <c r="N71" s="10"/>
      <c r="O71" s="18"/>
      <c r="P71" s="10"/>
      <c r="Q71" s="9"/>
      <c r="R71" s="9"/>
    </row>
    <row r="72" spans="1:19" ht="16.5" thickBot="1" x14ac:dyDescent="0.3">
      <c r="A72" s="1"/>
      <c r="B72" s="1"/>
      <c r="C72" s="1"/>
      <c r="D72" s="1" t="s">
        <v>57</v>
      </c>
      <c r="E72" s="1"/>
      <c r="F72" s="1"/>
      <c r="G72" s="1"/>
      <c r="H72" s="27">
        <f t="shared" ref="H72:I72" si="2">SUM(H18:H71)-H30</f>
        <v>596190.47102499998</v>
      </c>
      <c r="I72" s="8">
        <f t="shared" si="2"/>
        <v>-500</v>
      </c>
      <c r="J72" s="8"/>
      <c r="K72" s="8"/>
      <c r="L72" s="27">
        <f>SUM(L18:L71)-L30</f>
        <v>575820.64530000009</v>
      </c>
      <c r="M72" s="1"/>
      <c r="N72" s="10"/>
      <c r="O72" s="18"/>
      <c r="P72" s="10"/>
      <c r="Q72" s="9"/>
      <c r="R72" s="9"/>
    </row>
    <row r="73" spans="1:19" ht="16.5" thickBot="1" x14ac:dyDescent="0.3">
      <c r="A73" s="1"/>
      <c r="B73" s="1" t="s">
        <v>58</v>
      </c>
      <c r="C73" s="1"/>
      <c r="D73" s="1"/>
      <c r="E73" s="1"/>
      <c r="F73" s="1"/>
      <c r="G73" s="1"/>
      <c r="H73" s="35">
        <v>0</v>
      </c>
      <c r="I73" s="1"/>
      <c r="J73" s="1"/>
      <c r="K73" s="1"/>
      <c r="L73" s="35">
        <v>0</v>
      </c>
      <c r="M73" s="1"/>
      <c r="N73" s="10"/>
      <c r="O73" s="18"/>
      <c r="P73" s="10"/>
      <c r="Q73" s="9"/>
      <c r="R73" s="9"/>
    </row>
    <row r="74" spans="1:19" x14ac:dyDescent="0.25">
      <c r="A74" s="16"/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7"/>
      <c r="M74" s="16"/>
      <c r="N74" s="10"/>
      <c r="O74" s="18"/>
      <c r="P74" s="10"/>
      <c r="Q74" s="18"/>
      <c r="R74" s="18"/>
      <c r="S74" s="19"/>
    </row>
    <row r="75" spans="1:19" x14ac:dyDescent="0.25">
      <c r="A75" s="16"/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7"/>
      <c r="M75" s="16"/>
      <c r="N75" s="10"/>
      <c r="O75" s="18"/>
      <c r="P75" s="10"/>
      <c r="Q75" s="18"/>
      <c r="R75" s="18"/>
      <c r="S75" s="19"/>
    </row>
    <row r="76" spans="1:19" x14ac:dyDescent="0.25">
      <c r="A76" s="16"/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7"/>
      <c r="M76" s="16"/>
      <c r="N76" s="10"/>
      <c r="O76" s="18"/>
      <c r="P76" s="10"/>
      <c r="Q76" s="18"/>
      <c r="R76" s="18"/>
      <c r="S76" s="19"/>
    </row>
    <row r="77" spans="1:19" x14ac:dyDescent="0.25">
      <c r="A77" s="16"/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7"/>
      <c r="M77" s="16"/>
      <c r="N77" s="10"/>
      <c r="O77" s="18"/>
      <c r="P77" s="10"/>
      <c r="Q77" s="18"/>
      <c r="R77" s="18"/>
      <c r="S77" s="19"/>
    </row>
    <row r="78" spans="1:19" x14ac:dyDescent="0.25">
      <c r="A78" s="16"/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7"/>
      <c r="M78" s="16"/>
      <c r="N78" s="10"/>
      <c r="O78" s="18"/>
      <c r="P78" s="10"/>
      <c r="Q78" s="18"/>
      <c r="R78" s="18"/>
      <c r="S78" s="19"/>
    </row>
    <row r="79" spans="1:19" x14ac:dyDescent="0.25">
      <c r="A79" s="16"/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7"/>
      <c r="M79" s="16"/>
      <c r="N79" s="10"/>
      <c r="O79" s="18"/>
      <c r="P79" s="10"/>
      <c r="Q79" s="18"/>
      <c r="R79" s="18"/>
      <c r="S79" s="19"/>
    </row>
    <row r="80" spans="1:19" x14ac:dyDescent="0.25">
      <c r="A80" s="16"/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7"/>
      <c r="M80" s="16"/>
      <c r="N80" s="10"/>
      <c r="O80" s="18"/>
      <c r="P80" s="10"/>
      <c r="Q80" s="18"/>
      <c r="R80" s="18"/>
      <c r="S80" s="19"/>
    </row>
    <row r="81" spans="1:19" s="12" customFormat="1" x14ac:dyDescent="0.25">
      <c r="A81" s="16"/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7"/>
      <c r="M81" s="16"/>
      <c r="N81" s="10"/>
      <c r="O81" s="18"/>
      <c r="P81" s="10"/>
      <c r="Q81" s="16"/>
      <c r="R81" s="16"/>
      <c r="S81" s="20"/>
    </row>
    <row r="82" spans="1:19" x14ac:dyDescent="0.25">
      <c r="A82" s="16"/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7"/>
      <c r="M82" s="16"/>
      <c r="N82" s="21"/>
      <c r="O82" s="16"/>
      <c r="P82" s="21"/>
      <c r="Q82" s="22"/>
      <c r="R82" s="22"/>
      <c r="S82" s="19"/>
    </row>
    <row r="83" spans="1:19" x14ac:dyDescent="0.25">
      <c r="N83" s="22"/>
      <c r="O83" s="22"/>
      <c r="P83" s="22"/>
    </row>
    <row r="84" spans="1:19" x14ac:dyDescent="0.25">
      <c r="N84" s="22"/>
      <c r="O84" s="22"/>
      <c r="P84" s="22"/>
    </row>
    <row r="85" spans="1:19" x14ac:dyDescent="0.25">
      <c r="N85" s="22"/>
      <c r="O85" s="22"/>
      <c r="P85" s="22"/>
    </row>
    <row r="86" spans="1:19" x14ac:dyDescent="0.25">
      <c r="N86" s="22"/>
      <c r="O86" s="22"/>
      <c r="P86" s="22"/>
    </row>
    <row r="87" spans="1:19" x14ac:dyDescent="0.25">
      <c r="N87" s="22"/>
      <c r="O87" s="22"/>
      <c r="P87" s="22"/>
    </row>
    <row r="88" spans="1:19" x14ac:dyDescent="0.25">
      <c r="N88" s="22"/>
      <c r="O88" s="22"/>
      <c r="P88" s="22"/>
    </row>
    <row r="89" spans="1:19" x14ac:dyDescent="0.25">
      <c r="N89" s="22"/>
      <c r="O89" s="22"/>
      <c r="P89" s="22"/>
    </row>
    <row r="90" spans="1:19" x14ac:dyDescent="0.25">
      <c r="N90" s="22"/>
      <c r="O90" s="22"/>
      <c r="P90" s="22"/>
    </row>
    <row r="91" spans="1:19" x14ac:dyDescent="0.25">
      <c r="N91" s="22"/>
      <c r="O91" s="22"/>
      <c r="P91" s="22"/>
    </row>
    <row r="92" spans="1:19" x14ac:dyDescent="0.25">
      <c r="N92" s="22"/>
      <c r="O92" s="22"/>
      <c r="P92" s="22"/>
    </row>
    <row r="93" spans="1:19" x14ac:dyDescent="0.25">
      <c r="N93" s="22"/>
      <c r="O93" s="22"/>
      <c r="P93" s="22"/>
    </row>
    <row r="94" spans="1:19" x14ac:dyDescent="0.25">
      <c r="N94" s="22"/>
      <c r="O94" s="22"/>
      <c r="P94" s="22"/>
    </row>
    <row r="95" spans="1:19" x14ac:dyDescent="0.25">
      <c r="N95" s="22"/>
      <c r="O95" s="22"/>
      <c r="P95" s="22"/>
    </row>
    <row r="96" spans="1:19" x14ac:dyDescent="0.25">
      <c r="N96" s="22"/>
      <c r="O96" s="22"/>
      <c r="P96" s="22"/>
    </row>
    <row r="97" spans="14:16" x14ac:dyDescent="0.25">
      <c r="N97" s="22"/>
      <c r="O97" s="22"/>
      <c r="P97" s="22"/>
    </row>
    <row r="98" spans="14:16" x14ac:dyDescent="0.25">
      <c r="N98" s="22"/>
      <c r="O98" s="22"/>
      <c r="P98" s="22"/>
    </row>
    <row r="99" spans="14:16" x14ac:dyDescent="0.25">
      <c r="N99" s="22"/>
      <c r="O99" s="22"/>
      <c r="P99" s="22"/>
    </row>
    <row r="100" spans="14:16" x14ac:dyDescent="0.25">
      <c r="N100" s="22"/>
      <c r="O100" s="22"/>
      <c r="P100" s="22"/>
    </row>
    <row r="101" spans="14:16" x14ac:dyDescent="0.25">
      <c r="N101" s="22"/>
      <c r="O101" s="22"/>
      <c r="P101" s="22"/>
    </row>
    <row r="102" spans="14:16" x14ac:dyDescent="0.25">
      <c r="N102" s="22"/>
      <c r="O102" s="22"/>
      <c r="P102" s="22"/>
    </row>
    <row r="103" spans="14:16" x14ac:dyDescent="0.25">
      <c r="N103" s="22"/>
      <c r="O103" s="22"/>
      <c r="P103" s="22"/>
    </row>
    <row r="104" spans="14:16" x14ac:dyDescent="0.25">
      <c r="N104" s="22"/>
      <c r="O104" s="22"/>
      <c r="P104" s="22"/>
    </row>
    <row r="105" spans="14:16" x14ac:dyDescent="0.25">
      <c r="N105" s="22"/>
      <c r="O105" s="22"/>
      <c r="P105" s="22"/>
    </row>
    <row r="106" spans="14:16" x14ac:dyDescent="0.25">
      <c r="N106" s="22"/>
      <c r="O106" s="22"/>
      <c r="P106" s="22"/>
    </row>
    <row r="107" spans="14:16" x14ac:dyDescent="0.25">
      <c r="N107" s="22"/>
      <c r="O107" s="22"/>
      <c r="P107" s="22"/>
    </row>
    <row r="108" spans="14:16" x14ac:dyDescent="0.25">
      <c r="N108" s="22"/>
      <c r="O108" s="22"/>
      <c r="P108" s="22"/>
    </row>
    <row r="109" spans="14:16" x14ac:dyDescent="0.25">
      <c r="N109" s="22"/>
      <c r="O109" s="22"/>
      <c r="P109" s="22"/>
    </row>
    <row r="110" spans="14:16" x14ac:dyDescent="0.25">
      <c r="N110" s="22"/>
      <c r="O110" s="22"/>
      <c r="P110" s="22"/>
    </row>
    <row r="111" spans="14:16" x14ac:dyDescent="0.25">
      <c r="N111" s="22"/>
      <c r="O111" s="22"/>
      <c r="P111" s="22"/>
    </row>
    <row r="112" spans="14:16" x14ac:dyDescent="0.25">
      <c r="N112" s="22"/>
      <c r="O112" s="22"/>
      <c r="P112" s="22"/>
    </row>
    <row r="113" spans="14:16" x14ac:dyDescent="0.25">
      <c r="N113" s="22"/>
      <c r="O113" s="22"/>
      <c r="P113" s="22"/>
    </row>
    <row r="114" spans="14:16" x14ac:dyDescent="0.25">
      <c r="N114" s="22"/>
      <c r="O114" s="22"/>
      <c r="P114" s="22"/>
    </row>
    <row r="115" spans="14:16" x14ac:dyDescent="0.25">
      <c r="N115" s="22"/>
      <c r="O115" s="22"/>
      <c r="P115" s="22"/>
    </row>
    <row r="116" spans="14:16" x14ac:dyDescent="0.25">
      <c r="N116" s="22"/>
      <c r="O116" s="22"/>
      <c r="P116" s="22"/>
    </row>
    <row r="117" spans="14:16" x14ac:dyDescent="0.25">
      <c r="N117" s="22"/>
      <c r="O117" s="22"/>
      <c r="P117" s="22"/>
    </row>
    <row r="118" spans="14:16" x14ac:dyDescent="0.25">
      <c r="N118" s="22"/>
      <c r="O118" s="22"/>
      <c r="P118" s="22"/>
    </row>
    <row r="119" spans="14:16" x14ac:dyDescent="0.25">
      <c r="N119" s="22"/>
      <c r="O119" s="22"/>
      <c r="P119" s="22"/>
    </row>
    <row r="120" spans="14:16" x14ac:dyDescent="0.25">
      <c r="N120" s="22"/>
      <c r="O120" s="22"/>
      <c r="P120" s="22"/>
    </row>
    <row r="121" spans="14:16" x14ac:dyDescent="0.25">
      <c r="N121" s="22"/>
      <c r="O121" s="22"/>
      <c r="P121" s="22"/>
    </row>
    <row r="122" spans="14:16" x14ac:dyDescent="0.25">
      <c r="N122" s="22"/>
      <c r="O122" s="22"/>
      <c r="P122" s="22"/>
    </row>
    <row r="123" spans="14:16" x14ac:dyDescent="0.25">
      <c r="N123" s="22"/>
      <c r="O123" s="22"/>
      <c r="P123" s="22"/>
    </row>
    <row r="124" spans="14:16" x14ac:dyDescent="0.25">
      <c r="N124" s="22"/>
      <c r="O124" s="22"/>
      <c r="P124" s="22"/>
    </row>
    <row r="125" spans="14:16" x14ac:dyDescent="0.25">
      <c r="N125" s="22"/>
      <c r="O125" s="22"/>
      <c r="P125" s="22"/>
    </row>
    <row r="126" spans="14:16" x14ac:dyDescent="0.25">
      <c r="N126" s="22"/>
      <c r="O126" s="22"/>
      <c r="P126" s="22"/>
    </row>
    <row r="127" spans="14:16" x14ac:dyDescent="0.25">
      <c r="N127" s="22"/>
      <c r="O127" s="22"/>
      <c r="P127" s="22"/>
    </row>
    <row r="128" spans="14:16" x14ac:dyDescent="0.25">
      <c r="N128" s="22"/>
      <c r="O128" s="22"/>
      <c r="P128" s="22"/>
    </row>
    <row r="129" spans="14:16" x14ac:dyDescent="0.25">
      <c r="N129" s="22"/>
      <c r="O129" s="22"/>
      <c r="P129" s="22"/>
    </row>
    <row r="130" spans="14:16" x14ac:dyDescent="0.25">
      <c r="N130" s="22"/>
      <c r="O130" s="22"/>
      <c r="P130" s="22"/>
    </row>
    <row r="131" spans="14:16" x14ac:dyDescent="0.25">
      <c r="N131" s="22"/>
      <c r="O131" s="22"/>
      <c r="P131" s="22"/>
    </row>
    <row r="132" spans="14:16" x14ac:dyDescent="0.25">
      <c r="N132" s="22"/>
      <c r="O132" s="22"/>
      <c r="P132" s="22"/>
    </row>
    <row r="133" spans="14:16" x14ac:dyDescent="0.25">
      <c r="N133" s="22"/>
      <c r="O133" s="22"/>
      <c r="P133" s="22"/>
    </row>
    <row r="134" spans="14:16" x14ac:dyDescent="0.25">
      <c r="N134" s="22"/>
      <c r="O134" s="22"/>
      <c r="P134" s="22"/>
    </row>
    <row r="135" spans="14:16" x14ac:dyDescent="0.25">
      <c r="N135" s="22"/>
      <c r="O135" s="22"/>
      <c r="P135" s="22"/>
    </row>
    <row r="136" spans="14:16" x14ac:dyDescent="0.25">
      <c r="N136" s="22"/>
      <c r="O136" s="22"/>
      <c r="P136" s="22"/>
    </row>
    <row r="137" spans="14:16" x14ac:dyDescent="0.25">
      <c r="N137" s="22"/>
      <c r="O137" s="22"/>
      <c r="P137" s="22"/>
    </row>
    <row r="138" spans="14:16" x14ac:dyDescent="0.25">
      <c r="N138" s="22"/>
      <c r="O138" s="22"/>
      <c r="P138" s="22"/>
    </row>
    <row r="139" spans="14:16" x14ac:dyDescent="0.25">
      <c r="N139" s="22"/>
      <c r="O139" s="22"/>
      <c r="P139" s="22"/>
    </row>
    <row r="140" spans="14:16" x14ac:dyDescent="0.25">
      <c r="N140" s="22"/>
      <c r="O140" s="22"/>
      <c r="P140" s="22"/>
    </row>
    <row r="141" spans="14:16" x14ac:dyDescent="0.25">
      <c r="N141" s="22"/>
      <c r="O141" s="22"/>
      <c r="P141" s="22"/>
    </row>
    <row r="142" spans="14:16" x14ac:dyDescent="0.25">
      <c r="N142" s="22"/>
      <c r="O142" s="22"/>
      <c r="P142" s="22"/>
    </row>
    <row r="143" spans="14:16" x14ac:dyDescent="0.25">
      <c r="N143" s="22"/>
      <c r="O143" s="22"/>
      <c r="P143" s="22"/>
    </row>
    <row r="144" spans="14:16" x14ac:dyDescent="0.25">
      <c r="N144" s="22"/>
      <c r="O144" s="22"/>
      <c r="P144" s="22"/>
    </row>
    <row r="145" spans="14:16" x14ac:dyDescent="0.25">
      <c r="N145" s="22"/>
      <c r="O145" s="22"/>
      <c r="P145" s="22"/>
    </row>
    <row r="146" spans="14:16" x14ac:dyDescent="0.25">
      <c r="N146" s="22"/>
      <c r="O146" s="22"/>
      <c r="P146" s="22"/>
    </row>
    <row r="147" spans="14:16" x14ac:dyDescent="0.25">
      <c r="N147" s="22"/>
      <c r="O147" s="22"/>
      <c r="P147" s="22"/>
    </row>
    <row r="148" spans="14:16" x14ac:dyDescent="0.25">
      <c r="N148" s="22"/>
      <c r="O148" s="22"/>
      <c r="P148" s="22"/>
    </row>
    <row r="149" spans="14:16" x14ac:dyDescent="0.25">
      <c r="N149" s="22"/>
      <c r="O149" s="22"/>
      <c r="P149" s="22"/>
    </row>
    <row r="150" spans="14:16" x14ac:dyDescent="0.25">
      <c r="N150" s="22"/>
      <c r="O150" s="22"/>
      <c r="P150" s="22"/>
    </row>
    <row r="151" spans="14:16" x14ac:dyDescent="0.25">
      <c r="N151" s="22"/>
      <c r="O151" s="22"/>
      <c r="P151" s="22"/>
    </row>
    <row r="152" spans="14:16" x14ac:dyDescent="0.25">
      <c r="N152" s="22"/>
      <c r="O152" s="22"/>
      <c r="P152" s="22"/>
    </row>
    <row r="153" spans="14:16" x14ac:dyDescent="0.25">
      <c r="N153" s="22"/>
      <c r="O153" s="22"/>
      <c r="P153" s="22"/>
    </row>
    <row r="154" spans="14:16" x14ac:dyDescent="0.25">
      <c r="N154" s="22"/>
      <c r="O154" s="22"/>
      <c r="P154" s="22"/>
    </row>
    <row r="155" spans="14:16" x14ac:dyDescent="0.25">
      <c r="N155" s="22"/>
      <c r="O155" s="22"/>
      <c r="P155" s="22"/>
    </row>
    <row r="156" spans="14:16" x14ac:dyDescent="0.25">
      <c r="N156" s="22"/>
      <c r="O156" s="22"/>
      <c r="P156" s="22"/>
    </row>
    <row r="157" spans="14:16" x14ac:dyDescent="0.25">
      <c r="N157" s="22"/>
      <c r="O157" s="22"/>
      <c r="P157" s="22"/>
    </row>
    <row r="158" spans="14:16" x14ac:dyDescent="0.25">
      <c r="N158" s="22"/>
      <c r="O158" s="22"/>
      <c r="P158" s="22"/>
    </row>
    <row r="159" spans="14:16" x14ac:dyDescent="0.25">
      <c r="N159" s="22"/>
      <c r="O159" s="22"/>
      <c r="P159" s="22"/>
    </row>
    <row r="160" spans="14:16" x14ac:dyDescent="0.25">
      <c r="N160" s="22"/>
      <c r="O160" s="22"/>
      <c r="P160" s="22"/>
    </row>
    <row r="161" spans="14:16" x14ac:dyDescent="0.25">
      <c r="N161" s="22"/>
      <c r="O161" s="22"/>
      <c r="P161" s="22"/>
    </row>
    <row r="162" spans="14:16" x14ac:dyDescent="0.25">
      <c r="N162" s="22"/>
      <c r="O162" s="22"/>
      <c r="P162" s="22"/>
    </row>
    <row r="163" spans="14:16" x14ac:dyDescent="0.25">
      <c r="N163" s="22"/>
      <c r="O163" s="22"/>
      <c r="P163" s="22"/>
    </row>
    <row r="164" spans="14:16" x14ac:dyDescent="0.25">
      <c r="N164" s="22"/>
      <c r="O164" s="22"/>
      <c r="P164" s="22"/>
    </row>
    <row r="165" spans="14:16" x14ac:dyDescent="0.25">
      <c r="N165" s="22"/>
      <c r="O165" s="22"/>
      <c r="P165" s="22"/>
    </row>
    <row r="166" spans="14:16" x14ac:dyDescent="0.25">
      <c r="N166" s="22"/>
      <c r="O166" s="22"/>
      <c r="P166" s="22"/>
    </row>
    <row r="167" spans="14:16" x14ac:dyDescent="0.25">
      <c r="N167" s="22"/>
      <c r="O167" s="22"/>
      <c r="P167" s="22"/>
    </row>
    <row r="168" spans="14:16" x14ac:dyDescent="0.25">
      <c r="N168" s="22"/>
      <c r="O168" s="22"/>
      <c r="P168" s="22"/>
    </row>
    <row r="169" spans="14:16" x14ac:dyDescent="0.25">
      <c r="N169" s="22"/>
      <c r="O169" s="22"/>
      <c r="P169" s="22"/>
    </row>
    <row r="170" spans="14:16" x14ac:dyDescent="0.25">
      <c r="N170" s="22"/>
      <c r="O170" s="22"/>
      <c r="P170" s="22"/>
    </row>
    <row r="171" spans="14:16" x14ac:dyDescent="0.25">
      <c r="N171" s="22"/>
      <c r="O171" s="22"/>
      <c r="P171" s="22"/>
    </row>
    <row r="172" spans="14:16" x14ac:dyDescent="0.25">
      <c r="N172" s="22"/>
      <c r="O172" s="22"/>
      <c r="P172" s="22"/>
    </row>
    <row r="173" spans="14:16" x14ac:dyDescent="0.25">
      <c r="N173" s="22"/>
      <c r="O173" s="22"/>
      <c r="P173" s="22"/>
    </row>
    <row r="174" spans="14:16" x14ac:dyDescent="0.25">
      <c r="N174" s="22"/>
      <c r="O174" s="22"/>
      <c r="P174" s="22"/>
    </row>
    <row r="175" spans="14:16" x14ac:dyDescent="0.25">
      <c r="N175" s="22"/>
      <c r="O175" s="22"/>
      <c r="P175" s="22"/>
    </row>
    <row r="176" spans="14:16" x14ac:dyDescent="0.25">
      <c r="N176" s="22"/>
      <c r="O176" s="22"/>
      <c r="P176" s="22"/>
    </row>
  </sheetData>
  <pageMargins left="0.7" right="0.7" top="0.75" bottom="0.75" header="0.1" footer="0.3"/>
  <pageSetup orientation="portrait" r:id="rId1"/>
  <headerFooter>
    <oddHeader>&amp;L&amp;"Arial,Bold"&amp;8 12:22 PM
&amp;"Arial,Bold"&amp;8 07/20/20
&amp;"Arial,Bold"&amp;8 Accrual Basis&amp;C&amp;"Arial,Bold"&amp;12 Nations Ministry Center
&amp;"Arial,Bold"&amp;14 Profit &amp;&amp; Loss Budget vs. Actual
&amp;"Arial,Bold"&amp;10 July 2019 through June 2020</oddHeader>
    <oddFooter>&amp;R&amp;"Arial,Bold"&amp;8 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50B9-7F9B-4A42-96B4-A45087F2A682}">
  <dimension ref="A1:A4"/>
  <sheetViews>
    <sheetView workbookViewId="0">
      <selection activeCell="A4" sqref="A1:A4"/>
    </sheetView>
  </sheetViews>
  <sheetFormatPr defaultColWidth="8.85546875" defaultRowHeight="15" x14ac:dyDescent="0.25"/>
  <cols>
    <col min="1" max="1" width="13.42578125" bestFit="1" customWidth="1"/>
  </cols>
  <sheetData>
    <row r="1" spans="1:1" x14ac:dyDescent="0.25">
      <c r="A1" s="30"/>
    </row>
    <row r="2" spans="1:1" x14ac:dyDescent="0.25">
      <c r="A2" s="31"/>
    </row>
    <row r="3" spans="1:1" x14ac:dyDescent="0.25">
      <c r="A3" s="31"/>
    </row>
    <row r="4" spans="1:1" x14ac:dyDescent="0.25">
      <c r="A4" s="3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Maxwell</dc:creator>
  <cp:lastModifiedBy>Chris</cp:lastModifiedBy>
  <dcterms:created xsi:type="dcterms:W3CDTF">2020-07-20T17:22:22Z</dcterms:created>
  <dcterms:modified xsi:type="dcterms:W3CDTF">2021-06-21T15:59:50Z</dcterms:modified>
</cp:coreProperties>
</file>