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Cyrus Wilson/Downloads/"/>
    </mc:Choice>
  </mc:AlternateContent>
  <xr:revisionPtr revIDLastSave="0" documentId="8_{1989DAF4-036A-E348-B9A0-4F3D92739550}" xr6:coauthVersionLast="47" xr6:coauthVersionMax="47" xr10:uidLastSave="{00000000-0000-0000-0000-000000000000}"/>
  <bookViews>
    <workbookView xWindow="1460" yWindow="1460" windowWidth="17280" windowHeight="8880" activeTab="1" xr2:uid="{00000000-000D-0000-FFFF-FFFF00000000}"/>
  </bookViews>
  <sheets>
    <sheet name="Budget versus Actual - Detail -" sheetId="1" r:id="rId1"/>
    <sheet name="2023 Draft Budget " sheetId="2" r:id="rId2"/>
  </sheets>
  <definedNames>
    <definedName name="QB_COLUMN_290" localSheetId="1">'2023 Draft Budget '!$L$1</definedName>
    <definedName name="QB_COLUMN_290" localSheetId="0">'Budget versus Actual - Detail -'!$BB$1</definedName>
    <definedName name="QB_COLUMN_59201" localSheetId="1">'2023 Draft Budget '!$F$2</definedName>
    <definedName name="QB_COLUMN_59201" localSheetId="0">'Budget versus Actual - Detail -'!$F$2</definedName>
    <definedName name="QB_COLUMN_592010" localSheetId="1">'2023 Draft Budget '!$O$2</definedName>
    <definedName name="QB_COLUMN_592010" localSheetId="0">'Budget versus Actual - Detail -'!$BZ$2</definedName>
    <definedName name="QB_COLUMN_592011" localSheetId="1">'2023 Draft Budget '!$P$2</definedName>
    <definedName name="QB_COLUMN_592011" localSheetId="0">'Budget versus Actual - Detail -'!$CH$2</definedName>
    <definedName name="QB_COLUMN_592012" localSheetId="1">'2023 Draft Budget '!$Q$2</definedName>
    <definedName name="QB_COLUMN_592012" localSheetId="0">'Budget versus Actual - Detail -'!$CP$2</definedName>
    <definedName name="QB_COLUMN_59202" localSheetId="1">'2023 Draft Budget '!$G$2</definedName>
    <definedName name="QB_COLUMN_59202" localSheetId="0">'Budget versus Actual - Detail -'!$N$2</definedName>
    <definedName name="QB_COLUMN_59203" localSheetId="1">'2023 Draft Budget '!$H$2</definedName>
    <definedName name="QB_COLUMN_59203" localSheetId="0">'Budget versus Actual - Detail -'!$V$2</definedName>
    <definedName name="QB_COLUMN_59204" localSheetId="1">'2023 Draft Budget '!$I$2</definedName>
    <definedName name="QB_COLUMN_59204" localSheetId="0">'Budget versus Actual - Detail -'!$AD$2</definedName>
    <definedName name="QB_COLUMN_59205" localSheetId="1">'2023 Draft Budget '!$J$2</definedName>
    <definedName name="QB_COLUMN_59205" localSheetId="0">'Budget versus Actual - Detail -'!$AL$2</definedName>
    <definedName name="QB_COLUMN_59206" localSheetId="1">'2023 Draft Budget '!$K$2</definedName>
    <definedName name="QB_COLUMN_59206" localSheetId="0">'Budget versus Actual - Detail -'!$AT$2</definedName>
    <definedName name="QB_COLUMN_59207" localSheetId="1">'2023 Draft Budget '!$L$2</definedName>
    <definedName name="QB_COLUMN_59207" localSheetId="0">'Budget versus Actual - Detail -'!$BB$2</definedName>
    <definedName name="QB_COLUMN_59208" localSheetId="1">'2023 Draft Budget '!$M$2</definedName>
    <definedName name="QB_COLUMN_59208" localSheetId="0">'Budget versus Actual - Detail -'!$BJ$2</definedName>
    <definedName name="QB_COLUMN_59209" localSheetId="1">'2023 Draft Budget '!$N$2</definedName>
    <definedName name="QB_COLUMN_59209" localSheetId="0">'Budget versus Actual - Detail -'!$BR$2</definedName>
    <definedName name="QB_COLUMN_59300" localSheetId="1">'2023 Draft Budget '!$S$2</definedName>
    <definedName name="QB_COLUMN_59300" localSheetId="0">'Budget versus Actual - Detail -'!$CX$2</definedName>
    <definedName name="QB_COLUMN_63620" localSheetId="1">#REF!</definedName>
    <definedName name="QB_COLUMN_63620" localSheetId="0">'Budget versus Actual - Detail -'!$DB$2</definedName>
    <definedName name="QB_COLUMN_63621" localSheetId="1">#REF!</definedName>
    <definedName name="QB_COLUMN_63621" localSheetId="0">'Budget versus Actual - Detail -'!$J$2</definedName>
    <definedName name="QB_COLUMN_636210" localSheetId="1">#REF!</definedName>
    <definedName name="QB_COLUMN_636210" localSheetId="0">'Budget versus Actual - Detail -'!$CD$2</definedName>
    <definedName name="QB_COLUMN_636211" localSheetId="1">#REF!</definedName>
    <definedName name="QB_COLUMN_636211" localSheetId="0">'Budget versus Actual - Detail -'!$CL$2</definedName>
    <definedName name="QB_COLUMN_636212" localSheetId="1">#REF!</definedName>
    <definedName name="QB_COLUMN_636212" localSheetId="0">'Budget versus Actual - Detail -'!$CT$2</definedName>
    <definedName name="QB_COLUMN_63622" localSheetId="1">#REF!</definedName>
    <definedName name="QB_COLUMN_63622" localSheetId="0">'Budget versus Actual - Detail -'!$R$2</definedName>
    <definedName name="QB_COLUMN_63623" localSheetId="1">#REF!</definedName>
    <definedName name="QB_COLUMN_63623" localSheetId="0">'Budget versus Actual - Detail -'!$Z$2</definedName>
    <definedName name="QB_COLUMN_63624" localSheetId="1">#REF!</definedName>
    <definedName name="QB_COLUMN_63624" localSheetId="0">'Budget versus Actual - Detail -'!$AH$2</definedName>
    <definedName name="QB_COLUMN_63625" localSheetId="1">#REF!</definedName>
    <definedName name="QB_COLUMN_63625" localSheetId="0">'Budget versus Actual - Detail -'!$AP$2</definedName>
    <definedName name="QB_COLUMN_63626" localSheetId="1">#REF!</definedName>
    <definedName name="QB_COLUMN_63626" localSheetId="0">'Budget versus Actual - Detail -'!$AX$2</definedName>
    <definedName name="QB_COLUMN_63627" localSheetId="1">#REF!</definedName>
    <definedName name="QB_COLUMN_63627" localSheetId="0">'Budget versus Actual - Detail -'!$BF$2</definedName>
    <definedName name="QB_COLUMN_63628" localSheetId="1">#REF!</definedName>
    <definedName name="QB_COLUMN_63628" localSheetId="0">'Budget versus Actual - Detail -'!$BN$2</definedName>
    <definedName name="QB_COLUMN_63629" localSheetId="1">#REF!</definedName>
    <definedName name="QB_COLUMN_63629" localSheetId="0">'Budget versus Actual - Detail -'!$BV$2</definedName>
    <definedName name="QB_COLUMN_64430" localSheetId="1">#REF!</definedName>
    <definedName name="QB_COLUMN_64430" localSheetId="0">'Budget versus Actual - Detail -'!$DD$2</definedName>
    <definedName name="QB_COLUMN_64431" localSheetId="1">#REF!</definedName>
    <definedName name="QB_COLUMN_64431" localSheetId="0">'Budget versus Actual - Detail -'!$L$2</definedName>
    <definedName name="QB_COLUMN_644310" localSheetId="1">#REF!</definedName>
    <definedName name="QB_COLUMN_644310" localSheetId="0">'Budget versus Actual - Detail -'!$CF$2</definedName>
    <definedName name="QB_COLUMN_644311" localSheetId="1">#REF!</definedName>
    <definedName name="QB_COLUMN_644311" localSheetId="0">'Budget versus Actual - Detail -'!$CN$2</definedName>
    <definedName name="QB_COLUMN_644312" localSheetId="1">#REF!</definedName>
    <definedName name="QB_COLUMN_644312" localSheetId="0">'Budget versus Actual - Detail -'!$CV$2</definedName>
    <definedName name="QB_COLUMN_64432" localSheetId="1">#REF!</definedName>
    <definedName name="QB_COLUMN_64432" localSheetId="0">'Budget versus Actual - Detail -'!$T$2</definedName>
    <definedName name="QB_COLUMN_64433" localSheetId="1">#REF!</definedName>
    <definedName name="QB_COLUMN_64433" localSheetId="0">'Budget versus Actual - Detail -'!$AB$2</definedName>
    <definedName name="QB_COLUMN_64434" localSheetId="1">#REF!</definedName>
    <definedName name="QB_COLUMN_64434" localSheetId="0">'Budget versus Actual - Detail -'!$AJ$2</definedName>
    <definedName name="QB_COLUMN_64435" localSheetId="1">#REF!</definedName>
    <definedName name="QB_COLUMN_64435" localSheetId="0">'Budget versus Actual - Detail -'!$AR$2</definedName>
    <definedName name="QB_COLUMN_64436" localSheetId="1">#REF!</definedName>
    <definedName name="QB_COLUMN_64436" localSheetId="0">'Budget versus Actual - Detail -'!$AZ$2</definedName>
    <definedName name="QB_COLUMN_64437" localSheetId="1">#REF!</definedName>
    <definedName name="QB_COLUMN_64437" localSheetId="0">'Budget versus Actual - Detail -'!$BH$2</definedName>
    <definedName name="QB_COLUMN_64438" localSheetId="1">#REF!</definedName>
    <definedName name="QB_COLUMN_64438" localSheetId="0">'Budget versus Actual - Detail -'!$BP$2</definedName>
    <definedName name="QB_COLUMN_64439" localSheetId="1">#REF!</definedName>
    <definedName name="QB_COLUMN_64439" localSheetId="0">'Budget versus Actual - Detail -'!$BX$2</definedName>
    <definedName name="QB_COLUMN_76211" localSheetId="1">#REF!</definedName>
    <definedName name="QB_COLUMN_76211" localSheetId="0">'Budget versus Actual - Detail -'!$H$2</definedName>
    <definedName name="QB_COLUMN_762110" localSheetId="1">#REF!</definedName>
    <definedName name="QB_COLUMN_762110" localSheetId="0">'Budget versus Actual - Detail -'!$CB$2</definedName>
    <definedName name="QB_COLUMN_762111" localSheetId="1">#REF!</definedName>
    <definedName name="QB_COLUMN_762111" localSheetId="0">'Budget versus Actual - Detail -'!$CJ$2</definedName>
    <definedName name="QB_COLUMN_762112" localSheetId="1">#REF!</definedName>
    <definedName name="QB_COLUMN_762112" localSheetId="0">'Budget versus Actual - Detail -'!$CR$2</definedName>
    <definedName name="QB_COLUMN_76212" localSheetId="1">#REF!</definedName>
    <definedName name="QB_COLUMN_76212" localSheetId="0">'Budget versus Actual - Detail -'!$P$2</definedName>
    <definedName name="QB_COLUMN_76213" localSheetId="1">#REF!</definedName>
    <definedName name="QB_COLUMN_76213" localSheetId="0">'Budget versus Actual - Detail -'!$X$2</definedName>
    <definedName name="QB_COLUMN_76214" localSheetId="1">#REF!</definedName>
    <definedName name="QB_COLUMN_76214" localSheetId="0">'Budget versus Actual - Detail -'!$AF$2</definedName>
    <definedName name="QB_COLUMN_76215" localSheetId="1">#REF!</definedName>
    <definedName name="QB_COLUMN_76215" localSheetId="0">'Budget versus Actual - Detail -'!$AN$2</definedName>
    <definedName name="QB_COLUMN_76216" localSheetId="1">#REF!</definedName>
    <definedName name="QB_COLUMN_76216" localSheetId="0">'Budget versus Actual - Detail -'!$AV$2</definedName>
    <definedName name="QB_COLUMN_76217" localSheetId="1">#REF!</definedName>
    <definedName name="QB_COLUMN_76217" localSheetId="0">'Budget versus Actual - Detail -'!$BD$2</definedName>
    <definedName name="QB_COLUMN_76218" localSheetId="1">#REF!</definedName>
    <definedName name="QB_COLUMN_76218" localSheetId="0">'Budget versus Actual - Detail -'!$BL$2</definedName>
    <definedName name="QB_COLUMN_76219" localSheetId="1">#REF!</definedName>
    <definedName name="QB_COLUMN_76219" localSheetId="0">'Budget versus Actual - Detail -'!$BT$2</definedName>
    <definedName name="QB_COLUMN_76310" localSheetId="1">'2023 Draft Budget '!$T$2</definedName>
    <definedName name="QB_COLUMN_76310" localSheetId="0">'Budget versus Actual - Detail -'!$CZ$2</definedName>
    <definedName name="QB_ROW_100240" localSheetId="1">'2023 Draft Budget '!$E$43</definedName>
    <definedName name="QB_ROW_100240" localSheetId="0">'Budget versus Actual - Detail -'!$E$43</definedName>
    <definedName name="QB_ROW_10240" localSheetId="1">'2023 Draft Budget '!$E$7</definedName>
    <definedName name="QB_ROW_10240" localSheetId="0">'Budget versus Actual - Detail -'!$E$7</definedName>
    <definedName name="QB_ROW_104240" localSheetId="1">'2023 Draft Budget '!$E$32</definedName>
    <definedName name="QB_ROW_104240" localSheetId="0">'Budget versus Actual - Detail -'!$E$32</definedName>
    <definedName name="QB_ROW_107230" localSheetId="1">'2023 Draft Budget '!$D$75</definedName>
    <definedName name="QB_ROW_107230" localSheetId="0">'Budget versus Actual - Detail -'!$D$75</definedName>
    <definedName name="QB_ROW_111240" localSheetId="1">'2023 Draft Budget '!$E$6</definedName>
    <definedName name="QB_ROW_111240" localSheetId="0">'Budget versus Actual - Detail -'!$E$6</definedName>
    <definedName name="QB_ROW_112030" localSheetId="1">'2023 Draft Budget '!$D$16</definedName>
    <definedName name="QB_ROW_112030" localSheetId="0">'Budget versus Actual - Detail -'!$D$16</definedName>
    <definedName name="QB_ROW_112240" localSheetId="1">'2023 Draft Budget '!$E$23</definedName>
    <definedName name="QB_ROW_112240" localSheetId="0">'Budget versus Actual - Detail -'!$E$23</definedName>
    <definedName name="QB_ROW_112330" localSheetId="1">'2023 Draft Budget '!$D$24</definedName>
    <definedName name="QB_ROW_112330" localSheetId="0">'Budget versus Actual - Detail -'!$D$24</definedName>
    <definedName name="QB_ROW_113030" localSheetId="1">'2023 Draft Budget '!$D$59</definedName>
    <definedName name="QB_ROW_113030" localSheetId="0">'Budget versus Actual - Detail -'!$D$59</definedName>
    <definedName name="QB_ROW_113240" localSheetId="1">'2023 Draft Budget '!$E$63</definedName>
    <definedName name="QB_ROW_113240" localSheetId="0">'Budget versus Actual - Detail -'!$E$63</definedName>
    <definedName name="QB_ROW_113330" localSheetId="1">'2023 Draft Budget '!$D$64</definedName>
    <definedName name="QB_ROW_113330" localSheetId="0">'Budget versus Actual - Detail -'!$D$64</definedName>
    <definedName name="QB_ROW_117230" localSheetId="1">'2023 Draft Budget '!$D$13</definedName>
    <definedName name="QB_ROW_117230" localSheetId="0">'Budget versus Actual - Detail -'!$D$13</definedName>
    <definedName name="QB_ROW_12240" localSheetId="1">'2023 Draft Budget '!$E$10</definedName>
    <definedName name="QB_ROW_12240" localSheetId="0">'Budget versus Actual - Detail -'!$E$10</definedName>
    <definedName name="QB_ROW_123230" localSheetId="1">'2023 Draft Budget '!$D$69</definedName>
    <definedName name="QB_ROW_123230" localSheetId="0">'Budget versus Actual - Detail -'!$D$69</definedName>
    <definedName name="QB_ROW_124230" localSheetId="1">'2023 Draft Budget '!$D$40</definedName>
    <definedName name="QB_ROW_124230" localSheetId="0">'Budget versus Actual - Detail -'!$D$40</definedName>
    <definedName name="QB_ROW_125230" localSheetId="1">'2023 Draft Budget '!$D$70</definedName>
    <definedName name="QB_ROW_125230" localSheetId="0">'Budget versus Actual - Detail -'!$D$70</definedName>
    <definedName name="QB_ROW_126240" localSheetId="1">'2023 Draft Budget '!$E$20</definedName>
    <definedName name="QB_ROW_126240" localSheetId="0">'Budget versus Actual - Detail -'!$E$20</definedName>
    <definedName name="QB_ROW_18301" localSheetId="1">'2023 Draft Budget '!$A$78</definedName>
    <definedName name="QB_ROW_18301" localSheetId="0">'Budget versus Actual - Detail -'!$A$78</definedName>
    <definedName name="QB_ROW_19011" localSheetId="1">'2023 Draft Budget '!$B$3</definedName>
    <definedName name="QB_ROW_19011" localSheetId="0">'Budget versus Actual - Detail -'!$B$3</definedName>
    <definedName name="QB_ROW_19311" localSheetId="1">'2023 Draft Budget '!$B$72</definedName>
    <definedName name="QB_ROW_19311" localSheetId="0">'Budget versus Actual - Detail -'!$B$72</definedName>
    <definedName name="QB_ROW_20021" localSheetId="1">'2023 Draft Budget '!$C$4</definedName>
    <definedName name="QB_ROW_20021" localSheetId="0">'Budget versus Actual - Detail -'!$C$4</definedName>
    <definedName name="QB_ROW_20321" localSheetId="1">'2023 Draft Budget '!$C$14</definedName>
    <definedName name="QB_ROW_20321" localSheetId="0">'Budget versus Actual - Detail -'!$C$14</definedName>
    <definedName name="QB_ROW_21021" localSheetId="1">'2023 Draft Budget '!$C$15</definedName>
    <definedName name="QB_ROW_21021" localSheetId="0">'Budget versus Actual - Detail -'!$C$15</definedName>
    <definedName name="QB_ROW_21321" localSheetId="1">'2023 Draft Budget '!$C$71</definedName>
    <definedName name="QB_ROW_21321" localSheetId="0">'Budget versus Actual - Detail -'!$C$71</definedName>
    <definedName name="QB_ROW_22011" localSheetId="1">'2023 Draft Budget '!$B$73</definedName>
    <definedName name="QB_ROW_22011" localSheetId="0">'Budget versus Actual - Detail -'!$B$73</definedName>
    <definedName name="QB_ROW_22311" localSheetId="1">'2023 Draft Budget '!$B$77</definedName>
    <definedName name="QB_ROW_22311" localSheetId="0">'Budget versus Actual - Detail -'!$B$77</definedName>
    <definedName name="QB_ROW_23240" localSheetId="1">'2023 Draft Budget '!$E$19</definedName>
    <definedName name="QB_ROW_23240" localSheetId="0">'Budget versus Actual - Detail -'!$E$19</definedName>
    <definedName name="QB_ROW_24021" localSheetId="1">'2023 Draft Budget '!$C$74</definedName>
    <definedName name="QB_ROW_24021" localSheetId="0">'Budget versus Actual - Detail -'!$C$74</definedName>
    <definedName name="QB_ROW_24030" localSheetId="1">'2023 Draft Budget '!$D$26</definedName>
    <definedName name="QB_ROW_24030" localSheetId="0">'Budget versus Actual - Detail -'!$D$26</definedName>
    <definedName name="QB_ROW_24240" localSheetId="1">'2023 Draft Budget '!$E$28</definedName>
    <definedName name="QB_ROW_24240" localSheetId="0">'Budget versus Actual - Detail -'!$E$28</definedName>
    <definedName name="QB_ROW_24321" localSheetId="1">'2023 Draft Budget '!$C$76</definedName>
    <definedName name="QB_ROW_24321" localSheetId="0">'Budget versus Actual - Detail -'!$C$76</definedName>
    <definedName name="QB_ROW_24330" localSheetId="1">'2023 Draft Budget '!$D$29</definedName>
    <definedName name="QB_ROW_24330" localSheetId="0">'Budget versus Actual - Detail -'!$D$29</definedName>
    <definedName name="QB_ROW_25240" localSheetId="1">'2023 Draft Budget '!$E$37</definedName>
    <definedName name="QB_ROW_25240" localSheetId="0">'Budget versus Actual - Detail -'!$E$37</definedName>
    <definedName name="QB_ROW_26030" localSheetId="1">'2023 Draft Budget '!$D$36</definedName>
    <definedName name="QB_ROW_26030" localSheetId="0">'Budget versus Actual - Detail -'!$D$36</definedName>
    <definedName name="QB_ROW_26240" localSheetId="1">'2023 Draft Budget '!$E$38</definedName>
    <definedName name="QB_ROW_26240" localSheetId="0">'Budget versus Actual - Detail -'!$E$38</definedName>
    <definedName name="QB_ROW_26330" localSheetId="1">'2023 Draft Budget '!$D$39</definedName>
    <definedName name="QB_ROW_26330" localSheetId="0">'Budget versus Actual - Detail -'!$D$39</definedName>
    <definedName name="QB_ROW_28030" localSheetId="1">'2023 Draft Budget '!$D$30</definedName>
    <definedName name="QB_ROW_28030" localSheetId="0">'Budget versus Actual - Detail -'!$D$30</definedName>
    <definedName name="QB_ROW_28240" localSheetId="1">'2023 Draft Budget '!$E$34</definedName>
    <definedName name="QB_ROW_28240" localSheetId="0">'Budget versus Actual - Detail -'!$E$34</definedName>
    <definedName name="QB_ROW_28330" localSheetId="1">'2023 Draft Budget '!$D$35</definedName>
    <definedName name="QB_ROW_28330" localSheetId="0">'Budget versus Actual - Detail -'!$D$35</definedName>
    <definedName name="QB_ROW_31240" localSheetId="1">'2023 Draft Budget '!$E$31</definedName>
    <definedName name="QB_ROW_31240" localSheetId="0">'Budget versus Actual - Detail -'!$E$31</definedName>
    <definedName name="QB_ROW_33240" localSheetId="1">'2023 Draft Budget '!$E$33</definedName>
    <definedName name="QB_ROW_33240" localSheetId="0">'Budget versus Actual - Detail -'!$E$33</definedName>
    <definedName name="QB_ROW_34030" localSheetId="1">'2023 Draft Budget '!$D$41</definedName>
    <definedName name="QB_ROW_34030" localSheetId="0">'Budget versus Actual - Detail -'!$D$41</definedName>
    <definedName name="QB_ROW_34240" localSheetId="1">'2023 Draft Budget '!$E$48</definedName>
    <definedName name="QB_ROW_34240" localSheetId="0">'Budget versus Actual - Detail -'!$E$48</definedName>
    <definedName name="QB_ROW_34330" localSheetId="1">'2023 Draft Budget '!$D$49</definedName>
    <definedName name="QB_ROW_34330" localSheetId="0">'Budget versus Actual - Detail -'!$D$49</definedName>
    <definedName name="QB_ROW_35240" localSheetId="1">'2023 Draft Budget '!$E$42</definedName>
    <definedName name="QB_ROW_35240" localSheetId="0">'Budget versus Actual - Detail -'!$E$42</definedName>
    <definedName name="QB_ROW_36240" localSheetId="1">'2023 Draft Budget '!$E$44</definedName>
    <definedName name="QB_ROW_36240" localSheetId="0">'Budget versus Actual - Detail -'!$E$44</definedName>
    <definedName name="QB_ROW_37240" localSheetId="1">'2023 Draft Budget '!$E$45</definedName>
    <definedName name="QB_ROW_37240" localSheetId="0">'Budget versus Actual - Detail -'!$E$45</definedName>
    <definedName name="QB_ROW_38240" localSheetId="1">'2023 Draft Budget '!$E$46</definedName>
    <definedName name="QB_ROW_38240" localSheetId="0">'Budget versus Actual - Detail -'!$E$46</definedName>
    <definedName name="QB_ROW_39240" localSheetId="1">'2023 Draft Budget '!$E$47</definedName>
    <definedName name="QB_ROW_39240" localSheetId="0">'Budget versus Actual - Detail -'!$E$47</definedName>
    <definedName name="QB_ROW_40030" localSheetId="1">'2023 Draft Budget '!$D$50</definedName>
    <definedName name="QB_ROW_40030" localSheetId="0">'Budget versus Actual - Detail -'!$D$50</definedName>
    <definedName name="QB_ROW_40330" localSheetId="1">'2023 Draft Budget '!$D$52</definedName>
    <definedName name="QB_ROW_40330" localSheetId="0">'Budget versus Actual - Detail -'!$D$52</definedName>
    <definedName name="QB_ROW_41240" localSheetId="1">'2023 Draft Budget '!$E$51</definedName>
    <definedName name="QB_ROW_41240" localSheetId="0">'Budget versus Actual - Detail -'!$E$51</definedName>
    <definedName name="QB_ROW_43030" localSheetId="1">'2023 Draft Budget '!$D$65</definedName>
    <definedName name="QB_ROW_43030" localSheetId="0">'Budget versus Actual - Detail -'!$D$65</definedName>
    <definedName name="QB_ROW_43240" localSheetId="1">'2023 Draft Budget '!$E$67</definedName>
    <definedName name="QB_ROW_43240" localSheetId="0">'Budget versus Actual - Detail -'!$E$67</definedName>
    <definedName name="QB_ROW_43330" localSheetId="1">'2023 Draft Budget '!$D$68</definedName>
    <definedName name="QB_ROW_43330" localSheetId="0">'Budget versus Actual - Detail -'!$D$68</definedName>
    <definedName name="QB_ROW_45240" localSheetId="1">'2023 Draft Budget '!$E$66</definedName>
    <definedName name="QB_ROW_45240" localSheetId="0">'Budget versus Actual - Detail -'!$E$66</definedName>
    <definedName name="QB_ROW_50030" localSheetId="1">'2023 Draft Budget '!$D$55</definedName>
    <definedName name="QB_ROW_50030" localSheetId="0">'Budget versus Actual - Detail -'!$D$55</definedName>
    <definedName name="QB_ROW_50330" localSheetId="1">'2023 Draft Budget '!$D$58</definedName>
    <definedName name="QB_ROW_50330" localSheetId="0">'Budget versus Actual - Detail -'!$D$58</definedName>
    <definedName name="QB_ROW_54240" localSheetId="1">'2023 Draft Budget '!$E$61</definedName>
    <definedName name="QB_ROW_54240" localSheetId="0">'Budget versus Actual - Detail -'!$E$61</definedName>
    <definedName name="QB_ROW_56240" localSheetId="1">'2023 Draft Budget '!$E$62</definedName>
    <definedName name="QB_ROW_56240" localSheetId="0">'Budget versus Actual - Detail -'!$E$62</definedName>
    <definedName name="QB_ROW_60240" localSheetId="1">'2023 Draft Budget '!$E$57</definedName>
    <definedName name="QB_ROW_60240" localSheetId="0">'Budget versus Actual - Detail -'!$E$57</definedName>
    <definedName name="QB_ROW_61240" localSheetId="1">'2023 Draft Budget '!$E$56</definedName>
    <definedName name="QB_ROW_61240" localSheetId="0">'Budget versus Actual - Detail -'!$E$56</definedName>
    <definedName name="QB_ROW_62240" localSheetId="1">'2023 Draft Budget '!$E$22</definedName>
    <definedName name="QB_ROW_62240" localSheetId="0">'Budget versus Actual - Detail -'!$E$22</definedName>
    <definedName name="QB_ROW_69240" localSheetId="1">'2023 Draft Budget '!$E$60</definedName>
    <definedName name="QB_ROW_69240" localSheetId="0">'Budget versus Actual - Detail -'!$E$60</definedName>
    <definedName name="QB_ROW_71240" localSheetId="1">'2023 Draft Budget '!$E$8</definedName>
    <definedName name="QB_ROW_71240" localSheetId="0">'Budget versus Actual - Detail -'!$E$8</definedName>
    <definedName name="QB_ROW_72240" localSheetId="1">'2023 Draft Budget '!$E$9</definedName>
    <definedName name="QB_ROW_72240" localSheetId="0">'Budget versus Actual - Detail -'!$E$9</definedName>
    <definedName name="QB_ROW_74230" localSheetId="1">'2023 Draft Budget '!$D$53</definedName>
    <definedName name="QB_ROW_74230" localSheetId="0">'Budget versus Actual - Detail -'!$D$53</definedName>
    <definedName name="QB_ROW_75240" localSheetId="1">'2023 Draft Budget '!$E$17</definedName>
    <definedName name="QB_ROW_75240" localSheetId="0">'Budget versus Actual - Detail -'!$E$17</definedName>
    <definedName name="QB_ROW_77240" localSheetId="1">'2023 Draft Budget '!$E$27</definedName>
    <definedName name="QB_ROW_77240" localSheetId="0">'Budget versus Actual - Detail -'!$E$27</definedName>
    <definedName name="QB_ROW_78240" localSheetId="1">'2023 Draft Budget '!$E$21</definedName>
    <definedName name="QB_ROW_78240" localSheetId="0">'Budget versus Actual - Detail -'!$E$21</definedName>
    <definedName name="QB_ROW_85230" localSheetId="1">'2023 Draft Budget '!$D$25</definedName>
    <definedName name="QB_ROW_85230" localSheetId="0">'Budget versus Actual - Detail -'!$D$25</definedName>
    <definedName name="QB_ROW_9030" localSheetId="1">'2023 Draft Budget '!$D$5</definedName>
    <definedName name="QB_ROW_9030" localSheetId="0">'Budget versus Actual - Detail -'!$D$5</definedName>
    <definedName name="QB_ROW_9330" localSheetId="1">'2023 Draft Budget '!$D$12</definedName>
    <definedName name="QB_ROW_9330" localSheetId="0">'Budget versus Actual - Detail -'!$D$12</definedName>
    <definedName name="QB_ROW_94240" localSheetId="1">'2023 Draft Budget '!$E$11</definedName>
    <definedName name="QB_ROW_94240" localSheetId="0">'Budget versus Actual - Detail -'!$E$11</definedName>
    <definedName name="QB_ROW_98240" localSheetId="1">'2023 Draft Budget '!$E$18</definedName>
    <definedName name="QB_ROW_98240" localSheetId="0">'Budget versus Actual - Detail -'!$E$18</definedName>
    <definedName name="QB_ROW_99230" localSheetId="1">'2023 Draft Budget '!$D$54</definedName>
    <definedName name="QB_ROW_99230" localSheetId="0">'Budget versus Actual - Detail -'!$D$54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ZH/NTBzrsgzC8zQ7r9scy9mpvsw=="/>
    </ext>
  </extLst>
</workbook>
</file>

<file path=xl/calcChain.xml><?xml version="1.0" encoding="utf-8"?>
<calcChain xmlns="http://schemas.openxmlformats.org/spreadsheetml/2006/main">
  <c r="R24" i="2" l="1"/>
  <c r="S78" i="2"/>
  <c r="F12" i="2"/>
  <c r="G12" i="2"/>
  <c r="H12" i="2"/>
  <c r="I12" i="2"/>
  <c r="J12" i="2"/>
  <c r="J14" i="2" s="1"/>
  <c r="K12" i="2"/>
  <c r="K14" i="2" s="1"/>
  <c r="L12" i="2"/>
  <c r="L14" i="2" s="1"/>
  <c r="M12" i="2"/>
  <c r="M14" i="2" s="1"/>
  <c r="N12" i="2"/>
  <c r="N14" i="2" s="1"/>
  <c r="O12" i="2"/>
  <c r="O14" i="2" s="1"/>
  <c r="P12" i="2"/>
  <c r="P14" i="2" s="1"/>
  <c r="Q12" i="2"/>
  <c r="Q14" i="2" s="1"/>
  <c r="F14" i="2"/>
  <c r="G14" i="2"/>
  <c r="H14" i="2"/>
  <c r="I14" i="2"/>
  <c r="F24" i="2"/>
  <c r="G24" i="2"/>
  <c r="H24" i="2"/>
  <c r="I24" i="2"/>
  <c r="J24" i="2"/>
  <c r="K24" i="2"/>
  <c r="L24" i="2"/>
  <c r="M24" i="2"/>
  <c r="N24" i="2"/>
  <c r="O24" i="2"/>
  <c r="P24" i="2"/>
  <c r="Q24" i="2"/>
  <c r="F29" i="2"/>
  <c r="G29" i="2"/>
  <c r="H29" i="2"/>
  <c r="I29" i="2"/>
  <c r="J29" i="2"/>
  <c r="K29" i="2"/>
  <c r="L29" i="2"/>
  <c r="M29" i="2"/>
  <c r="N29" i="2"/>
  <c r="O29" i="2"/>
  <c r="Q29" i="2"/>
  <c r="F35" i="2"/>
  <c r="G35" i="2"/>
  <c r="H35" i="2"/>
  <c r="I35" i="2"/>
  <c r="J35" i="2"/>
  <c r="K35" i="2"/>
  <c r="L35" i="2"/>
  <c r="M35" i="2"/>
  <c r="N35" i="2"/>
  <c r="O35" i="2"/>
  <c r="P35" i="2"/>
  <c r="Q35" i="2"/>
  <c r="F39" i="2"/>
  <c r="H39" i="2"/>
  <c r="I39" i="2"/>
  <c r="J39" i="2"/>
  <c r="K39" i="2"/>
  <c r="L39" i="2"/>
  <c r="M39" i="2"/>
  <c r="N39" i="2"/>
  <c r="O39" i="2"/>
  <c r="P39" i="2"/>
  <c r="Q39" i="2"/>
  <c r="F49" i="2"/>
  <c r="G49" i="2"/>
  <c r="H49" i="2"/>
  <c r="I49" i="2"/>
  <c r="J49" i="2"/>
  <c r="K49" i="2"/>
  <c r="L49" i="2"/>
  <c r="M49" i="2"/>
  <c r="N49" i="2"/>
  <c r="O49" i="2"/>
  <c r="P49" i="2"/>
  <c r="Q49" i="2"/>
  <c r="F52" i="2"/>
  <c r="G52" i="2"/>
  <c r="H52" i="2"/>
  <c r="I52" i="2"/>
  <c r="J52" i="2"/>
  <c r="K52" i="2"/>
  <c r="L52" i="2"/>
  <c r="M52" i="2"/>
  <c r="N52" i="2"/>
  <c r="O52" i="2"/>
  <c r="P52" i="2"/>
  <c r="Q52" i="2"/>
  <c r="F58" i="2"/>
  <c r="G58" i="2"/>
  <c r="H58" i="2"/>
  <c r="I58" i="2"/>
  <c r="J58" i="2"/>
  <c r="K58" i="2"/>
  <c r="L58" i="2"/>
  <c r="M58" i="2"/>
  <c r="N58" i="2"/>
  <c r="O58" i="2"/>
  <c r="P58" i="2"/>
  <c r="Q58" i="2"/>
  <c r="F64" i="2"/>
  <c r="G64" i="2"/>
  <c r="H64" i="2"/>
  <c r="I64" i="2"/>
  <c r="J64" i="2"/>
  <c r="K64" i="2"/>
  <c r="L64" i="2"/>
  <c r="M64" i="2"/>
  <c r="N64" i="2"/>
  <c r="O64" i="2"/>
  <c r="P64" i="2"/>
  <c r="Q64" i="2"/>
  <c r="F68" i="2"/>
  <c r="G68" i="2"/>
  <c r="H68" i="2"/>
  <c r="I68" i="2"/>
  <c r="O68" i="2"/>
  <c r="P68" i="2"/>
  <c r="Q68" i="2"/>
  <c r="F76" i="2"/>
  <c r="F77" i="2" s="1"/>
  <c r="G76" i="2"/>
  <c r="G77" i="2" s="1"/>
  <c r="H76" i="2"/>
  <c r="H77" i="2" s="1"/>
  <c r="I76" i="2"/>
  <c r="I77" i="2" s="1"/>
  <c r="J76" i="2"/>
  <c r="J77" i="2" s="1"/>
  <c r="K76" i="2"/>
  <c r="K77" i="2" s="1"/>
  <c r="L76" i="2"/>
  <c r="L77" i="2" s="1"/>
  <c r="M76" i="2"/>
  <c r="M77" i="2" s="1"/>
  <c r="N76" i="2"/>
  <c r="N77" i="2" s="1"/>
  <c r="O76" i="2"/>
  <c r="O77" i="2" s="1"/>
  <c r="P76" i="2"/>
  <c r="P77" i="2" s="1"/>
  <c r="Q77" i="2"/>
  <c r="S75" i="2"/>
  <c r="S69" i="2"/>
  <c r="S67" i="2"/>
  <c r="S66" i="2"/>
  <c r="S63" i="2"/>
  <c r="S62" i="2"/>
  <c r="S61" i="2"/>
  <c r="S60" i="2"/>
  <c r="S57" i="2"/>
  <c r="S56" i="2"/>
  <c r="S54" i="2"/>
  <c r="S53" i="2"/>
  <c r="S51" i="2"/>
  <c r="S48" i="2"/>
  <c r="S47" i="2"/>
  <c r="S46" i="2"/>
  <c r="S45" i="2"/>
  <c r="S44" i="2"/>
  <c r="S42" i="2"/>
  <c r="S40" i="2"/>
  <c r="S38" i="2"/>
  <c r="S37" i="2"/>
  <c r="S34" i="2"/>
  <c r="S33" i="2"/>
  <c r="S32" i="2"/>
  <c r="S31" i="2"/>
  <c r="S25" i="2"/>
  <c r="S23" i="2"/>
  <c r="S22" i="2"/>
  <c r="S21" i="2"/>
  <c r="S20" i="2"/>
  <c r="S19" i="2"/>
  <c r="S18" i="2"/>
  <c r="S17" i="2"/>
  <c r="S13" i="2"/>
  <c r="S11" i="2"/>
  <c r="S10" i="2"/>
  <c r="S9" i="2"/>
  <c r="S8" i="2"/>
  <c r="S7" i="2"/>
  <c r="S6" i="2"/>
  <c r="CR77" i="1"/>
  <c r="CV77" i="1" s="1"/>
  <c r="CP77" i="1"/>
  <c r="CT77" i="1" s="1"/>
  <c r="CJ77" i="1"/>
  <c r="CB77" i="1"/>
  <c r="BZ77" i="1"/>
  <c r="CF77" i="1" s="1"/>
  <c r="BV77" i="1"/>
  <c r="BT77" i="1"/>
  <c r="BX77" i="1" s="1"/>
  <c r="BR77" i="1"/>
  <c r="BL77" i="1"/>
  <c r="BP77" i="1" s="1"/>
  <c r="BD77" i="1"/>
  <c r="AV77" i="1"/>
  <c r="AT77" i="1"/>
  <c r="AZ77" i="1" s="1"/>
  <c r="AN77" i="1"/>
  <c r="AR77" i="1" s="1"/>
  <c r="AF77" i="1"/>
  <c r="AJ77" i="1" s="1"/>
  <c r="X77" i="1"/>
  <c r="AB77" i="1" s="1"/>
  <c r="P77" i="1"/>
  <c r="H77" i="1"/>
  <c r="L77" i="1" s="1"/>
  <c r="CP76" i="1"/>
  <c r="CH76" i="1"/>
  <c r="CH77" i="1" s="1"/>
  <c r="CL77" i="1" s="1"/>
  <c r="BZ76" i="1"/>
  <c r="BR76" i="1"/>
  <c r="BJ76" i="1"/>
  <c r="BJ77" i="1" s="1"/>
  <c r="BN77" i="1" s="1"/>
  <c r="BB76" i="1"/>
  <c r="BB77" i="1" s="1"/>
  <c r="BF77" i="1" s="1"/>
  <c r="AT76" i="1"/>
  <c r="AL76" i="1"/>
  <c r="AL77" i="1" s="1"/>
  <c r="AP77" i="1" s="1"/>
  <c r="AD76" i="1"/>
  <c r="AD77" i="1" s="1"/>
  <c r="AH77" i="1" s="1"/>
  <c r="V76" i="1"/>
  <c r="V77" i="1" s="1"/>
  <c r="Z77" i="1" s="1"/>
  <c r="N76" i="1"/>
  <c r="N77" i="1" s="1"/>
  <c r="F76" i="1"/>
  <c r="F77" i="1" s="1"/>
  <c r="CX75" i="1"/>
  <c r="CX69" i="1"/>
  <c r="CV68" i="1"/>
  <c r="CR68" i="1"/>
  <c r="CP68" i="1"/>
  <c r="CT68" i="1" s="1"/>
  <c r="CL68" i="1"/>
  <c r="CJ68" i="1"/>
  <c r="CN68" i="1" s="1"/>
  <c r="CH68" i="1"/>
  <c r="CB68" i="1"/>
  <c r="CF68" i="1" s="1"/>
  <c r="BZ68" i="1"/>
  <c r="CD68" i="1" s="1"/>
  <c r="BV68" i="1"/>
  <c r="BT68" i="1"/>
  <c r="BX68" i="1" s="1"/>
  <c r="BR68" i="1"/>
  <c r="BP68" i="1"/>
  <c r="BL68" i="1"/>
  <c r="BJ68" i="1"/>
  <c r="BN68" i="1" s="1"/>
  <c r="BF68" i="1"/>
  <c r="BD68" i="1"/>
  <c r="BH68" i="1" s="1"/>
  <c r="BB68" i="1"/>
  <c r="AV68" i="1"/>
  <c r="AZ68" i="1" s="1"/>
  <c r="AT68" i="1"/>
  <c r="AX68" i="1" s="1"/>
  <c r="AP68" i="1"/>
  <c r="AN68" i="1"/>
  <c r="AR68" i="1" s="1"/>
  <c r="AL68" i="1"/>
  <c r="AJ68" i="1"/>
  <c r="AF68" i="1"/>
  <c r="AD68" i="1"/>
  <c r="AH68" i="1" s="1"/>
  <c r="Z68" i="1"/>
  <c r="X68" i="1"/>
  <c r="AB68" i="1" s="1"/>
  <c r="V68" i="1"/>
  <c r="P68" i="1"/>
  <c r="T68" i="1" s="1"/>
  <c r="N68" i="1"/>
  <c r="R68" i="1" s="1"/>
  <c r="J68" i="1"/>
  <c r="H68" i="1"/>
  <c r="L68" i="1" s="1"/>
  <c r="F68" i="1"/>
  <c r="CX68" i="1" s="1"/>
  <c r="DD67" i="1"/>
  <c r="CZ67" i="1"/>
  <c r="CX67" i="1"/>
  <c r="DB67" i="1" s="1"/>
  <c r="CV67" i="1"/>
  <c r="CT67" i="1"/>
  <c r="CN67" i="1"/>
  <c r="CL67" i="1"/>
  <c r="CF67" i="1"/>
  <c r="CD67" i="1"/>
  <c r="BX67" i="1"/>
  <c r="BV67" i="1"/>
  <c r="BP67" i="1"/>
  <c r="BN67" i="1"/>
  <c r="BH67" i="1"/>
  <c r="BF67" i="1"/>
  <c r="AZ67" i="1"/>
  <c r="AX67" i="1"/>
  <c r="AR67" i="1"/>
  <c r="AP67" i="1"/>
  <c r="AJ67" i="1"/>
  <c r="AH67" i="1"/>
  <c r="AB67" i="1"/>
  <c r="Z67" i="1"/>
  <c r="T67" i="1"/>
  <c r="R67" i="1"/>
  <c r="L67" i="1"/>
  <c r="J67" i="1"/>
  <c r="CX66" i="1"/>
  <c r="CT64" i="1"/>
  <c r="CR64" i="1"/>
  <c r="CV64" i="1" s="1"/>
  <c r="CP64" i="1"/>
  <c r="CN64" i="1"/>
  <c r="CJ64" i="1"/>
  <c r="CH64" i="1"/>
  <c r="CL64" i="1" s="1"/>
  <c r="CB64" i="1"/>
  <c r="CD64" i="1" s="1"/>
  <c r="BZ64" i="1"/>
  <c r="BT64" i="1"/>
  <c r="BR64" i="1"/>
  <c r="BX64" i="1" s="1"/>
  <c r="BN64" i="1"/>
  <c r="BL64" i="1"/>
  <c r="BP64" i="1" s="1"/>
  <c r="BJ64" i="1"/>
  <c r="BH64" i="1"/>
  <c r="BD64" i="1"/>
  <c r="BB64" i="1"/>
  <c r="BF64" i="1" s="1"/>
  <c r="AV64" i="1"/>
  <c r="AX64" i="1" s="1"/>
  <c r="AT64" i="1"/>
  <c r="AN64" i="1"/>
  <c r="AL64" i="1"/>
  <c r="AR64" i="1" s="1"/>
  <c r="AH64" i="1"/>
  <c r="AF64" i="1"/>
  <c r="AJ64" i="1" s="1"/>
  <c r="AD64" i="1"/>
  <c r="AB64" i="1"/>
  <c r="X64" i="1"/>
  <c r="V64" i="1"/>
  <c r="Z64" i="1" s="1"/>
  <c r="P64" i="1"/>
  <c r="R64" i="1" s="1"/>
  <c r="N64" i="1"/>
  <c r="H64" i="1"/>
  <c r="CZ64" i="1" s="1"/>
  <c r="F64" i="1"/>
  <c r="L64" i="1" s="1"/>
  <c r="DB63" i="1"/>
  <c r="CZ63" i="1"/>
  <c r="DD63" i="1" s="1"/>
  <c r="CX63" i="1"/>
  <c r="CV63" i="1"/>
  <c r="CT63" i="1"/>
  <c r="CN63" i="1"/>
  <c r="CL63" i="1"/>
  <c r="CF63" i="1"/>
  <c r="CD63" i="1"/>
  <c r="BX63" i="1"/>
  <c r="BV63" i="1"/>
  <c r="BP63" i="1"/>
  <c r="BN63" i="1"/>
  <c r="BH63" i="1"/>
  <c r="BF63" i="1"/>
  <c r="AZ63" i="1"/>
  <c r="AX63" i="1"/>
  <c r="AR63" i="1"/>
  <c r="AP63" i="1"/>
  <c r="AJ63" i="1"/>
  <c r="AH63" i="1"/>
  <c r="AB63" i="1"/>
  <c r="Z63" i="1"/>
  <c r="T63" i="1"/>
  <c r="R63" i="1"/>
  <c r="L63" i="1"/>
  <c r="J63" i="1"/>
  <c r="CX62" i="1"/>
  <c r="CX61" i="1"/>
  <c r="CX60" i="1"/>
  <c r="CP58" i="1"/>
  <c r="CH58" i="1"/>
  <c r="BZ58" i="1"/>
  <c r="BR58" i="1"/>
  <c r="BJ58" i="1"/>
  <c r="BB58" i="1"/>
  <c r="AT58" i="1"/>
  <c r="AL58" i="1"/>
  <c r="AD58" i="1"/>
  <c r="V58" i="1"/>
  <c r="N58" i="1"/>
  <c r="CX58" i="1" s="1"/>
  <c r="F58" i="1"/>
  <c r="CX57" i="1"/>
  <c r="CX56" i="1"/>
  <c r="DB54" i="1"/>
  <c r="CZ54" i="1"/>
  <c r="CX54" i="1"/>
  <c r="DD54" i="1" s="1"/>
  <c r="CV54" i="1"/>
  <c r="CT54" i="1"/>
  <c r="CN54" i="1"/>
  <c r="CL54" i="1"/>
  <c r="CF54" i="1"/>
  <c r="CD54" i="1"/>
  <c r="BX54" i="1"/>
  <c r="BV54" i="1"/>
  <c r="BP54" i="1"/>
  <c r="BN54" i="1"/>
  <c r="BH54" i="1"/>
  <c r="BF54" i="1"/>
  <c r="AZ54" i="1"/>
  <c r="AX54" i="1"/>
  <c r="AR54" i="1"/>
  <c r="AP54" i="1"/>
  <c r="AJ54" i="1"/>
  <c r="AH54" i="1"/>
  <c r="AB54" i="1"/>
  <c r="Z54" i="1"/>
  <c r="T54" i="1"/>
  <c r="R54" i="1"/>
  <c r="L54" i="1"/>
  <c r="J54" i="1"/>
  <c r="CX53" i="1"/>
  <c r="CP52" i="1"/>
  <c r="CH52" i="1"/>
  <c r="BZ52" i="1"/>
  <c r="BR52" i="1"/>
  <c r="BJ52" i="1"/>
  <c r="BB52" i="1"/>
  <c r="AT52" i="1"/>
  <c r="AL52" i="1"/>
  <c r="AD52" i="1"/>
  <c r="V52" i="1"/>
  <c r="N52" i="1"/>
  <c r="F52" i="1"/>
  <c r="CX52" i="1" s="1"/>
  <c r="CX51" i="1"/>
  <c r="CR49" i="1"/>
  <c r="CV49" i="1" s="1"/>
  <c r="CP49" i="1"/>
  <c r="CN49" i="1"/>
  <c r="CJ49" i="1"/>
  <c r="CH49" i="1"/>
  <c r="CL49" i="1" s="1"/>
  <c r="CB49" i="1"/>
  <c r="CF49" i="1" s="1"/>
  <c r="BZ49" i="1"/>
  <c r="BX49" i="1"/>
  <c r="BV49" i="1"/>
  <c r="BT49" i="1"/>
  <c r="BR49" i="1"/>
  <c r="BL49" i="1"/>
  <c r="BP49" i="1" s="1"/>
  <c r="BJ49" i="1"/>
  <c r="BH49" i="1"/>
  <c r="BD49" i="1"/>
  <c r="BB49" i="1"/>
  <c r="BF49" i="1" s="1"/>
  <c r="AV49" i="1"/>
  <c r="AZ49" i="1" s="1"/>
  <c r="AT49" i="1"/>
  <c r="AR49" i="1"/>
  <c r="AP49" i="1"/>
  <c r="AN49" i="1"/>
  <c r="AL49" i="1"/>
  <c r="AF49" i="1"/>
  <c r="AJ49" i="1" s="1"/>
  <c r="AD49" i="1"/>
  <c r="AB49" i="1"/>
  <c r="X49" i="1"/>
  <c r="V49" i="1"/>
  <c r="Z49" i="1" s="1"/>
  <c r="P49" i="1"/>
  <c r="T49" i="1" s="1"/>
  <c r="N49" i="1"/>
  <c r="L49" i="1"/>
  <c r="J49" i="1"/>
  <c r="H49" i="1"/>
  <c r="CZ49" i="1" s="1"/>
  <c r="F49" i="1"/>
  <c r="CX49" i="1" s="1"/>
  <c r="DB49" i="1" s="1"/>
  <c r="CZ48" i="1"/>
  <c r="DD48" i="1" s="1"/>
  <c r="CX48" i="1"/>
  <c r="CV48" i="1"/>
  <c r="CT48" i="1"/>
  <c r="CN48" i="1"/>
  <c r="CL48" i="1"/>
  <c r="CF48" i="1"/>
  <c r="CD48" i="1"/>
  <c r="BX48" i="1"/>
  <c r="BV48" i="1"/>
  <c r="BP48" i="1"/>
  <c r="BN48" i="1"/>
  <c r="BH48" i="1"/>
  <c r="BF48" i="1"/>
  <c r="AZ48" i="1"/>
  <c r="AX48" i="1"/>
  <c r="AR48" i="1"/>
  <c r="AP48" i="1"/>
  <c r="AJ48" i="1"/>
  <c r="AH48" i="1"/>
  <c r="AB48" i="1"/>
  <c r="Z48" i="1"/>
  <c r="T48" i="1"/>
  <c r="R48" i="1"/>
  <c r="L48" i="1"/>
  <c r="J48" i="1"/>
  <c r="CX47" i="1"/>
  <c r="CX46" i="1"/>
  <c r="CX45" i="1"/>
  <c r="CX44" i="1"/>
  <c r="CX43" i="1"/>
  <c r="CX42" i="1"/>
  <c r="CX40" i="1"/>
  <c r="CV39" i="1"/>
  <c r="CR39" i="1"/>
  <c r="CP39" i="1"/>
  <c r="CT39" i="1" s="1"/>
  <c r="CJ39" i="1"/>
  <c r="CL39" i="1" s="1"/>
  <c r="CH39" i="1"/>
  <c r="CB39" i="1"/>
  <c r="BZ39" i="1"/>
  <c r="CF39" i="1" s="1"/>
  <c r="BV39" i="1"/>
  <c r="BT39" i="1"/>
  <c r="BX39" i="1" s="1"/>
  <c r="BR39" i="1"/>
  <c r="BP39" i="1"/>
  <c r="BL39" i="1"/>
  <c r="BJ39" i="1"/>
  <c r="BN39" i="1" s="1"/>
  <c r="BD39" i="1"/>
  <c r="BH39" i="1" s="1"/>
  <c r="BB39" i="1"/>
  <c r="AV39" i="1"/>
  <c r="AT39" i="1"/>
  <c r="AZ39" i="1" s="1"/>
  <c r="AP39" i="1"/>
  <c r="AN39" i="1"/>
  <c r="AR39" i="1" s="1"/>
  <c r="AL39" i="1"/>
  <c r="AJ39" i="1"/>
  <c r="AF39" i="1"/>
  <c r="AD39" i="1"/>
  <c r="AH39" i="1" s="1"/>
  <c r="X39" i="1"/>
  <c r="Z39" i="1" s="1"/>
  <c r="V39" i="1"/>
  <c r="P39" i="1"/>
  <c r="N39" i="1"/>
  <c r="T39" i="1" s="1"/>
  <c r="J39" i="1"/>
  <c r="H39" i="1"/>
  <c r="L39" i="1" s="1"/>
  <c r="F39" i="1"/>
  <c r="CX39" i="1" s="1"/>
  <c r="DD38" i="1"/>
  <c r="CZ38" i="1"/>
  <c r="CX38" i="1"/>
  <c r="DB38" i="1" s="1"/>
  <c r="CV38" i="1"/>
  <c r="CT38" i="1"/>
  <c r="CN38" i="1"/>
  <c r="CL38" i="1"/>
  <c r="CF38" i="1"/>
  <c r="CD38" i="1"/>
  <c r="BX38" i="1"/>
  <c r="BV38" i="1"/>
  <c r="BP38" i="1"/>
  <c r="BN38" i="1"/>
  <c r="BH38" i="1"/>
  <c r="BF38" i="1"/>
  <c r="AZ38" i="1"/>
  <c r="AX38" i="1"/>
  <c r="AR38" i="1"/>
  <c r="AP38" i="1"/>
  <c r="AJ38" i="1"/>
  <c r="AH38" i="1"/>
  <c r="AB38" i="1"/>
  <c r="Z38" i="1"/>
  <c r="T38" i="1"/>
  <c r="R38" i="1"/>
  <c r="L38" i="1"/>
  <c r="J38" i="1"/>
  <c r="CX37" i="1"/>
  <c r="CR35" i="1"/>
  <c r="CV35" i="1" s="1"/>
  <c r="CP35" i="1"/>
  <c r="CN35" i="1"/>
  <c r="CL35" i="1"/>
  <c r="CJ35" i="1"/>
  <c r="CH35" i="1"/>
  <c r="CB35" i="1"/>
  <c r="CF35" i="1" s="1"/>
  <c r="BZ35" i="1"/>
  <c r="BX35" i="1"/>
  <c r="BT35" i="1"/>
  <c r="BR35" i="1"/>
  <c r="BV35" i="1" s="1"/>
  <c r="BL35" i="1"/>
  <c r="BP35" i="1" s="1"/>
  <c r="BJ35" i="1"/>
  <c r="BH35" i="1"/>
  <c r="BF35" i="1"/>
  <c r="BD35" i="1"/>
  <c r="BB35" i="1"/>
  <c r="AV35" i="1"/>
  <c r="AZ35" i="1" s="1"/>
  <c r="AT35" i="1"/>
  <c r="AR35" i="1"/>
  <c r="AN35" i="1"/>
  <c r="AL35" i="1"/>
  <c r="AP35" i="1" s="1"/>
  <c r="AF35" i="1"/>
  <c r="AJ35" i="1" s="1"/>
  <c r="AD35" i="1"/>
  <c r="AB35" i="1"/>
  <c r="Z35" i="1"/>
  <c r="X35" i="1"/>
  <c r="V35" i="1"/>
  <c r="P35" i="1"/>
  <c r="T35" i="1" s="1"/>
  <c r="N35" i="1"/>
  <c r="L35" i="1"/>
  <c r="H35" i="1"/>
  <c r="CZ35" i="1" s="1"/>
  <c r="F35" i="1"/>
  <c r="J35" i="1" s="1"/>
  <c r="CZ34" i="1"/>
  <c r="DD34" i="1" s="1"/>
  <c r="CX34" i="1"/>
  <c r="CV34" i="1"/>
  <c r="CT34" i="1"/>
  <c r="CN34" i="1"/>
  <c r="CL34" i="1"/>
  <c r="CF34" i="1"/>
  <c r="CD34" i="1"/>
  <c r="BX34" i="1"/>
  <c r="BV34" i="1"/>
  <c r="BP34" i="1"/>
  <c r="BN34" i="1"/>
  <c r="BH34" i="1"/>
  <c r="BF34" i="1"/>
  <c r="AZ34" i="1"/>
  <c r="AX34" i="1"/>
  <c r="AR34" i="1"/>
  <c r="AP34" i="1"/>
  <c r="AJ34" i="1"/>
  <c r="AH34" i="1"/>
  <c r="AB34" i="1"/>
  <c r="Z34" i="1"/>
  <c r="T34" i="1"/>
  <c r="R34" i="1"/>
  <c r="L34" i="1"/>
  <c r="J34" i="1"/>
  <c r="CX33" i="1"/>
  <c r="CX32" i="1"/>
  <c r="CX31" i="1"/>
  <c r="CR29" i="1"/>
  <c r="CR71" i="1" s="1"/>
  <c r="CP29" i="1"/>
  <c r="CP71" i="1" s="1"/>
  <c r="CT71" i="1" s="1"/>
  <c r="CJ29" i="1"/>
  <c r="CJ71" i="1" s="1"/>
  <c r="CH29" i="1"/>
  <c r="CN29" i="1" s="1"/>
  <c r="CD29" i="1"/>
  <c r="CB29" i="1"/>
  <c r="CF29" i="1" s="1"/>
  <c r="BZ29" i="1"/>
  <c r="BZ71" i="1" s="1"/>
  <c r="BT29" i="1"/>
  <c r="BT71" i="1" s="1"/>
  <c r="BR29" i="1"/>
  <c r="BX29" i="1" s="1"/>
  <c r="BL29" i="1"/>
  <c r="BL71" i="1" s="1"/>
  <c r="BJ29" i="1"/>
  <c r="BJ71" i="1" s="1"/>
  <c r="BN71" i="1" s="1"/>
  <c r="BD29" i="1"/>
  <c r="BD71" i="1" s="1"/>
  <c r="BB29" i="1"/>
  <c r="BH29" i="1" s="1"/>
  <c r="AX29" i="1"/>
  <c r="AV29" i="1"/>
  <c r="AZ29" i="1" s="1"/>
  <c r="AT29" i="1"/>
  <c r="AT71" i="1" s="1"/>
  <c r="AR29" i="1"/>
  <c r="AN29" i="1"/>
  <c r="AN71" i="1" s="1"/>
  <c r="AL29" i="1"/>
  <c r="AP29" i="1" s="1"/>
  <c r="AF29" i="1"/>
  <c r="AF71" i="1" s="1"/>
  <c r="AJ71" i="1" s="1"/>
  <c r="AD29" i="1"/>
  <c r="AD71" i="1" s="1"/>
  <c r="X29" i="1"/>
  <c r="X71" i="1" s="1"/>
  <c r="V29" i="1"/>
  <c r="AB29" i="1" s="1"/>
  <c r="R29" i="1"/>
  <c r="P29" i="1"/>
  <c r="T29" i="1" s="1"/>
  <c r="N29" i="1"/>
  <c r="N71" i="1" s="1"/>
  <c r="L29" i="1"/>
  <c r="H29" i="1"/>
  <c r="CZ29" i="1" s="1"/>
  <c r="F29" i="1"/>
  <c r="J29" i="1" s="1"/>
  <c r="CZ28" i="1"/>
  <c r="DB28" i="1" s="1"/>
  <c r="CX28" i="1"/>
  <c r="CV28" i="1"/>
  <c r="CT28" i="1"/>
  <c r="CN28" i="1"/>
  <c r="CL28" i="1"/>
  <c r="CF28" i="1"/>
  <c r="CD28" i="1"/>
  <c r="BX28" i="1"/>
  <c r="BV28" i="1"/>
  <c r="BP28" i="1"/>
  <c r="BN28" i="1"/>
  <c r="BH28" i="1"/>
  <c r="BF28" i="1"/>
  <c r="AZ28" i="1"/>
  <c r="AX28" i="1"/>
  <c r="AR28" i="1"/>
  <c r="AP28" i="1"/>
  <c r="AJ28" i="1"/>
  <c r="AH28" i="1"/>
  <c r="AB28" i="1"/>
  <c r="Z28" i="1"/>
  <c r="T28" i="1"/>
  <c r="R28" i="1"/>
  <c r="L28" i="1"/>
  <c r="J28" i="1"/>
  <c r="CX27" i="1"/>
  <c r="CX25" i="1"/>
  <c r="CV24" i="1"/>
  <c r="CR24" i="1"/>
  <c r="CP24" i="1"/>
  <c r="CT24" i="1" s="1"/>
  <c r="CL24" i="1"/>
  <c r="CJ24" i="1"/>
  <c r="CH24" i="1"/>
  <c r="CN24" i="1" s="1"/>
  <c r="CB24" i="1"/>
  <c r="CF24" i="1" s="1"/>
  <c r="BZ24" i="1"/>
  <c r="BT24" i="1"/>
  <c r="BR24" i="1"/>
  <c r="BX24" i="1" s="1"/>
  <c r="BP24" i="1"/>
  <c r="BL24" i="1"/>
  <c r="BJ24" i="1"/>
  <c r="BN24" i="1" s="1"/>
  <c r="BF24" i="1"/>
  <c r="BD24" i="1"/>
  <c r="BB24" i="1"/>
  <c r="BH24" i="1" s="1"/>
  <c r="AV24" i="1"/>
  <c r="AZ24" i="1" s="1"/>
  <c r="AT24" i="1"/>
  <c r="AN24" i="1"/>
  <c r="AL24" i="1"/>
  <c r="AR24" i="1" s="1"/>
  <c r="AJ24" i="1"/>
  <c r="AF24" i="1"/>
  <c r="AD24" i="1"/>
  <c r="AH24" i="1" s="1"/>
  <c r="Z24" i="1"/>
  <c r="X24" i="1"/>
  <c r="V24" i="1"/>
  <c r="AB24" i="1" s="1"/>
  <c r="P24" i="1"/>
  <c r="T24" i="1" s="1"/>
  <c r="N24" i="1"/>
  <c r="R24" i="1" s="1"/>
  <c r="H24" i="1"/>
  <c r="CZ24" i="1" s="1"/>
  <c r="F24" i="1"/>
  <c r="CX24" i="1" s="1"/>
  <c r="DB24" i="1" s="1"/>
  <c r="DD23" i="1"/>
  <c r="CZ23" i="1"/>
  <c r="CX23" i="1"/>
  <c r="DB23" i="1" s="1"/>
  <c r="CV23" i="1"/>
  <c r="CT23" i="1"/>
  <c r="CN23" i="1"/>
  <c r="CL23" i="1"/>
  <c r="CF23" i="1"/>
  <c r="CD23" i="1"/>
  <c r="BX23" i="1"/>
  <c r="BV23" i="1"/>
  <c r="BP23" i="1"/>
  <c r="BN23" i="1"/>
  <c r="BH23" i="1"/>
  <c r="BF23" i="1"/>
  <c r="AZ23" i="1"/>
  <c r="AX23" i="1"/>
  <c r="AR23" i="1"/>
  <c r="AP23" i="1"/>
  <c r="AJ23" i="1"/>
  <c r="AH23" i="1"/>
  <c r="AB23" i="1"/>
  <c r="Z23" i="1"/>
  <c r="T23" i="1"/>
  <c r="R23" i="1"/>
  <c r="L23" i="1"/>
  <c r="J23" i="1"/>
  <c r="CX22" i="1"/>
  <c r="CX21" i="1"/>
  <c r="CX20" i="1"/>
  <c r="CX19" i="1"/>
  <c r="CX18" i="1"/>
  <c r="CX17" i="1"/>
  <c r="DB13" i="1"/>
  <c r="CZ13" i="1"/>
  <c r="DD13" i="1" s="1"/>
  <c r="CX13" i="1"/>
  <c r="CV13" i="1"/>
  <c r="CT13" i="1"/>
  <c r="CN13" i="1"/>
  <c r="CL13" i="1"/>
  <c r="CF13" i="1"/>
  <c r="CD13" i="1"/>
  <c r="BX13" i="1"/>
  <c r="BV13" i="1"/>
  <c r="BP13" i="1"/>
  <c r="BN13" i="1"/>
  <c r="BH13" i="1"/>
  <c r="BF13" i="1"/>
  <c r="AZ13" i="1"/>
  <c r="AX13" i="1"/>
  <c r="AR13" i="1"/>
  <c r="AP13" i="1"/>
  <c r="AJ13" i="1"/>
  <c r="AH13" i="1"/>
  <c r="AB13" i="1"/>
  <c r="Z13" i="1"/>
  <c r="T13" i="1"/>
  <c r="R13" i="1"/>
  <c r="L13" i="1"/>
  <c r="J13" i="1"/>
  <c r="CT12" i="1"/>
  <c r="CR12" i="1"/>
  <c r="CV12" i="1" s="1"/>
  <c r="CP12" i="1"/>
  <c r="CP14" i="1" s="1"/>
  <c r="CJ12" i="1"/>
  <c r="CN12" i="1" s="1"/>
  <c r="CH12" i="1"/>
  <c r="CL12" i="1" s="1"/>
  <c r="CB12" i="1"/>
  <c r="CD12" i="1" s="1"/>
  <c r="BZ12" i="1"/>
  <c r="BZ14" i="1" s="1"/>
  <c r="BT12" i="1"/>
  <c r="BT14" i="1" s="1"/>
  <c r="BR12" i="1"/>
  <c r="BX12" i="1" s="1"/>
  <c r="BN12" i="1"/>
  <c r="BL12" i="1"/>
  <c r="BP12" i="1" s="1"/>
  <c r="BJ12" i="1"/>
  <c r="BJ14" i="1" s="1"/>
  <c r="BD12" i="1"/>
  <c r="BH12" i="1" s="1"/>
  <c r="BB12" i="1"/>
  <c r="BF12" i="1" s="1"/>
  <c r="AV12" i="1"/>
  <c r="AX12" i="1" s="1"/>
  <c r="AT12" i="1"/>
  <c r="AT14" i="1" s="1"/>
  <c r="AN12" i="1"/>
  <c r="AN14" i="1" s="1"/>
  <c r="AL12" i="1"/>
  <c r="AL14" i="1" s="1"/>
  <c r="AH12" i="1"/>
  <c r="AF12" i="1"/>
  <c r="AJ12" i="1" s="1"/>
  <c r="AD12" i="1"/>
  <c r="AD14" i="1" s="1"/>
  <c r="X12" i="1"/>
  <c r="AB12" i="1" s="1"/>
  <c r="V12" i="1"/>
  <c r="Z12" i="1" s="1"/>
  <c r="P12" i="1"/>
  <c r="P14" i="1" s="1"/>
  <c r="N12" i="1"/>
  <c r="N14" i="1" s="1"/>
  <c r="H12" i="1"/>
  <c r="H14" i="1" s="1"/>
  <c r="F12" i="1"/>
  <c r="L12" i="1" s="1"/>
  <c r="DB11" i="1"/>
  <c r="CZ11" i="1"/>
  <c r="DD11" i="1" s="1"/>
  <c r="CX11" i="1"/>
  <c r="CV11" i="1"/>
  <c r="CT11" i="1"/>
  <c r="CN11" i="1"/>
  <c r="CL11" i="1"/>
  <c r="CF11" i="1"/>
  <c r="CD11" i="1"/>
  <c r="BX11" i="1"/>
  <c r="BV11" i="1"/>
  <c r="BP11" i="1"/>
  <c r="BN11" i="1"/>
  <c r="BH11" i="1"/>
  <c r="BF11" i="1"/>
  <c r="AZ11" i="1"/>
  <c r="AX11" i="1"/>
  <c r="AR11" i="1"/>
  <c r="AP11" i="1"/>
  <c r="AJ11" i="1"/>
  <c r="AH11" i="1"/>
  <c r="AB11" i="1"/>
  <c r="Z11" i="1"/>
  <c r="T11" i="1"/>
  <c r="R11" i="1"/>
  <c r="L11" i="1"/>
  <c r="J11" i="1"/>
  <c r="CZ10" i="1"/>
  <c r="CX10" i="1"/>
  <c r="DD10" i="1" s="1"/>
  <c r="CV10" i="1"/>
  <c r="CT10" i="1"/>
  <c r="CN10" i="1"/>
  <c r="CL10" i="1"/>
  <c r="CF10" i="1"/>
  <c r="CD10" i="1"/>
  <c r="BX10" i="1"/>
  <c r="BV10" i="1"/>
  <c r="BP10" i="1"/>
  <c r="BN10" i="1"/>
  <c r="BH10" i="1"/>
  <c r="BF10" i="1"/>
  <c r="AZ10" i="1"/>
  <c r="AX10" i="1"/>
  <c r="AR10" i="1"/>
  <c r="AP10" i="1"/>
  <c r="AJ10" i="1"/>
  <c r="AH10" i="1"/>
  <c r="AB10" i="1"/>
  <c r="Z10" i="1"/>
  <c r="T10" i="1"/>
  <c r="R10" i="1"/>
  <c r="L10" i="1"/>
  <c r="J10" i="1"/>
  <c r="CZ9" i="1"/>
  <c r="DB9" i="1" s="1"/>
  <c r="CX9" i="1"/>
  <c r="CV9" i="1"/>
  <c r="CT9" i="1"/>
  <c r="CN9" i="1"/>
  <c r="CL9" i="1"/>
  <c r="CF9" i="1"/>
  <c r="CD9" i="1"/>
  <c r="BX9" i="1"/>
  <c r="BV9" i="1"/>
  <c r="BP9" i="1"/>
  <c r="BN9" i="1"/>
  <c r="BH9" i="1"/>
  <c r="BF9" i="1"/>
  <c r="AZ9" i="1"/>
  <c r="AX9" i="1"/>
  <c r="AR9" i="1"/>
  <c r="AP9" i="1"/>
  <c r="AJ9" i="1"/>
  <c r="AH9" i="1"/>
  <c r="AB9" i="1"/>
  <c r="Z9" i="1"/>
  <c r="T9" i="1"/>
  <c r="R9" i="1"/>
  <c r="L9" i="1"/>
  <c r="J9" i="1"/>
  <c r="CZ8" i="1"/>
  <c r="DD8" i="1" s="1"/>
  <c r="CX8" i="1"/>
  <c r="DB8" i="1" s="1"/>
  <c r="CV8" i="1"/>
  <c r="CT8" i="1"/>
  <c r="CN8" i="1"/>
  <c r="CL8" i="1"/>
  <c r="CF8" i="1"/>
  <c r="CD8" i="1"/>
  <c r="BX8" i="1"/>
  <c r="BV8" i="1"/>
  <c r="BP8" i="1"/>
  <c r="BN8" i="1"/>
  <c r="BH8" i="1"/>
  <c r="BF8" i="1"/>
  <c r="AZ8" i="1"/>
  <c r="AX8" i="1"/>
  <c r="AR8" i="1"/>
  <c r="AP8" i="1"/>
  <c r="AJ8" i="1"/>
  <c r="AH8" i="1"/>
  <c r="AB8" i="1"/>
  <c r="Z8" i="1"/>
  <c r="T8" i="1"/>
  <c r="R8" i="1"/>
  <c r="L8" i="1"/>
  <c r="J8" i="1"/>
  <c r="CX7" i="1"/>
  <c r="DD6" i="1"/>
  <c r="DB6" i="1"/>
  <c r="CZ6" i="1"/>
  <c r="CX6" i="1"/>
  <c r="CV6" i="1"/>
  <c r="CT6" i="1"/>
  <c r="CN6" i="1"/>
  <c r="CL6" i="1"/>
  <c r="CF6" i="1"/>
  <c r="CD6" i="1"/>
  <c r="BX6" i="1"/>
  <c r="BV6" i="1"/>
  <c r="BP6" i="1"/>
  <c r="BN6" i="1"/>
  <c r="BH6" i="1"/>
  <c r="BF6" i="1"/>
  <c r="AZ6" i="1"/>
  <c r="AX6" i="1"/>
  <c r="AR6" i="1"/>
  <c r="AP6" i="1"/>
  <c r="AJ6" i="1"/>
  <c r="AH6" i="1"/>
  <c r="AB6" i="1"/>
  <c r="Z6" i="1"/>
  <c r="T6" i="1"/>
  <c r="R6" i="1"/>
  <c r="L6" i="1"/>
  <c r="J6" i="1"/>
  <c r="H71" i="2" l="1"/>
  <c r="S68" i="2"/>
  <c r="G71" i="2"/>
  <c r="G72" i="2" s="1"/>
  <c r="G78" i="2" s="1"/>
  <c r="F71" i="2"/>
  <c r="S58" i="2"/>
  <c r="Q71" i="2"/>
  <c r="Q72" i="2" s="1"/>
  <c r="Q78" i="2" s="1"/>
  <c r="S24" i="2"/>
  <c r="O71" i="2"/>
  <c r="O72" i="2" s="1"/>
  <c r="O78" i="2" s="1"/>
  <c r="S39" i="2"/>
  <c r="I72" i="2"/>
  <c r="I78" i="2" s="1"/>
  <c r="H72" i="2"/>
  <c r="H78" i="2" s="1"/>
  <c r="M72" i="2"/>
  <c r="M78" i="2" s="1"/>
  <c r="P71" i="2"/>
  <c r="P72" i="2" s="1"/>
  <c r="P78" i="2" s="1"/>
  <c r="L72" i="2"/>
  <c r="L78" i="2" s="1"/>
  <c r="S52" i="2"/>
  <c r="K71" i="2"/>
  <c r="K72" i="2" s="1"/>
  <c r="K78" i="2" s="1"/>
  <c r="J71" i="2"/>
  <c r="J72" i="2" s="1"/>
  <c r="J78" i="2" s="1"/>
  <c r="I71" i="2"/>
  <c r="N71" i="2"/>
  <c r="N72" i="2" s="1"/>
  <c r="N78" i="2" s="1"/>
  <c r="M71" i="2"/>
  <c r="L71" i="2"/>
  <c r="S49" i="2"/>
  <c r="S29" i="2"/>
  <c r="S77" i="2"/>
  <c r="S35" i="2"/>
  <c r="S64" i="2"/>
  <c r="BT72" i="1"/>
  <c r="BP71" i="1"/>
  <c r="CN77" i="1"/>
  <c r="DD49" i="1"/>
  <c r="AP14" i="1"/>
  <c r="AH71" i="1"/>
  <c r="J77" i="1"/>
  <c r="CX77" i="1"/>
  <c r="DB77" i="1" s="1"/>
  <c r="CD71" i="1"/>
  <c r="T77" i="1"/>
  <c r="R77" i="1"/>
  <c r="DD24" i="1"/>
  <c r="CP72" i="1"/>
  <c r="CV71" i="1"/>
  <c r="BH77" i="1"/>
  <c r="BZ72" i="1"/>
  <c r="CD14" i="1"/>
  <c r="DB68" i="1"/>
  <c r="AT72" i="1"/>
  <c r="BJ72" i="1"/>
  <c r="T14" i="1"/>
  <c r="AD72" i="1"/>
  <c r="L14" i="1"/>
  <c r="H72" i="1"/>
  <c r="AR14" i="1"/>
  <c r="AN72" i="1"/>
  <c r="N72" i="1"/>
  <c r="R14" i="1"/>
  <c r="BN29" i="1"/>
  <c r="BF39" i="1"/>
  <c r="AL71" i="1"/>
  <c r="AP71" i="1" s="1"/>
  <c r="S12" i="2"/>
  <c r="DD9" i="1"/>
  <c r="T12" i="1"/>
  <c r="AZ12" i="1"/>
  <c r="CF12" i="1"/>
  <c r="DD28" i="1"/>
  <c r="AJ29" i="1"/>
  <c r="BP29" i="1"/>
  <c r="CV29" i="1"/>
  <c r="AB39" i="1"/>
  <c r="CN39" i="1"/>
  <c r="T64" i="1"/>
  <c r="AZ64" i="1"/>
  <c r="CF64" i="1"/>
  <c r="H71" i="1"/>
  <c r="V14" i="1"/>
  <c r="BB14" i="1"/>
  <c r="CH14" i="1"/>
  <c r="J24" i="1"/>
  <c r="AP24" i="1"/>
  <c r="BV24" i="1"/>
  <c r="CX29" i="1"/>
  <c r="DB29" i="1" s="1"/>
  <c r="R12" i="1"/>
  <c r="AH29" i="1"/>
  <c r="X14" i="1"/>
  <c r="BD14" i="1"/>
  <c r="CJ14" i="1"/>
  <c r="L24" i="1"/>
  <c r="DB34" i="1"/>
  <c r="AH35" i="1"/>
  <c r="BN35" i="1"/>
  <c r="CT35" i="1"/>
  <c r="R49" i="1"/>
  <c r="AX49" i="1"/>
  <c r="CD49" i="1"/>
  <c r="CT29" i="1"/>
  <c r="F71" i="1"/>
  <c r="BV29" i="1"/>
  <c r="AV14" i="1"/>
  <c r="AX14" i="1" s="1"/>
  <c r="CX35" i="1"/>
  <c r="DB35" i="1" s="1"/>
  <c r="P71" i="1"/>
  <c r="T71" i="1" s="1"/>
  <c r="AV71" i="1"/>
  <c r="AZ71" i="1" s="1"/>
  <c r="CB71" i="1"/>
  <c r="CF71" i="1" s="1"/>
  <c r="CX76" i="1"/>
  <c r="S76" i="2"/>
  <c r="CB14" i="1"/>
  <c r="AX24" i="1"/>
  <c r="CD24" i="1"/>
  <c r="AF14" i="1"/>
  <c r="BL14" i="1"/>
  <c r="BN14" i="1" s="1"/>
  <c r="CR14" i="1"/>
  <c r="CT14" i="1" s="1"/>
  <c r="CZ39" i="1"/>
  <c r="DD39" i="1" s="1"/>
  <c r="CZ77" i="1"/>
  <c r="BR71" i="1"/>
  <c r="BV71" i="1" s="1"/>
  <c r="V71" i="1"/>
  <c r="Z71" i="1" s="1"/>
  <c r="BB71" i="1"/>
  <c r="BF71" i="1" s="1"/>
  <c r="CH71" i="1"/>
  <c r="CL71" i="1" s="1"/>
  <c r="F14" i="1"/>
  <c r="BR14" i="1"/>
  <c r="CZ12" i="1"/>
  <c r="R35" i="1"/>
  <c r="AX35" i="1"/>
  <c r="CD35" i="1"/>
  <c r="DB48" i="1"/>
  <c r="AH49" i="1"/>
  <c r="BN49" i="1"/>
  <c r="CT49" i="1"/>
  <c r="DB10" i="1"/>
  <c r="J12" i="1"/>
  <c r="AP12" i="1"/>
  <c r="BV12" i="1"/>
  <c r="Z29" i="1"/>
  <c r="BF29" i="1"/>
  <c r="CL29" i="1"/>
  <c r="R39" i="1"/>
  <c r="AX39" i="1"/>
  <c r="CD39" i="1"/>
  <c r="J64" i="1"/>
  <c r="AP64" i="1"/>
  <c r="BV64" i="1"/>
  <c r="CZ68" i="1"/>
  <c r="DD68" i="1" s="1"/>
  <c r="AX77" i="1"/>
  <c r="CD77" i="1"/>
  <c r="CX12" i="1"/>
  <c r="DB12" i="1" s="1"/>
  <c r="CX64" i="1"/>
  <c r="DB64" i="1" s="1"/>
  <c r="AR12" i="1"/>
  <c r="S71" i="2" l="1"/>
  <c r="F72" i="2"/>
  <c r="F78" i="2" s="1"/>
  <c r="DD64" i="1"/>
  <c r="CN71" i="1"/>
  <c r="DD77" i="1"/>
  <c r="CX71" i="1"/>
  <c r="J71" i="1"/>
  <c r="AX71" i="1"/>
  <c r="AJ14" i="1"/>
  <c r="AF72" i="1"/>
  <c r="BB72" i="1"/>
  <c r="BF14" i="1"/>
  <c r="S72" i="2"/>
  <c r="AL72" i="1"/>
  <c r="V72" i="1"/>
  <c r="Z14" i="1"/>
  <c r="AD78" i="1"/>
  <c r="CH72" i="1"/>
  <c r="CL14" i="1"/>
  <c r="AH14" i="1"/>
  <c r="BZ78" i="1"/>
  <c r="L71" i="1"/>
  <c r="CZ71" i="1"/>
  <c r="DD71" i="1" s="1"/>
  <c r="CB72" i="1"/>
  <c r="CD72" i="1" s="1"/>
  <c r="CF14" i="1"/>
  <c r="DB39" i="1"/>
  <c r="P72" i="1"/>
  <c r="R72" i="1" s="1"/>
  <c r="AB71" i="1"/>
  <c r="DD12" i="1"/>
  <c r="CP78" i="1"/>
  <c r="CT72" i="1"/>
  <c r="BX71" i="1"/>
  <c r="BV14" i="1"/>
  <c r="BR72" i="1"/>
  <c r="CJ72" i="1"/>
  <c r="CN14" i="1"/>
  <c r="BH71" i="1"/>
  <c r="BJ78" i="1"/>
  <c r="BN72" i="1"/>
  <c r="DD35" i="1"/>
  <c r="H78" i="1"/>
  <c r="CV14" i="1"/>
  <c r="CR72" i="1"/>
  <c r="BD72" i="1"/>
  <c r="BH14" i="1"/>
  <c r="DD29" i="1"/>
  <c r="AR71" i="1"/>
  <c r="CZ14" i="1"/>
  <c r="BP14" i="1"/>
  <c r="BL72" i="1"/>
  <c r="X72" i="1"/>
  <c r="AB14" i="1"/>
  <c r="R71" i="1"/>
  <c r="CX14" i="1"/>
  <c r="DB14" i="1" s="1"/>
  <c r="J14" i="1"/>
  <c r="F72" i="1"/>
  <c r="N78" i="1"/>
  <c r="AT78" i="1"/>
  <c r="AX72" i="1"/>
  <c r="BT78" i="1"/>
  <c r="BX72" i="1"/>
  <c r="AV72" i="1"/>
  <c r="AZ14" i="1"/>
  <c r="AN78" i="1"/>
  <c r="BX14" i="1"/>
  <c r="F78" i="1" l="1"/>
  <c r="J72" i="1"/>
  <c r="CX72" i="1"/>
  <c r="CZ72" i="1"/>
  <c r="DD72" i="1" s="1"/>
  <c r="BF72" i="1"/>
  <c r="BB78" i="1"/>
  <c r="AF78" i="1"/>
  <c r="AJ78" i="1" s="1"/>
  <c r="AJ72" i="1"/>
  <c r="AL78" i="1"/>
  <c r="AP78" i="1" s="1"/>
  <c r="AP72" i="1"/>
  <c r="L72" i="1"/>
  <c r="BN78" i="1"/>
  <c r="BD78" i="1"/>
  <c r="BH78" i="1" s="1"/>
  <c r="BH72" i="1"/>
  <c r="T72" i="1"/>
  <c r="P78" i="1"/>
  <c r="T78" i="1" s="1"/>
  <c r="AB72" i="1"/>
  <c r="X78" i="1"/>
  <c r="Z72" i="1"/>
  <c r="V78" i="1"/>
  <c r="Z78" i="1" s="1"/>
  <c r="L78" i="1"/>
  <c r="AR72" i="1"/>
  <c r="BL78" i="1"/>
  <c r="BP78" i="1" s="1"/>
  <c r="BP72" i="1"/>
  <c r="CD78" i="1"/>
  <c r="AR78" i="1"/>
  <c r="CN72" i="1"/>
  <c r="CJ78" i="1"/>
  <c r="CN78" i="1" s="1"/>
  <c r="DB71" i="1"/>
  <c r="R78" i="1"/>
  <c r="CF72" i="1"/>
  <c r="CB78" i="1"/>
  <c r="CF78" i="1" s="1"/>
  <c r="DD14" i="1"/>
  <c r="BR78" i="1"/>
  <c r="BV78" i="1" s="1"/>
  <c r="BV72" i="1"/>
  <c r="CR78" i="1"/>
  <c r="CV78" i="1" s="1"/>
  <c r="CV72" i="1"/>
  <c r="AH78" i="1"/>
  <c r="AZ72" i="1"/>
  <c r="AV78" i="1"/>
  <c r="AZ78" i="1" s="1"/>
  <c r="CL72" i="1"/>
  <c r="CH78" i="1"/>
  <c r="AH72" i="1"/>
  <c r="CL78" i="1" l="1"/>
  <c r="BF78" i="1"/>
  <c r="AX78" i="1"/>
  <c r="AB78" i="1"/>
  <c r="DB72" i="1"/>
  <c r="CX78" i="1"/>
  <c r="DB78" i="1" s="1"/>
  <c r="J78" i="1"/>
  <c r="CZ78" i="1"/>
  <c r="DD78" i="1" s="1"/>
  <c r="CT78" i="1"/>
  <c r="BX78" i="1"/>
</calcChain>
</file>

<file path=xl/sharedStrings.xml><?xml version="1.0" encoding="utf-8"?>
<sst xmlns="http://schemas.openxmlformats.org/spreadsheetml/2006/main" count="239" uniqueCount="129">
  <si>
    <t>TOTAL</t>
  </si>
  <si>
    <t>Jan 21</t>
  </si>
  <si>
    <t>Budget</t>
  </si>
  <si>
    <t>$ Over Budget</t>
  </si>
  <si>
    <t>% of Budget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</si>
  <si>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</si>
  <si>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</si>
  <si>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</si>
  <si>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</si>
  <si>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</si>
  <si>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</si>
  <si>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</si>
  <si>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</si>
  <si>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</si>
  <si>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</si>
  <si>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</si>
  <si>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Jan - Dec 21</t>
  </si>
  <si>
    <t>Ordinary Income/Expense</t>
  </si>
  <si>
    <t>Income</t>
  </si>
  <si>
    <t>Direct Public Support</t>
  </si>
  <si>
    <t>ActBlue Contributions</t>
  </si>
  <si>
    <t>Corporate Contributions</t>
  </si>
  <si>
    <t>Foundations</t>
  </si>
  <si>
    <t>Grants</t>
  </si>
  <si>
    <t>Individual Contributions</t>
  </si>
  <si>
    <t>Online Contributions</t>
  </si>
  <si>
    <t>Total Direct Public Support</t>
  </si>
  <si>
    <t>Interest</t>
  </si>
  <si>
    <t>Total Income</t>
  </si>
  <si>
    <t>Expense</t>
  </si>
  <si>
    <t>Administrative Expenses</t>
  </si>
  <si>
    <t>401(k) Administration Fees</t>
  </si>
  <si>
    <t>Bank Charges</t>
  </si>
  <si>
    <t>Business Registration Fees</t>
  </si>
  <si>
    <t>Cashier Check Fees</t>
  </si>
  <si>
    <t>Online Fees</t>
  </si>
  <si>
    <t>Wire Transfer Fees</t>
  </si>
  <si>
    <t>Administrative Expenses - Other</t>
  </si>
  <si>
    <t>Total Administrative Expenses</t>
  </si>
  <si>
    <t>Bonds Forfeited</t>
  </si>
  <si>
    <t>Contract Services</t>
  </si>
  <si>
    <t>Payroll Processing Fees</t>
  </si>
  <si>
    <t>Contract Services - Other</t>
  </si>
  <si>
    <t>Total Contract Services</t>
  </si>
  <si>
    <t>Facilities and Equipment</t>
  </si>
  <si>
    <t>Equip Rental and Maintenance</t>
  </si>
  <si>
    <t>internet Expense</t>
  </si>
  <si>
    <t>Rent, Parking, Utilities</t>
  </si>
  <si>
    <t>Facilities and Equipment - Other</t>
  </si>
  <si>
    <t>Total Facilities and Equipment</t>
  </si>
  <si>
    <t>Legal and Professional Fees</t>
  </si>
  <si>
    <t>Accounting Fees</t>
  </si>
  <si>
    <t>Legal and Professional Fees - Other</t>
  </si>
  <si>
    <t>Total Legal and Professional Fees</t>
  </si>
  <si>
    <t>Meetings</t>
  </si>
  <si>
    <t>Operations</t>
  </si>
  <si>
    <t>Books, Subscriptions, Reference</t>
  </si>
  <si>
    <t>Dues and Subcriptions</t>
  </si>
  <si>
    <t>Postage, Mailing Service</t>
  </si>
  <si>
    <t>Printing and Copying</t>
  </si>
  <si>
    <t>Supplies</t>
  </si>
  <si>
    <t>Telephone, Telecommunications</t>
  </si>
  <si>
    <t>Operations - Other</t>
  </si>
  <si>
    <t>Total Operations</t>
  </si>
  <si>
    <t>Other Types of Expenses</t>
  </si>
  <si>
    <t>Insurance - Liability, D and O</t>
  </si>
  <si>
    <t>Total Other Types of Expenses</t>
  </si>
  <si>
    <t>Parking</t>
  </si>
  <si>
    <t>Participant Expenses</t>
  </si>
  <si>
    <t>Payroll Taxes ER Share</t>
  </si>
  <si>
    <t>Medicare Taxes</t>
  </si>
  <si>
    <t>Social Security Taxes</t>
  </si>
  <si>
    <t>Total Payroll Taxes ER Share</t>
  </si>
  <si>
    <t>Salaries, Wages and Benefits</t>
  </si>
  <si>
    <t>401(k) Expense</t>
  </si>
  <si>
    <t>Employee Insurance</t>
  </si>
  <si>
    <t>Salaries and Wages</t>
  </si>
  <si>
    <t>Salaries, Wages and Benefits - Other</t>
  </si>
  <si>
    <t>Total Salaries, Wages and Benefits</t>
  </si>
  <si>
    <t>Travel, Training and Meetings</t>
  </si>
  <si>
    <t>Travel</t>
  </si>
  <si>
    <t>Travel, Training and Meetings - Other</t>
  </si>
  <si>
    <t>Total Travel, Training and Meetings</t>
  </si>
  <si>
    <t>Uniforms</t>
  </si>
  <si>
    <t>Website</t>
  </si>
  <si>
    <t>Total Expense</t>
  </si>
  <si>
    <t>Net Ordinary Income</t>
  </si>
  <si>
    <t>Other Income/Expense</t>
  </si>
  <si>
    <t>Other Expense</t>
  </si>
  <si>
    <t>Failure to Appear Estimated Los</t>
  </si>
  <si>
    <t>Total Other Expense</t>
  </si>
  <si>
    <t>Net Other Income</t>
  </si>
  <si>
    <t>Net Income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</si>
  <si>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</si>
  <si>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</si>
  <si>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</si>
  <si>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</si>
  <si>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</si>
  <si>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</si>
  <si>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</si>
  <si>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</si>
  <si>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</si>
  <si>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</si>
  <si>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</si>
  <si>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</si>
  <si>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 xml:space="preserve">FY2022 Budget </t>
  </si>
  <si>
    <t>FY2021 Budget/      Projections</t>
  </si>
  <si>
    <t xml:space="preserve">FY2021 Actual </t>
  </si>
  <si>
    <t xml:space="preserve">FY2020 Actual </t>
  </si>
  <si>
    <t xml:space="preserve">FY20219 Actual </t>
  </si>
  <si>
    <t>Notes</t>
  </si>
  <si>
    <t>Foundations/Corporate Contributions</t>
  </si>
  <si>
    <t>Individual Contributions/Checks by mail</t>
  </si>
  <si>
    <t>Internet Expense</t>
  </si>
  <si>
    <t>Dues and Subscriptions</t>
  </si>
  <si>
    <t xml:space="preserve">Travel and Programming </t>
  </si>
  <si>
    <t>Reserve Balance</t>
  </si>
  <si>
    <t>FY2023 Budget</t>
  </si>
  <si>
    <t>FY2022 Estimated Actual</t>
  </si>
  <si>
    <t>Rent and other fees expected to remain the same</t>
  </si>
  <si>
    <t>Based on existing staff</t>
  </si>
  <si>
    <t>Bookkeeper only-monthly &amp; 990; recommend no audit in FY22</t>
  </si>
  <si>
    <t>Includes $16,500 for ED Assistant, 15 hrs/week @ $22/hr</t>
  </si>
  <si>
    <t>Maintain levels from 2022</t>
  </si>
  <si>
    <t>Borealis-2nd year; goal of add'l grants of $10k</t>
  </si>
  <si>
    <t>Goal of at least 2 corporate/foundation donors</t>
  </si>
  <si>
    <t>Fees eliminated</t>
  </si>
  <si>
    <t>Inquiry pending with Lisa Millman about this cost increase</t>
  </si>
  <si>
    <t>Dawn has indicated she intends to end contract w/NCBF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</si>
</sst>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8" x14ac:knownFonts="1">
    <font>
      <sz val="11"/>
      <color theme="1"/>
      <name val="Calibri"/>
      <scheme val="minor"/>
    </font>
    <font>
      <b/>
      <sz val="8"/>
      <color rgb="FF323232"/>
      <name val="Arial"/>
      <family val="2"/>
    </font>
    <font>
      <sz val="11"/>
      <color theme="1"/>
      <name val="Calibri"/>
      <family val="2"/>
    </font>
    <font>
      <sz val="8"/>
      <color rgb="FF32323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32323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2" borderId="0" xfId="0" applyNumberFormat="1" applyFont="1" applyFill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2" borderId="3" xfId="0" applyNumberFormat="1" applyFont="1" applyFill="1" applyBorder="1"/>
    <xf numFmtId="49" fontId="1" fillId="2" borderId="0" xfId="0" applyNumberFormat="1" applyFont="1" applyFill="1"/>
    <xf numFmtId="49" fontId="3" fillId="2" borderId="0" xfId="0" applyNumberFormat="1" applyFont="1" applyFill="1"/>
    <xf numFmtId="165" fontId="3" fillId="2" borderId="0" xfId="0" applyNumberFormat="1" applyFont="1" applyFill="1"/>
    <xf numFmtId="164" fontId="3" fillId="0" borderId="4" xfId="0" applyNumberFormat="1" applyFont="1" applyBorder="1"/>
    <xf numFmtId="165" fontId="3" fillId="0" borderId="4" xfId="0" applyNumberFormat="1" applyFont="1" applyBorder="1"/>
    <xf numFmtId="164" fontId="3" fillId="2" borderId="4" xfId="0" applyNumberFormat="1" applyFont="1" applyFill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2" borderId="5" xfId="0" applyNumberFormat="1" applyFont="1" applyFill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164" fontId="1" fillId="2" borderId="6" xfId="0" applyNumberFormat="1" applyFont="1" applyFill="1" applyBorder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49" fontId="1" fillId="0" borderId="0" xfId="0" applyNumberFormat="1" applyFont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wrapText="1"/>
    </xf>
    <xf numFmtId="164" fontId="3" fillId="0" borderId="3" xfId="0" applyNumberFormat="1" applyFont="1" applyBorder="1" applyAlignment="1">
      <alignment wrapText="1"/>
    </xf>
    <xf numFmtId="164" fontId="3" fillId="0" borderId="8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3" fontId="4" fillId="0" borderId="0" xfId="0" applyNumberFormat="1" applyFont="1"/>
    <xf numFmtId="0" fontId="5" fillId="0" borderId="0" xfId="0" applyFont="1" applyAlignment="1">
      <alignment wrapText="1"/>
    </xf>
    <xf numFmtId="164" fontId="3" fillId="0" borderId="4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3" borderId="0" xfId="0" applyNumberFormat="1" applyFont="1" applyFill="1" applyAlignment="1">
      <alignment horizontal="center"/>
    </xf>
    <xf numFmtId="49" fontId="1" fillId="3" borderId="7" xfId="0" applyNumberFormat="1" applyFont="1" applyFill="1" applyBorder="1" applyAlignment="1">
      <alignment horizontal="center" wrapText="1"/>
    </xf>
    <xf numFmtId="164" fontId="3" fillId="3" borderId="0" xfId="0" applyNumberFormat="1" applyFont="1" applyFill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1" fillId="3" borderId="6" xfId="0" applyNumberFormat="1" applyFont="1" applyFill="1" applyBorder="1"/>
    <xf numFmtId="0" fontId="2" fillId="3" borderId="0" xfId="0" applyFont="1" applyFill="1"/>
    <xf numFmtId="0" fontId="0" fillId="3" borderId="0" xfId="0" applyFill="1"/>
    <xf numFmtId="164" fontId="3" fillId="4" borderId="0" xfId="0" applyNumberFormat="1" applyFont="1" applyFill="1"/>
    <xf numFmtId="164" fontId="6" fillId="0" borderId="0" xfId="0" applyNumberFormat="1" applyFont="1" applyAlignment="1">
      <alignment wrapText="1"/>
    </xf>
    <xf numFmtId="3" fontId="7" fillId="0" borderId="0" xfId="0" applyNumberFormat="1" applyFont="1"/>
    <xf numFmtId="43" fontId="2" fillId="3" borderId="0" xfId="1" applyFont="1" applyFill="1"/>
    <xf numFmtId="43" fontId="2" fillId="0" borderId="0" xfId="1" applyFont="1" applyFill="1" applyAlignment="1">
      <alignment wrapText="1"/>
    </xf>
    <xf numFmtId="49" fontId="1" fillId="0" borderId="0" xfId="0" applyNumberFormat="1" applyFont="1" applyAlignment="1">
      <alignment horizontal="center"/>
    </xf>
    <xf numFmtId="0" fontId="0" fillId="0" borderId="0" xfId="0"/>
    <xf numFmtId="49" fontId="1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2286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14400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2286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14400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000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4.5" defaultRowHeight="15" customHeight="1" x14ac:dyDescent="0.2"/>
  <cols>
    <col min="1" max="4" width="3" customWidth="1"/>
    <col min="5" max="5" width="30.83203125" customWidth="1"/>
    <col min="6" max="6" width="7.83203125" customWidth="1"/>
    <col min="7" max="7" width="2.33203125" customWidth="1"/>
    <col min="8" max="8" width="7.83203125" customWidth="1"/>
    <col min="9" max="9" width="2.33203125" customWidth="1"/>
    <col min="10" max="10" width="12" customWidth="1"/>
    <col min="11" max="11" width="2.33203125" customWidth="1"/>
    <col min="12" max="12" width="10.33203125" customWidth="1"/>
    <col min="13" max="13" width="2.33203125" customWidth="1"/>
    <col min="14" max="14" width="7.83203125" customWidth="1"/>
    <col min="15" max="15" width="2.33203125" customWidth="1"/>
    <col min="16" max="16" width="7.83203125" customWidth="1"/>
    <col min="17" max="17" width="2.33203125" customWidth="1"/>
    <col min="18" max="18" width="12" customWidth="1"/>
    <col min="19" max="19" width="2.33203125" customWidth="1"/>
    <col min="20" max="20" width="10.33203125" customWidth="1"/>
    <col min="21" max="21" width="2.33203125" customWidth="1"/>
    <col min="22" max="22" width="7.83203125" customWidth="1"/>
    <col min="23" max="23" width="2.33203125" customWidth="1"/>
    <col min="24" max="24" width="7.83203125" customWidth="1"/>
    <col min="25" max="25" width="2.33203125" customWidth="1"/>
    <col min="26" max="26" width="12" customWidth="1"/>
    <col min="27" max="27" width="2.33203125" customWidth="1"/>
    <col min="28" max="28" width="10.33203125" customWidth="1"/>
    <col min="29" max="29" width="2.33203125" customWidth="1"/>
    <col min="30" max="30" width="8.5" customWidth="1"/>
    <col min="31" max="31" width="2.33203125" customWidth="1"/>
    <col min="32" max="32" width="8.5" customWidth="1"/>
    <col min="33" max="33" width="2.33203125" customWidth="1"/>
    <col min="34" max="34" width="12" customWidth="1"/>
    <col min="35" max="35" width="2.33203125" customWidth="1"/>
    <col min="36" max="36" width="10.33203125" customWidth="1"/>
    <col min="37" max="37" width="2.33203125" customWidth="1"/>
    <col min="38" max="38" width="8.5" customWidth="1"/>
    <col min="39" max="39" width="2.33203125" customWidth="1"/>
    <col min="40" max="40" width="7.83203125" customWidth="1"/>
    <col min="41" max="41" width="2.33203125" customWidth="1"/>
    <col min="42" max="42" width="12" customWidth="1"/>
    <col min="43" max="43" width="2.33203125" customWidth="1"/>
    <col min="44" max="44" width="10.33203125" customWidth="1"/>
    <col min="45" max="45" width="2.33203125" customWidth="1"/>
    <col min="46" max="46" width="8.5" customWidth="1"/>
    <col min="47" max="47" width="2.33203125" customWidth="1"/>
    <col min="48" max="48" width="7.83203125" customWidth="1"/>
    <col min="49" max="49" width="2.33203125" customWidth="1"/>
    <col min="50" max="50" width="12" customWidth="1"/>
    <col min="51" max="51" width="2.33203125" customWidth="1"/>
    <col min="52" max="52" width="10.33203125" customWidth="1"/>
    <col min="53" max="53" width="2.33203125" customWidth="1"/>
    <col min="54" max="54" width="8.5" customWidth="1"/>
    <col min="55" max="55" width="2.33203125" customWidth="1"/>
    <col min="56" max="56" width="8.5" customWidth="1"/>
    <col min="57" max="57" width="2.33203125" customWidth="1"/>
    <col min="58" max="58" width="12" customWidth="1"/>
    <col min="59" max="59" width="2.33203125" customWidth="1"/>
    <col min="60" max="60" width="10.33203125" customWidth="1"/>
    <col min="61" max="61" width="2.33203125" customWidth="1"/>
    <col min="62" max="62" width="8.5" customWidth="1"/>
    <col min="63" max="63" width="2.33203125" customWidth="1"/>
    <col min="64" max="64" width="8.5" customWidth="1"/>
    <col min="65" max="65" width="2.33203125" customWidth="1"/>
    <col min="66" max="66" width="12" customWidth="1"/>
    <col min="67" max="67" width="2.33203125" customWidth="1"/>
    <col min="68" max="68" width="10.33203125" customWidth="1"/>
    <col min="69" max="69" width="2.33203125" customWidth="1"/>
    <col min="70" max="70" width="8.5" customWidth="1"/>
    <col min="71" max="71" width="2.33203125" customWidth="1"/>
    <col min="72" max="72" width="8.5" customWidth="1"/>
    <col min="73" max="73" width="2.33203125" customWidth="1"/>
    <col min="74" max="74" width="12" customWidth="1"/>
    <col min="75" max="75" width="2.33203125" customWidth="1"/>
    <col min="76" max="76" width="10.33203125" customWidth="1"/>
    <col min="77" max="77" width="2.33203125" customWidth="1"/>
    <col min="78" max="78" width="8.5" customWidth="1"/>
    <col min="79" max="79" width="2.33203125" customWidth="1"/>
    <col min="80" max="80" width="8.5" customWidth="1"/>
    <col min="81" max="81" width="2.33203125" customWidth="1"/>
    <col min="82" max="82" width="12" customWidth="1"/>
    <col min="83" max="83" width="2.33203125" customWidth="1"/>
    <col min="84" max="84" width="10.33203125" customWidth="1"/>
    <col min="85" max="85" width="2.33203125" customWidth="1"/>
    <col min="86" max="86" width="7.83203125" customWidth="1"/>
    <col min="87" max="87" width="2.33203125" customWidth="1"/>
    <col min="88" max="88" width="8.5" customWidth="1"/>
    <col min="89" max="89" width="2.33203125" customWidth="1"/>
    <col min="90" max="90" width="12" customWidth="1"/>
    <col min="91" max="91" width="2.33203125" customWidth="1"/>
    <col min="92" max="92" width="10.33203125" customWidth="1"/>
    <col min="93" max="93" width="2.33203125" customWidth="1"/>
    <col min="94" max="94" width="8.5" customWidth="1"/>
    <col min="95" max="95" width="2.33203125" customWidth="1"/>
    <col min="96" max="96" width="8.5" customWidth="1"/>
    <col min="97" max="97" width="2.33203125" customWidth="1"/>
    <col min="98" max="98" width="12" customWidth="1"/>
    <col min="99" max="99" width="2.33203125" customWidth="1"/>
    <col min="100" max="100" width="10.33203125" customWidth="1"/>
    <col min="101" max="101" width="2.33203125" customWidth="1"/>
    <col min="102" max="102" width="10.1640625" customWidth="1"/>
    <col min="103" max="103" width="2.33203125" customWidth="1"/>
    <col min="104" max="104" width="9.33203125" customWidth="1"/>
    <col min="105" max="105" width="2.33203125" customWidth="1"/>
    <col min="106" max="106" width="12" customWidth="1"/>
    <col min="107" max="107" width="2.33203125" customWidth="1"/>
    <col min="108" max="108" width="10.33203125" customWidth="1"/>
  </cols>
  <sheetData>
    <row r="1" spans="1:108" x14ac:dyDescent="0.2">
      <c r="A1" s="1"/>
      <c r="B1" s="1"/>
      <c r="C1" s="1"/>
      <c r="D1" s="1"/>
      <c r="E1" s="1"/>
      <c r="F1" s="2"/>
      <c r="G1" s="3"/>
      <c r="H1" s="2"/>
      <c r="I1" s="3"/>
      <c r="J1" s="2"/>
      <c r="K1" s="3"/>
      <c r="L1" s="2"/>
      <c r="M1" s="4"/>
      <c r="N1" s="2"/>
      <c r="O1" s="3"/>
      <c r="P1" s="2"/>
      <c r="Q1" s="3"/>
      <c r="R1" s="2"/>
      <c r="S1" s="3"/>
      <c r="T1" s="2"/>
      <c r="U1" s="4"/>
      <c r="V1" s="2"/>
      <c r="W1" s="3"/>
      <c r="X1" s="2"/>
      <c r="Y1" s="3"/>
      <c r="Z1" s="2"/>
      <c r="AA1" s="3"/>
      <c r="AB1" s="2"/>
      <c r="AC1" s="4"/>
      <c r="AD1" s="2"/>
      <c r="AE1" s="3"/>
      <c r="AF1" s="2"/>
      <c r="AG1" s="3"/>
      <c r="AH1" s="2"/>
      <c r="AI1" s="3"/>
      <c r="AJ1" s="2"/>
      <c r="AK1" s="4"/>
      <c r="AL1" s="2"/>
      <c r="AM1" s="3"/>
      <c r="AN1" s="2"/>
      <c r="AO1" s="3"/>
      <c r="AP1" s="2"/>
      <c r="AQ1" s="3"/>
      <c r="AR1" s="2"/>
      <c r="AS1" s="4"/>
      <c r="AT1" s="2"/>
      <c r="AU1" s="3"/>
      <c r="AV1" s="2"/>
      <c r="AW1" s="3"/>
      <c r="AX1" s="2"/>
      <c r="AY1" s="3"/>
      <c r="AZ1" s="2"/>
      <c r="BA1" s="4"/>
      <c r="BB1" s="2"/>
      <c r="BC1" s="3"/>
      <c r="BD1" s="2"/>
      <c r="BE1" s="3"/>
      <c r="BF1" s="2"/>
      <c r="BG1" s="3"/>
      <c r="BH1" s="2"/>
      <c r="BI1" s="4"/>
      <c r="BJ1" s="2"/>
      <c r="BK1" s="3"/>
      <c r="BL1" s="2"/>
      <c r="BM1" s="3"/>
      <c r="BN1" s="2"/>
      <c r="BO1" s="3"/>
      <c r="BP1" s="2"/>
      <c r="BQ1" s="4"/>
      <c r="BR1" s="2"/>
      <c r="BS1" s="3"/>
      <c r="BT1" s="2"/>
      <c r="BU1" s="3"/>
      <c r="BV1" s="2"/>
      <c r="BW1" s="3"/>
      <c r="BX1" s="2"/>
      <c r="BY1" s="4"/>
      <c r="BZ1" s="2"/>
      <c r="CA1" s="3"/>
      <c r="CB1" s="2"/>
      <c r="CC1" s="3"/>
      <c r="CD1" s="2"/>
      <c r="CE1" s="3"/>
      <c r="CF1" s="2"/>
      <c r="CG1" s="4"/>
      <c r="CH1" s="2"/>
      <c r="CI1" s="3"/>
      <c r="CJ1" s="2"/>
      <c r="CK1" s="3"/>
      <c r="CL1" s="2"/>
      <c r="CM1" s="3"/>
      <c r="CN1" s="2"/>
      <c r="CO1" s="4"/>
      <c r="CP1" s="2"/>
      <c r="CQ1" s="3"/>
      <c r="CR1" s="2"/>
      <c r="CS1" s="3"/>
      <c r="CT1" s="2"/>
      <c r="CU1" s="3"/>
      <c r="CV1" s="2"/>
      <c r="CW1" s="4"/>
      <c r="CX1" s="60" t="s">
        <v>0</v>
      </c>
      <c r="CY1" s="61"/>
      <c r="CZ1" s="61"/>
      <c r="DA1" s="61"/>
      <c r="DB1" s="61"/>
      <c r="DC1" s="61"/>
      <c r="DD1" s="61"/>
    </row>
    <row r="2" spans="1:108" x14ac:dyDescent="0.2">
      <c r="A2" s="5"/>
      <c r="B2" s="5"/>
      <c r="C2" s="5"/>
      <c r="D2" s="5"/>
      <c r="E2" s="5"/>
      <c r="F2" s="6" t="s">
        <v>1</v>
      </c>
      <c r="G2" s="2"/>
      <c r="H2" s="6" t="s">
        <v>2</v>
      </c>
      <c r="I2" s="2"/>
      <c r="J2" s="6" t="s">
        <v>3</v>
      </c>
      <c r="K2" s="2"/>
      <c r="L2" s="6" t="s">
        <v>4</v>
      </c>
      <c r="M2" s="2"/>
      <c r="N2" s="6" t="s">
        <v>5</v>
      </c>
      <c r="O2" s="2"/>
      <c r="P2" s="6" t="s">
        <v>2</v>
      </c>
      <c r="Q2" s="2"/>
      <c r="R2" s="6" t="s">
        <v>3</v>
      </c>
      <c r="S2" s="2"/>
      <c r="T2" s="6" t="s">
        <v>4</v>
      </c>
      <c r="U2" s="2"/>
      <c r="V2" s="6" t="s">
        <v>6</v>
      </c>
      <c r="W2" s="2"/>
      <c r="X2" s="6" t="s">
        <v>2</v>
      </c>
      <c r="Y2" s="2"/>
      <c r="Z2" s="6" t="s">
        <v>3</v>
      </c>
      <c r="AA2" s="2"/>
      <c r="AB2" s="6" t="s">
        <v>4</v>
      </c>
      <c r="AC2" s="2"/>
      <c r="AD2" s="6" t="s">
        <v>7</v>
      </c>
      <c r="AE2" s="2"/>
      <c r="AF2" s="6" t="s">
        <v>2</v>
      </c>
      <c r="AG2" s="2"/>
      <c r="AH2" s="6" t="s">
        <v>3</v>
      </c>
      <c r="AI2" s="2"/>
      <c r="AJ2" s="6" t="s">
        <v>4</v>
      </c>
      <c r="AK2" s="2"/>
      <c r="AL2" s="6" t="s">
        <v>8</v>
      </c>
      <c r="AM2" s="2"/>
      <c r="AN2" s="6" t="s">
        <v>2</v>
      </c>
      <c r="AO2" s="2"/>
      <c r="AP2" s="6" t="s">
        <v>3</v>
      </c>
      <c r="AQ2" s="2"/>
      <c r="AR2" s="6" t="s">
        <v>4</v>
      </c>
      <c r="AS2" s="2"/>
      <c r="AT2" s="6" t="s">
        <v>9</v>
      </c>
      <c r="AU2" s="2"/>
      <c r="AV2" s="6" t="s">
        <v>2</v>
      </c>
      <c r="AW2" s="2"/>
      <c r="AX2" s="6" t="s">
        <v>3</v>
      </c>
      <c r="AY2" s="2"/>
      <c r="AZ2" s="6" t="s">
        <v>4</v>
      </c>
      <c r="BA2" s="2"/>
      <c r="BB2" s="6" t="s">
        <v>10</v>
      </c>
      <c r="BC2" s="2"/>
      <c r="BD2" s="6" t="s">
        <v>2</v>
      </c>
      <c r="BE2" s="2"/>
      <c r="BF2" s="6" t="s">
        <v>3</v>
      </c>
      <c r="BG2" s="2"/>
      <c r="BH2" s="6" t="s">
        <v>4</v>
      </c>
      <c r="BI2" s="2"/>
      <c r="BJ2" s="6" t="s">
        <v>11</v>
      </c>
      <c r="BK2" s="2"/>
      <c r="BL2" s="6" t="s">
        <v>2</v>
      </c>
      <c r="BM2" s="2"/>
      <c r="BN2" s="6" t="s">
        <v>3</v>
      </c>
      <c r="BO2" s="2"/>
      <c r="BP2" s="6" t="s">
        <v>4</v>
      </c>
      <c r="BQ2" s="2"/>
      <c r="BR2" s="6" t="s">
        <v>12</v>
      </c>
      <c r="BS2" s="2"/>
      <c r="BT2" s="6" t="s">
        <v>2</v>
      </c>
      <c r="BU2" s="2"/>
      <c r="BV2" s="6" t="s">
        <v>3</v>
      </c>
      <c r="BW2" s="2"/>
      <c r="BX2" s="6" t="s">
        <v>4</v>
      </c>
      <c r="BY2" s="2"/>
      <c r="BZ2" s="6" t="s">
        <v>13</v>
      </c>
      <c r="CA2" s="2"/>
      <c r="CB2" s="6" t="s">
        <v>2</v>
      </c>
      <c r="CC2" s="2"/>
      <c r="CD2" s="6" t="s">
        <v>3</v>
      </c>
      <c r="CE2" s="2"/>
      <c r="CF2" s="6" t="s">
        <v>4</v>
      </c>
      <c r="CG2" s="2"/>
      <c r="CH2" s="6" t="s">
        <v>14</v>
      </c>
      <c r="CI2" s="2"/>
      <c r="CJ2" s="6" t="s">
        <v>2</v>
      </c>
      <c r="CK2" s="2"/>
      <c r="CL2" s="6" t="s">
        <v>3</v>
      </c>
      <c r="CM2" s="2"/>
      <c r="CN2" s="6" t="s">
        <v>4</v>
      </c>
      <c r="CO2" s="2"/>
      <c r="CP2" s="6" t="s">
        <v>15</v>
      </c>
      <c r="CQ2" s="2"/>
      <c r="CR2" s="6" t="s">
        <v>2</v>
      </c>
      <c r="CS2" s="2"/>
      <c r="CT2" s="6" t="s">
        <v>3</v>
      </c>
      <c r="CU2" s="2"/>
      <c r="CV2" s="6" t="s">
        <v>4</v>
      </c>
      <c r="CW2" s="2"/>
      <c r="CX2" s="6" t="s">
        <v>16</v>
      </c>
      <c r="CY2" s="2"/>
      <c r="CZ2" s="7" t="s">
        <v>2</v>
      </c>
      <c r="DA2" s="2"/>
      <c r="DB2" s="6" t="s">
        <v>3</v>
      </c>
      <c r="DC2" s="2"/>
      <c r="DD2" s="6" t="s">
        <v>4</v>
      </c>
    </row>
    <row r="3" spans="1:108" x14ac:dyDescent="0.2">
      <c r="A3" s="1"/>
      <c r="B3" s="1" t="s">
        <v>17</v>
      </c>
      <c r="C3" s="1"/>
      <c r="D3" s="1"/>
      <c r="E3" s="1"/>
      <c r="F3" s="8"/>
      <c r="G3" s="9"/>
      <c r="H3" s="8"/>
      <c r="I3" s="9"/>
      <c r="J3" s="8"/>
      <c r="K3" s="9"/>
      <c r="L3" s="10"/>
      <c r="M3" s="9"/>
      <c r="N3" s="8"/>
      <c r="O3" s="9"/>
      <c r="P3" s="8"/>
      <c r="Q3" s="9"/>
      <c r="R3" s="8"/>
      <c r="S3" s="9"/>
      <c r="T3" s="10"/>
      <c r="U3" s="9"/>
      <c r="V3" s="8"/>
      <c r="W3" s="9"/>
      <c r="X3" s="8"/>
      <c r="Y3" s="9"/>
      <c r="Z3" s="8"/>
      <c r="AA3" s="9"/>
      <c r="AB3" s="10"/>
      <c r="AC3" s="9"/>
      <c r="AD3" s="8"/>
      <c r="AE3" s="9"/>
      <c r="AF3" s="8"/>
      <c r="AG3" s="9"/>
      <c r="AH3" s="8"/>
      <c r="AI3" s="9"/>
      <c r="AJ3" s="10"/>
      <c r="AK3" s="9"/>
      <c r="AL3" s="8"/>
      <c r="AM3" s="9"/>
      <c r="AN3" s="8"/>
      <c r="AO3" s="9"/>
      <c r="AP3" s="8"/>
      <c r="AQ3" s="9"/>
      <c r="AR3" s="10"/>
      <c r="AS3" s="9"/>
      <c r="AT3" s="8"/>
      <c r="AU3" s="9"/>
      <c r="AV3" s="8"/>
      <c r="AW3" s="9"/>
      <c r="AX3" s="8"/>
      <c r="AY3" s="9"/>
      <c r="AZ3" s="10"/>
      <c r="BA3" s="9"/>
      <c r="BB3" s="8"/>
      <c r="BC3" s="9"/>
      <c r="BD3" s="8"/>
      <c r="BE3" s="9"/>
      <c r="BF3" s="8"/>
      <c r="BG3" s="9"/>
      <c r="BH3" s="10"/>
      <c r="BI3" s="9"/>
      <c r="BJ3" s="8"/>
      <c r="BK3" s="9"/>
      <c r="BL3" s="8"/>
      <c r="BM3" s="9"/>
      <c r="BN3" s="8"/>
      <c r="BO3" s="9"/>
      <c r="BP3" s="10"/>
      <c r="BQ3" s="9"/>
      <c r="BR3" s="8"/>
      <c r="BS3" s="9"/>
      <c r="BT3" s="8"/>
      <c r="BU3" s="9"/>
      <c r="BV3" s="8"/>
      <c r="BW3" s="9"/>
      <c r="BX3" s="10"/>
      <c r="BY3" s="9"/>
      <c r="BZ3" s="8"/>
      <c r="CA3" s="9"/>
      <c r="CB3" s="8"/>
      <c r="CC3" s="9"/>
      <c r="CD3" s="8"/>
      <c r="CE3" s="9"/>
      <c r="CF3" s="10"/>
      <c r="CG3" s="9"/>
      <c r="CH3" s="8"/>
      <c r="CI3" s="9"/>
      <c r="CJ3" s="8"/>
      <c r="CK3" s="9"/>
      <c r="CL3" s="8"/>
      <c r="CM3" s="9"/>
      <c r="CN3" s="10"/>
      <c r="CO3" s="9"/>
      <c r="CP3" s="8"/>
      <c r="CQ3" s="9"/>
      <c r="CR3" s="8"/>
      <c r="CS3" s="9"/>
      <c r="CT3" s="8"/>
      <c r="CU3" s="9"/>
      <c r="CV3" s="10"/>
      <c r="CW3" s="9"/>
      <c r="CX3" s="8"/>
      <c r="CY3" s="9"/>
      <c r="CZ3" s="11"/>
      <c r="DA3" s="9"/>
      <c r="DB3" s="8"/>
      <c r="DC3" s="9"/>
      <c r="DD3" s="10"/>
    </row>
    <row r="4" spans="1:108" x14ac:dyDescent="0.2">
      <c r="A4" s="1"/>
      <c r="B4" s="1"/>
      <c r="C4" s="1" t="s">
        <v>18</v>
      </c>
      <c r="D4" s="1"/>
      <c r="E4" s="1"/>
      <c r="F4" s="8"/>
      <c r="G4" s="9"/>
      <c r="H4" s="8"/>
      <c r="I4" s="9"/>
      <c r="J4" s="8"/>
      <c r="K4" s="9"/>
      <c r="L4" s="10"/>
      <c r="M4" s="9"/>
      <c r="N4" s="8"/>
      <c r="O4" s="9"/>
      <c r="P4" s="8"/>
      <c r="Q4" s="9"/>
      <c r="R4" s="8"/>
      <c r="S4" s="9"/>
      <c r="T4" s="10"/>
      <c r="U4" s="9"/>
      <c r="V4" s="8"/>
      <c r="W4" s="9"/>
      <c r="X4" s="8"/>
      <c r="Y4" s="9"/>
      <c r="Z4" s="8"/>
      <c r="AA4" s="9"/>
      <c r="AB4" s="10"/>
      <c r="AC4" s="9"/>
      <c r="AD4" s="8"/>
      <c r="AE4" s="9"/>
      <c r="AF4" s="8"/>
      <c r="AG4" s="9"/>
      <c r="AH4" s="8"/>
      <c r="AI4" s="9"/>
      <c r="AJ4" s="10"/>
      <c r="AK4" s="9"/>
      <c r="AL4" s="8"/>
      <c r="AM4" s="9"/>
      <c r="AN4" s="8"/>
      <c r="AO4" s="9"/>
      <c r="AP4" s="8"/>
      <c r="AQ4" s="9"/>
      <c r="AR4" s="10"/>
      <c r="AS4" s="9"/>
      <c r="AT4" s="8"/>
      <c r="AU4" s="9"/>
      <c r="AV4" s="8"/>
      <c r="AW4" s="9"/>
      <c r="AX4" s="8"/>
      <c r="AY4" s="9"/>
      <c r="AZ4" s="10"/>
      <c r="BA4" s="9"/>
      <c r="BB4" s="8"/>
      <c r="BC4" s="9"/>
      <c r="BD4" s="8"/>
      <c r="BE4" s="9"/>
      <c r="BF4" s="8"/>
      <c r="BG4" s="9"/>
      <c r="BH4" s="10"/>
      <c r="BI4" s="9"/>
      <c r="BJ4" s="8"/>
      <c r="BK4" s="9"/>
      <c r="BL4" s="8"/>
      <c r="BM4" s="9"/>
      <c r="BN4" s="8"/>
      <c r="BO4" s="9"/>
      <c r="BP4" s="10"/>
      <c r="BQ4" s="9"/>
      <c r="BR4" s="8"/>
      <c r="BS4" s="9"/>
      <c r="BT4" s="8"/>
      <c r="BU4" s="9"/>
      <c r="BV4" s="8"/>
      <c r="BW4" s="9"/>
      <c r="BX4" s="10"/>
      <c r="BY4" s="9"/>
      <c r="BZ4" s="8"/>
      <c r="CA4" s="9"/>
      <c r="CB4" s="8"/>
      <c r="CC4" s="9"/>
      <c r="CD4" s="8"/>
      <c r="CE4" s="9"/>
      <c r="CF4" s="10"/>
      <c r="CG4" s="9"/>
      <c r="CH4" s="8"/>
      <c r="CI4" s="9"/>
      <c r="CJ4" s="8"/>
      <c r="CK4" s="9"/>
      <c r="CL4" s="8"/>
      <c r="CM4" s="9"/>
      <c r="CN4" s="10"/>
      <c r="CO4" s="9"/>
      <c r="CP4" s="8"/>
      <c r="CQ4" s="9"/>
      <c r="CR4" s="8"/>
      <c r="CS4" s="9"/>
      <c r="CT4" s="8"/>
      <c r="CU4" s="9"/>
      <c r="CV4" s="10"/>
      <c r="CW4" s="9"/>
      <c r="CX4" s="8"/>
      <c r="CY4" s="9"/>
      <c r="CZ4" s="11"/>
      <c r="DA4" s="9"/>
      <c r="DB4" s="8"/>
      <c r="DC4" s="9"/>
      <c r="DD4" s="10"/>
    </row>
    <row r="5" spans="1:108" x14ac:dyDescent="0.2">
      <c r="A5" s="1"/>
      <c r="B5" s="1"/>
      <c r="C5" s="1"/>
      <c r="D5" s="1" t="s">
        <v>19</v>
      </c>
      <c r="E5" s="1"/>
      <c r="F5" s="8"/>
      <c r="G5" s="9"/>
      <c r="H5" s="8"/>
      <c r="I5" s="9"/>
      <c r="J5" s="8"/>
      <c r="K5" s="9"/>
      <c r="L5" s="10"/>
      <c r="M5" s="9"/>
      <c r="N5" s="8"/>
      <c r="O5" s="9"/>
      <c r="P5" s="8"/>
      <c r="Q5" s="9"/>
      <c r="R5" s="8"/>
      <c r="S5" s="9"/>
      <c r="T5" s="10"/>
      <c r="U5" s="9"/>
      <c r="V5" s="8"/>
      <c r="W5" s="9"/>
      <c r="X5" s="8"/>
      <c r="Y5" s="9"/>
      <c r="Z5" s="8"/>
      <c r="AA5" s="9"/>
      <c r="AB5" s="10"/>
      <c r="AC5" s="9"/>
      <c r="AD5" s="8"/>
      <c r="AE5" s="9"/>
      <c r="AF5" s="8"/>
      <c r="AG5" s="9"/>
      <c r="AH5" s="8"/>
      <c r="AI5" s="9"/>
      <c r="AJ5" s="10"/>
      <c r="AK5" s="9"/>
      <c r="AL5" s="8"/>
      <c r="AM5" s="9"/>
      <c r="AN5" s="8"/>
      <c r="AO5" s="9"/>
      <c r="AP5" s="8"/>
      <c r="AQ5" s="9"/>
      <c r="AR5" s="10"/>
      <c r="AS5" s="9"/>
      <c r="AT5" s="8"/>
      <c r="AU5" s="9"/>
      <c r="AV5" s="8"/>
      <c r="AW5" s="9"/>
      <c r="AX5" s="8"/>
      <c r="AY5" s="9"/>
      <c r="AZ5" s="10"/>
      <c r="BA5" s="9"/>
      <c r="BB5" s="8"/>
      <c r="BC5" s="9"/>
      <c r="BD5" s="8"/>
      <c r="BE5" s="9"/>
      <c r="BF5" s="8"/>
      <c r="BG5" s="9"/>
      <c r="BH5" s="10"/>
      <c r="BI5" s="9"/>
      <c r="BJ5" s="8"/>
      <c r="BK5" s="9"/>
      <c r="BL5" s="8"/>
      <c r="BM5" s="9"/>
      <c r="BN5" s="8"/>
      <c r="BO5" s="9"/>
      <c r="BP5" s="10"/>
      <c r="BQ5" s="9"/>
      <c r="BR5" s="8"/>
      <c r="BS5" s="9"/>
      <c r="BT5" s="8"/>
      <c r="BU5" s="9"/>
      <c r="BV5" s="8"/>
      <c r="BW5" s="9"/>
      <c r="BX5" s="10"/>
      <c r="BY5" s="9"/>
      <c r="BZ5" s="8"/>
      <c r="CA5" s="9"/>
      <c r="CB5" s="8"/>
      <c r="CC5" s="9"/>
      <c r="CD5" s="8"/>
      <c r="CE5" s="9"/>
      <c r="CF5" s="10"/>
      <c r="CG5" s="9"/>
      <c r="CH5" s="8"/>
      <c r="CI5" s="9"/>
      <c r="CJ5" s="8"/>
      <c r="CK5" s="9"/>
      <c r="CL5" s="8"/>
      <c r="CM5" s="9"/>
      <c r="CN5" s="10"/>
      <c r="CO5" s="9"/>
      <c r="CP5" s="8"/>
      <c r="CQ5" s="9"/>
      <c r="CR5" s="8"/>
      <c r="CS5" s="9"/>
      <c r="CT5" s="8"/>
      <c r="CU5" s="9"/>
      <c r="CV5" s="10"/>
      <c r="CW5" s="9"/>
      <c r="CX5" s="8"/>
      <c r="CY5" s="9"/>
      <c r="CZ5" s="11"/>
      <c r="DA5" s="9"/>
      <c r="DB5" s="8"/>
      <c r="DC5" s="9"/>
      <c r="DD5" s="10"/>
    </row>
    <row r="6" spans="1:108" x14ac:dyDescent="0.2">
      <c r="A6" s="1"/>
      <c r="B6" s="1"/>
      <c r="C6" s="1"/>
      <c r="D6" s="1"/>
      <c r="E6" s="1" t="s">
        <v>20</v>
      </c>
      <c r="F6" s="8">
        <v>1445.48</v>
      </c>
      <c r="G6" s="9"/>
      <c r="H6" s="8">
        <v>458</v>
      </c>
      <c r="I6" s="9"/>
      <c r="J6" s="8">
        <f>ROUND((F6-H6),5)</f>
        <v>987.48</v>
      </c>
      <c r="K6" s="9"/>
      <c r="L6" s="10">
        <f>ROUND(IF(H6=0, IF(F6=0, 0, 1), F6/H6),5)</f>
        <v>3.1560700000000002</v>
      </c>
      <c r="M6" s="9"/>
      <c r="N6" s="8">
        <v>14469.94</v>
      </c>
      <c r="O6" s="9"/>
      <c r="P6" s="8">
        <v>458</v>
      </c>
      <c r="Q6" s="9"/>
      <c r="R6" s="8">
        <f>ROUND((N6-P6),5)</f>
        <v>14011.94</v>
      </c>
      <c r="S6" s="9"/>
      <c r="T6" s="10">
        <f>ROUND(IF(P6=0, IF(N6=0, 0, 1), N6/P6),5)</f>
        <v>31.59376</v>
      </c>
      <c r="U6" s="9"/>
      <c r="V6" s="8">
        <v>1114.72</v>
      </c>
      <c r="W6" s="9"/>
      <c r="X6" s="8">
        <v>458</v>
      </c>
      <c r="Y6" s="9"/>
      <c r="Z6" s="8">
        <f>ROUND((V6-X6),5)</f>
        <v>656.72</v>
      </c>
      <c r="AA6" s="9"/>
      <c r="AB6" s="10">
        <f>ROUND(IF(X6=0, IF(V6=0, 0, 1), V6/X6),5)</f>
        <v>2.4338899999999999</v>
      </c>
      <c r="AC6" s="9"/>
      <c r="AD6" s="8">
        <v>1024.6099999999999</v>
      </c>
      <c r="AE6" s="9"/>
      <c r="AF6" s="8">
        <v>458</v>
      </c>
      <c r="AG6" s="9"/>
      <c r="AH6" s="8">
        <f>ROUND((AD6-AF6),5)</f>
        <v>566.61</v>
      </c>
      <c r="AI6" s="9"/>
      <c r="AJ6" s="10">
        <f>ROUND(IF(AF6=0, IF(AD6=0, 0, 1), AD6/AF6),5)</f>
        <v>2.2371400000000001</v>
      </c>
      <c r="AK6" s="9"/>
      <c r="AL6" s="8">
        <v>0</v>
      </c>
      <c r="AM6" s="9"/>
      <c r="AN6" s="8">
        <v>458</v>
      </c>
      <c r="AO6" s="9"/>
      <c r="AP6" s="8">
        <f>ROUND((AL6-AN6),5)</f>
        <v>-458</v>
      </c>
      <c r="AQ6" s="9"/>
      <c r="AR6" s="10">
        <f>ROUND(IF(AN6=0, IF(AL6=0, 0, 1), AL6/AN6),5)</f>
        <v>0</v>
      </c>
      <c r="AS6" s="9"/>
      <c r="AT6" s="8">
        <v>1825.22</v>
      </c>
      <c r="AU6" s="9"/>
      <c r="AV6" s="8">
        <v>458</v>
      </c>
      <c r="AW6" s="9"/>
      <c r="AX6" s="8">
        <f>ROUND((AT6-AV6),5)</f>
        <v>1367.22</v>
      </c>
      <c r="AY6" s="9"/>
      <c r="AZ6" s="10">
        <f>ROUND(IF(AV6=0, IF(AT6=0, 0, 1), AT6/AV6),5)</f>
        <v>3.9851999999999999</v>
      </c>
      <c r="BA6" s="9"/>
      <c r="BB6" s="8">
        <v>856.43</v>
      </c>
      <c r="BC6" s="9"/>
      <c r="BD6" s="8">
        <v>458</v>
      </c>
      <c r="BE6" s="9"/>
      <c r="BF6" s="8">
        <f>ROUND((BB6-BD6),5)</f>
        <v>398.43</v>
      </c>
      <c r="BG6" s="9"/>
      <c r="BH6" s="10">
        <f>ROUND(IF(BD6=0, IF(BB6=0, 0, 1), BB6/BD6),5)</f>
        <v>1.8699300000000001</v>
      </c>
      <c r="BI6" s="9"/>
      <c r="BJ6" s="8">
        <v>844.38</v>
      </c>
      <c r="BK6" s="9"/>
      <c r="BL6" s="8">
        <v>458</v>
      </c>
      <c r="BM6" s="9"/>
      <c r="BN6" s="8">
        <f>ROUND((BJ6-BL6),5)</f>
        <v>386.38</v>
      </c>
      <c r="BO6" s="9"/>
      <c r="BP6" s="10">
        <f>ROUND(IF(BL6=0, IF(BJ6=0, 0, 1), BJ6/BL6),5)</f>
        <v>1.84362</v>
      </c>
      <c r="BQ6" s="9"/>
      <c r="BR6" s="8">
        <v>799.7</v>
      </c>
      <c r="BS6" s="9"/>
      <c r="BT6" s="8">
        <v>458</v>
      </c>
      <c r="BU6" s="9"/>
      <c r="BV6" s="8">
        <f>ROUND((BR6-BT6),5)</f>
        <v>341.7</v>
      </c>
      <c r="BW6" s="9"/>
      <c r="BX6" s="10">
        <f>ROUND(IF(BT6=0, IF(BR6=0, 0, 1), BR6/BT6),5)</f>
        <v>1.74607</v>
      </c>
      <c r="BY6" s="9"/>
      <c r="BZ6" s="8">
        <v>913.87</v>
      </c>
      <c r="CA6" s="9"/>
      <c r="CB6" s="8">
        <v>458</v>
      </c>
      <c r="CC6" s="9"/>
      <c r="CD6" s="8">
        <f>ROUND((BZ6-CB6),5)</f>
        <v>455.87</v>
      </c>
      <c r="CE6" s="9"/>
      <c r="CF6" s="10">
        <f>ROUND(IF(CB6=0, IF(BZ6=0, 0, 1), BZ6/CB6),5)</f>
        <v>1.99535</v>
      </c>
      <c r="CG6" s="9"/>
      <c r="CH6" s="8">
        <v>719.25</v>
      </c>
      <c r="CI6" s="9"/>
      <c r="CJ6" s="8">
        <v>458</v>
      </c>
      <c r="CK6" s="9"/>
      <c r="CL6" s="8">
        <f>ROUND((CH6-CJ6),5)</f>
        <v>261.25</v>
      </c>
      <c r="CM6" s="9"/>
      <c r="CN6" s="10">
        <f>ROUND(IF(CJ6=0, IF(CH6=0, 0, 1), CH6/CJ6),5)</f>
        <v>1.5704100000000001</v>
      </c>
      <c r="CO6" s="9"/>
      <c r="CP6" s="8">
        <v>701.07</v>
      </c>
      <c r="CQ6" s="9"/>
      <c r="CR6" s="8">
        <v>462</v>
      </c>
      <c r="CS6" s="9"/>
      <c r="CT6" s="8">
        <f>ROUND((CP6-CR6),5)</f>
        <v>239.07</v>
      </c>
      <c r="CU6" s="9"/>
      <c r="CV6" s="10">
        <f>ROUND(IF(CR6=0, IF(CP6=0, 0, 1), CP6/CR6),5)</f>
        <v>1.5174700000000001</v>
      </c>
      <c r="CW6" s="9"/>
      <c r="CX6" s="8">
        <f t="shared" ref="CX6:CX14" si="0">ROUND(F6+N6+V6+AD6+AL6+AT6+BB6+BJ6+BR6+BZ6+CH6+CP6,5)</f>
        <v>24714.67</v>
      </c>
      <c r="CY6" s="9"/>
      <c r="CZ6" s="11">
        <f>ROUND(H6+P6+X6+AF6+AN6+AV6+BD6+BL6+BT6+CB6+CJ6+CR6,5)</f>
        <v>5500</v>
      </c>
      <c r="DA6" s="9"/>
      <c r="DB6" s="8">
        <f>ROUND((CX6-CZ6),5)</f>
        <v>19214.669999999998</v>
      </c>
      <c r="DC6" s="9"/>
      <c r="DD6" s="10">
        <f>ROUND(IF(CZ6=0, IF(CX6=0, 0, 1), CX6/CZ6),5)</f>
        <v>4.4935799999999997</v>
      </c>
    </row>
    <row r="7" spans="1:108" x14ac:dyDescent="0.2">
      <c r="A7" s="1"/>
      <c r="B7" s="1"/>
      <c r="C7" s="1"/>
      <c r="D7" s="1"/>
      <c r="E7" s="1" t="s">
        <v>21</v>
      </c>
      <c r="F7" s="8">
        <v>25</v>
      </c>
      <c r="G7" s="9"/>
      <c r="H7" s="8"/>
      <c r="I7" s="9"/>
      <c r="J7" s="8"/>
      <c r="K7" s="9"/>
      <c r="L7" s="10"/>
      <c r="M7" s="9"/>
      <c r="N7" s="8">
        <v>32898.79</v>
      </c>
      <c r="O7" s="9"/>
      <c r="P7" s="8"/>
      <c r="Q7" s="9"/>
      <c r="R7" s="8"/>
      <c r="S7" s="9"/>
      <c r="T7" s="10"/>
      <c r="U7" s="9"/>
      <c r="V7" s="8">
        <v>3903.95</v>
      </c>
      <c r="W7" s="9"/>
      <c r="X7" s="8"/>
      <c r="Y7" s="9"/>
      <c r="Z7" s="8"/>
      <c r="AA7" s="9"/>
      <c r="AB7" s="10"/>
      <c r="AC7" s="9"/>
      <c r="AD7" s="8">
        <v>4448.99</v>
      </c>
      <c r="AE7" s="9"/>
      <c r="AF7" s="8"/>
      <c r="AG7" s="9"/>
      <c r="AH7" s="8"/>
      <c r="AI7" s="9"/>
      <c r="AJ7" s="10"/>
      <c r="AK7" s="9"/>
      <c r="AL7" s="8">
        <v>355</v>
      </c>
      <c r="AM7" s="9"/>
      <c r="AN7" s="8"/>
      <c r="AO7" s="9"/>
      <c r="AP7" s="8"/>
      <c r="AQ7" s="9"/>
      <c r="AR7" s="10"/>
      <c r="AS7" s="9"/>
      <c r="AT7" s="8">
        <v>4113.97</v>
      </c>
      <c r="AU7" s="9"/>
      <c r="AV7" s="8"/>
      <c r="AW7" s="9"/>
      <c r="AX7" s="8"/>
      <c r="AY7" s="9"/>
      <c r="AZ7" s="10"/>
      <c r="BA7" s="9"/>
      <c r="BB7" s="8">
        <v>40</v>
      </c>
      <c r="BC7" s="9"/>
      <c r="BD7" s="8"/>
      <c r="BE7" s="9"/>
      <c r="BF7" s="8"/>
      <c r="BG7" s="9"/>
      <c r="BH7" s="10"/>
      <c r="BI7" s="9"/>
      <c r="BJ7" s="8">
        <v>180</v>
      </c>
      <c r="BK7" s="9"/>
      <c r="BL7" s="8"/>
      <c r="BM7" s="9"/>
      <c r="BN7" s="8"/>
      <c r="BO7" s="9"/>
      <c r="BP7" s="10"/>
      <c r="BQ7" s="9"/>
      <c r="BR7" s="8">
        <v>0</v>
      </c>
      <c r="BS7" s="9"/>
      <c r="BT7" s="8"/>
      <c r="BU7" s="9"/>
      <c r="BV7" s="8"/>
      <c r="BW7" s="9"/>
      <c r="BX7" s="10"/>
      <c r="BY7" s="9"/>
      <c r="BZ7" s="8">
        <v>40</v>
      </c>
      <c r="CA7" s="9"/>
      <c r="CB7" s="8"/>
      <c r="CC7" s="9"/>
      <c r="CD7" s="8"/>
      <c r="CE7" s="9"/>
      <c r="CF7" s="10"/>
      <c r="CG7" s="9"/>
      <c r="CH7" s="8">
        <v>60</v>
      </c>
      <c r="CI7" s="9"/>
      <c r="CJ7" s="8"/>
      <c r="CK7" s="9"/>
      <c r="CL7" s="8"/>
      <c r="CM7" s="9"/>
      <c r="CN7" s="10"/>
      <c r="CO7" s="9"/>
      <c r="CP7" s="8">
        <v>80</v>
      </c>
      <c r="CQ7" s="9"/>
      <c r="CR7" s="8"/>
      <c r="CS7" s="9"/>
      <c r="CT7" s="8"/>
      <c r="CU7" s="9"/>
      <c r="CV7" s="10"/>
      <c r="CW7" s="9"/>
      <c r="CX7" s="8">
        <f t="shared" si="0"/>
        <v>46145.7</v>
      </c>
      <c r="CY7" s="9"/>
      <c r="CZ7" s="11"/>
      <c r="DA7" s="9"/>
      <c r="DB7" s="8"/>
      <c r="DC7" s="9"/>
      <c r="DD7" s="10"/>
    </row>
    <row r="8" spans="1:108" x14ac:dyDescent="0.2">
      <c r="A8" s="1"/>
      <c r="B8" s="1"/>
      <c r="C8" s="1"/>
      <c r="D8" s="1"/>
      <c r="E8" s="1" t="s">
        <v>22</v>
      </c>
      <c r="F8" s="8">
        <v>1475</v>
      </c>
      <c r="G8" s="9"/>
      <c r="H8" s="8">
        <v>5000</v>
      </c>
      <c r="I8" s="9"/>
      <c r="J8" s="8">
        <f t="shared" ref="J8:J14" si="1">ROUND((F8-H8),5)</f>
        <v>-3525</v>
      </c>
      <c r="K8" s="9"/>
      <c r="L8" s="10">
        <f t="shared" ref="L8:L14" si="2">ROUND(IF(H8=0, IF(F8=0, 0, 1), F8/H8),5)</f>
        <v>0.29499999999999998</v>
      </c>
      <c r="M8" s="9"/>
      <c r="N8" s="8">
        <v>2100</v>
      </c>
      <c r="O8" s="9"/>
      <c r="P8" s="8">
        <v>5000</v>
      </c>
      <c r="Q8" s="9"/>
      <c r="R8" s="8">
        <f t="shared" ref="R8:R14" si="3">ROUND((N8-P8),5)</f>
        <v>-2900</v>
      </c>
      <c r="S8" s="9"/>
      <c r="T8" s="10">
        <f t="shared" ref="T8:T14" si="4">ROUND(IF(P8=0, IF(N8=0, 0, 1), N8/P8),5)</f>
        <v>0.42</v>
      </c>
      <c r="U8" s="9"/>
      <c r="V8" s="8">
        <v>1400</v>
      </c>
      <c r="W8" s="9"/>
      <c r="X8" s="8">
        <v>5000</v>
      </c>
      <c r="Y8" s="9"/>
      <c r="Z8" s="8">
        <f t="shared" ref="Z8:Z14" si="5">ROUND((V8-X8),5)</f>
        <v>-3600</v>
      </c>
      <c r="AA8" s="9"/>
      <c r="AB8" s="10">
        <f t="shared" ref="AB8:AB14" si="6">ROUND(IF(X8=0, IF(V8=0, 0, 1), V8/X8),5)</f>
        <v>0.28000000000000003</v>
      </c>
      <c r="AC8" s="9"/>
      <c r="AD8" s="8">
        <v>1000</v>
      </c>
      <c r="AE8" s="9"/>
      <c r="AF8" s="8">
        <v>5000</v>
      </c>
      <c r="AG8" s="9"/>
      <c r="AH8" s="8">
        <f t="shared" ref="AH8:AH14" si="7">ROUND((AD8-AF8),5)</f>
        <v>-4000</v>
      </c>
      <c r="AI8" s="9"/>
      <c r="AJ8" s="10">
        <f t="shared" ref="AJ8:AJ14" si="8">ROUND(IF(AF8=0, IF(AD8=0, 0, 1), AD8/AF8),5)</f>
        <v>0.2</v>
      </c>
      <c r="AK8" s="9"/>
      <c r="AL8" s="8">
        <v>1000</v>
      </c>
      <c r="AM8" s="9"/>
      <c r="AN8" s="8">
        <v>5000</v>
      </c>
      <c r="AO8" s="9"/>
      <c r="AP8" s="8">
        <f t="shared" ref="AP8:AP14" si="9">ROUND((AL8-AN8),5)</f>
        <v>-4000</v>
      </c>
      <c r="AQ8" s="9"/>
      <c r="AR8" s="10">
        <f t="shared" ref="AR8:AR14" si="10">ROUND(IF(AN8=0, IF(AL8=0, 0, 1), AL8/AN8),5)</f>
        <v>0.2</v>
      </c>
      <c r="AS8" s="9"/>
      <c r="AT8" s="8">
        <v>1050</v>
      </c>
      <c r="AU8" s="9"/>
      <c r="AV8" s="8">
        <v>5000</v>
      </c>
      <c r="AW8" s="9"/>
      <c r="AX8" s="8">
        <f t="shared" ref="AX8:AX14" si="11">ROUND((AT8-AV8),5)</f>
        <v>-3950</v>
      </c>
      <c r="AY8" s="9"/>
      <c r="AZ8" s="10">
        <f t="shared" ref="AZ8:AZ14" si="12">ROUND(IF(AV8=0, IF(AT8=0, 0, 1), AT8/AV8),5)</f>
        <v>0.21</v>
      </c>
      <c r="BA8" s="9"/>
      <c r="BB8" s="8">
        <v>2211.2800000000002</v>
      </c>
      <c r="BC8" s="9"/>
      <c r="BD8" s="8">
        <v>5000</v>
      </c>
      <c r="BE8" s="9"/>
      <c r="BF8" s="8">
        <f t="shared" ref="BF8:BF14" si="13">ROUND((BB8-BD8),5)</f>
        <v>-2788.72</v>
      </c>
      <c r="BG8" s="9"/>
      <c r="BH8" s="10">
        <f t="shared" ref="BH8:BH14" si="14">ROUND(IF(BD8=0, IF(BB8=0, 0, 1), BB8/BD8),5)</f>
        <v>0.44225999999999999</v>
      </c>
      <c r="BI8" s="9"/>
      <c r="BJ8" s="8">
        <v>100</v>
      </c>
      <c r="BK8" s="9"/>
      <c r="BL8" s="8">
        <v>5000</v>
      </c>
      <c r="BM8" s="9"/>
      <c r="BN8" s="8">
        <f t="shared" ref="BN8:BN14" si="15">ROUND((BJ8-BL8),5)</f>
        <v>-4900</v>
      </c>
      <c r="BO8" s="9"/>
      <c r="BP8" s="10">
        <f t="shared" ref="BP8:BP14" si="16">ROUND(IF(BL8=0, IF(BJ8=0, 0, 1), BJ8/BL8),5)</f>
        <v>0.02</v>
      </c>
      <c r="BQ8" s="9"/>
      <c r="BR8" s="8">
        <v>0</v>
      </c>
      <c r="BS8" s="9"/>
      <c r="BT8" s="8">
        <v>5000</v>
      </c>
      <c r="BU8" s="9"/>
      <c r="BV8" s="8">
        <f t="shared" ref="BV8:BV14" si="17">ROUND((BR8-BT8),5)</f>
        <v>-5000</v>
      </c>
      <c r="BW8" s="9"/>
      <c r="BX8" s="10">
        <f t="shared" ref="BX8:BX14" si="18">ROUND(IF(BT8=0, IF(BR8=0, 0, 1), BR8/BT8),5)</f>
        <v>0</v>
      </c>
      <c r="BY8" s="9"/>
      <c r="BZ8" s="8">
        <v>0</v>
      </c>
      <c r="CA8" s="9"/>
      <c r="CB8" s="8">
        <v>5000</v>
      </c>
      <c r="CC8" s="9"/>
      <c r="CD8" s="8">
        <f t="shared" ref="CD8:CD14" si="19">ROUND((BZ8-CB8),5)</f>
        <v>-5000</v>
      </c>
      <c r="CE8" s="9"/>
      <c r="CF8" s="10">
        <f t="shared" ref="CF8:CF14" si="20">ROUND(IF(CB8=0, IF(BZ8=0, 0, 1), BZ8/CB8),5)</f>
        <v>0</v>
      </c>
      <c r="CG8" s="9"/>
      <c r="CH8" s="8">
        <v>0</v>
      </c>
      <c r="CI8" s="9"/>
      <c r="CJ8" s="8">
        <v>5000</v>
      </c>
      <c r="CK8" s="9"/>
      <c r="CL8" s="8">
        <f t="shared" ref="CL8:CL14" si="21">ROUND((CH8-CJ8),5)</f>
        <v>-5000</v>
      </c>
      <c r="CM8" s="9"/>
      <c r="CN8" s="10">
        <f t="shared" ref="CN8:CN14" si="22">ROUND(IF(CJ8=0, IF(CH8=0, 0, 1), CH8/CJ8),5)</f>
        <v>0</v>
      </c>
      <c r="CO8" s="9"/>
      <c r="CP8" s="8">
        <v>5000</v>
      </c>
      <c r="CQ8" s="9"/>
      <c r="CR8" s="8">
        <v>5000</v>
      </c>
      <c r="CS8" s="9"/>
      <c r="CT8" s="8">
        <f t="shared" ref="CT8:CT14" si="23">ROUND((CP8-CR8),5)</f>
        <v>0</v>
      </c>
      <c r="CU8" s="9"/>
      <c r="CV8" s="10">
        <f t="shared" ref="CV8:CV14" si="24">ROUND(IF(CR8=0, IF(CP8=0, 0, 1), CP8/CR8),5)</f>
        <v>1</v>
      </c>
      <c r="CW8" s="9"/>
      <c r="CX8" s="8">
        <f t="shared" si="0"/>
        <v>15336.28</v>
      </c>
      <c r="CY8" s="9"/>
      <c r="CZ8" s="11">
        <f t="shared" ref="CZ8:CZ14" si="25">ROUND(H8+P8+X8+AF8+AN8+AV8+BD8+BL8+BT8+CB8+CJ8+CR8,5)</f>
        <v>60000</v>
      </c>
      <c r="DA8" s="9"/>
      <c r="DB8" s="8">
        <f t="shared" ref="DB8:DB14" si="26">ROUND((CX8-CZ8),5)</f>
        <v>-44663.72</v>
      </c>
      <c r="DC8" s="9"/>
      <c r="DD8" s="10">
        <f t="shared" ref="DD8:DD14" si="27">ROUND(IF(CZ8=0, IF(CX8=0, 0, 1), CX8/CZ8),5)</f>
        <v>0.25559999999999999</v>
      </c>
    </row>
    <row r="9" spans="1:108" x14ac:dyDescent="0.2">
      <c r="A9" s="1"/>
      <c r="B9" s="1"/>
      <c r="C9" s="1"/>
      <c r="D9" s="1"/>
      <c r="E9" s="1" t="s">
        <v>23</v>
      </c>
      <c r="F9" s="8">
        <v>2500</v>
      </c>
      <c r="G9" s="9"/>
      <c r="H9" s="8">
        <v>4592</v>
      </c>
      <c r="I9" s="9"/>
      <c r="J9" s="8">
        <f t="shared" si="1"/>
        <v>-2092</v>
      </c>
      <c r="K9" s="9"/>
      <c r="L9" s="10">
        <f t="shared" si="2"/>
        <v>0.54442999999999997</v>
      </c>
      <c r="M9" s="9"/>
      <c r="N9" s="8">
        <v>4800</v>
      </c>
      <c r="O9" s="9"/>
      <c r="P9" s="8">
        <v>4592</v>
      </c>
      <c r="Q9" s="9"/>
      <c r="R9" s="8">
        <f t="shared" si="3"/>
        <v>208</v>
      </c>
      <c r="S9" s="9"/>
      <c r="T9" s="10">
        <f t="shared" si="4"/>
        <v>1.0452999999999999</v>
      </c>
      <c r="U9" s="9"/>
      <c r="V9" s="8">
        <v>42875</v>
      </c>
      <c r="W9" s="9"/>
      <c r="X9" s="8">
        <v>4592</v>
      </c>
      <c r="Y9" s="9"/>
      <c r="Z9" s="8">
        <f t="shared" si="5"/>
        <v>38283</v>
      </c>
      <c r="AA9" s="9"/>
      <c r="AB9" s="10">
        <f t="shared" si="6"/>
        <v>9.3368900000000004</v>
      </c>
      <c r="AC9" s="9"/>
      <c r="AD9" s="8">
        <v>0</v>
      </c>
      <c r="AE9" s="9"/>
      <c r="AF9" s="8">
        <v>4592</v>
      </c>
      <c r="AG9" s="9"/>
      <c r="AH9" s="8">
        <f t="shared" si="7"/>
        <v>-4592</v>
      </c>
      <c r="AI9" s="9"/>
      <c r="AJ9" s="10">
        <f t="shared" si="8"/>
        <v>0</v>
      </c>
      <c r="AK9" s="9"/>
      <c r="AL9" s="8">
        <v>35</v>
      </c>
      <c r="AM9" s="9"/>
      <c r="AN9" s="8">
        <v>4592</v>
      </c>
      <c r="AO9" s="9"/>
      <c r="AP9" s="8">
        <f t="shared" si="9"/>
        <v>-4557</v>
      </c>
      <c r="AQ9" s="9"/>
      <c r="AR9" s="10">
        <f t="shared" si="10"/>
        <v>7.62E-3</v>
      </c>
      <c r="AS9" s="9"/>
      <c r="AT9" s="8">
        <v>0</v>
      </c>
      <c r="AU9" s="9"/>
      <c r="AV9" s="8">
        <v>4592</v>
      </c>
      <c r="AW9" s="9"/>
      <c r="AX9" s="8">
        <f t="shared" si="11"/>
        <v>-4592</v>
      </c>
      <c r="AY9" s="9"/>
      <c r="AZ9" s="10">
        <f t="shared" si="12"/>
        <v>0</v>
      </c>
      <c r="BA9" s="9"/>
      <c r="BB9" s="8">
        <v>375</v>
      </c>
      <c r="BC9" s="9"/>
      <c r="BD9" s="8">
        <v>4592</v>
      </c>
      <c r="BE9" s="9"/>
      <c r="BF9" s="8">
        <f t="shared" si="13"/>
        <v>-4217</v>
      </c>
      <c r="BG9" s="9"/>
      <c r="BH9" s="10">
        <f t="shared" si="14"/>
        <v>8.1659999999999996E-2</v>
      </c>
      <c r="BI9" s="9"/>
      <c r="BJ9" s="8">
        <v>35</v>
      </c>
      <c r="BK9" s="9"/>
      <c r="BL9" s="8">
        <v>4592</v>
      </c>
      <c r="BM9" s="9"/>
      <c r="BN9" s="8">
        <f t="shared" si="15"/>
        <v>-4557</v>
      </c>
      <c r="BO9" s="9"/>
      <c r="BP9" s="10">
        <f t="shared" si="16"/>
        <v>7.62E-3</v>
      </c>
      <c r="BQ9" s="9"/>
      <c r="BR9" s="8">
        <v>0</v>
      </c>
      <c r="BS9" s="9"/>
      <c r="BT9" s="8">
        <v>4592</v>
      </c>
      <c r="BU9" s="9"/>
      <c r="BV9" s="8">
        <f t="shared" si="17"/>
        <v>-4592</v>
      </c>
      <c r="BW9" s="9"/>
      <c r="BX9" s="10">
        <f t="shared" si="18"/>
        <v>0</v>
      </c>
      <c r="BY9" s="9"/>
      <c r="BZ9" s="8">
        <v>0</v>
      </c>
      <c r="CA9" s="9"/>
      <c r="CB9" s="8">
        <v>4592</v>
      </c>
      <c r="CC9" s="9"/>
      <c r="CD9" s="8">
        <f t="shared" si="19"/>
        <v>-4592</v>
      </c>
      <c r="CE9" s="9"/>
      <c r="CF9" s="10">
        <f t="shared" si="20"/>
        <v>0</v>
      </c>
      <c r="CG9" s="9"/>
      <c r="CH9" s="8">
        <v>0</v>
      </c>
      <c r="CI9" s="9"/>
      <c r="CJ9" s="8">
        <v>4592</v>
      </c>
      <c r="CK9" s="9"/>
      <c r="CL9" s="8">
        <f t="shared" si="21"/>
        <v>-4592</v>
      </c>
      <c r="CM9" s="9"/>
      <c r="CN9" s="10">
        <f t="shared" si="22"/>
        <v>0</v>
      </c>
      <c r="CO9" s="9"/>
      <c r="CP9" s="8">
        <v>0</v>
      </c>
      <c r="CQ9" s="9"/>
      <c r="CR9" s="8">
        <v>4588</v>
      </c>
      <c r="CS9" s="9"/>
      <c r="CT9" s="8">
        <f t="shared" si="23"/>
        <v>-4588</v>
      </c>
      <c r="CU9" s="9"/>
      <c r="CV9" s="10">
        <f t="shared" si="24"/>
        <v>0</v>
      </c>
      <c r="CW9" s="9"/>
      <c r="CX9" s="8">
        <f t="shared" si="0"/>
        <v>50620</v>
      </c>
      <c r="CY9" s="9"/>
      <c r="CZ9" s="11">
        <f t="shared" si="25"/>
        <v>55100</v>
      </c>
      <c r="DA9" s="9"/>
      <c r="DB9" s="8">
        <f t="shared" si="26"/>
        <v>-4480</v>
      </c>
      <c r="DC9" s="9"/>
      <c r="DD9" s="10">
        <f t="shared" si="27"/>
        <v>0.91869000000000001</v>
      </c>
    </row>
    <row r="10" spans="1:108" x14ac:dyDescent="0.2">
      <c r="A10" s="1"/>
      <c r="B10" s="1"/>
      <c r="C10" s="1"/>
      <c r="D10" s="1"/>
      <c r="E10" s="1" t="s">
        <v>24</v>
      </c>
      <c r="F10" s="8">
        <v>14818.36</v>
      </c>
      <c r="G10" s="9"/>
      <c r="H10" s="8">
        <v>3458</v>
      </c>
      <c r="I10" s="9"/>
      <c r="J10" s="8">
        <f t="shared" si="1"/>
        <v>11360.36</v>
      </c>
      <c r="K10" s="9"/>
      <c r="L10" s="10">
        <f t="shared" si="2"/>
        <v>4.2852399999999999</v>
      </c>
      <c r="M10" s="9"/>
      <c r="N10" s="8">
        <v>24881.05</v>
      </c>
      <c r="O10" s="9"/>
      <c r="P10" s="8">
        <v>3458</v>
      </c>
      <c r="Q10" s="9"/>
      <c r="R10" s="8">
        <f t="shared" si="3"/>
        <v>21423.05</v>
      </c>
      <c r="S10" s="9"/>
      <c r="T10" s="10">
        <f t="shared" si="4"/>
        <v>7.1952100000000003</v>
      </c>
      <c r="U10" s="9"/>
      <c r="V10" s="8">
        <v>2684.13</v>
      </c>
      <c r="W10" s="9"/>
      <c r="X10" s="8">
        <v>3458</v>
      </c>
      <c r="Y10" s="9"/>
      <c r="Z10" s="8">
        <f t="shared" si="5"/>
        <v>-773.87</v>
      </c>
      <c r="AA10" s="9"/>
      <c r="AB10" s="10">
        <f t="shared" si="6"/>
        <v>0.77620999999999996</v>
      </c>
      <c r="AC10" s="9"/>
      <c r="AD10" s="8">
        <v>2112.36</v>
      </c>
      <c r="AE10" s="9"/>
      <c r="AF10" s="8">
        <v>3458</v>
      </c>
      <c r="AG10" s="9"/>
      <c r="AH10" s="8">
        <f t="shared" si="7"/>
        <v>-1345.64</v>
      </c>
      <c r="AI10" s="9"/>
      <c r="AJ10" s="10">
        <f t="shared" si="8"/>
        <v>0.61085999999999996</v>
      </c>
      <c r="AK10" s="9"/>
      <c r="AL10" s="8">
        <v>2375.21</v>
      </c>
      <c r="AM10" s="9"/>
      <c r="AN10" s="8">
        <v>3458</v>
      </c>
      <c r="AO10" s="9"/>
      <c r="AP10" s="8">
        <f t="shared" si="9"/>
        <v>-1082.79</v>
      </c>
      <c r="AQ10" s="9"/>
      <c r="AR10" s="10">
        <f t="shared" si="10"/>
        <v>0.68686999999999998</v>
      </c>
      <c r="AS10" s="9"/>
      <c r="AT10" s="8">
        <v>1707.47</v>
      </c>
      <c r="AU10" s="9"/>
      <c r="AV10" s="8">
        <v>3458</v>
      </c>
      <c r="AW10" s="9"/>
      <c r="AX10" s="8">
        <f t="shared" si="11"/>
        <v>-1750.53</v>
      </c>
      <c r="AY10" s="9"/>
      <c r="AZ10" s="10">
        <f t="shared" si="12"/>
        <v>0.49376999999999999</v>
      </c>
      <c r="BA10" s="9"/>
      <c r="BB10" s="8">
        <v>535</v>
      </c>
      <c r="BC10" s="9"/>
      <c r="BD10" s="8">
        <v>3458</v>
      </c>
      <c r="BE10" s="9"/>
      <c r="BF10" s="8">
        <f t="shared" si="13"/>
        <v>-2923</v>
      </c>
      <c r="BG10" s="9"/>
      <c r="BH10" s="10">
        <f t="shared" si="14"/>
        <v>0.15470999999999999</v>
      </c>
      <c r="BI10" s="9"/>
      <c r="BJ10" s="8">
        <v>0</v>
      </c>
      <c r="BK10" s="9"/>
      <c r="BL10" s="8">
        <v>3458</v>
      </c>
      <c r="BM10" s="9"/>
      <c r="BN10" s="8">
        <f t="shared" si="15"/>
        <v>-3458</v>
      </c>
      <c r="BO10" s="9"/>
      <c r="BP10" s="10">
        <f t="shared" si="16"/>
        <v>0</v>
      </c>
      <c r="BQ10" s="9"/>
      <c r="BR10" s="8">
        <v>8372</v>
      </c>
      <c r="BS10" s="9"/>
      <c r="BT10" s="8">
        <v>3458</v>
      </c>
      <c r="BU10" s="9"/>
      <c r="BV10" s="8">
        <f t="shared" si="17"/>
        <v>4914</v>
      </c>
      <c r="BW10" s="9"/>
      <c r="BX10" s="10">
        <f t="shared" si="18"/>
        <v>2.4210500000000001</v>
      </c>
      <c r="BY10" s="9"/>
      <c r="BZ10" s="8">
        <v>380</v>
      </c>
      <c r="CA10" s="9"/>
      <c r="CB10" s="8">
        <v>3458</v>
      </c>
      <c r="CC10" s="9"/>
      <c r="CD10" s="8">
        <f t="shared" si="19"/>
        <v>-3078</v>
      </c>
      <c r="CE10" s="9"/>
      <c r="CF10" s="10">
        <f t="shared" si="20"/>
        <v>0.10989</v>
      </c>
      <c r="CG10" s="9"/>
      <c r="CH10" s="8">
        <v>14360.76</v>
      </c>
      <c r="CI10" s="9"/>
      <c r="CJ10" s="8">
        <v>3458</v>
      </c>
      <c r="CK10" s="9"/>
      <c r="CL10" s="8">
        <f t="shared" si="21"/>
        <v>10902.76</v>
      </c>
      <c r="CM10" s="9"/>
      <c r="CN10" s="10">
        <f t="shared" si="22"/>
        <v>4.1529100000000003</v>
      </c>
      <c r="CO10" s="9"/>
      <c r="CP10" s="8">
        <v>10185</v>
      </c>
      <c r="CQ10" s="9"/>
      <c r="CR10" s="8">
        <v>3462</v>
      </c>
      <c r="CS10" s="9"/>
      <c r="CT10" s="8">
        <f t="shared" si="23"/>
        <v>6723</v>
      </c>
      <c r="CU10" s="9"/>
      <c r="CV10" s="10">
        <f t="shared" si="24"/>
        <v>2.9419400000000002</v>
      </c>
      <c r="CW10" s="9"/>
      <c r="CX10" s="8">
        <f t="shared" si="0"/>
        <v>82411.34</v>
      </c>
      <c r="CY10" s="9"/>
      <c r="CZ10" s="11">
        <f t="shared" si="25"/>
        <v>41500</v>
      </c>
      <c r="DA10" s="9"/>
      <c r="DB10" s="8">
        <f t="shared" si="26"/>
        <v>40911.339999999997</v>
      </c>
      <c r="DC10" s="9"/>
      <c r="DD10" s="10">
        <f t="shared" si="27"/>
        <v>1.9858199999999999</v>
      </c>
    </row>
    <row r="11" spans="1:108" x14ac:dyDescent="0.2">
      <c r="A11" s="1"/>
      <c r="B11" s="1"/>
      <c r="C11" s="1"/>
      <c r="D11" s="1"/>
      <c r="E11" s="1" t="s">
        <v>25</v>
      </c>
      <c r="F11" s="12">
        <v>11830.44</v>
      </c>
      <c r="G11" s="9"/>
      <c r="H11" s="12">
        <v>6550</v>
      </c>
      <c r="I11" s="9"/>
      <c r="J11" s="12">
        <f t="shared" si="1"/>
        <v>5280.44</v>
      </c>
      <c r="K11" s="9"/>
      <c r="L11" s="13">
        <f t="shared" si="2"/>
        <v>1.8061700000000001</v>
      </c>
      <c r="M11" s="9"/>
      <c r="N11" s="12">
        <v>9254.94</v>
      </c>
      <c r="O11" s="9"/>
      <c r="P11" s="12">
        <v>6550</v>
      </c>
      <c r="Q11" s="9"/>
      <c r="R11" s="12">
        <f t="shared" si="3"/>
        <v>2704.94</v>
      </c>
      <c r="S11" s="9"/>
      <c r="T11" s="13">
        <f t="shared" si="4"/>
        <v>1.4129700000000001</v>
      </c>
      <c r="U11" s="9"/>
      <c r="V11" s="12">
        <v>10205.89</v>
      </c>
      <c r="W11" s="9"/>
      <c r="X11" s="12">
        <v>6550</v>
      </c>
      <c r="Y11" s="9"/>
      <c r="Z11" s="12">
        <f t="shared" si="5"/>
        <v>3655.89</v>
      </c>
      <c r="AA11" s="9"/>
      <c r="AB11" s="13">
        <f t="shared" si="6"/>
        <v>1.5581499999999999</v>
      </c>
      <c r="AC11" s="9"/>
      <c r="AD11" s="12">
        <v>7801.3</v>
      </c>
      <c r="AE11" s="9"/>
      <c r="AF11" s="12">
        <v>6550</v>
      </c>
      <c r="AG11" s="9"/>
      <c r="AH11" s="12">
        <f t="shared" si="7"/>
        <v>1251.3</v>
      </c>
      <c r="AI11" s="9"/>
      <c r="AJ11" s="13">
        <f t="shared" si="8"/>
        <v>1.1910400000000001</v>
      </c>
      <c r="AK11" s="9"/>
      <c r="AL11" s="12">
        <v>6060.93</v>
      </c>
      <c r="AM11" s="9"/>
      <c r="AN11" s="12">
        <v>6550</v>
      </c>
      <c r="AO11" s="9"/>
      <c r="AP11" s="12">
        <f t="shared" si="9"/>
        <v>-489.07</v>
      </c>
      <c r="AQ11" s="9"/>
      <c r="AR11" s="13">
        <f t="shared" si="10"/>
        <v>0.92532999999999999</v>
      </c>
      <c r="AS11" s="9"/>
      <c r="AT11" s="12">
        <v>5358.44</v>
      </c>
      <c r="AU11" s="9"/>
      <c r="AV11" s="12">
        <v>6550</v>
      </c>
      <c r="AW11" s="9"/>
      <c r="AX11" s="12">
        <f t="shared" si="11"/>
        <v>-1191.56</v>
      </c>
      <c r="AY11" s="9"/>
      <c r="AZ11" s="13">
        <f t="shared" si="12"/>
        <v>0.81808000000000003</v>
      </c>
      <c r="BA11" s="9"/>
      <c r="BB11" s="12">
        <v>6073.84</v>
      </c>
      <c r="BC11" s="9"/>
      <c r="BD11" s="12">
        <v>6550</v>
      </c>
      <c r="BE11" s="9"/>
      <c r="BF11" s="12">
        <f t="shared" si="13"/>
        <v>-476.16</v>
      </c>
      <c r="BG11" s="9"/>
      <c r="BH11" s="13">
        <f t="shared" si="14"/>
        <v>0.92730000000000001</v>
      </c>
      <c r="BI11" s="9"/>
      <c r="BJ11" s="12">
        <v>5180.49</v>
      </c>
      <c r="BK11" s="9"/>
      <c r="BL11" s="12">
        <v>6550</v>
      </c>
      <c r="BM11" s="9"/>
      <c r="BN11" s="12">
        <f t="shared" si="15"/>
        <v>-1369.51</v>
      </c>
      <c r="BO11" s="9"/>
      <c r="BP11" s="13">
        <f t="shared" si="16"/>
        <v>0.79091</v>
      </c>
      <c r="BQ11" s="9"/>
      <c r="BR11" s="12">
        <v>4609.97</v>
      </c>
      <c r="BS11" s="9"/>
      <c r="BT11" s="12">
        <v>6550</v>
      </c>
      <c r="BU11" s="9"/>
      <c r="BV11" s="12">
        <f t="shared" si="17"/>
        <v>-1940.03</v>
      </c>
      <c r="BW11" s="9"/>
      <c r="BX11" s="13">
        <f t="shared" si="18"/>
        <v>0.70381000000000005</v>
      </c>
      <c r="BY11" s="9"/>
      <c r="BZ11" s="12">
        <v>5907.03</v>
      </c>
      <c r="CA11" s="9"/>
      <c r="CB11" s="12">
        <v>6550</v>
      </c>
      <c r="CC11" s="9"/>
      <c r="CD11" s="12">
        <f t="shared" si="19"/>
        <v>-642.97</v>
      </c>
      <c r="CE11" s="9"/>
      <c r="CF11" s="13">
        <f t="shared" si="20"/>
        <v>0.90183999999999997</v>
      </c>
      <c r="CG11" s="9"/>
      <c r="CH11" s="12">
        <v>7207.56</v>
      </c>
      <c r="CI11" s="9"/>
      <c r="CJ11" s="12">
        <v>6550</v>
      </c>
      <c r="CK11" s="9"/>
      <c r="CL11" s="12">
        <f t="shared" si="21"/>
        <v>657.56</v>
      </c>
      <c r="CM11" s="9"/>
      <c r="CN11" s="13">
        <f t="shared" si="22"/>
        <v>1.10039</v>
      </c>
      <c r="CO11" s="9"/>
      <c r="CP11" s="12">
        <v>10768.18</v>
      </c>
      <c r="CQ11" s="9"/>
      <c r="CR11" s="12">
        <v>6550</v>
      </c>
      <c r="CS11" s="9"/>
      <c r="CT11" s="12">
        <f t="shared" si="23"/>
        <v>4218.18</v>
      </c>
      <c r="CU11" s="9"/>
      <c r="CV11" s="13">
        <f t="shared" si="24"/>
        <v>1.6439999999999999</v>
      </c>
      <c r="CW11" s="9"/>
      <c r="CX11" s="12">
        <f t="shared" si="0"/>
        <v>90259.01</v>
      </c>
      <c r="CY11" s="9"/>
      <c r="CZ11" s="14">
        <f t="shared" si="25"/>
        <v>78600</v>
      </c>
      <c r="DA11" s="9"/>
      <c r="DB11" s="12">
        <f t="shared" si="26"/>
        <v>11659.01</v>
      </c>
      <c r="DC11" s="9"/>
      <c r="DD11" s="13">
        <f t="shared" si="27"/>
        <v>1.1483300000000001</v>
      </c>
    </row>
    <row r="12" spans="1:108" x14ac:dyDescent="0.2">
      <c r="A12" s="1"/>
      <c r="B12" s="1"/>
      <c r="C12" s="1"/>
      <c r="D12" s="1" t="s">
        <v>26</v>
      </c>
      <c r="E12" s="1"/>
      <c r="F12" s="8">
        <f>ROUND(SUM(F5:F11),5)</f>
        <v>32094.28</v>
      </c>
      <c r="G12" s="9"/>
      <c r="H12" s="8">
        <f>ROUND(SUM(H5:H11),5)</f>
        <v>20058</v>
      </c>
      <c r="I12" s="9"/>
      <c r="J12" s="8">
        <f t="shared" si="1"/>
        <v>12036.28</v>
      </c>
      <c r="K12" s="9"/>
      <c r="L12" s="10">
        <f t="shared" si="2"/>
        <v>1.6000700000000001</v>
      </c>
      <c r="M12" s="9"/>
      <c r="N12" s="8">
        <f>ROUND(SUM(N5:N11),5)</f>
        <v>88404.72</v>
      </c>
      <c r="O12" s="9"/>
      <c r="P12" s="8">
        <f>ROUND(SUM(P5:P11),5)</f>
        <v>20058</v>
      </c>
      <c r="Q12" s="9"/>
      <c r="R12" s="8">
        <f t="shared" si="3"/>
        <v>68346.720000000001</v>
      </c>
      <c r="S12" s="9"/>
      <c r="T12" s="10">
        <f t="shared" si="4"/>
        <v>4.4074499999999999</v>
      </c>
      <c r="U12" s="9"/>
      <c r="V12" s="8">
        <f>ROUND(SUM(V5:V11),5)</f>
        <v>62183.69</v>
      </c>
      <c r="W12" s="9"/>
      <c r="X12" s="8">
        <f>ROUND(SUM(X5:X11),5)</f>
        <v>20058</v>
      </c>
      <c r="Y12" s="9"/>
      <c r="Z12" s="8">
        <f t="shared" si="5"/>
        <v>42125.69</v>
      </c>
      <c r="AA12" s="9"/>
      <c r="AB12" s="10">
        <f t="shared" si="6"/>
        <v>3.10019</v>
      </c>
      <c r="AC12" s="9"/>
      <c r="AD12" s="8">
        <f>ROUND(SUM(AD5:AD11),5)</f>
        <v>16387.259999999998</v>
      </c>
      <c r="AE12" s="9"/>
      <c r="AF12" s="8">
        <f>ROUND(SUM(AF5:AF11),5)</f>
        <v>20058</v>
      </c>
      <c r="AG12" s="9"/>
      <c r="AH12" s="8">
        <f t="shared" si="7"/>
        <v>-3670.74</v>
      </c>
      <c r="AI12" s="9"/>
      <c r="AJ12" s="10">
        <f t="shared" si="8"/>
        <v>0.81698999999999999</v>
      </c>
      <c r="AK12" s="9"/>
      <c r="AL12" s="8">
        <f>ROUND(SUM(AL5:AL11),5)</f>
        <v>9826.14</v>
      </c>
      <c r="AM12" s="9"/>
      <c r="AN12" s="8">
        <f>ROUND(SUM(AN5:AN11),5)</f>
        <v>20058</v>
      </c>
      <c r="AO12" s="9"/>
      <c r="AP12" s="8">
        <f t="shared" si="9"/>
        <v>-10231.86</v>
      </c>
      <c r="AQ12" s="9"/>
      <c r="AR12" s="10">
        <f t="shared" si="10"/>
        <v>0.48988999999999999</v>
      </c>
      <c r="AS12" s="9"/>
      <c r="AT12" s="8">
        <f>ROUND(SUM(AT5:AT11),5)</f>
        <v>14055.1</v>
      </c>
      <c r="AU12" s="9"/>
      <c r="AV12" s="8">
        <f>ROUND(SUM(AV5:AV11),5)</f>
        <v>20058</v>
      </c>
      <c r="AW12" s="9"/>
      <c r="AX12" s="8">
        <f t="shared" si="11"/>
        <v>-6002.9</v>
      </c>
      <c r="AY12" s="9"/>
      <c r="AZ12" s="10">
        <f t="shared" si="12"/>
        <v>0.70072000000000001</v>
      </c>
      <c r="BA12" s="9"/>
      <c r="BB12" s="8">
        <f>ROUND(SUM(BB5:BB11),5)</f>
        <v>10091.549999999999</v>
      </c>
      <c r="BC12" s="9"/>
      <c r="BD12" s="8">
        <f>ROUND(SUM(BD5:BD11),5)</f>
        <v>20058</v>
      </c>
      <c r="BE12" s="9"/>
      <c r="BF12" s="8">
        <f t="shared" si="13"/>
        <v>-9966.4500000000007</v>
      </c>
      <c r="BG12" s="9"/>
      <c r="BH12" s="10">
        <f t="shared" si="14"/>
        <v>0.50312000000000001</v>
      </c>
      <c r="BI12" s="9"/>
      <c r="BJ12" s="8">
        <f>ROUND(SUM(BJ5:BJ11),5)</f>
        <v>6339.87</v>
      </c>
      <c r="BK12" s="9"/>
      <c r="BL12" s="8">
        <f>ROUND(SUM(BL5:BL11),5)</f>
        <v>20058</v>
      </c>
      <c r="BM12" s="9"/>
      <c r="BN12" s="8">
        <f t="shared" si="15"/>
        <v>-13718.13</v>
      </c>
      <c r="BO12" s="9"/>
      <c r="BP12" s="10">
        <f t="shared" si="16"/>
        <v>0.31608000000000003</v>
      </c>
      <c r="BQ12" s="9"/>
      <c r="BR12" s="8">
        <f>ROUND(SUM(BR5:BR11),5)</f>
        <v>13781.67</v>
      </c>
      <c r="BS12" s="9"/>
      <c r="BT12" s="8">
        <f>ROUND(SUM(BT5:BT11),5)</f>
        <v>20058</v>
      </c>
      <c r="BU12" s="9"/>
      <c r="BV12" s="8">
        <f t="shared" si="17"/>
        <v>-6276.33</v>
      </c>
      <c r="BW12" s="9"/>
      <c r="BX12" s="10">
        <f t="shared" si="18"/>
        <v>0.68708999999999998</v>
      </c>
      <c r="BY12" s="9"/>
      <c r="BZ12" s="8">
        <f>ROUND(SUM(BZ5:BZ11),5)</f>
        <v>7240.9</v>
      </c>
      <c r="CA12" s="9"/>
      <c r="CB12" s="8">
        <f>ROUND(SUM(CB5:CB11),5)</f>
        <v>20058</v>
      </c>
      <c r="CC12" s="9"/>
      <c r="CD12" s="8">
        <f t="shared" si="19"/>
        <v>-12817.1</v>
      </c>
      <c r="CE12" s="9"/>
      <c r="CF12" s="10">
        <f t="shared" si="20"/>
        <v>0.36099999999999999</v>
      </c>
      <c r="CG12" s="9"/>
      <c r="CH12" s="8">
        <f>ROUND(SUM(CH5:CH11),5)</f>
        <v>22347.57</v>
      </c>
      <c r="CI12" s="9"/>
      <c r="CJ12" s="8">
        <f>ROUND(SUM(CJ5:CJ11),5)</f>
        <v>20058</v>
      </c>
      <c r="CK12" s="9"/>
      <c r="CL12" s="8">
        <f t="shared" si="21"/>
        <v>2289.5700000000002</v>
      </c>
      <c r="CM12" s="9"/>
      <c r="CN12" s="10">
        <f t="shared" si="22"/>
        <v>1.11415</v>
      </c>
      <c r="CO12" s="9"/>
      <c r="CP12" s="8">
        <f>ROUND(SUM(CP5:CP11),5)</f>
        <v>26734.25</v>
      </c>
      <c r="CQ12" s="9"/>
      <c r="CR12" s="8">
        <f>ROUND(SUM(CR5:CR11),5)</f>
        <v>20062</v>
      </c>
      <c r="CS12" s="9"/>
      <c r="CT12" s="8">
        <f t="shared" si="23"/>
        <v>6672.25</v>
      </c>
      <c r="CU12" s="9"/>
      <c r="CV12" s="10">
        <f t="shared" si="24"/>
        <v>1.3325800000000001</v>
      </c>
      <c r="CW12" s="9"/>
      <c r="CX12" s="8">
        <f t="shared" si="0"/>
        <v>309487</v>
      </c>
      <c r="CY12" s="9"/>
      <c r="CZ12" s="11">
        <f t="shared" si="25"/>
        <v>240700</v>
      </c>
      <c r="DA12" s="9"/>
      <c r="DB12" s="8">
        <f t="shared" si="26"/>
        <v>68787</v>
      </c>
      <c r="DC12" s="9"/>
      <c r="DD12" s="10">
        <f t="shared" si="27"/>
        <v>1.2857799999999999</v>
      </c>
    </row>
    <row r="13" spans="1:108" x14ac:dyDescent="0.2">
      <c r="A13" s="1"/>
      <c r="B13" s="1"/>
      <c r="C13" s="1"/>
      <c r="D13" s="1" t="s">
        <v>27</v>
      </c>
      <c r="E13" s="1"/>
      <c r="F13" s="12">
        <v>47.8</v>
      </c>
      <c r="G13" s="9"/>
      <c r="H13" s="12">
        <v>98</v>
      </c>
      <c r="I13" s="9"/>
      <c r="J13" s="12">
        <f t="shared" si="1"/>
        <v>-50.2</v>
      </c>
      <c r="K13" s="9"/>
      <c r="L13" s="13">
        <f t="shared" si="2"/>
        <v>0.48776000000000003</v>
      </c>
      <c r="M13" s="9"/>
      <c r="N13" s="12">
        <v>39.93</v>
      </c>
      <c r="O13" s="9"/>
      <c r="P13" s="12">
        <v>98</v>
      </c>
      <c r="Q13" s="9"/>
      <c r="R13" s="12">
        <f t="shared" si="3"/>
        <v>-58.07</v>
      </c>
      <c r="S13" s="9"/>
      <c r="T13" s="13">
        <f t="shared" si="4"/>
        <v>0.40744999999999998</v>
      </c>
      <c r="U13" s="9"/>
      <c r="V13" s="12">
        <v>50.25</v>
      </c>
      <c r="W13" s="9"/>
      <c r="X13" s="12">
        <v>98</v>
      </c>
      <c r="Y13" s="9"/>
      <c r="Z13" s="12">
        <f t="shared" si="5"/>
        <v>-47.75</v>
      </c>
      <c r="AA13" s="9"/>
      <c r="AB13" s="13">
        <f t="shared" si="6"/>
        <v>0.51275999999999999</v>
      </c>
      <c r="AC13" s="9"/>
      <c r="AD13" s="12">
        <v>47.72</v>
      </c>
      <c r="AE13" s="9"/>
      <c r="AF13" s="12">
        <v>98</v>
      </c>
      <c r="AG13" s="9"/>
      <c r="AH13" s="12">
        <f t="shared" si="7"/>
        <v>-50.28</v>
      </c>
      <c r="AI13" s="9"/>
      <c r="AJ13" s="13">
        <f t="shared" si="8"/>
        <v>0.48693999999999998</v>
      </c>
      <c r="AK13" s="9"/>
      <c r="AL13" s="12">
        <v>37.340000000000003</v>
      </c>
      <c r="AM13" s="9"/>
      <c r="AN13" s="12">
        <v>98</v>
      </c>
      <c r="AO13" s="9"/>
      <c r="AP13" s="12">
        <f t="shared" si="9"/>
        <v>-60.66</v>
      </c>
      <c r="AQ13" s="9"/>
      <c r="AR13" s="13">
        <f t="shared" si="10"/>
        <v>0.38102000000000003</v>
      </c>
      <c r="AS13" s="9"/>
      <c r="AT13" s="12">
        <v>33.979999999999997</v>
      </c>
      <c r="AU13" s="9"/>
      <c r="AV13" s="12">
        <v>98</v>
      </c>
      <c r="AW13" s="9"/>
      <c r="AX13" s="12">
        <f t="shared" si="11"/>
        <v>-64.02</v>
      </c>
      <c r="AY13" s="9"/>
      <c r="AZ13" s="13">
        <f t="shared" si="12"/>
        <v>0.34672999999999998</v>
      </c>
      <c r="BA13" s="9"/>
      <c r="BB13" s="12">
        <v>34.700000000000003</v>
      </c>
      <c r="BC13" s="9"/>
      <c r="BD13" s="12">
        <v>98</v>
      </c>
      <c r="BE13" s="9"/>
      <c r="BF13" s="12">
        <f t="shared" si="13"/>
        <v>-63.3</v>
      </c>
      <c r="BG13" s="9"/>
      <c r="BH13" s="13">
        <f t="shared" si="14"/>
        <v>0.35408000000000001</v>
      </c>
      <c r="BI13" s="9"/>
      <c r="BJ13" s="12">
        <v>33.26</v>
      </c>
      <c r="BK13" s="9"/>
      <c r="BL13" s="12">
        <v>98</v>
      </c>
      <c r="BM13" s="9"/>
      <c r="BN13" s="12">
        <f t="shared" si="15"/>
        <v>-64.739999999999995</v>
      </c>
      <c r="BO13" s="9"/>
      <c r="BP13" s="13">
        <f t="shared" si="16"/>
        <v>0.33939000000000002</v>
      </c>
      <c r="BQ13" s="9"/>
      <c r="BR13" s="12">
        <v>31.91</v>
      </c>
      <c r="BS13" s="9"/>
      <c r="BT13" s="12">
        <v>98</v>
      </c>
      <c r="BU13" s="9"/>
      <c r="BV13" s="12">
        <f t="shared" si="17"/>
        <v>-66.09</v>
      </c>
      <c r="BW13" s="9"/>
      <c r="BX13" s="13">
        <f t="shared" si="18"/>
        <v>0.32561000000000001</v>
      </c>
      <c r="BY13" s="9"/>
      <c r="BZ13" s="12">
        <v>29.61</v>
      </c>
      <c r="CA13" s="9"/>
      <c r="CB13" s="12">
        <v>98</v>
      </c>
      <c r="CC13" s="9"/>
      <c r="CD13" s="12">
        <f t="shared" si="19"/>
        <v>-68.39</v>
      </c>
      <c r="CE13" s="9"/>
      <c r="CF13" s="13">
        <f t="shared" si="20"/>
        <v>0.30214000000000002</v>
      </c>
      <c r="CG13" s="9"/>
      <c r="CH13" s="12">
        <v>21.04</v>
      </c>
      <c r="CI13" s="9"/>
      <c r="CJ13" s="12">
        <v>98</v>
      </c>
      <c r="CK13" s="9"/>
      <c r="CL13" s="12">
        <f t="shared" si="21"/>
        <v>-76.959999999999994</v>
      </c>
      <c r="CM13" s="9"/>
      <c r="CN13" s="13">
        <f t="shared" si="22"/>
        <v>0.21468999999999999</v>
      </c>
      <c r="CO13" s="9"/>
      <c r="CP13" s="12">
        <v>27.94</v>
      </c>
      <c r="CQ13" s="9"/>
      <c r="CR13" s="12">
        <v>92</v>
      </c>
      <c r="CS13" s="9"/>
      <c r="CT13" s="12">
        <f t="shared" si="23"/>
        <v>-64.06</v>
      </c>
      <c r="CU13" s="9"/>
      <c r="CV13" s="13">
        <f t="shared" si="24"/>
        <v>0.30370000000000003</v>
      </c>
      <c r="CW13" s="9"/>
      <c r="CX13" s="12">
        <f t="shared" si="0"/>
        <v>435.48</v>
      </c>
      <c r="CY13" s="9"/>
      <c r="CZ13" s="14">
        <f t="shared" si="25"/>
        <v>1170</v>
      </c>
      <c r="DA13" s="9"/>
      <c r="DB13" s="12">
        <f t="shared" si="26"/>
        <v>-734.52</v>
      </c>
      <c r="DC13" s="9"/>
      <c r="DD13" s="13">
        <f t="shared" si="27"/>
        <v>0.37220999999999999</v>
      </c>
    </row>
    <row r="14" spans="1:108" x14ac:dyDescent="0.2">
      <c r="A14" s="1"/>
      <c r="B14" s="1"/>
      <c r="C14" s="1" t="s">
        <v>28</v>
      </c>
      <c r="D14" s="1"/>
      <c r="E14" s="1"/>
      <c r="F14" s="8">
        <f>ROUND(F4+SUM(F12:F13),5)</f>
        <v>32142.080000000002</v>
      </c>
      <c r="G14" s="9"/>
      <c r="H14" s="8">
        <f>ROUND(H4+SUM(H12:H13),5)</f>
        <v>20156</v>
      </c>
      <c r="I14" s="9"/>
      <c r="J14" s="8">
        <f t="shared" si="1"/>
        <v>11986.08</v>
      </c>
      <c r="K14" s="9"/>
      <c r="L14" s="10">
        <f t="shared" si="2"/>
        <v>1.59467</v>
      </c>
      <c r="M14" s="9"/>
      <c r="N14" s="8">
        <f>ROUND(N4+SUM(N12:N13),5)</f>
        <v>88444.65</v>
      </c>
      <c r="O14" s="9"/>
      <c r="P14" s="8">
        <f>ROUND(P4+SUM(P12:P13),5)</f>
        <v>20156</v>
      </c>
      <c r="Q14" s="9"/>
      <c r="R14" s="8">
        <f t="shared" si="3"/>
        <v>68288.649999999994</v>
      </c>
      <c r="S14" s="9"/>
      <c r="T14" s="10">
        <f t="shared" si="4"/>
        <v>4.3880100000000004</v>
      </c>
      <c r="U14" s="9"/>
      <c r="V14" s="8">
        <f>ROUND(V4+SUM(V12:V13),5)</f>
        <v>62233.94</v>
      </c>
      <c r="W14" s="9"/>
      <c r="X14" s="8">
        <f>ROUND(X4+SUM(X12:X13),5)</f>
        <v>20156</v>
      </c>
      <c r="Y14" s="9"/>
      <c r="Z14" s="8">
        <f t="shared" si="5"/>
        <v>42077.94</v>
      </c>
      <c r="AA14" s="9"/>
      <c r="AB14" s="10">
        <f t="shared" si="6"/>
        <v>3.0876100000000002</v>
      </c>
      <c r="AC14" s="9"/>
      <c r="AD14" s="8">
        <f>ROUND(AD4+SUM(AD12:AD13),5)</f>
        <v>16434.98</v>
      </c>
      <c r="AE14" s="9"/>
      <c r="AF14" s="8">
        <f>ROUND(AF4+SUM(AF12:AF13),5)</f>
        <v>20156</v>
      </c>
      <c r="AG14" s="9"/>
      <c r="AH14" s="8">
        <f t="shared" si="7"/>
        <v>-3721.02</v>
      </c>
      <c r="AI14" s="9"/>
      <c r="AJ14" s="10">
        <f t="shared" si="8"/>
        <v>0.81538999999999995</v>
      </c>
      <c r="AK14" s="9"/>
      <c r="AL14" s="8">
        <f>ROUND(AL4+SUM(AL12:AL13),5)</f>
        <v>9863.48</v>
      </c>
      <c r="AM14" s="9"/>
      <c r="AN14" s="8">
        <f>ROUND(AN4+SUM(AN12:AN13),5)</f>
        <v>20156</v>
      </c>
      <c r="AO14" s="9"/>
      <c r="AP14" s="8">
        <f t="shared" si="9"/>
        <v>-10292.52</v>
      </c>
      <c r="AQ14" s="9"/>
      <c r="AR14" s="10">
        <f t="shared" si="10"/>
        <v>0.48936000000000002</v>
      </c>
      <c r="AS14" s="9"/>
      <c r="AT14" s="8">
        <f>ROUND(AT4+SUM(AT12:AT13),5)</f>
        <v>14089.08</v>
      </c>
      <c r="AU14" s="9"/>
      <c r="AV14" s="8">
        <f>ROUND(AV4+SUM(AV12:AV13),5)</f>
        <v>20156</v>
      </c>
      <c r="AW14" s="9"/>
      <c r="AX14" s="8">
        <f t="shared" si="11"/>
        <v>-6066.92</v>
      </c>
      <c r="AY14" s="9"/>
      <c r="AZ14" s="10">
        <f t="shared" si="12"/>
        <v>0.69899999999999995</v>
      </c>
      <c r="BA14" s="9"/>
      <c r="BB14" s="8">
        <f>ROUND(BB4+SUM(BB12:BB13),5)</f>
        <v>10126.25</v>
      </c>
      <c r="BC14" s="9"/>
      <c r="BD14" s="8">
        <f>ROUND(BD4+SUM(BD12:BD13),5)</f>
        <v>20156</v>
      </c>
      <c r="BE14" s="9"/>
      <c r="BF14" s="8">
        <f t="shared" si="13"/>
        <v>-10029.75</v>
      </c>
      <c r="BG14" s="9"/>
      <c r="BH14" s="10">
        <f t="shared" si="14"/>
        <v>0.50239</v>
      </c>
      <c r="BI14" s="9"/>
      <c r="BJ14" s="8">
        <f>ROUND(BJ4+SUM(BJ12:BJ13),5)</f>
        <v>6373.13</v>
      </c>
      <c r="BK14" s="9"/>
      <c r="BL14" s="8">
        <f>ROUND(BL4+SUM(BL12:BL13),5)</f>
        <v>20156</v>
      </c>
      <c r="BM14" s="9"/>
      <c r="BN14" s="8">
        <f t="shared" si="15"/>
        <v>-13782.87</v>
      </c>
      <c r="BO14" s="9"/>
      <c r="BP14" s="10">
        <f t="shared" si="16"/>
        <v>0.31619000000000003</v>
      </c>
      <c r="BQ14" s="9"/>
      <c r="BR14" s="8">
        <f>ROUND(BR4+SUM(BR12:BR13),5)</f>
        <v>13813.58</v>
      </c>
      <c r="BS14" s="9"/>
      <c r="BT14" s="8">
        <f>ROUND(BT4+SUM(BT12:BT13),5)</f>
        <v>20156</v>
      </c>
      <c r="BU14" s="9"/>
      <c r="BV14" s="8">
        <f t="shared" si="17"/>
        <v>-6342.42</v>
      </c>
      <c r="BW14" s="9"/>
      <c r="BX14" s="10">
        <f t="shared" si="18"/>
        <v>0.68532999999999999</v>
      </c>
      <c r="BY14" s="9"/>
      <c r="BZ14" s="8">
        <f>ROUND(BZ4+SUM(BZ12:BZ13),5)</f>
        <v>7270.51</v>
      </c>
      <c r="CA14" s="9"/>
      <c r="CB14" s="8">
        <f>ROUND(CB4+SUM(CB12:CB13),5)</f>
        <v>20156</v>
      </c>
      <c r="CC14" s="9"/>
      <c r="CD14" s="8">
        <f t="shared" si="19"/>
        <v>-12885.49</v>
      </c>
      <c r="CE14" s="9"/>
      <c r="CF14" s="10">
        <f t="shared" si="20"/>
        <v>0.36070999999999998</v>
      </c>
      <c r="CG14" s="9"/>
      <c r="CH14" s="8">
        <f>ROUND(CH4+SUM(CH12:CH13),5)</f>
        <v>22368.61</v>
      </c>
      <c r="CI14" s="9"/>
      <c r="CJ14" s="8">
        <f>ROUND(CJ4+SUM(CJ12:CJ13),5)</f>
        <v>20156</v>
      </c>
      <c r="CK14" s="9"/>
      <c r="CL14" s="8">
        <f t="shared" si="21"/>
        <v>2212.61</v>
      </c>
      <c r="CM14" s="9"/>
      <c r="CN14" s="10">
        <f t="shared" si="22"/>
        <v>1.1097699999999999</v>
      </c>
      <c r="CO14" s="9"/>
      <c r="CP14" s="8">
        <f>ROUND(CP4+SUM(CP12:CP13),5)</f>
        <v>26762.19</v>
      </c>
      <c r="CQ14" s="9"/>
      <c r="CR14" s="8">
        <f>ROUND(CR4+SUM(CR12:CR13),5)</f>
        <v>20154</v>
      </c>
      <c r="CS14" s="9"/>
      <c r="CT14" s="8">
        <f t="shared" si="23"/>
        <v>6608.19</v>
      </c>
      <c r="CU14" s="9"/>
      <c r="CV14" s="10">
        <f t="shared" si="24"/>
        <v>1.3278799999999999</v>
      </c>
      <c r="CW14" s="9"/>
      <c r="CX14" s="8">
        <f t="shared" si="0"/>
        <v>309922.48</v>
      </c>
      <c r="CY14" s="9"/>
      <c r="CZ14" s="11">
        <f t="shared" si="25"/>
        <v>241870</v>
      </c>
      <c r="DA14" s="9"/>
      <c r="DB14" s="8">
        <f t="shared" si="26"/>
        <v>68052.479999999996</v>
      </c>
      <c r="DC14" s="9"/>
      <c r="DD14" s="10">
        <f t="shared" si="27"/>
        <v>1.2813600000000001</v>
      </c>
    </row>
    <row r="15" spans="1:108" x14ac:dyDescent="0.2">
      <c r="A15" s="1"/>
      <c r="B15" s="1"/>
      <c r="C15" s="1" t="s">
        <v>29</v>
      </c>
      <c r="D15" s="1"/>
      <c r="E15" s="1"/>
      <c r="F15" s="8"/>
      <c r="G15" s="9"/>
      <c r="H15" s="8"/>
      <c r="I15" s="9"/>
      <c r="J15" s="8"/>
      <c r="K15" s="9"/>
      <c r="L15" s="10"/>
      <c r="M15" s="9"/>
      <c r="N15" s="8"/>
      <c r="O15" s="9"/>
      <c r="P15" s="8"/>
      <c r="Q15" s="9"/>
      <c r="R15" s="8"/>
      <c r="S15" s="9"/>
      <c r="T15" s="10"/>
      <c r="U15" s="9"/>
      <c r="V15" s="8"/>
      <c r="W15" s="9"/>
      <c r="X15" s="8"/>
      <c r="Y15" s="9"/>
      <c r="Z15" s="8"/>
      <c r="AA15" s="9"/>
      <c r="AB15" s="10"/>
      <c r="AC15" s="9"/>
      <c r="AD15" s="8"/>
      <c r="AE15" s="9"/>
      <c r="AF15" s="8"/>
      <c r="AG15" s="9"/>
      <c r="AH15" s="8"/>
      <c r="AI15" s="9"/>
      <c r="AJ15" s="10"/>
      <c r="AK15" s="9"/>
      <c r="AL15" s="8"/>
      <c r="AM15" s="9"/>
      <c r="AN15" s="8"/>
      <c r="AO15" s="9"/>
      <c r="AP15" s="8"/>
      <c r="AQ15" s="9"/>
      <c r="AR15" s="10"/>
      <c r="AS15" s="9"/>
      <c r="AT15" s="8"/>
      <c r="AU15" s="9"/>
      <c r="AV15" s="8"/>
      <c r="AW15" s="9"/>
      <c r="AX15" s="8"/>
      <c r="AY15" s="9"/>
      <c r="AZ15" s="10"/>
      <c r="BA15" s="9"/>
      <c r="BB15" s="8"/>
      <c r="BC15" s="9"/>
      <c r="BD15" s="8"/>
      <c r="BE15" s="9"/>
      <c r="BF15" s="8"/>
      <c r="BG15" s="9"/>
      <c r="BH15" s="10"/>
      <c r="BI15" s="9"/>
      <c r="BJ15" s="8"/>
      <c r="BK15" s="9"/>
      <c r="BL15" s="8"/>
      <c r="BM15" s="9"/>
      <c r="BN15" s="8"/>
      <c r="BO15" s="9"/>
      <c r="BP15" s="10"/>
      <c r="BQ15" s="9"/>
      <c r="BR15" s="8"/>
      <c r="BS15" s="9"/>
      <c r="BT15" s="8"/>
      <c r="BU15" s="9"/>
      <c r="BV15" s="8"/>
      <c r="BW15" s="9"/>
      <c r="BX15" s="10"/>
      <c r="BY15" s="9"/>
      <c r="BZ15" s="8"/>
      <c r="CA15" s="9"/>
      <c r="CB15" s="8"/>
      <c r="CC15" s="9"/>
      <c r="CD15" s="8"/>
      <c r="CE15" s="9"/>
      <c r="CF15" s="10"/>
      <c r="CG15" s="9"/>
      <c r="CH15" s="8"/>
      <c r="CI15" s="9"/>
      <c r="CJ15" s="8"/>
      <c r="CK15" s="9"/>
      <c r="CL15" s="8"/>
      <c r="CM15" s="9"/>
      <c r="CN15" s="10"/>
      <c r="CO15" s="9"/>
      <c r="CP15" s="8"/>
      <c r="CQ15" s="9"/>
      <c r="CR15" s="8"/>
      <c r="CS15" s="9"/>
      <c r="CT15" s="8"/>
      <c r="CU15" s="9"/>
      <c r="CV15" s="10"/>
      <c r="CW15" s="9"/>
      <c r="CX15" s="8"/>
      <c r="CY15" s="9"/>
      <c r="CZ15" s="11"/>
      <c r="DA15" s="9"/>
      <c r="DB15" s="8"/>
      <c r="DC15" s="9"/>
      <c r="DD15" s="10"/>
    </row>
    <row r="16" spans="1:108" x14ac:dyDescent="0.2">
      <c r="A16" s="1"/>
      <c r="B16" s="1"/>
      <c r="C16" s="1"/>
      <c r="D16" s="1" t="s">
        <v>30</v>
      </c>
      <c r="E16" s="1"/>
      <c r="F16" s="8"/>
      <c r="G16" s="9"/>
      <c r="H16" s="8"/>
      <c r="I16" s="9"/>
      <c r="J16" s="8"/>
      <c r="K16" s="9"/>
      <c r="L16" s="10"/>
      <c r="M16" s="9"/>
      <c r="N16" s="8"/>
      <c r="O16" s="9"/>
      <c r="P16" s="8"/>
      <c r="Q16" s="9"/>
      <c r="R16" s="8"/>
      <c r="S16" s="9"/>
      <c r="T16" s="10"/>
      <c r="U16" s="9"/>
      <c r="V16" s="8"/>
      <c r="W16" s="9"/>
      <c r="X16" s="8"/>
      <c r="Y16" s="9"/>
      <c r="Z16" s="8"/>
      <c r="AA16" s="9"/>
      <c r="AB16" s="10"/>
      <c r="AC16" s="9"/>
      <c r="AD16" s="8"/>
      <c r="AE16" s="9"/>
      <c r="AF16" s="8"/>
      <c r="AG16" s="9"/>
      <c r="AH16" s="8"/>
      <c r="AI16" s="9"/>
      <c r="AJ16" s="10"/>
      <c r="AK16" s="9"/>
      <c r="AL16" s="8"/>
      <c r="AM16" s="9"/>
      <c r="AN16" s="8"/>
      <c r="AO16" s="9"/>
      <c r="AP16" s="8"/>
      <c r="AQ16" s="9"/>
      <c r="AR16" s="10"/>
      <c r="AS16" s="9"/>
      <c r="AT16" s="8"/>
      <c r="AU16" s="9"/>
      <c r="AV16" s="8"/>
      <c r="AW16" s="9"/>
      <c r="AX16" s="8"/>
      <c r="AY16" s="9"/>
      <c r="AZ16" s="10"/>
      <c r="BA16" s="9"/>
      <c r="BB16" s="8"/>
      <c r="BC16" s="9"/>
      <c r="BD16" s="8"/>
      <c r="BE16" s="9"/>
      <c r="BF16" s="8"/>
      <c r="BG16" s="9"/>
      <c r="BH16" s="10"/>
      <c r="BI16" s="9"/>
      <c r="BJ16" s="8"/>
      <c r="BK16" s="9"/>
      <c r="BL16" s="8"/>
      <c r="BM16" s="9"/>
      <c r="BN16" s="8"/>
      <c r="BO16" s="9"/>
      <c r="BP16" s="10"/>
      <c r="BQ16" s="9"/>
      <c r="BR16" s="8"/>
      <c r="BS16" s="9"/>
      <c r="BT16" s="8"/>
      <c r="BU16" s="9"/>
      <c r="BV16" s="8"/>
      <c r="BW16" s="9"/>
      <c r="BX16" s="10"/>
      <c r="BY16" s="9"/>
      <c r="BZ16" s="8"/>
      <c r="CA16" s="9"/>
      <c r="CB16" s="8"/>
      <c r="CC16" s="9"/>
      <c r="CD16" s="8"/>
      <c r="CE16" s="9"/>
      <c r="CF16" s="10"/>
      <c r="CG16" s="9"/>
      <c r="CH16" s="8"/>
      <c r="CI16" s="9"/>
      <c r="CJ16" s="8"/>
      <c r="CK16" s="9"/>
      <c r="CL16" s="8"/>
      <c r="CM16" s="9"/>
      <c r="CN16" s="10"/>
      <c r="CO16" s="9"/>
      <c r="CP16" s="8"/>
      <c r="CQ16" s="9"/>
      <c r="CR16" s="8"/>
      <c r="CS16" s="9"/>
      <c r="CT16" s="8"/>
      <c r="CU16" s="9"/>
      <c r="CV16" s="10"/>
      <c r="CW16" s="9"/>
      <c r="CX16" s="8"/>
      <c r="CY16" s="9"/>
      <c r="CZ16" s="11"/>
      <c r="DA16" s="9"/>
      <c r="DB16" s="8"/>
      <c r="DC16" s="9"/>
      <c r="DD16" s="10"/>
    </row>
    <row r="17" spans="1:108" x14ac:dyDescent="0.2">
      <c r="A17" s="15"/>
      <c r="B17" s="15"/>
      <c r="C17" s="15"/>
      <c r="D17" s="15"/>
      <c r="E17" s="15" t="s">
        <v>31</v>
      </c>
      <c r="F17" s="11">
        <v>120.5</v>
      </c>
      <c r="G17" s="16"/>
      <c r="H17" s="11"/>
      <c r="I17" s="16"/>
      <c r="J17" s="11"/>
      <c r="K17" s="16"/>
      <c r="L17" s="17"/>
      <c r="M17" s="16"/>
      <c r="N17" s="11">
        <v>120.5</v>
      </c>
      <c r="O17" s="16"/>
      <c r="P17" s="11"/>
      <c r="Q17" s="16"/>
      <c r="R17" s="11"/>
      <c r="S17" s="16"/>
      <c r="T17" s="17"/>
      <c r="U17" s="16"/>
      <c r="V17" s="11">
        <v>125.5</v>
      </c>
      <c r="W17" s="16"/>
      <c r="X17" s="11"/>
      <c r="Y17" s="16"/>
      <c r="Z17" s="11"/>
      <c r="AA17" s="16"/>
      <c r="AB17" s="17"/>
      <c r="AC17" s="16"/>
      <c r="AD17" s="11">
        <v>130.5</v>
      </c>
      <c r="AE17" s="16"/>
      <c r="AF17" s="11"/>
      <c r="AG17" s="16"/>
      <c r="AH17" s="11"/>
      <c r="AI17" s="16"/>
      <c r="AJ17" s="17"/>
      <c r="AK17" s="16"/>
      <c r="AL17" s="11">
        <v>125.5</v>
      </c>
      <c r="AM17" s="16"/>
      <c r="AN17" s="11"/>
      <c r="AO17" s="16"/>
      <c r="AP17" s="11"/>
      <c r="AQ17" s="16"/>
      <c r="AR17" s="17"/>
      <c r="AS17" s="16"/>
      <c r="AT17" s="11">
        <v>125.5</v>
      </c>
      <c r="AU17" s="16"/>
      <c r="AV17" s="11"/>
      <c r="AW17" s="16"/>
      <c r="AX17" s="11"/>
      <c r="AY17" s="16"/>
      <c r="AZ17" s="17"/>
      <c r="BA17" s="16"/>
      <c r="BB17" s="11">
        <v>120.5</v>
      </c>
      <c r="BC17" s="16"/>
      <c r="BD17" s="11"/>
      <c r="BE17" s="16"/>
      <c r="BF17" s="11"/>
      <c r="BG17" s="16"/>
      <c r="BH17" s="17"/>
      <c r="BI17" s="16"/>
      <c r="BJ17" s="11">
        <v>127.85</v>
      </c>
      <c r="BK17" s="16"/>
      <c r="BL17" s="11"/>
      <c r="BM17" s="16"/>
      <c r="BN17" s="11"/>
      <c r="BO17" s="16"/>
      <c r="BP17" s="17"/>
      <c r="BQ17" s="16"/>
      <c r="BR17" s="11">
        <v>272.85000000000002</v>
      </c>
      <c r="BS17" s="16"/>
      <c r="BT17" s="11"/>
      <c r="BU17" s="16"/>
      <c r="BV17" s="11"/>
      <c r="BW17" s="16"/>
      <c r="BX17" s="17"/>
      <c r="BY17" s="16"/>
      <c r="BZ17" s="11">
        <v>122.85</v>
      </c>
      <c r="CA17" s="16"/>
      <c r="CB17" s="11"/>
      <c r="CC17" s="16"/>
      <c r="CD17" s="11"/>
      <c r="CE17" s="16"/>
      <c r="CF17" s="17"/>
      <c r="CG17" s="16"/>
      <c r="CH17" s="11">
        <v>122.85</v>
      </c>
      <c r="CI17" s="16"/>
      <c r="CJ17" s="11"/>
      <c r="CK17" s="16"/>
      <c r="CL17" s="11"/>
      <c r="CM17" s="16"/>
      <c r="CN17" s="17"/>
      <c r="CO17" s="16"/>
      <c r="CP17" s="11">
        <v>122.85</v>
      </c>
      <c r="CQ17" s="16"/>
      <c r="CR17" s="11"/>
      <c r="CS17" s="16"/>
      <c r="CT17" s="11"/>
      <c r="CU17" s="16"/>
      <c r="CV17" s="17"/>
      <c r="CW17" s="16"/>
      <c r="CX17" s="11">
        <f t="shared" ref="CX17:CX25" si="28">ROUND(F17+N17+V17+AD17+AL17+AT17+BB17+BJ17+BR17+BZ17+CH17+CP17,5)</f>
        <v>1637.75</v>
      </c>
      <c r="CY17" s="16"/>
      <c r="CZ17" s="11"/>
      <c r="DA17" s="16"/>
      <c r="DB17" s="11"/>
      <c r="DC17" s="16"/>
      <c r="DD17" s="17"/>
    </row>
    <row r="18" spans="1:108" x14ac:dyDescent="0.2">
      <c r="A18" s="1"/>
      <c r="B18" s="1"/>
      <c r="C18" s="1"/>
      <c r="D18" s="1"/>
      <c r="E18" s="1" t="s">
        <v>32</v>
      </c>
      <c r="F18" s="8">
        <v>0</v>
      </c>
      <c r="G18" s="9"/>
      <c r="H18" s="8"/>
      <c r="I18" s="9"/>
      <c r="J18" s="8"/>
      <c r="K18" s="9"/>
      <c r="L18" s="10"/>
      <c r="M18" s="9"/>
      <c r="N18" s="8">
        <v>225.58</v>
      </c>
      <c r="O18" s="9"/>
      <c r="P18" s="8"/>
      <c r="Q18" s="9"/>
      <c r="R18" s="8"/>
      <c r="S18" s="9"/>
      <c r="T18" s="10"/>
      <c r="U18" s="9"/>
      <c r="V18" s="8">
        <v>97.72</v>
      </c>
      <c r="W18" s="9"/>
      <c r="X18" s="8"/>
      <c r="Y18" s="9"/>
      <c r="Z18" s="8"/>
      <c r="AA18" s="9"/>
      <c r="AB18" s="10"/>
      <c r="AC18" s="9"/>
      <c r="AD18" s="8">
        <v>0</v>
      </c>
      <c r="AE18" s="9"/>
      <c r="AF18" s="8"/>
      <c r="AG18" s="9"/>
      <c r="AH18" s="8"/>
      <c r="AI18" s="9"/>
      <c r="AJ18" s="10"/>
      <c r="AK18" s="9"/>
      <c r="AL18" s="8">
        <v>49.5</v>
      </c>
      <c r="AM18" s="9"/>
      <c r="AN18" s="8"/>
      <c r="AO18" s="9"/>
      <c r="AP18" s="8"/>
      <c r="AQ18" s="9"/>
      <c r="AR18" s="10"/>
      <c r="AS18" s="9"/>
      <c r="AT18" s="8">
        <v>0</v>
      </c>
      <c r="AU18" s="9"/>
      <c r="AV18" s="8"/>
      <c r="AW18" s="9"/>
      <c r="AX18" s="8"/>
      <c r="AY18" s="9"/>
      <c r="AZ18" s="10"/>
      <c r="BA18" s="9"/>
      <c r="BB18" s="8">
        <v>3.5</v>
      </c>
      <c r="BC18" s="9"/>
      <c r="BD18" s="8"/>
      <c r="BE18" s="9"/>
      <c r="BF18" s="8"/>
      <c r="BG18" s="9"/>
      <c r="BH18" s="10"/>
      <c r="BI18" s="9"/>
      <c r="BJ18" s="8">
        <v>0</v>
      </c>
      <c r="BK18" s="9"/>
      <c r="BL18" s="8"/>
      <c r="BM18" s="9"/>
      <c r="BN18" s="8"/>
      <c r="BO18" s="9"/>
      <c r="BP18" s="10"/>
      <c r="BQ18" s="9"/>
      <c r="BR18" s="8">
        <v>0</v>
      </c>
      <c r="BS18" s="9"/>
      <c r="BT18" s="8"/>
      <c r="BU18" s="9"/>
      <c r="BV18" s="8"/>
      <c r="BW18" s="9"/>
      <c r="BX18" s="10"/>
      <c r="BY18" s="9"/>
      <c r="BZ18" s="8">
        <v>0</v>
      </c>
      <c r="CA18" s="9"/>
      <c r="CB18" s="8"/>
      <c r="CC18" s="9"/>
      <c r="CD18" s="8"/>
      <c r="CE18" s="9"/>
      <c r="CF18" s="10"/>
      <c r="CG18" s="9"/>
      <c r="CH18" s="8">
        <v>750</v>
      </c>
      <c r="CI18" s="9"/>
      <c r="CJ18" s="8"/>
      <c r="CK18" s="9"/>
      <c r="CL18" s="8"/>
      <c r="CM18" s="9"/>
      <c r="CN18" s="10"/>
      <c r="CO18" s="9"/>
      <c r="CP18" s="8">
        <v>-0.02</v>
      </c>
      <c r="CQ18" s="9"/>
      <c r="CR18" s="8"/>
      <c r="CS18" s="9"/>
      <c r="CT18" s="8"/>
      <c r="CU18" s="9"/>
      <c r="CV18" s="10"/>
      <c r="CW18" s="9"/>
      <c r="CX18" s="8">
        <f t="shared" si="28"/>
        <v>1126.28</v>
      </c>
      <c r="CY18" s="9"/>
      <c r="CZ18" s="11"/>
      <c r="DA18" s="9"/>
      <c r="DB18" s="8"/>
      <c r="DC18" s="9"/>
      <c r="DD18" s="10"/>
    </row>
    <row r="19" spans="1:108" x14ac:dyDescent="0.2">
      <c r="A19" s="1"/>
      <c r="B19" s="1"/>
      <c r="C19" s="1"/>
      <c r="D19" s="1"/>
      <c r="E19" s="1" t="s">
        <v>33</v>
      </c>
      <c r="F19" s="8">
        <v>0</v>
      </c>
      <c r="G19" s="9"/>
      <c r="H19" s="8"/>
      <c r="I19" s="9"/>
      <c r="J19" s="8"/>
      <c r="K19" s="9"/>
      <c r="L19" s="10"/>
      <c r="M19" s="9"/>
      <c r="N19" s="8">
        <v>0</v>
      </c>
      <c r="O19" s="9"/>
      <c r="P19" s="8"/>
      <c r="Q19" s="9"/>
      <c r="R19" s="8"/>
      <c r="S19" s="9"/>
      <c r="T19" s="10"/>
      <c r="U19" s="9"/>
      <c r="V19" s="8">
        <v>0</v>
      </c>
      <c r="W19" s="9"/>
      <c r="X19" s="8"/>
      <c r="Y19" s="9"/>
      <c r="Z19" s="8"/>
      <c r="AA19" s="9"/>
      <c r="AB19" s="10"/>
      <c r="AC19" s="9"/>
      <c r="AD19" s="8">
        <v>20.46</v>
      </c>
      <c r="AE19" s="9"/>
      <c r="AF19" s="8"/>
      <c r="AG19" s="9"/>
      <c r="AH19" s="8"/>
      <c r="AI19" s="9"/>
      <c r="AJ19" s="10"/>
      <c r="AK19" s="9"/>
      <c r="AL19" s="8">
        <v>0</v>
      </c>
      <c r="AM19" s="9"/>
      <c r="AN19" s="8"/>
      <c r="AO19" s="9"/>
      <c r="AP19" s="8"/>
      <c r="AQ19" s="9"/>
      <c r="AR19" s="10"/>
      <c r="AS19" s="9"/>
      <c r="AT19" s="8">
        <v>0</v>
      </c>
      <c r="AU19" s="9"/>
      <c r="AV19" s="8"/>
      <c r="AW19" s="9"/>
      <c r="AX19" s="8"/>
      <c r="AY19" s="9"/>
      <c r="AZ19" s="10"/>
      <c r="BA19" s="9"/>
      <c r="BB19" s="8">
        <v>240</v>
      </c>
      <c r="BC19" s="9"/>
      <c r="BD19" s="8"/>
      <c r="BE19" s="9"/>
      <c r="BF19" s="8"/>
      <c r="BG19" s="9"/>
      <c r="BH19" s="10"/>
      <c r="BI19" s="9"/>
      <c r="BJ19" s="8">
        <v>0</v>
      </c>
      <c r="BK19" s="9"/>
      <c r="BL19" s="8"/>
      <c r="BM19" s="9"/>
      <c r="BN19" s="8"/>
      <c r="BO19" s="9"/>
      <c r="BP19" s="10"/>
      <c r="BQ19" s="9"/>
      <c r="BR19" s="8">
        <v>0</v>
      </c>
      <c r="BS19" s="9"/>
      <c r="BT19" s="8"/>
      <c r="BU19" s="9"/>
      <c r="BV19" s="8"/>
      <c r="BW19" s="9"/>
      <c r="BX19" s="10"/>
      <c r="BY19" s="9"/>
      <c r="BZ19" s="8">
        <v>0</v>
      </c>
      <c r="CA19" s="9"/>
      <c r="CB19" s="8"/>
      <c r="CC19" s="9"/>
      <c r="CD19" s="8"/>
      <c r="CE19" s="9"/>
      <c r="CF19" s="10"/>
      <c r="CG19" s="9"/>
      <c r="CH19" s="8">
        <v>0</v>
      </c>
      <c r="CI19" s="9"/>
      <c r="CJ19" s="8"/>
      <c r="CK19" s="9"/>
      <c r="CL19" s="8"/>
      <c r="CM19" s="9"/>
      <c r="CN19" s="10"/>
      <c r="CO19" s="9"/>
      <c r="CP19" s="8">
        <v>0</v>
      </c>
      <c r="CQ19" s="9"/>
      <c r="CR19" s="8"/>
      <c r="CS19" s="9"/>
      <c r="CT19" s="8"/>
      <c r="CU19" s="9"/>
      <c r="CV19" s="10"/>
      <c r="CW19" s="9"/>
      <c r="CX19" s="8">
        <f t="shared" si="28"/>
        <v>260.45999999999998</v>
      </c>
      <c r="CY19" s="9"/>
      <c r="CZ19" s="11"/>
      <c r="DA19" s="9"/>
      <c r="DB19" s="8"/>
      <c r="DC19" s="9"/>
      <c r="DD19" s="10"/>
    </row>
    <row r="20" spans="1:108" x14ac:dyDescent="0.2">
      <c r="A20" s="1"/>
      <c r="B20" s="1"/>
      <c r="C20" s="1"/>
      <c r="D20" s="1"/>
      <c r="E20" s="1" t="s">
        <v>34</v>
      </c>
      <c r="F20" s="8">
        <v>0</v>
      </c>
      <c r="G20" s="9"/>
      <c r="H20" s="8"/>
      <c r="I20" s="9"/>
      <c r="J20" s="8"/>
      <c r="K20" s="9"/>
      <c r="L20" s="10"/>
      <c r="M20" s="9"/>
      <c r="N20" s="8">
        <v>0</v>
      </c>
      <c r="O20" s="9"/>
      <c r="P20" s="8"/>
      <c r="Q20" s="9"/>
      <c r="R20" s="8"/>
      <c r="S20" s="9"/>
      <c r="T20" s="10"/>
      <c r="U20" s="9"/>
      <c r="V20" s="8">
        <v>0</v>
      </c>
      <c r="W20" s="9"/>
      <c r="X20" s="8"/>
      <c r="Y20" s="9"/>
      <c r="Z20" s="8"/>
      <c r="AA20" s="9"/>
      <c r="AB20" s="10"/>
      <c r="AC20" s="9"/>
      <c r="AD20" s="8">
        <v>0</v>
      </c>
      <c r="AE20" s="9"/>
      <c r="AF20" s="8"/>
      <c r="AG20" s="9"/>
      <c r="AH20" s="8"/>
      <c r="AI20" s="9"/>
      <c r="AJ20" s="10"/>
      <c r="AK20" s="9"/>
      <c r="AL20" s="8">
        <v>0</v>
      </c>
      <c r="AM20" s="9"/>
      <c r="AN20" s="8"/>
      <c r="AO20" s="9"/>
      <c r="AP20" s="8"/>
      <c r="AQ20" s="9"/>
      <c r="AR20" s="10"/>
      <c r="AS20" s="9"/>
      <c r="AT20" s="8">
        <v>0</v>
      </c>
      <c r="AU20" s="9"/>
      <c r="AV20" s="8"/>
      <c r="AW20" s="9"/>
      <c r="AX20" s="8"/>
      <c r="AY20" s="9"/>
      <c r="AZ20" s="10"/>
      <c r="BA20" s="9"/>
      <c r="BB20" s="8">
        <v>0</v>
      </c>
      <c r="BC20" s="9"/>
      <c r="BD20" s="8"/>
      <c r="BE20" s="9"/>
      <c r="BF20" s="8"/>
      <c r="BG20" s="9"/>
      <c r="BH20" s="10"/>
      <c r="BI20" s="9"/>
      <c r="BJ20" s="8">
        <v>0</v>
      </c>
      <c r="BK20" s="9"/>
      <c r="BL20" s="8"/>
      <c r="BM20" s="9"/>
      <c r="BN20" s="8"/>
      <c r="BO20" s="9"/>
      <c r="BP20" s="10"/>
      <c r="BQ20" s="9"/>
      <c r="BR20" s="8">
        <v>0</v>
      </c>
      <c r="BS20" s="9"/>
      <c r="BT20" s="8"/>
      <c r="BU20" s="9"/>
      <c r="BV20" s="8"/>
      <c r="BW20" s="9"/>
      <c r="BX20" s="10"/>
      <c r="BY20" s="9"/>
      <c r="BZ20" s="8">
        <v>0</v>
      </c>
      <c r="CA20" s="9"/>
      <c r="CB20" s="8"/>
      <c r="CC20" s="9"/>
      <c r="CD20" s="8"/>
      <c r="CE20" s="9"/>
      <c r="CF20" s="10"/>
      <c r="CG20" s="9"/>
      <c r="CH20" s="8">
        <v>0</v>
      </c>
      <c r="CI20" s="9"/>
      <c r="CJ20" s="8"/>
      <c r="CK20" s="9"/>
      <c r="CL20" s="8"/>
      <c r="CM20" s="9"/>
      <c r="CN20" s="10"/>
      <c r="CO20" s="9"/>
      <c r="CP20" s="8">
        <v>250</v>
      </c>
      <c r="CQ20" s="9"/>
      <c r="CR20" s="8"/>
      <c r="CS20" s="9"/>
      <c r="CT20" s="8"/>
      <c r="CU20" s="9"/>
      <c r="CV20" s="10"/>
      <c r="CW20" s="9"/>
      <c r="CX20" s="8">
        <f t="shared" si="28"/>
        <v>250</v>
      </c>
      <c r="CY20" s="9"/>
      <c r="CZ20" s="11"/>
      <c r="DA20" s="9"/>
      <c r="DB20" s="8"/>
      <c r="DC20" s="9"/>
      <c r="DD20" s="10"/>
    </row>
    <row r="21" spans="1:108" ht="15.75" customHeight="1" x14ac:dyDescent="0.2">
      <c r="A21" s="1"/>
      <c r="B21" s="1"/>
      <c r="C21" s="1"/>
      <c r="D21" s="1"/>
      <c r="E21" s="1" t="s">
        <v>35</v>
      </c>
      <c r="F21" s="8">
        <v>317.33999999999997</v>
      </c>
      <c r="G21" s="9"/>
      <c r="H21" s="8"/>
      <c r="I21" s="9"/>
      <c r="J21" s="8"/>
      <c r="K21" s="9"/>
      <c r="L21" s="10"/>
      <c r="M21" s="9"/>
      <c r="N21" s="8">
        <v>379.29</v>
      </c>
      <c r="O21" s="9"/>
      <c r="P21" s="8"/>
      <c r="Q21" s="9"/>
      <c r="R21" s="8"/>
      <c r="S21" s="9"/>
      <c r="T21" s="10"/>
      <c r="U21" s="9"/>
      <c r="V21" s="8">
        <v>315.92</v>
      </c>
      <c r="W21" s="9"/>
      <c r="X21" s="8"/>
      <c r="Y21" s="9"/>
      <c r="Z21" s="8"/>
      <c r="AA21" s="9"/>
      <c r="AB21" s="10"/>
      <c r="AC21" s="9"/>
      <c r="AD21" s="8">
        <v>522.59</v>
      </c>
      <c r="AE21" s="9"/>
      <c r="AF21" s="8"/>
      <c r="AG21" s="9"/>
      <c r="AH21" s="8"/>
      <c r="AI21" s="9"/>
      <c r="AJ21" s="10"/>
      <c r="AK21" s="9"/>
      <c r="AL21" s="8">
        <v>173.88</v>
      </c>
      <c r="AM21" s="9"/>
      <c r="AN21" s="8"/>
      <c r="AO21" s="9"/>
      <c r="AP21" s="8"/>
      <c r="AQ21" s="9"/>
      <c r="AR21" s="10"/>
      <c r="AS21" s="9"/>
      <c r="AT21" s="8">
        <v>161.57</v>
      </c>
      <c r="AU21" s="9"/>
      <c r="AV21" s="8"/>
      <c r="AW21" s="9"/>
      <c r="AX21" s="8"/>
      <c r="AY21" s="9"/>
      <c r="AZ21" s="10"/>
      <c r="BA21" s="9"/>
      <c r="BB21" s="8">
        <v>219.46</v>
      </c>
      <c r="BC21" s="9"/>
      <c r="BD21" s="8"/>
      <c r="BE21" s="9"/>
      <c r="BF21" s="8"/>
      <c r="BG21" s="9"/>
      <c r="BH21" s="10"/>
      <c r="BI21" s="9"/>
      <c r="BJ21" s="8">
        <v>204.88</v>
      </c>
      <c r="BK21" s="9"/>
      <c r="BL21" s="8"/>
      <c r="BM21" s="9"/>
      <c r="BN21" s="8"/>
      <c r="BO21" s="9"/>
      <c r="BP21" s="10"/>
      <c r="BQ21" s="9"/>
      <c r="BR21" s="8">
        <v>200.55</v>
      </c>
      <c r="BS21" s="9"/>
      <c r="BT21" s="8"/>
      <c r="BU21" s="9"/>
      <c r="BV21" s="8"/>
      <c r="BW21" s="9"/>
      <c r="BX21" s="10"/>
      <c r="BY21" s="9"/>
      <c r="BZ21" s="8">
        <v>235.02</v>
      </c>
      <c r="CA21" s="9"/>
      <c r="CB21" s="8"/>
      <c r="CC21" s="9"/>
      <c r="CD21" s="8"/>
      <c r="CE21" s="9"/>
      <c r="CF21" s="10"/>
      <c r="CG21" s="9"/>
      <c r="CH21" s="8">
        <v>253.49</v>
      </c>
      <c r="CI21" s="9"/>
      <c r="CJ21" s="8"/>
      <c r="CK21" s="9"/>
      <c r="CL21" s="8"/>
      <c r="CM21" s="9"/>
      <c r="CN21" s="10"/>
      <c r="CO21" s="9"/>
      <c r="CP21" s="8">
        <v>288.08999999999997</v>
      </c>
      <c r="CQ21" s="9"/>
      <c r="CR21" s="8"/>
      <c r="CS21" s="9"/>
      <c r="CT21" s="8"/>
      <c r="CU21" s="9"/>
      <c r="CV21" s="10"/>
      <c r="CW21" s="9"/>
      <c r="CX21" s="8">
        <f t="shared" si="28"/>
        <v>3272.08</v>
      </c>
      <c r="CY21" s="9"/>
      <c r="CZ21" s="11"/>
      <c r="DA21" s="9"/>
      <c r="DB21" s="8"/>
      <c r="DC21" s="9"/>
      <c r="DD21" s="10"/>
    </row>
    <row r="22" spans="1:108" ht="15.75" customHeight="1" x14ac:dyDescent="0.2">
      <c r="A22" s="1"/>
      <c r="B22" s="1"/>
      <c r="C22" s="1"/>
      <c r="D22" s="1"/>
      <c r="E22" s="1" t="s">
        <v>36</v>
      </c>
      <c r="F22" s="8">
        <v>30</v>
      </c>
      <c r="G22" s="9"/>
      <c r="H22" s="8"/>
      <c r="I22" s="9"/>
      <c r="J22" s="8"/>
      <c r="K22" s="9"/>
      <c r="L22" s="10"/>
      <c r="M22" s="9"/>
      <c r="N22" s="8">
        <v>30</v>
      </c>
      <c r="O22" s="9"/>
      <c r="P22" s="8"/>
      <c r="Q22" s="9"/>
      <c r="R22" s="8"/>
      <c r="S22" s="9"/>
      <c r="T22" s="10"/>
      <c r="U22" s="9"/>
      <c r="V22" s="8">
        <v>30</v>
      </c>
      <c r="W22" s="9"/>
      <c r="X22" s="8"/>
      <c r="Y22" s="9"/>
      <c r="Z22" s="8"/>
      <c r="AA22" s="9"/>
      <c r="AB22" s="10"/>
      <c r="AC22" s="9"/>
      <c r="AD22" s="8">
        <v>30</v>
      </c>
      <c r="AE22" s="9"/>
      <c r="AF22" s="8"/>
      <c r="AG22" s="9"/>
      <c r="AH22" s="8"/>
      <c r="AI22" s="9"/>
      <c r="AJ22" s="10"/>
      <c r="AK22" s="9"/>
      <c r="AL22" s="8">
        <v>15</v>
      </c>
      <c r="AM22" s="9"/>
      <c r="AN22" s="8"/>
      <c r="AO22" s="9"/>
      <c r="AP22" s="8"/>
      <c r="AQ22" s="9"/>
      <c r="AR22" s="10"/>
      <c r="AS22" s="9"/>
      <c r="AT22" s="8">
        <v>90</v>
      </c>
      <c r="AU22" s="9"/>
      <c r="AV22" s="8"/>
      <c r="AW22" s="9"/>
      <c r="AX22" s="8"/>
      <c r="AY22" s="9"/>
      <c r="AZ22" s="10"/>
      <c r="BA22" s="9"/>
      <c r="BB22" s="8">
        <v>30</v>
      </c>
      <c r="BC22" s="9"/>
      <c r="BD22" s="8"/>
      <c r="BE22" s="9"/>
      <c r="BF22" s="8"/>
      <c r="BG22" s="9"/>
      <c r="BH22" s="10"/>
      <c r="BI22" s="9"/>
      <c r="BJ22" s="8">
        <v>15</v>
      </c>
      <c r="BK22" s="9"/>
      <c r="BL22" s="8"/>
      <c r="BM22" s="9"/>
      <c r="BN22" s="8"/>
      <c r="BO22" s="9"/>
      <c r="BP22" s="10"/>
      <c r="BQ22" s="9"/>
      <c r="BR22" s="8">
        <v>15</v>
      </c>
      <c r="BS22" s="9"/>
      <c r="BT22" s="8"/>
      <c r="BU22" s="9"/>
      <c r="BV22" s="8"/>
      <c r="BW22" s="9"/>
      <c r="BX22" s="10"/>
      <c r="BY22" s="9"/>
      <c r="BZ22" s="8">
        <v>30</v>
      </c>
      <c r="CA22" s="9"/>
      <c r="CB22" s="8"/>
      <c r="CC22" s="9"/>
      <c r="CD22" s="8"/>
      <c r="CE22" s="9"/>
      <c r="CF22" s="10"/>
      <c r="CG22" s="9"/>
      <c r="CH22" s="8">
        <v>15</v>
      </c>
      <c r="CI22" s="9"/>
      <c r="CJ22" s="8"/>
      <c r="CK22" s="9"/>
      <c r="CL22" s="8"/>
      <c r="CM22" s="9"/>
      <c r="CN22" s="10"/>
      <c r="CO22" s="9"/>
      <c r="CP22" s="8">
        <v>30</v>
      </c>
      <c r="CQ22" s="9"/>
      <c r="CR22" s="8"/>
      <c r="CS22" s="9"/>
      <c r="CT22" s="8"/>
      <c r="CU22" s="9"/>
      <c r="CV22" s="10"/>
      <c r="CW22" s="9"/>
      <c r="CX22" s="8">
        <f t="shared" si="28"/>
        <v>360</v>
      </c>
      <c r="CY22" s="9"/>
      <c r="CZ22" s="11"/>
      <c r="DA22" s="9"/>
      <c r="DB22" s="8"/>
      <c r="DC22" s="9"/>
      <c r="DD22" s="10"/>
    </row>
    <row r="23" spans="1:108" ht="15.75" customHeight="1" x14ac:dyDescent="0.2">
      <c r="A23" s="1"/>
      <c r="B23" s="1"/>
      <c r="C23" s="1"/>
      <c r="D23" s="1"/>
      <c r="E23" s="1" t="s">
        <v>37</v>
      </c>
      <c r="F23" s="12">
        <v>0</v>
      </c>
      <c r="G23" s="9"/>
      <c r="H23" s="12">
        <v>385</v>
      </c>
      <c r="I23" s="9"/>
      <c r="J23" s="12">
        <f t="shared" ref="J23:J24" si="29">ROUND((F23-H23),5)</f>
        <v>-385</v>
      </c>
      <c r="K23" s="9"/>
      <c r="L23" s="13">
        <f t="shared" ref="L23:L24" si="30">ROUND(IF(H23=0, IF(F23=0, 0, 1), F23/H23),5)</f>
        <v>0</v>
      </c>
      <c r="M23" s="9"/>
      <c r="N23" s="12">
        <v>0</v>
      </c>
      <c r="O23" s="9"/>
      <c r="P23" s="12">
        <v>388</v>
      </c>
      <c r="Q23" s="9"/>
      <c r="R23" s="12">
        <f t="shared" ref="R23:R24" si="31">ROUND((N23-P23),5)</f>
        <v>-388</v>
      </c>
      <c r="S23" s="9"/>
      <c r="T23" s="13">
        <f t="shared" ref="T23:T24" si="32">ROUND(IF(P23=0, IF(N23=0, 0, 1), N23/P23),5)</f>
        <v>0</v>
      </c>
      <c r="U23" s="9"/>
      <c r="V23" s="12">
        <v>0</v>
      </c>
      <c r="W23" s="9"/>
      <c r="X23" s="12">
        <v>391</v>
      </c>
      <c r="Y23" s="9"/>
      <c r="Z23" s="12">
        <f t="shared" ref="Z23:Z24" si="33">ROUND((V23-X23),5)</f>
        <v>-391</v>
      </c>
      <c r="AA23" s="9"/>
      <c r="AB23" s="13">
        <f t="shared" ref="AB23:AB24" si="34">ROUND(IF(X23=0, IF(V23=0, 0, 1), V23/X23),5)</f>
        <v>0</v>
      </c>
      <c r="AC23" s="9"/>
      <c r="AD23" s="12">
        <v>0</v>
      </c>
      <c r="AE23" s="9"/>
      <c r="AF23" s="12">
        <v>10394</v>
      </c>
      <c r="AG23" s="9"/>
      <c r="AH23" s="12">
        <f t="shared" ref="AH23:AH24" si="35">ROUND((AD23-AF23),5)</f>
        <v>-10394</v>
      </c>
      <c r="AI23" s="9"/>
      <c r="AJ23" s="13">
        <f t="shared" ref="AJ23:AJ24" si="36">ROUND(IF(AF23=0, IF(AD23=0, 0, 1), AD23/AF23),5)</f>
        <v>0</v>
      </c>
      <c r="AK23" s="9"/>
      <c r="AL23" s="12">
        <v>0</v>
      </c>
      <c r="AM23" s="9"/>
      <c r="AN23" s="12">
        <v>397</v>
      </c>
      <c r="AO23" s="9"/>
      <c r="AP23" s="12">
        <f t="shared" ref="AP23:AP24" si="37">ROUND((AL23-AN23),5)</f>
        <v>-397</v>
      </c>
      <c r="AQ23" s="9"/>
      <c r="AR23" s="13">
        <f t="shared" ref="AR23:AR24" si="38">ROUND(IF(AN23=0, IF(AL23=0, 0, 1), AL23/AN23),5)</f>
        <v>0</v>
      </c>
      <c r="AS23" s="9"/>
      <c r="AT23" s="12">
        <v>0</v>
      </c>
      <c r="AU23" s="9"/>
      <c r="AV23" s="12">
        <v>650</v>
      </c>
      <c r="AW23" s="9"/>
      <c r="AX23" s="12">
        <f t="shared" ref="AX23:AX24" si="39">ROUND((AT23-AV23),5)</f>
        <v>-650</v>
      </c>
      <c r="AY23" s="9"/>
      <c r="AZ23" s="13">
        <f t="shared" ref="AZ23:AZ24" si="40">ROUND(IF(AV23=0, IF(AT23=0, 0, 1), AT23/AV23),5)</f>
        <v>0</v>
      </c>
      <c r="BA23" s="9"/>
      <c r="BB23" s="12">
        <v>0</v>
      </c>
      <c r="BC23" s="9"/>
      <c r="BD23" s="12">
        <v>403</v>
      </c>
      <c r="BE23" s="9"/>
      <c r="BF23" s="12">
        <f t="shared" ref="BF23:BF24" si="41">ROUND((BB23-BD23),5)</f>
        <v>-403</v>
      </c>
      <c r="BG23" s="9"/>
      <c r="BH23" s="13">
        <f t="shared" ref="BH23:BH24" si="42">ROUND(IF(BD23=0, IF(BB23=0, 0, 1), BB23/BD23),5)</f>
        <v>0</v>
      </c>
      <c r="BI23" s="9"/>
      <c r="BJ23" s="12">
        <v>0</v>
      </c>
      <c r="BK23" s="9"/>
      <c r="BL23" s="12">
        <v>6906</v>
      </c>
      <c r="BM23" s="9"/>
      <c r="BN23" s="12">
        <f t="shared" ref="BN23:BN24" si="43">ROUND((BJ23-BL23),5)</f>
        <v>-6906</v>
      </c>
      <c r="BO23" s="9"/>
      <c r="BP23" s="13">
        <f t="shared" ref="BP23:BP24" si="44">ROUND(IF(BL23=0, IF(BJ23=0, 0, 1), BJ23/BL23),5)</f>
        <v>0</v>
      </c>
      <c r="BQ23" s="9"/>
      <c r="BR23" s="12">
        <v>0</v>
      </c>
      <c r="BS23" s="9"/>
      <c r="BT23" s="12">
        <v>409</v>
      </c>
      <c r="BU23" s="9"/>
      <c r="BV23" s="12">
        <f t="shared" ref="BV23:BV24" si="45">ROUND((BR23-BT23),5)</f>
        <v>-409</v>
      </c>
      <c r="BW23" s="9"/>
      <c r="BX23" s="13">
        <f t="shared" ref="BX23:BX24" si="46">ROUND(IF(BT23=0, IF(BR23=0, 0, 1), BR23/BT23),5)</f>
        <v>0</v>
      </c>
      <c r="BY23" s="9"/>
      <c r="BZ23" s="12">
        <v>0</v>
      </c>
      <c r="CA23" s="9"/>
      <c r="CB23" s="12">
        <v>412</v>
      </c>
      <c r="CC23" s="9"/>
      <c r="CD23" s="12">
        <f t="shared" ref="CD23:CD24" si="47">ROUND((BZ23-CB23),5)</f>
        <v>-412</v>
      </c>
      <c r="CE23" s="9"/>
      <c r="CF23" s="13">
        <f t="shared" ref="CF23:CF24" si="48">ROUND(IF(CB23=0, IF(BZ23=0, 0, 1), BZ23/CB23),5)</f>
        <v>0</v>
      </c>
      <c r="CG23" s="9"/>
      <c r="CH23" s="12">
        <v>0</v>
      </c>
      <c r="CI23" s="9"/>
      <c r="CJ23" s="12">
        <v>415</v>
      </c>
      <c r="CK23" s="9"/>
      <c r="CL23" s="12">
        <f t="shared" ref="CL23:CL24" si="49">ROUND((CH23-CJ23),5)</f>
        <v>-415</v>
      </c>
      <c r="CM23" s="9"/>
      <c r="CN23" s="13">
        <f t="shared" ref="CN23:CN24" si="50">ROUND(IF(CJ23=0, IF(CH23=0, 0, 1), CH23/CJ23),5)</f>
        <v>0</v>
      </c>
      <c r="CO23" s="9"/>
      <c r="CP23" s="12">
        <v>0</v>
      </c>
      <c r="CQ23" s="9"/>
      <c r="CR23" s="12">
        <v>418</v>
      </c>
      <c r="CS23" s="9"/>
      <c r="CT23" s="12">
        <f t="shared" ref="CT23:CT24" si="51">ROUND((CP23-CR23),5)</f>
        <v>-418</v>
      </c>
      <c r="CU23" s="9"/>
      <c r="CV23" s="13">
        <f t="shared" ref="CV23:CV24" si="52">ROUND(IF(CR23=0, IF(CP23=0, 0, 1), CP23/CR23),5)</f>
        <v>0</v>
      </c>
      <c r="CW23" s="9"/>
      <c r="CX23" s="12">
        <f t="shared" si="28"/>
        <v>0</v>
      </c>
      <c r="CY23" s="9"/>
      <c r="CZ23" s="14">
        <f t="shared" ref="CZ23:CZ24" si="53">ROUND(H23+P23+X23+AF23+AN23+AV23+BD23+BL23+BT23+CB23+CJ23+CR23,5)</f>
        <v>21568</v>
      </c>
      <c r="DA23" s="9"/>
      <c r="DB23" s="12">
        <f t="shared" ref="DB23:DB24" si="54">ROUND((CX23-CZ23),5)</f>
        <v>-21568</v>
      </c>
      <c r="DC23" s="9"/>
      <c r="DD23" s="13">
        <f t="shared" ref="DD23:DD24" si="55">ROUND(IF(CZ23=0, IF(CX23=0, 0, 1), CX23/CZ23),5)</f>
        <v>0</v>
      </c>
    </row>
    <row r="24" spans="1:108" ht="15.75" customHeight="1" x14ac:dyDescent="0.2">
      <c r="A24" s="1"/>
      <c r="B24" s="1"/>
      <c r="C24" s="1"/>
      <c r="D24" s="1" t="s">
        <v>38</v>
      </c>
      <c r="E24" s="1"/>
      <c r="F24" s="8">
        <f>ROUND(SUM(F16:F23),5)</f>
        <v>467.84</v>
      </c>
      <c r="G24" s="9"/>
      <c r="H24" s="8">
        <f>ROUND(SUM(H16:H23),5)</f>
        <v>385</v>
      </c>
      <c r="I24" s="9"/>
      <c r="J24" s="8">
        <f t="shared" si="29"/>
        <v>82.84</v>
      </c>
      <c r="K24" s="9"/>
      <c r="L24" s="10">
        <f t="shared" si="30"/>
        <v>1.2151700000000001</v>
      </c>
      <c r="M24" s="9"/>
      <c r="N24" s="8">
        <f>ROUND(SUM(N16:N23),5)</f>
        <v>755.37</v>
      </c>
      <c r="O24" s="9"/>
      <c r="P24" s="8">
        <f>ROUND(SUM(P16:P23),5)</f>
        <v>388</v>
      </c>
      <c r="Q24" s="9"/>
      <c r="R24" s="8">
        <f t="shared" si="31"/>
        <v>367.37</v>
      </c>
      <c r="S24" s="9"/>
      <c r="T24" s="10">
        <f t="shared" si="32"/>
        <v>1.9468300000000001</v>
      </c>
      <c r="U24" s="9"/>
      <c r="V24" s="8">
        <f>ROUND(SUM(V16:V23),5)</f>
        <v>569.14</v>
      </c>
      <c r="W24" s="9"/>
      <c r="X24" s="8">
        <f>ROUND(SUM(X16:X23),5)</f>
        <v>391</v>
      </c>
      <c r="Y24" s="9"/>
      <c r="Z24" s="8">
        <f t="shared" si="33"/>
        <v>178.14</v>
      </c>
      <c r="AA24" s="9"/>
      <c r="AB24" s="10">
        <f t="shared" si="34"/>
        <v>1.4556</v>
      </c>
      <c r="AC24" s="9"/>
      <c r="AD24" s="8">
        <f>ROUND(SUM(AD16:AD23),5)</f>
        <v>703.55</v>
      </c>
      <c r="AE24" s="9"/>
      <c r="AF24" s="8">
        <f>ROUND(SUM(AF16:AF23),5)</f>
        <v>10394</v>
      </c>
      <c r="AG24" s="9"/>
      <c r="AH24" s="8">
        <f t="shared" si="35"/>
        <v>-9690.4500000000007</v>
      </c>
      <c r="AI24" s="9"/>
      <c r="AJ24" s="10">
        <f t="shared" si="36"/>
        <v>6.769E-2</v>
      </c>
      <c r="AK24" s="9"/>
      <c r="AL24" s="8">
        <f>ROUND(SUM(AL16:AL23),5)</f>
        <v>363.88</v>
      </c>
      <c r="AM24" s="9"/>
      <c r="AN24" s="8">
        <f>ROUND(SUM(AN16:AN23),5)</f>
        <v>397</v>
      </c>
      <c r="AO24" s="9"/>
      <c r="AP24" s="8">
        <f t="shared" si="37"/>
        <v>-33.119999999999997</v>
      </c>
      <c r="AQ24" s="9"/>
      <c r="AR24" s="10">
        <f t="shared" si="38"/>
        <v>0.91657</v>
      </c>
      <c r="AS24" s="9"/>
      <c r="AT24" s="8">
        <f>ROUND(SUM(AT16:AT23),5)</f>
        <v>377.07</v>
      </c>
      <c r="AU24" s="9"/>
      <c r="AV24" s="8">
        <f>ROUND(SUM(AV16:AV23),5)</f>
        <v>650</v>
      </c>
      <c r="AW24" s="9"/>
      <c r="AX24" s="8">
        <f t="shared" si="39"/>
        <v>-272.93</v>
      </c>
      <c r="AY24" s="9"/>
      <c r="AZ24" s="10">
        <f t="shared" si="40"/>
        <v>0.58011000000000001</v>
      </c>
      <c r="BA24" s="9"/>
      <c r="BB24" s="8">
        <f>ROUND(SUM(BB16:BB23),5)</f>
        <v>613.46</v>
      </c>
      <c r="BC24" s="9"/>
      <c r="BD24" s="8">
        <f>ROUND(SUM(BD16:BD23),5)</f>
        <v>403</v>
      </c>
      <c r="BE24" s="9"/>
      <c r="BF24" s="8">
        <f t="shared" si="41"/>
        <v>210.46</v>
      </c>
      <c r="BG24" s="9"/>
      <c r="BH24" s="10">
        <f t="shared" si="42"/>
        <v>1.52223</v>
      </c>
      <c r="BI24" s="9"/>
      <c r="BJ24" s="8">
        <f>ROUND(SUM(BJ16:BJ23),5)</f>
        <v>347.73</v>
      </c>
      <c r="BK24" s="9"/>
      <c r="BL24" s="8">
        <f>ROUND(SUM(BL16:BL23),5)</f>
        <v>6906</v>
      </c>
      <c r="BM24" s="9"/>
      <c r="BN24" s="8">
        <f t="shared" si="43"/>
        <v>-6558.27</v>
      </c>
      <c r="BO24" s="9"/>
      <c r="BP24" s="10">
        <f t="shared" si="44"/>
        <v>5.0349999999999999E-2</v>
      </c>
      <c r="BQ24" s="9"/>
      <c r="BR24" s="8">
        <f>ROUND(SUM(BR16:BR23),5)</f>
        <v>488.4</v>
      </c>
      <c r="BS24" s="9"/>
      <c r="BT24" s="8">
        <f>ROUND(SUM(BT16:BT23),5)</f>
        <v>409</v>
      </c>
      <c r="BU24" s="9"/>
      <c r="BV24" s="8">
        <f t="shared" si="45"/>
        <v>79.400000000000006</v>
      </c>
      <c r="BW24" s="9"/>
      <c r="BX24" s="10">
        <f t="shared" si="46"/>
        <v>1.1941299999999999</v>
      </c>
      <c r="BY24" s="9"/>
      <c r="BZ24" s="8">
        <f>ROUND(SUM(BZ16:BZ23),5)</f>
        <v>387.87</v>
      </c>
      <c r="CA24" s="9"/>
      <c r="CB24" s="8">
        <f>ROUND(SUM(CB16:CB23),5)</f>
        <v>412</v>
      </c>
      <c r="CC24" s="9"/>
      <c r="CD24" s="8">
        <f t="shared" si="47"/>
        <v>-24.13</v>
      </c>
      <c r="CE24" s="9"/>
      <c r="CF24" s="10">
        <f t="shared" si="48"/>
        <v>0.94142999999999999</v>
      </c>
      <c r="CG24" s="9"/>
      <c r="CH24" s="8">
        <f>ROUND(SUM(CH16:CH23),5)</f>
        <v>1141.3399999999999</v>
      </c>
      <c r="CI24" s="9"/>
      <c r="CJ24" s="8">
        <f>ROUND(SUM(CJ16:CJ23),5)</f>
        <v>415</v>
      </c>
      <c r="CK24" s="9"/>
      <c r="CL24" s="8">
        <f t="shared" si="49"/>
        <v>726.34</v>
      </c>
      <c r="CM24" s="9"/>
      <c r="CN24" s="10">
        <f t="shared" si="50"/>
        <v>2.7502200000000001</v>
      </c>
      <c r="CO24" s="9"/>
      <c r="CP24" s="8">
        <f>ROUND(SUM(CP16:CP23),5)</f>
        <v>690.92</v>
      </c>
      <c r="CQ24" s="9"/>
      <c r="CR24" s="8">
        <f>ROUND(SUM(CR16:CR23),5)</f>
        <v>418</v>
      </c>
      <c r="CS24" s="9"/>
      <c r="CT24" s="8">
        <f t="shared" si="51"/>
        <v>272.92</v>
      </c>
      <c r="CU24" s="9"/>
      <c r="CV24" s="10">
        <f t="shared" si="52"/>
        <v>1.6529199999999999</v>
      </c>
      <c r="CW24" s="9"/>
      <c r="CX24" s="8">
        <f t="shared" si="28"/>
        <v>6906.57</v>
      </c>
      <c r="CY24" s="9"/>
      <c r="CZ24" s="11">
        <f t="shared" si="53"/>
        <v>21568</v>
      </c>
      <c r="DA24" s="9"/>
      <c r="DB24" s="8">
        <f t="shared" si="54"/>
        <v>-14661.43</v>
      </c>
      <c r="DC24" s="9"/>
      <c r="DD24" s="10">
        <f t="shared" si="55"/>
        <v>0.32022</v>
      </c>
    </row>
    <row r="25" spans="1:108" ht="15.75" customHeight="1" x14ac:dyDescent="0.2">
      <c r="A25" s="1"/>
      <c r="B25" s="1"/>
      <c r="C25" s="1"/>
      <c r="D25" s="1" t="s">
        <v>39</v>
      </c>
      <c r="E25" s="1"/>
      <c r="F25" s="8">
        <v>0</v>
      </c>
      <c r="G25" s="9"/>
      <c r="H25" s="8"/>
      <c r="I25" s="9"/>
      <c r="J25" s="8"/>
      <c r="K25" s="9"/>
      <c r="L25" s="10"/>
      <c r="M25" s="9"/>
      <c r="N25" s="8">
        <v>0</v>
      </c>
      <c r="O25" s="9"/>
      <c r="P25" s="8"/>
      <c r="Q25" s="9"/>
      <c r="R25" s="8"/>
      <c r="S25" s="9"/>
      <c r="T25" s="10"/>
      <c r="U25" s="9"/>
      <c r="V25" s="8">
        <v>0</v>
      </c>
      <c r="W25" s="9"/>
      <c r="X25" s="8"/>
      <c r="Y25" s="9"/>
      <c r="Z25" s="8"/>
      <c r="AA25" s="9"/>
      <c r="AB25" s="10"/>
      <c r="AC25" s="9"/>
      <c r="AD25" s="8">
        <v>0</v>
      </c>
      <c r="AE25" s="9"/>
      <c r="AF25" s="8"/>
      <c r="AG25" s="9"/>
      <c r="AH25" s="8"/>
      <c r="AI25" s="9"/>
      <c r="AJ25" s="10"/>
      <c r="AK25" s="9"/>
      <c r="AL25" s="8">
        <v>1950.5</v>
      </c>
      <c r="AM25" s="9"/>
      <c r="AN25" s="8"/>
      <c r="AO25" s="9"/>
      <c r="AP25" s="8"/>
      <c r="AQ25" s="9"/>
      <c r="AR25" s="10"/>
      <c r="AS25" s="9"/>
      <c r="AT25" s="8">
        <v>0</v>
      </c>
      <c r="AU25" s="9"/>
      <c r="AV25" s="8"/>
      <c r="AW25" s="9"/>
      <c r="AX25" s="8"/>
      <c r="AY25" s="9"/>
      <c r="AZ25" s="10"/>
      <c r="BA25" s="9"/>
      <c r="BB25" s="8">
        <v>0</v>
      </c>
      <c r="BC25" s="9"/>
      <c r="BD25" s="8"/>
      <c r="BE25" s="9"/>
      <c r="BF25" s="8"/>
      <c r="BG25" s="9"/>
      <c r="BH25" s="10"/>
      <c r="BI25" s="9"/>
      <c r="BJ25" s="8">
        <v>0</v>
      </c>
      <c r="BK25" s="9"/>
      <c r="BL25" s="8"/>
      <c r="BM25" s="9"/>
      <c r="BN25" s="8"/>
      <c r="BO25" s="9"/>
      <c r="BP25" s="10"/>
      <c r="BQ25" s="9"/>
      <c r="BR25" s="8">
        <v>1040.95</v>
      </c>
      <c r="BS25" s="9"/>
      <c r="BT25" s="8"/>
      <c r="BU25" s="9"/>
      <c r="BV25" s="8"/>
      <c r="BW25" s="9"/>
      <c r="BX25" s="10"/>
      <c r="BY25" s="9"/>
      <c r="BZ25" s="8">
        <v>8.5500000000000007</v>
      </c>
      <c r="CA25" s="9"/>
      <c r="CB25" s="8"/>
      <c r="CC25" s="9"/>
      <c r="CD25" s="8"/>
      <c r="CE25" s="9"/>
      <c r="CF25" s="10"/>
      <c r="CG25" s="9"/>
      <c r="CH25" s="8">
        <v>0</v>
      </c>
      <c r="CI25" s="9"/>
      <c r="CJ25" s="8"/>
      <c r="CK25" s="9"/>
      <c r="CL25" s="8"/>
      <c r="CM25" s="9"/>
      <c r="CN25" s="10"/>
      <c r="CO25" s="9"/>
      <c r="CP25" s="8">
        <v>-3000</v>
      </c>
      <c r="CQ25" s="9"/>
      <c r="CR25" s="8"/>
      <c r="CS25" s="9"/>
      <c r="CT25" s="8"/>
      <c r="CU25" s="9"/>
      <c r="CV25" s="10"/>
      <c r="CW25" s="9"/>
      <c r="CX25" s="8">
        <f t="shared" si="28"/>
        <v>0</v>
      </c>
      <c r="CY25" s="9"/>
      <c r="CZ25" s="11"/>
      <c r="DA25" s="9"/>
      <c r="DB25" s="8"/>
      <c r="DC25" s="9"/>
      <c r="DD25" s="10"/>
    </row>
    <row r="26" spans="1:108" ht="15.75" customHeight="1" x14ac:dyDescent="0.2">
      <c r="A26" s="1"/>
      <c r="B26" s="1"/>
      <c r="C26" s="1"/>
      <c r="D26" s="1" t="s">
        <v>40</v>
      </c>
      <c r="E26" s="1"/>
      <c r="F26" s="8"/>
      <c r="G26" s="9"/>
      <c r="H26" s="8"/>
      <c r="I26" s="9"/>
      <c r="J26" s="8"/>
      <c r="K26" s="9"/>
      <c r="L26" s="10"/>
      <c r="M26" s="9"/>
      <c r="N26" s="8"/>
      <c r="O26" s="9"/>
      <c r="P26" s="8"/>
      <c r="Q26" s="9"/>
      <c r="R26" s="8"/>
      <c r="S26" s="9"/>
      <c r="T26" s="10"/>
      <c r="U26" s="9"/>
      <c r="V26" s="8"/>
      <c r="W26" s="9"/>
      <c r="X26" s="8"/>
      <c r="Y26" s="9"/>
      <c r="Z26" s="8"/>
      <c r="AA26" s="9"/>
      <c r="AB26" s="10"/>
      <c r="AC26" s="9"/>
      <c r="AD26" s="8"/>
      <c r="AE26" s="9"/>
      <c r="AF26" s="8"/>
      <c r="AG26" s="9"/>
      <c r="AH26" s="8"/>
      <c r="AI26" s="9"/>
      <c r="AJ26" s="10"/>
      <c r="AK26" s="9"/>
      <c r="AL26" s="8"/>
      <c r="AM26" s="9"/>
      <c r="AN26" s="8"/>
      <c r="AO26" s="9"/>
      <c r="AP26" s="8"/>
      <c r="AQ26" s="9"/>
      <c r="AR26" s="10"/>
      <c r="AS26" s="9"/>
      <c r="AT26" s="8"/>
      <c r="AU26" s="9"/>
      <c r="AV26" s="8"/>
      <c r="AW26" s="9"/>
      <c r="AX26" s="8"/>
      <c r="AY26" s="9"/>
      <c r="AZ26" s="10"/>
      <c r="BA26" s="9"/>
      <c r="BB26" s="8"/>
      <c r="BC26" s="9"/>
      <c r="BD26" s="8"/>
      <c r="BE26" s="9"/>
      <c r="BF26" s="8"/>
      <c r="BG26" s="9"/>
      <c r="BH26" s="10"/>
      <c r="BI26" s="9"/>
      <c r="BJ26" s="8"/>
      <c r="BK26" s="9"/>
      <c r="BL26" s="8"/>
      <c r="BM26" s="9"/>
      <c r="BN26" s="8"/>
      <c r="BO26" s="9"/>
      <c r="BP26" s="10"/>
      <c r="BQ26" s="9"/>
      <c r="BR26" s="8"/>
      <c r="BS26" s="9"/>
      <c r="BT26" s="8"/>
      <c r="BU26" s="9"/>
      <c r="BV26" s="8"/>
      <c r="BW26" s="9"/>
      <c r="BX26" s="10"/>
      <c r="BY26" s="9"/>
      <c r="BZ26" s="8"/>
      <c r="CA26" s="9"/>
      <c r="CB26" s="8"/>
      <c r="CC26" s="9"/>
      <c r="CD26" s="8"/>
      <c r="CE26" s="9"/>
      <c r="CF26" s="10"/>
      <c r="CG26" s="9"/>
      <c r="CH26" s="8"/>
      <c r="CI26" s="9"/>
      <c r="CJ26" s="8"/>
      <c r="CK26" s="9"/>
      <c r="CL26" s="8"/>
      <c r="CM26" s="9"/>
      <c r="CN26" s="10"/>
      <c r="CO26" s="9"/>
      <c r="CP26" s="8"/>
      <c r="CQ26" s="9"/>
      <c r="CR26" s="8"/>
      <c r="CS26" s="9"/>
      <c r="CT26" s="8"/>
      <c r="CU26" s="9"/>
      <c r="CV26" s="10"/>
      <c r="CW26" s="9"/>
      <c r="CX26" s="8"/>
      <c r="CY26" s="9"/>
      <c r="CZ26" s="11"/>
      <c r="DA26" s="9"/>
      <c r="DB26" s="8"/>
      <c r="DC26" s="9"/>
      <c r="DD26" s="10"/>
    </row>
    <row r="27" spans="1:108" ht="15.75" customHeight="1" x14ac:dyDescent="0.2">
      <c r="A27" s="1"/>
      <c r="B27" s="1"/>
      <c r="C27" s="1"/>
      <c r="D27" s="1"/>
      <c r="E27" s="1" t="s">
        <v>41</v>
      </c>
      <c r="F27" s="8">
        <v>84</v>
      </c>
      <c r="G27" s="9"/>
      <c r="H27" s="8"/>
      <c r="I27" s="9"/>
      <c r="J27" s="8"/>
      <c r="K27" s="9"/>
      <c r="L27" s="10"/>
      <c r="M27" s="9"/>
      <c r="N27" s="8">
        <v>193.3</v>
      </c>
      <c r="O27" s="9"/>
      <c r="P27" s="8"/>
      <c r="Q27" s="9"/>
      <c r="R27" s="8"/>
      <c r="S27" s="9"/>
      <c r="T27" s="10"/>
      <c r="U27" s="9"/>
      <c r="V27" s="8">
        <v>114</v>
      </c>
      <c r="W27" s="9"/>
      <c r="X27" s="8"/>
      <c r="Y27" s="9"/>
      <c r="Z27" s="8"/>
      <c r="AA27" s="9"/>
      <c r="AB27" s="10"/>
      <c r="AC27" s="9"/>
      <c r="AD27" s="8">
        <v>84</v>
      </c>
      <c r="AE27" s="9"/>
      <c r="AF27" s="8"/>
      <c r="AG27" s="9"/>
      <c r="AH27" s="8"/>
      <c r="AI27" s="9"/>
      <c r="AJ27" s="10"/>
      <c r="AK27" s="9"/>
      <c r="AL27" s="8">
        <v>84</v>
      </c>
      <c r="AM27" s="9"/>
      <c r="AN27" s="8"/>
      <c r="AO27" s="9"/>
      <c r="AP27" s="8"/>
      <c r="AQ27" s="9"/>
      <c r="AR27" s="10"/>
      <c r="AS27" s="9"/>
      <c r="AT27" s="8">
        <v>114</v>
      </c>
      <c r="AU27" s="9"/>
      <c r="AV27" s="8"/>
      <c r="AW27" s="9"/>
      <c r="AX27" s="8"/>
      <c r="AY27" s="9"/>
      <c r="AZ27" s="10"/>
      <c r="BA27" s="9"/>
      <c r="BB27" s="8">
        <v>84</v>
      </c>
      <c r="BC27" s="9"/>
      <c r="BD27" s="8"/>
      <c r="BE27" s="9"/>
      <c r="BF27" s="8"/>
      <c r="BG27" s="9"/>
      <c r="BH27" s="10"/>
      <c r="BI27" s="9"/>
      <c r="BJ27" s="8">
        <v>76</v>
      </c>
      <c r="BK27" s="9"/>
      <c r="BL27" s="8"/>
      <c r="BM27" s="9"/>
      <c r="BN27" s="8"/>
      <c r="BO27" s="9"/>
      <c r="BP27" s="10"/>
      <c r="BQ27" s="9"/>
      <c r="BR27" s="8">
        <v>106</v>
      </c>
      <c r="BS27" s="9"/>
      <c r="BT27" s="8"/>
      <c r="BU27" s="9"/>
      <c r="BV27" s="8"/>
      <c r="BW27" s="9"/>
      <c r="BX27" s="10"/>
      <c r="BY27" s="9"/>
      <c r="BZ27" s="8">
        <v>76</v>
      </c>
      <c r="CA27" s="9"/>
      <c r="CB27" s="8"/>
      <c r="CC27" s="9"/>
      <c r="CD27" s="8"/>
      <c r="CE27" s="9"/>
      <c r="CF27" s="10"/>
      <c r="CG27" s="9"/>
      <c r="CH27" s="8">
        <v>76</v>
      </c>
      <c r="CI27" s="9"/>
      <c r="CJ27" s="8"/>
      <c r="CK27" s="9"/>
      <c r="CL27" s="8"/>
      <c r="CM27" s="9"/>
      <c r="CN27" s="10"/>
      <c r="CO27" s="9"/>
      <c r="CP27" s="8">
        <v>106</v>
      </c>
      <c r="CQ27" s="9"/>
      <c r="CR27" s="8"/>
      <c r="CS27" s="9"/>
      <c r="CT27" s="8"/>
      <c r="CU27" s="9"/>
      <c r="CV27" s="10"/>
      <c r="CW27" s="9"/>
      <c r="CX27" s="8">
        <f t="shared" ref="CX27:CX29" si="56">ROUND(F27+N27+V27+AD27+AL27+AT27+BB27+BJ27+BR27+BZ27+CH27+CP27,5)</f>
        <v>1197.3</v>
      </c>
      <c r="CY27" s="9"/>
      <c r="CZ27" s="11"/>
      <c r="DA27" s="9"/>
      <c r="DB27" s="8"/>
      <c r="DC27" s="9"/>
      <c r="DD27" s="10"/>
    </row>
    <row r="28" spans="1:108" ht="15.75" customHeight="1" x14ac:dyDescent="0.2">
      <c r="A28" s="1"/>
      <c r="B28" s="1"/>
      <c r="C28" s="1"/>
      <c r="D28" s="1"/>
      <c r="E28" s="1" t="s">
        <v>42</v>
      </c>
      <c r="F28" s="12">
        <v>7000</v>
      </c>
      <c r="G28" s="9"/>
      <c r="H28" s="12">
        <v>5125</v>
      </c>
      <c r="I28" s="9"/>
      <c r="J28" s="12">
        <f t="shared" ref="J28:J29" si="57">ROUND((F28-H28),5)</f>
        <v>1875</v>
      </c>
      <c r="K28" s="9"/>
      <c r="L28" s="13">
        <f t="shared" ref="L28:L29" si="58">ROUND(IF(H28=0, IF(F28=0, 0, 1), F28/H28),5)</f>
        <v>1.36585</v>
      </c>
      <c r="M28" s="9"/>
      <c r="N28" s="12">
        <v>5000</v>
      </c>
      <c r="O28" s="9"/>
      <c r="P28" s="12">
        <v>5300</v>
      </c>
      <c r="Q28" s="9"/>
      <c r="R28" s="12">
        <f t="shared" ref="R28:R29" si="59">ROUND((N28-P28),5)</f>
        <v>-300</v>
      </c>
      <c r="S28" s="9"/>
      <c r="T28" s="13">
        <f t="shared" ref="T28:T29" si="60">ROUND(IF(P28=0, IF(N28=0, 0, 1), N28/P28),5)</f>
        <v>0.94340000000000002</v>
      </c>
      <c r="U28" s="9"/>
      <c r="V28" s="12">
        <v>5000</v>
      </c>
      <c r="W28" s="9"/>
      <c r="X28" s="12">
        <v>5125</v>
      </c>
      <c r="Y28" s="9"/>
      <c r="Z28" s="12">
        <f t="shared" ref="Z28:Z29" si="61">ROUND((V28-X28),5)</f>
        <v>-125</v>
      </c>
      <c r="AA28" s="9"/>
      <c r="AB28" s="13">
        <f t="shared" ref="AB28:AB29" si="62">ROUND(IF(X28=0, IF(V28=0, 0, 1), V28/X28),5)</f>
        <v>0.97560999999999998</v>
      </c>
      <c r="AC28" s="9"/>
      <c r="AD28" s="12">
        <v>5000</v>
      </c>
      <c r="AE28" s="9"/>
      <c r="AF28" s="12">
        <v>5125</v>
      </c>
      <c r="AG28" s="9"/>
      <c r="AH28" s="12">
        <f t="shared" ref="AH28:AH29" si="63">ROUND((AD28-AF28),5)</f>
        <v>-125</v>
      </c>
      <c r="AI28" s="9"/>
      <c r="AJ28" s="13">
        <f t="shared" ref="AJ28:AJ29" si="64">ROUND(IF(AF28=0, IF(AD28=0, 0, 1), AD28/AF28),5)</f>
        <v>0.97560999999999998</v>
      </c>
      <c r="AK28" s="9"/>
      <c r="AL28" s="12">
        <v>5000</v>
      </c>
      <c r="AM28" s="9"/>
      <c r="AN28" s="12">
        <v>5125</v>
      </c>
      <c r="AO28" s="9"/>
      <c r="AP28" s="12">
        <f t="shared" ref="AP28:AP29" si="65">ROUND((AL28-AN28),5)</f>
        <v>-125</v>
      </c>
      <c r="AQ28" s="9"/>
      <c r="AR28" s="13">
        <f t="shared" ref="AR28:AR29" si="66">ROUND(IF(AN28=0, IF(AL28=0, 0, 1), AL28/AN28),5)</f>
        <v>0.97560999999999998</v>
      </c>
      <c r="AS28" s="9"/>
      <c r="AT28" s="12">
        <v>5000</v>
      </c>
      <c r="AU28" s="9"/>
      <c r="AV28" s="12">
        <v>5300</v>
      </c>
      <c r="AW28" s="9"/>
      <c r="AX28" s="12">
        <f t="shared" ref="AX28:AX29" si="67">ROUND((AT28-AV28),5)</f>
        <v>-300</v>
      </c>
      <c r="AY28" s="9"/>
      <c r="AZ28" s="13">
        <f t="shared" ref="AZ28:AZ29" si="68">ROUND(IF(AV28=0, IF(AT28=0, 0, 1), AT28/AV28),5)</f>
        <v>0.94340000000000002</v>
      </c>
      <c r="BA28" s="9"/>
      <c r="BB28" s="12">
        <v>7505</v>
      </c>
      <c r="BC28" s="9"/>
      <c r="BD28" s="12">
        <v>5125</v>
      </c>
      <c r="BE28" s="9"/>
      <c r="BF28" s="12">
        <f t="shared" ref="BF28:BF29" si="69">ROUND((BB28-BD28),5)</f>
        <v>2380</v>
      </c>
      <c r="BG28" s="9"/>
      <c r="BH28" s="13">
        <f t="shared" ref="BH28:BH29" si="70">ROUND(IF(BD28=0, IF(BB28=0, 0, 1), BB28/BD28),5)</f>
        <v>1.4643900000000001</v>
      </c>
      <c r="BI28" s="9"/>
      <c r="BJ28" s="12">
        <v>5046</v>
      </c>
      <c r="BK28" s="9"/>
      <c r="BL28" s="12">
        <v>5125</v>
      </c>
      <c r="BM28" s="9"/>
      <c r="BN28" s="12">
        <f t="shared" ref="BN28:BN29" si="71">ROUND((BJ28-BL28),5)</f>
        <v>-79</v>
      </c>
      <c r="BO28" s="9"/>
      <c r="BP28" s="13">
        <f t="shared" ref="BP28:BP29" si="72">ROUND(IF(BL28=0, IF(BJ28=0, 0, 1), BJ28/BL28),5)</f>
        <v>0.98458999999999997</v>
      </c>
      <c r="BQ28" s="9"/>
      <c r="BR28" s="12">
        <v>5015</v>
      </c>
      <c r="BS28" s="9"/>
      <c r="BT28" s="12">
        <v>5125</v>
      </c>
      <c r="BU28" s="9"/>
      <c r="BV28" s="12">
        <f t="shared" ref="BV28:BV29" si="73">ROUND((BR28-BT28),5)</f>
        <v>-110</v>
      </c>
      <c r="BW28" s="9"/>
      <c r="BX28" s="13">
        <f t="shared" ref="BX28:BX29" si="74">ROUND(IF(BT28=0, IF(BR28=0, 0, 1), BR28/BT28),5)</f>
        <v>0.97853999999999997</v>
      </c>
      <c r="BY28" s="9"/>
      <c r="BZ28" s="12">
        <v>5000</v>
      </c>
      <c r="CA28" s="9"/>
      <c r="CB28" s="12">
        <v>5300</v>
      </c>
      <c r="CC28" s="9"/>
      <c r="CD28" s="12">
        <f t="shared" ref="CD28:CD29" si="75">ROUND((BZ28-CB28),5)</f>
        <v>-300</v>
      </c>
      <c r="CE28" s="9"/>
      <c r="CF28" s="13">
        <f t="shared" ref="CF28:CF29" si="76">ROUND(IF(CB28=0, IF(BZ28=0, 0, 1), BZ28/CB28),5)</f>
        <v>0.94340000000000002</v>
      </c>
      <c r="CG28" s="9"/>
      <c r="CH28" s="12">
        <v>5000</v>
      </c>
      <c r="CI28" s="9"/>
      <c r="CJ28" s="12">
        <v>5125</v>
      </c>
      <c r="CK28" s="9"/>
      <c r="CL28" s="12">
        <f t="shared" ref="CL28:CL29" si="77">ROUND((CH28-CJ28),5)</f>
        <v>-125</v>
      </c>
      <c r="CM28" s="9"/>
      <c r="CN28" s="13">
        <f t="shared" ref="CN28:CN29" si="78">ROUND(IF(CJ28=0, IF(CH28=0, 0, 1), CH28/CJ28),5)</f>
        <v>0.97560999999999998</v>
      </c>
      <c r="CO28" s="9"/>
      <c r="CP28" s="12">
        <v>7500</v>
      </c>
      <c r="CQ28" s="9"/>
      <c r="CR28" s="12">
        <v>5125</v>
      </c>
      <c r="CS28" s="9"/>
      <c r="CT28" s="12">
        <f t="shared" ref="CT28:CT29" si="79">ROUND((CP28-CR28),5)</f>
        <v>2375</v>
      </c>
      <c r="CU28" s="9"/>
      <c r="CV28" s="13">
        <f t="shared" ref="CV28:CV29" si="80">ROUND(IF(CR28=0, IF(CP28=0, 0, 1), CP28/CR28),5)</f>
        <v>1.4634100000000001</v>
      </c>
      <c r="CW28" s="9"/>
      <c r="CX28" s="12">
        <f t="shared" si="56"/>
        <v>67066</v>
      </c>
      <c r="CY28" s="9"/>
      <c r="CZ28" s="14">
        <f t="shared" ref="CZ28:CZ29" si="81">ROUND(H28+P28+X28+AF28+AN28+AV28+BD28+BL28+BT28+CB28+CJ28+CR28,5)</f>
        <v>62025</v>
      </c>
      <c r="DA28" s="9"/>
      <c r="DB28" s="12">
        <f t="shared" ref="DB28:DB29" si="82">ROUND((CX28-CZ28),5)</f>
        <v>5041</v>
      </c>
      <c r="DC28" s="9"/>
      <c r="DD28" s="13">
        <f t="shared" ref="DD28:DD29" si="83">ROUND(IF(CZ28=0, IF(CX28=0, 0, 1), CX28/CZ28),5)</f>
        <v>1.08127</v>
      </c>
    </row>
    <row r="29" spans="1:108" ht="15.75" customHeight="1" x14ac:dyDescent="0.2">
      <c r="A29" s="1"/>
      <c r="B29" s="1"/>
      <c r="C29" s="1"/>
      <c r="D29" s="1" t="s">
        <v>43</v>
      </c>
      <c r="E29" s="1"/>
      <c r="F29" s="8">
        <f>ROUND(SUM(F26:F28),5)</f>
        <v>7084</v>
      </c>
      <c r="G29" s="9"/>
      <c r="H29" s="8">
        <f>ROUND(SUM(H26:H28),5)</f>
        <v>5125</v>
      </c>
      <c r="I29" s="9"/>
      <c r="J29" s="8">
        <f t="shared" si="57"/>
        <v>1959</v>
      </c>
      <c r="K29" s="9"/>
      <c r="L29" s="10">
        <f t="shared" si="58"/>
        <v>1.3822399999999999</v>
      </c>
      <c r="M29" s="9"/>
      <c r="N29" s="8">
        <f>ROUND(SUM(N26:N28),5)</f>
        <v>5193.3</v>
      </c>
      <c r="O29" s="9"/>
      <c r="P29" s="8">
        <f>ROUND(SUM(P26:P28),5)</f>
        <v>5300</v>
      </c>
      <c r="Q29" s="9"/>
      <c r="R29" s="8">
        <f t="shared" si="59"/>
        <v>-106.7</v>
      </c>
      <c r="S29" s="9"/>
      <c r="T29" s="10">
        <f t="shared" si="60"/>
        <v>0.97987000000000002</v>
      </c>
      <c r="U29" s="9"/>
      <c r="V29" s="8">
        <f>ROUND(SUM(V26:V28),5)</f>
        <v>5114</v>
      </c>
      <c r="W29" s="9"/>
      <c r="X29" s="8">
        <f>ROUND(SUM(X26:X28),5)</f>
        <v>5125</v>
      </c>
      <c r="Y29" s="9"/>
      <c r="Z29" s="8">
        <f t="shared" si="61"/>
        <v>-11</v>
      </c>
      <c r="AA29" s="9"/>
      <c r="AB29" s="10">
        <f t="shared" si="62"/>
        <v>0.99785000000000001</v>
      </c>
      <c r="AC29" s="9"/>
      <c r="AD29" s="8">
        <f>ROUND(SUM(AD26:AD28),5)</f>
        <v>5084</v>
      </c>
      <c r="AE29" s="9"/>
      <c r="AF29" s="8">
        <f>ROUND(SUM(AF26:AF28),5)</f>
        <v>5125</v>
      </c>
      <c r="AG29" s="9"/>
      <c r="AH29" s="8">
        <f t="shared" si="63"/>
        <v>-41</v>
      </c>
      <c r="AI29" s="9"/>
      <c r="AJ29" s="10">
        <f t="shared" si="64"/>
        <v>0.99199999999999999</v>
      </c>
      <c r="AK29" s="9"/>
      <c r="AL29" s="8">
        <f>ROUND(SUM(AL26:AL28),5)</f>
        <v>5084</v>
      </c>
      <c r="AM29" s="9"/>
      <c r="AN29" s="8">
        <f>ROUND(SUM(AN26:AN28),5)</f>
        <v>5125</v>
      </c>
      <c r="AO29" s="9"/>
      <c r="AP29" s="8">
        <f t="shared" si="65"/>
        <v>-41</v>
      </c>
      <c r="AQ29" s="9"/>
      <c r="AR29" s="10">
        <f t="shared" si="66"/>
        <v>0.99199999999999999</v>
      </c>
      <c r="AS29" s="9"/>
      <c r="AT29" s="8">
        <f>ROUND(SUM(AT26:AT28),5)</f>
        <v>5114</v>
      </c>
      <c r="AU29" s="9"/>
      <c r="AV29" s="8">
        <f>ROUND(SUM(AV26:AV28),5)</f>
        <v>5300</v>
      </c>
      <c r="AW29" s="9"/>
      <c r="AX29" s="8">
        <f t="shared" si="67"/>
        <v>-186</v>
      </c>
      <c r="AY29" s="9"/>
      <c r="AZ29" s="10">
        <f t="shared" si="68"/>
        <v>0.96491000000000005</v>
      </c>
      <c r="BA29" s="9"/>
      <c r="BB29" s="8">
        <f>ROUND(SUM(BB26:BB28),5)</f>
        <v>7589</v>
      </c>
      <c r="BC29" s="9"/>
      <c r="BD29" s="8">
        <f>ROUND(SUM(BD26:BD28),5)</f>
        <v>5125</v>
      </c>
      <c r="BE29" s="9"/>
      <c r="BF29" s="8">
        <f t="shared" si="69"/>
        <v>2464</v>
      </c>
      <c r="BG29" s="9"/>
      <c r="BH29" s="10">
        <f t="shared" si="70"/>
        <v>1.48078</v>
      </c>
      <c r="BI29" s="9"/>
      <c r="BJ29" s="8">
        <f>ROUND(SUM(BJ26:BJ28),5)</f>
        <v>5122</v>
      </c>
      <c r="BK29" s="9"/>
      <c r="BL29" s="8">
        <f>ROUND(SUM(BL26:BL28),5)</f>
        <v>5125</v>
      </c>
      <c r="BM29" s="9"/>
      <c r="BN29" s="8">
        <f t="shared" si="71"/>
        <v>-3</v>
      </c>
      <c r="BO29" s="9"/>
      <c r="BP29" s="10">
        <f t="shared" si="72"/>
        <v>0.99941000000000002</v>
      </c>
      <c r="BQ29" s="9"/>
      <c r="BR29" s="8">
        <f>ROUND(SUM(BR26:BR28),5)</f>
        <v>5121</v>
      </c>
      <c r="BS29" s="9"/>
      <c r="BT29" s="8">
        <f>ROUND(SUM(BT26:BT28),5)</f>
        <v>5125</v>
      </c>
      <c r="BU29" s="9"/>
      <c r="BV29" s="8">
        <f t="shared" si="73"/>
        <v>-4</v>
      </c>
      <c r="BW29" s="9"/>
      <c r="BX29" s="10">
        <f t="shared" si="74"/>
        <v>0.99922</v>
      </c>
      <c r="BY29" s="9"/>
      <c r="BZ29" s="8">
        <f>ROUND(SUM(BZ26:BZ28),5)</f>
        <v>5076</v>
      </c>
      <c r="CA29" s="9"/>
      <c r="CB29" s="8">
        <f>ROUND(SUM(CB26:CB28),5)</f>
        <v>5300</v>
      </c>
      <c r="CC29" s="9"/>
      <c r="CD29" s="8">
        <f t="shared" si="75"/>
        <v>-224</v>
      </c>
      <c r="CE29" s="9"/>
      <c r="CF29" s="10">
        <f t="shared" si="76"/>
        <v>0.95774000000000004</v>
      </c>
      <c r="CG29" s="9"/>
      <c r="CH29" s="8">
        <f>ROUND(SUM(CH26:CH28),5)</f>
        <v>5076</v>
      </c>
      <c r="CI29" s="9"/>
      <c r="CJ29" s="8">
        <f>ROUND(SUM(CJ26:CJ28),5)</f>
        <v>5125</v>
      </c>
      <c r="CK29" s="9"/>
      <c r="CL29" s="8">
        <f t="shared" si="77"/>
        <v>-49</v>
      </c>
      <c r="CM29" s="9"/>
      <c r="CN29" s="10">
        <f t="shared" si="78"/>
        <v>0.99043999999999999</v>
      </c>
      <c r="CO29" s="9"/>
      <c r="CP29" s="8">
        <f>ROUND(SUM(CP26:CP28),5)</f>
        <v>7606</v>
      </c>
      <c r="CQ29" s="9"/>
      <c r="CR29" s="8">
        <f>ROUND(SUM(CR26:CR28),5)</f>
        <v>5125</v>
      </c>
      <c r="CS29" s="9"/>
      <c r="CT29" s="8">
        <f t="shared" si="79"/>
        <v>2481</v>
      </c>
      <c r="CU29" s="9"/>
      <c r="CV29" s="10">
        <f t="shared" si="80"/>
        <v>1.4841</v>
      </c>
      <c r="CW29" s="9"/>
      <c r="CX29" s="8">
        <f t="shared" si="56"/>
        <v>68263.3</v>
      </c>
      <c r="CY29" s="9"/>
      <c r="CZ29" s="11">
        <f t="shared" si="81"/>
        <v>62025</v>
      </c>
      <c r="DA29" s="9"/>
      <c r="DB29" s="8">
        <f t="shared" si="82"/>
        <v>6238.3</v>
      </c>
      <c r="DC29" s="9"/>
      <c r="DD29" s="10">
        <f t="shared" si="83"/>
        <v>1.1005799999999999</v>
      </c>
    </row>
    <row r="30" spans="1:108" ht="15.75" customHeight="1" x14ac:dyDescent="0.2">
      <c r="A30" s="1"/>
      <c r="B30" s="1"/>
      <c r="C30" s="1"/>
      <c r="D30" s="1" t="s">
        <v>44</v>
      </c>
      <c r="E30" s="1"/>
      <c r="F30" s="8"/>
      <c r="G30" s="9"/>
      <c r="H30" s="8"/>
      <c r="I30" s="9"/>
      <c r="J30" s="8"/>
      <c r="K30" s="9"/>
      <c r="L30" s="10"/>
      <c r="M30" s="9"/>
      <c r="N30" s="8"/>
      <c r="O30" s="9"/>
      <c r="P30" s="8"/>
      <c r="Q30" s="9"/>
      <c r="R30" s="8"/>
      <c r="S30" s="9"/>
      <c r="T30" s="10"/>
      <c r="U30" s="9"/>
      <c r="V30" s="8"/>
      <c r="W30" s="9"/>
      <c r="X30" s="8"/>
      <c r="Y30" s="9"/>
      <c r="Z30" s="8"/>
      <c r="AA30" s="9"/>
      <c r="AB30" s="10"/>
      <c r="AC30" s="9"/>
      <c r="AD30" s="8"/>
      <c r="AE30" s="9"/>
      <c r="AF30" s="8"/>
      <c r="AG30" s="9"/>
      <c r="AH30" s="8"/>
      <c r="AI30" s="9"/>
      <c r="AJ30" s="10"/>
      <c r="AK30" s="9"/>
      <c r="AL30" s="8"/>
      <c r="AM30" s="9"/>
      <c r="AN30" s="8"/>
      <c r="AO30" s="9"/>
      <c r="AP30" s="8"/>
      <c r="AQ30" s="9"/>
      <c r="AR30" s="10"/>
      <c r="AS30" s="9"/>
      <c r="AT30" s="8"/>
      <c r="AU30" s="9"/>
      <c r="AV30" s="8"/>
      <c r="AW30" s="9"/>
      <c r="AX30" s="8"/>
      <c r="AY30" s="9"/>
      <c r="AZ30" s="10"/>
      <c r="BA30" s="9"/>
      <c r="BB30" s="8"/>
      <c r="BC30" s="9"/>
      <c r="BD30" s="8"/>
      <c r="BE30" s="9"/>
      <c r="BF30" s="8"/>
      <c r="BG30" s="9"/>
      <c r="BH30" s="10"/>
      <c r="BI30" s="9"/>
      <c r="BJ30" s="8"/>
      <c r="BK30" s="9"/>
      <c r="BL30" s="8"/>
      <c r="BM30" s="9"/>
      <c r="BN30" s="8"/>
      <c r="BO30" s="9"/>
      <c r="BP30" s="10"/>
      <c r="BQ30" s="9"/>
      <c r="BR30" s="8"/>
      <c r="BS30" s="9"/>
      <c r="BT30" s="8"/>
      <c r="BU30" s="9"/>
      <c r="BV30" s="8"/>
      <c r="BW30" s="9"/>
      <c r="BX30" s="10"/>
      <c r="BY30" s="9"/>
      <c r="BZ30" s="8"/>
      <c r="CA30" s="9"/>
      <c r="CB30" s="8"/>
      <c r="CC30" s="9"/>
      <c r="CD30" s="8"/>
      <c r="CE30" s="9"/>
      <c r="CF30" s="10"/>
      <c r="CG30" s="9"/>
      <c r="CH30" s="8"/>
      <c r="CI30" s="9"/>
      <c r="CJ30" s="8"/>
      <c r="CK30" s="9"/>
      <c r="CL30" s="8"/>
      <c r="CM30" s="9"/>
      <c r="CN30" s="10"/>
      <c r="CO30" s="9"/>
      <c r="CP30" s="8"/>
      <c r="CQ30" s="9"/>
      <c r="CR30" s="8"/>
      <c r="CS30" s="9"/>
      <c r="CT30" s="8"/>
      <c r="CU30" s="9"/>
      <c r="CV30" s="10"/>
      <c r="CW30" s="9"/>
      <c r="CX30" s="8"/>
      <c r="CY30" s="9"/>
      <c r="CZ30" s="11"/>
      <c r="DA30" s="9"/>
      <c r="DB30" s="8"/>
      <c r="DC30" s="9"/>
      <c r="DD30" s="10"/>
    </row>
    <row r="31" spans="1:108" ht="15.75" customHeight="1" x14ac:dyDescent="0.2">
      <c r="A31" s="1"/>
      <c r="B31" s="1"/>
      <c r="C31" s="1"/>
      <c r="D31" s="1"/>
      <c r="E31" s="1" t="s">
        <v>45</v>
      </c>
      <c r="F31" s="8">
        <v>0</v>
      </c>
      <c r="G31" s="9"/>
      <c r="H31" s="8"/>
      <c r="I31" s="9"/>
      <c r="J31" s="8"/>
      <c r="K31" s="9"/>
      <c r="L31" s="10"/>
      <c r="M31" s="9"/>
      <c r="N31" s="8">
        <v>108.9</v>
      </c>
      <c r="O31" s="9"/>
      <c r="P31" s="8"/>
      <c r="Q31" s="9"/>
      <c r="R31" s="8"/>
      <c r="S31" s="9"/>
      <c r="T31" s="10"/>
      <c r="U31" s="9"/>
      <c r="V31" s="8">
        <v>225.7</v>
      </c>
      <c r="W31" s="9"/>
      <c r="X31" s="8"/>
      <c r="Y31" s="9"/>
      <c r="Z31" s="8"/>
      <c r="AA31" s="9"/>
      <c r="AB31" s="10"/>
      <c r="AC31" s="9"/>
      <c r="AD31" s="8">
        <v>113.73</v>
      </c>
      <c r="AE31" s="9"/>
      <c r="AF31" s="8"/>
      <c r="AG31" s="9"/>
      <c r="AH31" s="8"/>
      <c r="AI31" s="9"/>
      <c r="AJ31" s="10"/>
      <c r="AK31" s="9"/>
      <c r="AL31" s="8">
        <v>0</v>
      </c>
      <c r="AM31" s="9"/>
      <c r="AN31" s="8"/>
      <c r="AO31" s="9"/>
      <c r="AP31" s="8"/>
      <c r="AQ31" s="9"/>
      <c r="AR31" s="10"/>
      <c r="AS31" s="9"/>
      <c r="AT31" s="8">
        <v>224.16</v>
      </c>
      <c r="AU31" s="9"/>
      <c r="AV31" s="8"/>
      <c r="AW31" s="9"/>
      <c r="AX31" s="8"/>
      <c r="AY31" s="9"/>
      <c r="AZ31" s="10"/>
      <c r="BA31" s="9"/>
      <c r="BB31" s="8">
        <v>130.22</v>
      </c>
      <c r="BC31" s="9"/>
      <c r="BD31" s="8"/>
      <c r="BE31" s="9"/>
      <c r="BF31" s="8"/>
      <c r="BG31" s="9"/>
      <c r="BH31" s="10"/>
      <c r="BI31" s="9"/>
      <c r="BJ31" s="8">
        <v>115.62</v>
      </c>
      <c r="BK31" s="9"/>
      <c r="BL31" s="8"/>
      <c r="BM31" s="9"/>
      <c r="BN31" s="8"/>
      <c r="BO31" s="9"/>
      <c r="BP31" s="10"/>
      <c r="BQ31" s="9"/>
      <c r="BR31" s="8">
        <v>108.9</v>
      </c>
      <c r="BS31" s="9"/>
      <c r="BT31" s="8"/>
      <c r="BU31" s="9"/>
      <c r="BV31" s="8"/>
      <c r="BW31" s="9"/>
      <c r="BX31" s="10"/>
      <c r="BY31" s="9"/>
      <c r="BZ31" s="8">
        <v>0</v>
      </c>
      <c r="CA31" s="9"/>
      <c r="CB31" s="8"/>
      <c r="CC31" s="9"/>
      <c r="CD31" s="8"/>
      <c r="CE31" s="9"/>
      <c r="CF31" s="10"/>
      <c r="CG31" s="9"/>
      <c r="CH31" s="8">
        <v>224.35</v>
      </c>
      <c r="CI31" s="9"/>
      <c r="CJ31" s="8"/>
      <c r="CK31" s="9"/>
      <c r="CL31" s="8"/>
      <c r="CM31" s="9"/>
      <c r="CN31" s="10"/>
      <c r="CO31" s="9"/>
      <c r="CP31" s="8">
        <v>118.21</v>
      </c>
      <c r="CQ31" s="9"/>
      <c r="CR31" s="8"/>
      <c r="CS31" s="9"/>
      <c r="CT31" s="8"/>
      <c r="CU31" s="9"/>
      <c r="CV31" s="10"/>
      <c r="CW31" s="9"/>
      <c r="CX31" s="8">
        <f t="shared" ref="CX31:CX35" si="84">ROUND(F31+N31+V31+AD31+AL31+AT31+BB31+BJ31+BR31+BZ31+CH31+CP31,5)</f>
        <v>1369.79</v>
      </c>
      <c r="CY31" s="9"/>
      <c r="CZ31" s="11"/>
      <c r="DA31" s="9"/>
      <c r="DB31" s="8"/>
      <c r="DC31" s="9"/>
      <c r="DD31" s="10"/>
    </row>
    <row r="32" spans="1:108" ht="15.75" customHeight="1" x14ac:dyDescent="0.2">
      <c r="A32" s="1"/>
      <c r="B32" s="1"/>
      <c r="C32" s="1"/>
      <c r="D32" s="1"/>
      <c r="E32" s="1" t="s">
        <v>46</v>
      </c>
      <c r="F32" s="8">
        <v>39.33</v>
      </c>
      <c r="G32" s="9"/>
      <c r="H32" s="8"/>
      <c r="I32" s="9"/>
      <c r="J32" s="8"/>
      <c r="K32" s="9"/>
      <c r="L32" s="10"/>
      <c r="M32" s="9"/>
      <c r="N32" s="8">
        <v>39.33</v>
      </c>
      <c r="O32" s="9"/>
      <c r="P32" s="8"/>
      <c r="Q32" s="9"/>
      <c r="R32" s="8"/>
      <c r="S32" s="9"/>
      <c r="T32" s="10"/>
      <c r="U32" s="9"/>
      <c r="V32" s="8">
        <v>44.01</v>
      </c>
      <c r="W32" s="9"/>
      <c r="X32" s="8"/>
      <c r="Y32" s="9"/>
      <c r="Z32" s="8"/>
      <c r="AA32" s="9"/>
      <c r="AB32" s="10"/>
      <c r="AC32" s="9"/>
      <c r="AD32" s="8">
        <v>45.89</v>
      </c>
      <c r="AE32" s="9"/>
      <c r="AF32" s="8"/>
      <c r="AG32" s="9"/>
      <c r="AH32" s="8"/>
      <c r="AI32" s="9"/>
      <c r="AJ32" s="10"/>
      <c r="AK32" s="9"/>
      <c r="AL32" s="8">
        <v>45.89</v>
      </c>
      <c r="AM32" s="9"/>
      <c r="AN32" s="8"/>
      <c r="AO32" s="9"/>
      <c r="AP32" s="8"/>
      <c r="AQ32" s="9"/>
      <c r="AR32" s="10"/>
      <c r="AS32" s="9"/>
      <c r="AT32" s="8">
        <v>44.18</v>
      </c>
      <c r="AU32" s="9"/>
      <c r="AV32" s="8"/>
      <c r="AW32" s="9"/>
      <c r="AX32" s="8"/>
      <c r="AY32" s="9"/>
      <c r="AZ32" s="10"/>
      <c r="BA32" s="9"/>
      <c r="BB32" s="8">
        <v>32.78</v>
      </c>
      <c r="BC32" s="9"/>
      <c r="BD32" s="8"/>
      <c r="BE32" s="9"/>
      <c r="BF32" s="8"/>
      <c r="BG32" s="9"/>
      <c r="BH32" s="10"/>
      <c r="BI32" s="9"/>
      <c r="BJ32" s="8">
        <v>38.049999999999997</v>
      </c>
      <c r="BK32" s="9"/>
      <c r="BL32" s="8"/>
      <c r="BM32" s="9"/>
      <c r="BN32" s="8"/>
      <c r="BO32" s="9"/>
      <c r="BP32" s="10"/>
      <c r="BQ32" s="9"/>
      <c r="BR32" s="8">
        <v>43.33</v>
      </c>
      <c r="BS32" s="9"/>
      <c r="BT32" s="8"/>
      <c r="BU32" s="9"/>
      <c r="BV32" s="8"/>
      <c r="BW32" s="9"/>
      <c r="BX32" s="10"/>
      <c r="BY32" s="9"/>
      <c r="BZ32" s="8">
        <v>39.33</v>
      </c>
      <c r="CA32" s="9"/>
      <c r="CB32" s="8"/>
      <c r="CC32" s="9"/>
      <c r="CD32" s="8"/>
      <c r="CE32" s="9"/>
      <c r="CF32" s="10"/>
      <c r="CG32" s="9"/>
      <c r="CH32" s="8">
        <v>39.33</v>
      </c>
      <c r="CI32" s="9"/>
      <c r="CJ32" s="8"/>
      <c r="CK32" s="9"/>
      <c r="CL32" s="8"/>
      <c r="CM32" s="9"/>
      <c r="CN32" s="10"/>
      <c r="CO32" s="9"/>
      <c r="CP32" s="8">
        <v>30.15</v>
      </c>
      <c r="CQ32" s="9"/>
      <c r="CR32" s="8"/>
      <c r="CS32" s="9"/>
      <c r="CT32" s="8"/>
      <c r="CU32" s="9"/>
      <c r="CV32" s="10"/>
      <c r="CW32" s="9"/>
      <c r="CX32" s="8">
        <f t="shared" si="84"/>
        <v>481.6</v>
      </c>
      <c r="CY32" s="9"/>
      <c r="CZ32" s="11"/>
      <c r="DA32" s="9"/>
      <c r="DB32" s="8"/>
      <c r="DC32" s="9"/>
      <c r="DD32" s="10"/>
    </row>
    <row r="33" spans="1:108" ht="15.75" customHeight="1" x14ac:dyDescent="0.2">
      <c r="A33" s="1"/>
      <c r="B33" s="1"/>
      <c r="C33" s="1"/>
      <c r="D33" s="1"/>
      <c r="E33" s="1" t="s">
        <v>47</v>
      </c>
      <c r="F33" s="8">
        <v>1000</v>
      </c>
      <c r="G33" s="9"/>
      <c r="H33" s="8"/>
      <c r="I33" s="9"/>
      <c r="J33" s="8"/>
      <c r="K33" s="9"/>
      <c r="L33" s="10"/>
      <c r="M33" s="9"/>
      <c r="N33" s="8">
        <v>1000</v>
      </c>
      <c r="O33" s="9"/>
      <c r="P33" s="8"/>
      <c r="Q33" s="9"/>
      <c r="R33" s="8"/>
      <c r="S33" s="9"/>
      <c r="T33" s="10"/>
      <c r="U33" s="9"/>
      <c r="V33" s="8">
        <v>1000</v>
      </c>
      <c r="W33" s="9"/>
      <c r="X33" s="8"/>
      <c r="Y33" s="9"/>
      <c r="Z33" s="8"/>
      <c r="AA33" s="9"/>
      <c r="AB33" s="10"/>
      <c r="AC33" s="9"/>
      <c r="AD33" s="8">
        <v>1000</v>
      </c>
      <c r="AE33" s="9"/>
      <c r="AF33" s="8"/>
      <c r="AG33" s="9"/>
      <c r="AH33" s="8"/>
      <c r="AI33" s="9"/>
      <c r="AJ33" s="10"/>
      <c r="AK33" s="9"/>
      <c r="AL33" s="8">
        <v>1000</v>
      </c>
      <c r="AM33" s="9"/>
      <c r="AN33" s="8"/>
      <c r="AO33" s="9"/>
      <c r="AP33" s="8"/>
      <c r="AQ33" s="9"/>
      <c r="AR33" s="10"/>
      <c r="AS33" s="9"/>
      <c r="AT33" s="8">
        <v>1000</v>
      </c>
      <c r="AU33" s="9"/>
      <c r="AV33" s="8"/>
      <c r="AW33" s="9"/>
      <c r="AX33" s="8"/>
      <c r="AY33" s="9"/>
      <c r="AZ33" s="10"/>
      <c r="BA33" s="9"/>
      <c r="BB33" s="8">
        <v>1000</v>
      </c>
      <c r="BC33" s="9"/>
      <c r="BD33" s="8"/>
      <c r="BE33" s="9"/>
      <c r="BF33" s="8"/>
      <c r="BG33" s="9"/>
      <c r="BH33" s="10"/>
      <c r="BI33" s="9"/>
      <c r="BJ33" s="8">
        <v>1000</v>
      </c>
      <c r="BK33" s="9"/>
      <c r="BL33" s="8"/>
      <c r="BM33" s="9"/>
      <c r="BN33" s="8"/>
      <c r="BO33" s="9"/>
      <c r="BP33" s="10"/>
      <c r="BQ33" s="9"/>
      <c r="BR33" s="8">
        <v>1000</v>
      </c>
      <c r="BS33" s="9"/>
      <c r="BT33" s="8"/>
      <c r="BU33" s="9"/>
      <c r="BV33" s="8"/>
      <c r="BW33" s="9"/>
      <c r="BX33" s="10"/>
      <c r="BY33" s="9"/>
      <c r="BZ33" s="8">
        <v>1000</v>
      </c>
      <c r="CA33" s="9"/>
      <c r="CB33" s="8"/>
      <c r="CC33" s="9"/>
      <c r="CD33" s="8"/>
      <c r="CE33" s="9"/>
      <c r="CF33" s="10"/>
      <c r="CG33" s="9"/>
      <c r="CH33" s="8">
        <v>1000</v>
      </c>
      <c r="CI33" s="9"/>
      <c r="CJ33" s="8"/>
      <c r="CK33" s="9"/>
      <c r="CL33" s="8"/>
      <c r="CM33" s="9"/>
      <c r="CN33" s="10"/>
      <c r="CO33" s="9"/>
      <c r="CP33" s="8">
        <v>2000</v>
      </c>
      <c r="CQ33" s="9"/>
      <c r="CR33" s="8"/>
      <c r="CS33" s="9"/>
      <c r="CT33" s="8"/>
      <c r="CU33" s="9"/>
      <c r="CV33" s="10"/>
      <c r="CW33" s="9"/>
      <c r="CX33" s="8">
        <f t="shared" si="84"/>
        <v>13000</v>
      </c>
      <c r="CY33" s="9"/>
      <c r="CZ33" s="11"/>
      <c r="DA33" s="9"/>
      <c r="DB33" s="8"/>
      <c r="DC33" s="9"/>
      <c r="DD33" s="10"/>
    </row>
    <row r="34" spans="1:108" ht="15.75" customHeight="1" x14ac:dyDescent="0.2">
      <c r="A34" s="1"/>
      <c r="B34" s="1"/>
      <c r="C34" s="1"/>
      <c r="D34" s="1"/>
      <c r="E34" s="1" t="s">
        <v>48</v>
      </c>
      <c r="F34" s="12">
        <v>0</v>
      </c>
      <c r="G34" s="9"/>
      <c r="H34" s="12">
        <v>1407</v>
      </c>
      <c r="I34" s="9"/>
      <c r="J34" s="12">
        <f t="shared" ref="J34:J35" si="85">ROUND((F34-H34),5)</f>
        <v>-1407</v>
      </c>
      <c r="K34" s="9"/>
      <c r="L34" s="13">
        <f t="shared" ref="L34:L35" si="86">ROUND(IF(H34=0, IF(F34=0, 0, 1), F34/H34),5)</f>
        <v>0</v>
      </c>
      <c r="M34" s="9"/>
      <c r="N34" s="12">
        <v>0</v>
      </c>
      <c r="O34" s="9"/>
      <c r="P34" s="12">
        <v>1407</v>
      </c>
      <c r="Q34" s="9"/>
      <c r="R34" s="12">
        <f t="shared" ref="R34:R35" si="87">ROUND((N34-P34),5)</f>
        <v>-1407</v>
      </c>
      <c r="S34" s="9"/>
      <c r="T34" s="13">
        <f t="shared" ref="T34:T35" si="88">ROUND(IF(P34=0, IF(N34=0, 0, 1), N34/P34),5)</f>
        <v>0</v>
      </c>
      <c r="U34" s="9"/>
      <c r="V34" s="12">
        <v>0</v>
      </c>
      <c r="W34" s="9"/>
      <c r="X34" s="12">
        <v>1407</v>
      </c>
      <c r="Y34" s="9"/>
      <c r="Z34" s="12">
        <f t="shared" ref="Z34:Z35" si="89">ROUND((V34-X34),5)</f>
        <v>-1407</v>
      </c>
      <c r="AA34" s="9"/>
      <c r="AB34" s="13">
        <f t="shared" ref="AB34:AB35" si="90">ROUND(IF(X34=0, IF(V34=0, 0, 1), V34/X34),5)</f>
        <v>0</v>
      </c>
      <c r="AC34" s="9"/>
      <c r="AD34" s="12">
        <v>0</v>
      </c>
      <c r="AE34" s="9"/>
      <c r="AF34" s="12">
        <v>1407</v>
      </c>
      <c r="AG34" s="9"/>
      <c r="AH34" s="12">
        <f t="shared" ref="AH34:AH35" si="91">ROUND((AD34-AF34),5)</f>
        <v>-1407</v>
      </c>
      <c r="AI34" s="9"/>
      <c r="AJ34" s="13">
        <f t="shared" ref="AJ34:AJ35" si="92">ROUND(IF(AF34=0, IF(AD34=0, 0, 1), AD34/AF34),5)</f>
        <v>0</v>
      </c>
      <c r="AK34" s="9"/>
      <c r="AL34" s="12">
        <v>0</v>
      </c>
      <c r="AM34" s="9"/>
      <c r="AN34" s="12">
        <v>1407</v>
      </c>
      <c r="AO34" s="9"/>
      <c r="AP34" s="12">
        <f t="shared" ref="AP34:AP35" si="93">ROUND((AL34-AN34),5)</f>
        <v>-1407</v>
      </c>
      <c r="AQ34" s="9"/>
      <c r="AR34" s="13">
        <f t="shared" ref="AR34:AR35" si="94">ROUND(IF(AN34=0, IF(AL34=0, 0, 1), AL34/AN34),5)</f>
        <v>0</v>
      </c>
      <c r="AS34" s="9"/>
      <c r="AT34" s="12">
        <v>0</v>
      </c>
      <c r="AU34" s="9"/>
      <c r="AV34" s="12">
        <v>1407</v>
      </c>
      <c r="AW34" s="9"/>
      <c r="AX34" s="12">
        <f t="shared" ref="AX34:AX35" si="95">ROUND((AT34-AV34),5)</f>
        <v>-1407</v>
      </c>
      <c r="AY34" s="9"/>
      <c r="AZ34" s="13">
        <f t="shared" ref="AZ34:AZ35" si="96">ROUND(IF(AV34=0, IF(AT34=0, 0, 1), AT34/AV34),5)</f>
        <v>0</v>
      </c>
      <c r="BA34" s="9"/>
      <c r="BB34" s="12">
        <v>0</v>
      </c>
      <c r="BC34" s="9"/>
      <c r="BD34" s="12">
        <v>1407</v>
      </c>
      <c r="BE34" s="9"/>
      <c r="BF34" s="12">
        <f t="shared" ref="BF34:BF35" si="97">ROUND((BB34-BD34),5)</f>
        <v>-1407</v>
      </c>
      <c r="BG34" s="9"/>
      <c r="BH34" s="13">
        <f t="shared" ref="BH34:BH35" si="98">ROUND(IF(BD34=0, IF(BB34=0, 0, 1), BB34/BD34),5)</f>
        <v>0</v>
      </c>
      <c r="BI34" s="9"/>
      <c r="BJ34" s="12">
        <v>0</v>
      </c>
      <c r="BK34" s="9"/>
      <c r="BL34" s="12">
        <v>1407</v>
      </c>
      <c r="BM34" s="9"/>
      <c r="BN34" s="12">
        <f t="shared" ref="BN34:BN35" si="99">ROUND((BJ34-BL34),5)</f>
        <v>-1407</v>
      </c>
      <c r="BO34" s="9"/>
      <c r="BP34" s="13">
        <f t="shared" ref="BP34:BP35" si="100">ROUND(IF(BL34=0, IF(BJ34=0, 0, 1), BJ34/BL34),5)</f>
        <v>0</v>
      </c>
      <c r="BQ34" s="9"/>
      <c r="BR34" s="12">
        <v>0</v>
      </c>
      <c r="BS34" s="9"/>
      <c r="BT34" s="12">
        <v>1407</v>
      </c>
      <c r="BU34" s="9"/>
      <c r="BV34" s="12">
        <f t="shared" ref="BV34:BV35" si="101">ROUND((BR34-BT34),5)</f>
        <v>-1407</v>
      </c>
      <c r="BW34" s="9"/>
      <c r="BX34" s="13">
        <f t="shared" ref="BX34:BX35" si="102">ROUND(IF(BT34=0, IF(BR34=0, 0, 1), BR34/BT34),5)</f>
        <v>0</v>
      </c>
      <c r="BY34" s="9"/>
      <c r="BZ34" s="12">
        <v>0</v>
      </c>
      <c r="CA34" s="9"/>
      <c r="CB34" s="12">
        <v>1407</v>
      </c>
      <c r="CC34" s="9"/>
      <c r="CD34" s="12">
        <f t="shared" ref="CD34:CD35" si="103">ROUND((BZ34-CB34),5)</f>
        <v>-1407</v>
      </c>
      <c r="CE34" s="9"/>
      <c r="CF34" s="13">
        <f t="shared" ref="CF34:CF35" si="104">ROUND(IF(CB34=0, IF(BZ34=0, 0, 1), BZ34/CB34),5)</f>
        <v>0</v>
      </c>
      <c r="CG34" s="9"/>
      <c r="CH34" s="12">
        <v>0</v>
      </c>
      <c r="CI34" s="9"/>
      <c r="CJ34" s="12">
        <v>1407</v>
      </c>
      <c r="CK34" s="9"/>
      <c r="CL34" s="12">
        <f t="shared" ref="CL34:CL35" si="105">ROUND((CH34-CJ34),5)</f>
        <v>-1407</v>
      </c>
      <c r="CM34" s="9"/>
      <c r="CN34" s="13">
        <f t="shared" ref="CN34:CN35" si="106">ROUND(IF(CJ34=0, IF(CH34=0, 0, 1), CH34/CJ34),5)</f>
        <v>0</v>
      </c>
      <c r="CO34" s="9"/>
      <c r="CP34" s="12">
        <v>0</v>
      </c>
      <c r="CQ34" s="9"/>
      <c r="CR34" s="12">
        <v>1407</v>
      </c>
      <c r="CS34" s="9"/>
      <c r="CT34" s="12">
        <f t="shared" ref="CT34:CT35" si="107">ROUND((CP34-CR34),5)</f>
        <v>-1407</v>
      </c>
      <c r="CU34" s="9"/>
      <c r="CV34" s="13">
        <f t="shared" ref="CV34:CV35" si="108">ROUND(IF(CR34=0, IF(CP34=0, 0, 1), CP34/CR34),5)</f>
        <v>0</v>
      </c>
      <c r="CW34" s="9"/>
      <c r="CX34" s="12">
        <f t="shared" si="84"/>
        <v>0</v>
      </c>
      <c r="CY34" s="9"/>
      <c r="CZ34" s="14">
        <f t="shared" ref="CZ34:CZ35" si="109">ROUND(H34+P34+X34+AF34+AN34+AV34+BD34+BL34+BT34+CB34+CJ34+CR34,5)</f>
        <v>16884</v>
      </c>
      <c r="DA34" s="9"/>
      <c r="DB34" s="12">
        <f t="shared" ref="DB34:DB35" si="110">ROUND((CX34-CZ34),5)</f>
        <v>-16884</v>
      </c>
      <c r="DC34" s="9"/>
      <c r="DD34" s="13">
        <f t="shared" ref="DD34:DD35" si="111">ROUND(IF(CZ34=0, IF(CX34=0, 0, 1), CX34/CZ34),5)</f>
        <v>0</v>
      </c>
    </row>
    <row r="35" spans="1:108" ht="15.75" customHeight="1" x14ac:dyDescent="0.2">
      <c r="A35" s="1"/>
      <c r="B35" s="1"/>
      <c r="C35" s="1"/>
      <c r="D35" s="1" t="s">
        <v>49</v>
      </c>
      <c r="E35" s="1"/>
      <c r="F35" s="8">
        <f>ROUND(SUM(F30:F34),5)</f>
        <v>1039.33</v>
      </c>
      <c r="G35" s="9"/>
      <c r="H35" s="8">
        <f>ROUND(SUM(H30:H34),5)</f>
        <v>1407</v>
      </c>
      <c r="I35" s="9"/>
      <c r="J35" s="8">
        <f t="shared" si="85"/>
        <v>-367.67</v>
      </c>
      <c r="K35" s="9"/>
      <c r="L35" s="10">
        <f t="shared" si="86"/>
        <v>0.73868999999999996</v>
      </c>
      <c r="M35" s="9"/>
      <c r="N35" s="8">
        <f>ROUND(SUM(N30:N34),5)</f>
        <v>1148.23</v>
      </c>
      <c r="O35" s="9"/>
      <c r="P35" s="8">
        <f>ROUND(SUM(P30:P34),5)</f>
        <v>1407</v>
      </c>
      <c r="Q35" s="9"/>
      <c r="R35" s="8">
        <f t="shared" si="87"/>
        <v>-258.77</v>
      </c>
      <c r="S35" s="9"/>
      <c r="T35" s="10">
        <f t="shared" si="88"/>
        <v>0.81608000000000003</v>
      </c>
      <c r="U35" s="9"/>
      <c r="V35" s="8">
        <f>ROUND(SUM(V30:V34),5)</f>
        <v>1269.71</v>
      </c>
      <c r="W35" s="9"/>
      <c r="X35" s="8">
        <f>ROUND(SUM(X30:X34),5)</f>
        <v>1407</v>
      </c>
      <c r="Y35" s="9"/>
      <c r="Z35" s="8">
        <f t="shared" si="89"/>
        <v>-137.29</v>
      </c>
      <c r="AA35" s="9"/>
      <c r="AB35" s="10">
        <f t="shared" si="90"/>
        <v>0.90242</v>
      </c>
      <c r="AC35" s="9"/>
      <c r="AD35" s="8">
        <f>ROUND(SUM(AD30:AD34),5)</f>
        <v>1159.6199999999999</v>
      </c>
      <c r="AE35" s="9"/>
      <c r="AF35" s="8">
        <f>ROUND(SUM(AF30:AF34),5)</f>
        <v>1407</v>
      </c>
      <c r="AG35" s="9"/>
      <c r="AH35" s="8">
        <f t="shared" si="91"/>
        <v>-247.38</v>
      </c>
      <c r="AI35" s="9"/>
      <c r="AJ35" s="10">
        <f t="shared" si="92"/>
        <v>0.82418000000000002</v>
      </c>
      <c r="AK35" s="9"/>
      <c r="AL35" s="8">
        <f>ROUND(SUM(AL30:AL34),5)</f>
        <v>1045.8900000000001</v>
      </c>
      <c r="AM35" s="9"/>
      <c r="AN35" s="8">
        <f>ROUND(SUM(AN30:AN34),5)</f>
        <v>1407</v>
      </c>
      <c r="AO35" s="9"/>
      <c r="AP35" s="8">
        <f t="shared" si="93"/>
        <v>-361.11</v>
      </c>
      <c r="AQ35" s="9"/>
      <c r="AR35" s="10">
        <f t="shared" si="94"/>
        <v>0.74334999999999996</v>
      </c>
      <c r="AS35" s="9"/>
      <c r="AT35" s="8">
        <f>ROUND(SUM(AT30:AT34),5)</f>
        <v>1268.3399999999999</v>
      </c>
      <c r="AU35" s="9"/>
      <c r="AV35" s="8">
        <f>ROUND(SUM(AV30:AV34),5)</f>
        <v>1407</v>
      </c>
      <c r="AW35" s="9"/>
      <c r="AX35" s="8">
        <f t="shared" si="95"/>
        <v>-138.66</v>
      </c>
      <c r="AY35" s="9"/>
      <c r="AZ35" s="10">
        <f t="shared" si="96"/>
        <v>0.90144999999999997</v>
      </c>
      <c r="BA35" s="9"/>
      <c r="BB35" s="8">
        <f>ROUND(SUM(BB30:BB34),5)</f>
        <v>1163</v>
      </c>
      <c r="BC35" s="9"/>
      <c r="BD35" s="8">
        <f>ROUND(SUM(BD30:BD34),5)</f>
        <v>1407</v>
      </c>
      <c r="BE35" s="9"/>
      <c r="BF35" s="8">
        <f t="shared" si="97"/>
        <v>-244</v>
      </c>
      <c r="BG35" s="9"/>
      <c r="BH35" s="10">
        <f t="shared" si="98"/>
        <v>0.82657999999999998</v>
      </c>
      <c r="BI35" s="9"/>
      <c r="BJ35" s="8">
        <f>ROUND(SUM(BJ30:BJ34),5)</f>
        <v>1153.67</v>
      </c>
      <c r="BK35" s="9"/>
      <c r="BL35" s="8">
        <f>ROUND(SUM(BL30:BL34),5)</f>
        <v>1407</v>
      </c>
      <c r="BM35" s="9"/>
      <c r="BN35" s="8">
        <f t="shared" si="99"/>
        <v>-253.33</v>
      </c>
      <c r="BO35" s="9"/>
      <c r="BP35" s="10">
        <f t="shared" si="100"/>
        <v>0.81994999999999996</v>
      </c>
      <c r="BQ35" s="9"/>
      <c r="BR35" s="8">
        <f>ROUND(SUM(BR30:BR34),5)</f>
        <v>1152.23</v>
      </c>
      <c r="BS35" s="9"/>
      <c r="BT35" s="8">
        <f>ROUND(SUM(BT30:BT34),5)</f>
        <v>1407</v>
      </c>
      <c r="BU35" s="9"/>
      <c r="BV35" s="8">
        <f t="shared" si="101"/>
        <v>-254.77</v>
      </c>
      <c r="BW35" s="9"/>
      <c r="BX35" s="10">
        <f t="shared" si="102"/>
        <v>0.81893000000000005</v>
      </c>
      <c r="BY35" s="9"/>
      <c r="BZ35" s="8">
        <f>ROUND(SUM(BZ30:BZ34),5)</f>
        <v>1039.33</v>
      </c>
      <c r="CA35" s="9"/>
      <c r="CB35" s="8">
        <f>ROUND(SUM(CB30:CB34),5)</f>
        <v>1407</v>
      </c>
      <c r="CC35" s="9"/>
      <c r="CD35" s="8">
        <f t="shared" si="103"/>
        <v>-367.67</v>
      </c>
      <c r="CE35" s="9"/>
      <c r="CF35" s="10">
        <f t="shared" si="104"/>
        <v>0.73868999999999996</v>
      </c>
      <c r="CG35" s="9"/>
      <c r="CH35" s="8">
        <f>ROUND(SUM(CH30:CH34),5)</f>
        <v>1263.68</v>
      </c>
      <c r="CI35" s="9"/>
      <c r="CJ35" s="8">
        <f>ROUND(SUM(CJ30:CJ34),5)</f>
        <v>1407</v>
      </c>
      <c r="CK35" s="9"/>
      <c r="CL35" s="8">
        <f t="shared" si="105"/>
        <v>-143.32</v>
      </c>
      <c r="CM35" s="9"/>
      <c r="CN35" s="10">
        <f t="shared" si="106"/>
        <v>0.89814000000000005</v>
      </c>
      <c r="CO35" s="9"/>
      <c r="CP35" s="8">
        <f>ROUND(SUM(CP30:CP34),5)</f>
        <v>2148.36</v>
      </c>
      <c r="CQ35" s="9"/>
      <c r="CR35" s="8">
        <f>ROUND(SUM(CR30:CR34),5)</f>
        <v>1407</v>
      </c>
      <c r="CS35" s="9"/>
      <c r="CT35" s="8">
        <f t="shared" si="107"/>
        <v>741.36</v>
      </c>
      <c r="CU35" s="9"/>
      <c r="CV35" s="10">
        <f t="shared" si="108"/>
        <v>1.52691</v>
      </c>
      <c r="CW35" s="9"/>
      <c r="CX35" s="8">
        <f t="shared" si="84"/>
        <v>14851.39</v>
      </c>
      <c r="CY35" s="9"/>
      <c r="CZ35" s="11">
        <f t="shared" si="109"/>
        <v>16884</v>
      </c>
      <c r="DA35" s="9"/>
      <c r="DB35" s="8">
        <f t="shared" si="110"/>
        <v>-2032.61</v>
      </c>
      <c r="DC35" s="9"/>
      <c r="DD35" s="10">
        <f t="shared" si="111"/>
        <v>0.87961</v>
      </c>
    </row>
    <row r="36" spans="1:108" ht="15.75" customHeight="1" x14ac:dyDescent="0.2">
      <c r="A36" s="1"/>
      <c r="B36" s="1"/>
      <c r="C36" s="1"/>
      <c r="D36" s="1" t="s">
        <v>50</v>
      </c>
      <c r="E36" s="1"/>
      <c r="F36" s="8"/>
      <c r="G36" s="9"/>
      <c r="H36" s="8"/>
      <c r="I36" s="9"/>
      <c r="J36" s="8"/>
      <c r="K36" s="9"/>
      <c r="L36" s="10"/>
      <c r="M36" s="9"/>
      <c r="N36" s="8"/>
      <c r="O36" s="9"/>
      <c r="P36" s="8"/>
      <c r="Q36" s="9"/>
      <c r="R36" s="8"/>
      <c r="S36" s="9"/>
      <c r="T36" s="10"/>
      <c r="U36" s="9"/>
      <c r="V36" s="8"/>
      <c r="W36" s="9"/>
      <c r="X36" s="8"/>
      <c r="Y36" s="9"/>
      <c r="Z36" s="8"/>
      <c r="AA36" s="9"/>
      <c r="AB36" s="10"/>
      <c r="AC36" s="9"/>
      <c r="AD36" s="8"/>
      <c r="AE36" s="9"/>
      <c r="AF36" s="8"/>
      <c r="AG36" s="9"/>
      <c r="AH36" s="8"/>
      <c r="AI36" s="9"/>
      <c r="AJ36" s="10"/>
      <c r="AK36" s="9"/>
      <c r="AL36" s="8"/>
      <c r="AM36" s="9"/>
      <c r="AN36" s="8"/>
      <c r="AO36" s="9"/>
      <c r="AP36" s="8"/>
      <c r="AQ36" s="9"/>
      <c r="AR36" s="10"/>
      <c r="AS36" s="9"/>
      <c r="AT36" s="8"/>
      <c r="AU36" s="9"/>
      <c r="AV36" s="8"/>
      <c r="AW36" s="9"/>
      <c r="AX36" s="8"/>
      <c r="AY36" s="9"/>
      <c r="AZ36" s="10"/>
      <c r="BA36" s="9"/>
      <c r="BB36" s="8"/>
      <c r="BC36" s="9"/>
      <c r="BD36" s="8"/>
      <c r="BE36" s="9"/>
      <c r="BF36" s="8"/>
      <c r="BG36" s="9"/>
      <c r="BH36" s="10"/>
      <c r="BI36" s="9"/>
      <c r="BJ36" s="8"/>
      <c r="BK36" s="9"/>
      <c r="BL36" s="8"/>
      <c r="BM36" s="9"/>
      <c r="BN36" s="8"/>
      <c r="BO36" s="9"/>
      <c r="BP36" s="10"/>
      <c r="BQ36" s="9"/>
      <c r="BR36" s="8"/>
      <c r="BS36" s="9"/>
      <c r="BT36" s="8"/>
      <c r="BU36" s="9"/>
      <c r="BV36" s="8"/>
      <c r="BW36" s="9"/>
      <c r="BX36" s="10"/>
      <c r="BY36" s="9"/>
      <c r="BZ36" s="8"/>
      <c r="CA36" s="9"/>
      <c r="CB36" s="8"/>
      <c r="CC36" s="9"/>
      <c r="CD36" s="8"/>
      <c r="CE36" s="9"/>
      <c r="CF36" s="10"/>
      <c r="CG36" s="9"/>
      <c r="CH36" s="8"/>
      <c r="CI36" s="9"/>
      <c r="CJ36" s="8"/>
      <c r="CK36" s="9"/>
      <c r="CL36" s="8"/>
      <c r="CM36" s="9"/>
      <c r="CN36" s="10"/>
      <c r="CO36" s="9"/>
      <c r="CP36" s="8"/>
      <c r="CQ36" s="9"/>
      <c r="CR36" s="8"/>
      <c r="CS36" s="9"/>
      <c r="CT36" s="8"/>
      <c r="CU36" s="9"/>
      <c r="CV36" s="10"/>
      <c r="CW36" s="9"/>
      <c r="CX36" s="8"/>
      <c r="CY36" s="9"/>
      <c r="CZ36" s="11"/>
      <c r="DA36" s="9"/>
      <c r="DB36" s="8"/>
      <c r="DC36" s="9"/>
      <c r="DD36" s="10"/>
    </row>
    <row r="37" spans="1:108" ht="15.75" customHeight="1" x14ac:dyDescent="0.2">
      <c r="A37" s="1"/>
      <c r="B37" s="1"/>
      <c r="C37" s="1"/>
      <c r="D37" s="1"/>
      <c r="E37" s="1" t="s">
        <v>51</v>
      </c>
      <c r="F37" s="8">
        <v>0</v>
      </c>
      <c r="G37" s="9"/>
      <c r="H37" s="8"/>
      <c r="I37" s="9"/>
      <c r="J37" s="8"/>
      <c r="K37" s="9"/>
      <c r="L37" s="10"/>
      <c r="M37" s="9"/>
      <c r="N37" s="8">
        <v>0</v>
      </c>
      <c r="O37" s="9"/>
      <c r="P37" s="8"/>
      <c r="Q37" s="9"/>
      <c r="R37" s="8"/>
      <c r="S37" s="9"/>
      <c r="T37" s="10"/>
      <c r="U37" s="9"/>
      <c r="V37" s="8">
        <v>0</v>
      </c>
      <c r="W37" s="9"/>
      <c r="X37" s="8"/>
      <c r="Y37" s="9"/>
      <c r="Z37" s="8"/>
      <c r="AA37" s="9"/>
      <c r="AB37" s="10"/>
      <c r="AC37" s="9"/>
      <c r="AD37" s="8">
        <v>0</v>
      </c>
      <c r="AE37" s="9"/>
      <c r="AF37" s="8"/>
      <c r="AG37" s="9"/>
      <c r="AH37" s="8"/>
      <c r="AI37" s="9"/>
      <c r="AJ37" s="10"/>
      <c r="AK37" s="9"/>
      <c r="AL37" s="8">
        <v>0</v>
      </c>
      <c r="AM37" s="9"/>
      <c r="AN37" s="8"/>
      <c r="AO37" s="9"/>
      <c r="AP37" s="8"/>
      <c r="AQ37" s="9"/>
      <c r="AR37" s="10"/>
      <c r="AS37" s="9"/>
      <c r="AT37" s="8">
        <v>0</v>
      </c>
      <c r="AU37" s="9"/>
      <c r="AV37" s="8"/>
      <c r="AW37" s="9"/>
      <c r="AX37" s="8"/>
      <c r="AY37" s="9"/>
      <c r="AZ37" s="10"/>
      <c r="BA37" s="9"/>
      <c r="BB37" s="8">
        <v>0</v>
      </c>
      <c r="BC37" s="9"/>
      <c r="BD37" s="8"/>
      <c r="BE37" s="9"/>
      <c r="BF37" s="8"/>
      <c r="BG37" s="9"/>
      <c r="BH37" s="10"/>
      <c r="BI37" s="9"/>
      <c r="BJ37" s="8">
        <v>275</v>
      </c>
      <c r="BK37" s="9"/>
      <c r="BL37" s="8"/>
      <c r="BM37" s="9"/>
      <c r="BN37" s="8"/>
      <c r="BO37" s="9"/>
      <c r="BP37" s="10"/>
      <c r="BQ37" s="9"/>
      <c r="BR37" s="8">
        <v>325</v>
      </c>
      <c r="BS37" s="9"/>
      <c r="BT37" s="8"/>
      <c r="BU37" s="9"/>
      <c r="BV37" s="8"/>
      <c r="BW37" s="9"/>
      <c r="BX37" s="10"/>
      <c r="BY37" s="9"/>
      <c r="BZ37" s="8">
        <v>400</v>
      </c>
      <c r="CA37" s="9"/>
      <c r="CB37" s="8"/>
      <c r="CC37" s="9"/>
      <c r="CD37" s="8"/>
      <c r="CE37" s="9"/>
      <c r="CF37" s="10"/>
      <c r="CG37" s="9"/>
      <c r="CH37" s="8">
        <v>275</v>
      </c>
      <c r="CI37" s="9"/>
      <c r="CJ37" s="8"/>
      <c r="CK37" s="9"/>
      <c r="CL37" s="8"/>
      <c r="CM37" s="9"/>
      <c r="CN37" s="10"/>
      <c r="CO37" s="9"/>
      <c r="CP37" s="8">
        <v>275</v>
      </c>
      <c r="CQ37" s="9"/>
      <c r="CR37" s="8"/>
      <c r="CS37" s="9"/>
      <c r="CT37" s="8"/>
      <c r="CU37" s="9"/>
      <c r="CV37" s="10"/>
      <c r="CW37" s="9"/>
      <c r="CX37" s="8">
        <f t="shared" ref="CX37:CX40" si="112">ROUND(F37+N37+V37+AD37+AL37+AT37+BB37+BJ37+BR37+BZ37+CH37+CP37,5)</f>
        <v>1550</v>
      </c>
      <c r="CY37" s="9"/>
      <c r="CZ37" s="11"/>
      <c r="DA37" s="9"/>
      <c r="DB37" s="8"/>
      <c r="DC37" s="9"/>
      <c r="DD37" s="10"/>
    </row>
    <row r="38" spans="1:108" ht="15.75" customHeight="1" x14ac:dyDescent="0.2">
      <c r="A38" s="1"/>
      <c r="B38" s="1"/>
      <c r="C38" s="1"/>
      <c r="D38" s="1"/>
      <c r="E38" s="1" t="s">
        <v>52</v>
      </c>
      <c r="F38" s="12">
        <v>275</v>
      </c>
      <c r="G38" s="9"/>
      <c r="H38" s="12">
        <v>500</v>
      </c>
      <c r="I38" s="9"/>
      <c r="J38" s="12">
        <f t="shared" ref="J38:J39" si="113">ROUND((F38-H38),5)</f>
        <v>-225</v>
      </c>
      <c r="K38" s="9"/>
      <c r="L38" s="13">
        <f t="shared" ref="L38:L39" si="114">ROUND(IF(H38=0, IF(F38=0, 0, 1), F38/H38),5)</f>
        <v>0.55000000000000004</v>
      </c>
      <c r="M38" s="9"/>
      <c r="N38" s="12">
        <v>0</v>
      </c>
      <c r="O38" s="9"/>
      <c r="P38" s="12">
        <v>500</v>
      </c>
      <c r="Q38" s="9"/>
      <c r="R38" s="12">
        <f t="shared" ref="R38:R39" si="115">ROUND((N38-P38),5)</f>
        <v>-500</v>
      </c>
      <c r="S38" s="9"/>
      <c r="T38" s="13">
        <f t="shared" ref="T38:T39" si="116">ROUND(IF(P38=0, IF(N38=0, 0, 1), N38/P38),5)</f>
        <v>0</v>
      </c>
      <c r="U38" s="9"/>
      <c r="V38" s="12">
        <v>9670</v>
      </c>
      <c r="W38" s="9"/>
      <c r="X38" s="12">
        <v>750</v>
      </c>
      <c r="Y38" s="9"/>
      <c r="Z38" s="12">
        <f t="shared" ref="Z38:Z39" si="117">ROUND((V38-X38),5)</f>
        <v>8920</v>
      </c>
      <c r="AA38" s="9"/>
      <c r="AB38" s="13">
        <f t="shared" ref="AB38:AB39" si="118">ROUND(IF(X38=0, IF(V38=0, 0, 1), V38/X38),5)</f>
        <v>12.893330000000001</v>
      </c>
      <c r="AC38" s="9"/>
      <c r="AD38" s="12">
        <v>370</v>
      </c>
      <c r="AE38" s="9"/>
      <c r="AF38" s="12">
        <v>500</v>
      </c>
      <c r="AG38" s="9"/>
      <c r="AH38" s="12">
        <f t="shared" ref="AH38:AH39" si="119">ROUND((AD38-AF38),5)</f>
        <v>-130</v>
      </c>
      <c r="AI38" s="9"/>
      <c r="AJ38" s="13">
        <f t="shared" ref="AJ38:AJ39" si="120">ROUND(IF(AF38=0, IF(AD38=0, 0, 1), AD38/AF38),5)</f>
        <v>0.74</v>
      </c>
      <c r="AK38" s="9"/>
      <c r="AL38" s="12">
        <v>275</v>
      </c>
      <c r="AM38" s="9"/>
      <c r="AN38" s="12">
        <v>500</v>
      </c>
      <c r="AO38" s="9"/>
      <c r="AP38" s="12">
        <f t="shared" ref="AP38:AP39" si="121">ROUND((AL38-AN38),5)</f>
        <v>-225</v>
      </c>
      <c r="AQ38" s="9"/>
      <c r="AR38" s="13">
        <f t="shared" ref="AR38:AR39" si="122">ROUND(IF(AN38=0, IF(AL38=0, 0, 1), AL38/AN38),5)</f>
        <v>0.55000000000000004</v>
      </c>
      <c r="AS38" s="9"/>
      <c r="AT38" s="12">
        <v>275</v>
      </c>
      <c r="AU38" s="9"/>
      <c r="AV38" s="12">
        <v>750</v>
      </c>
      <c r="AW38" s="9"/>
      <c r="AX38" s="12">
        <f t="shared" ref="AX38:AX39" si="123">ROUND((AT38-AV38),5)</f>
        <v>-475</v>
      </c>
      <c r="AY38" s="9"/>
      <c r="AZ38" s="13">
        <f t="shared" ref="AZ38:AZ39" si="124">ROUND(IF(AV38=0, IF(AT38=0, 0, 1), AT38/AV38),5)</f>
        <v>0.36667</v>
      </c>
      <c r="BA38" s="9"/>
      <c r="BB38" s="12">
        <v>415</v>
      </c>
      <c r="BC38" s="9"/>
      <c r="BD38" s="12">
        <v>500</v>
      </c>
      <c r="BE38" s="9"/>
      <c r="BF38" s="12">
        <f t="shared" ref="BF38:BF39" si="125">ROUND((BB38-BD38),5)</f>
        <v>-85</v>
      </c>
      <c r="BG38" s="9"/>
      <c r="BH38" s="13">
        <f t="shared" ref="BH38:BH39" si="126">ROUND(IF(BD38=0, IF(BB38=0, 0, 1), BB38/BD38),5)</f>
        <v>0.83</v>
      </c>
      <c r="BI38" s="9"/>
      <c r="BJ38" s="12">
        <v>0</v>
      </c>
      <c r="BK38" s="9"/>
      <c r="BL38" s="12">
        <v>500</v>
      </c>
      <c r="BM38" s="9"/>
      <c r="BN38" s="12">
        <f t="shared" ref="BN38:BN39" si="127">ROUND((BJ38-BL38),5)</f>
        <v>-500</v>
      </c>
      <c r="BO38" s="9"/>
      <c r="BP38" s="13">
        <f t="shared" ref="BP38:BP39" si="128">ROUND(IF(BL38=0, IF(BJ38=0, 0, 1), BJ38/BL38),5)</f>
        <v>0</v>
      </c>
      <c r="BQ38" s="9"/>
      <c r="BR38" s="12">
        <v>0</v>
      </c>
      <c r="BS38" s="9"/>
      <c r="BT38" s="12">
        <v>750</v>
      </c>
      <c r="BU38" s="9"/>
      <c r="BV38" s="12">
        <f t="shared" ref="BV38:BV39" si="129">ROUND((BR38-BT38),5)</f>
        <v>-750</v>
      </c>
      <c r="BW38" s="9"/>
      <c r="BX38" s="13">
        <f t="shared" ref="BX38:BX39" si="130">ROUND(IF(BT38=0, IF(BR38=0, 0, 1), BR38/BT38),5)</f>
        <v>0</v>
      </c>
      <c r="BY38" s="9"/>
      <c r="BZ38" s="12">
        <v>0</v>
      </c>
      <c r="CA38" s="9"/>
      <c r="CB38" s="12">
        <v>500</v>
      </c>
      <c r="CC38" s="9"/>
      <c r="CD38" s="12">
        <f t="shared" ref="CD38:CD39" si="131">ROUND((BZ38-CB38),5)</f>
        <v>-500</v>
      </c>
      <c r="CE38" s="9"/>
      <c r="CF38" s="13">
        <f t="shared" ref="CF38:CF39" si="132">ROUND(IF(CB38=0, IF(BZ38=0, 0, 1), BZ38/CB38),5)</f>
        <v>0</v>
      </c>
      <c r="CG38" s="9"/>
      <c r="CH38" s="12">
        <v>0</v>
      </c>
      <c r="CI38" s="9"/>
      <c r="CJ38" s="12">
        <v>500</v>
      </c>
      <c r="CK38" s="9"/>
      <c r="CL38" s="12">
        <f t="shared" ref="CL38:CL39" si="133">ROUND((CH38-CJ38),5)</f>
        <v>-500</v>
      </c>
      <c r="CM38" s="9"/>
      <c r="CN38" s="13">
        <f t="shared" ref="CN38:CN39" si="134">ROUND(IF(CJ38=0, IF(CH38=0, 0, 1), CH38/CJ38),5)</f>
        <v>0</v>
      </c>
      <c r="CO38" s="9"/>
      <c r="CP38" s="12">
        <v>0</v>
      </c>
      <c r="CQ38" s="9"/>
      <c r="CR38" s="12">
        <v>750</v>
      </c>
      <c r="CS38" s="9"/>
      <c r="CT38" s="12">
        <f t="shared" ref="CT38:CT39" si="135">ROUND((CP38-CR38),5)</f>
        <v>-750</v>
      </c>
      <c r="CU38" s="9"/>
      <c r="CV38" s="10">
        <f t="shared" ref="CV38:CV39" si="136">ROUND(IF(CR38=0, IF(CP38=0, 0, 1), CP38/CR38),5)</f>
        <v>0</v>
      </c>
      <c r="CW38" s="9"/>
      <c r="CX38" s="12">
        <f t="shared" si="112"/>
        <v>11280</v>
      </c>
      <c r="CY38" s="9"/>
      <c r="CZ38" s="14">
        <f t="shared" ref="CZ38:CZ39" si="137">ROUND(H38+P38+X38+AF38+AN38+AV38+BD38+BL38+BT38+CB38+CJ38+CR38,5)</f>
        <v>7000</v>
      </c>
      <c r="DA38" s="9"/>
      <c r="DB38" s="12">
        <f t="shared" ref="DB38:DB39" si="138">ROUND((CX38-CZ38),5)</f>
        <v>4280</v>
      </c>
      <c r="DC38" s="9"/>
      <c r="DD38" s="13">
        <f t="shared" ref="DD38:DD39" si="139">ROUND(IF(CZ38=0, IF(CX38=0, 0, 1), CX38/CZ38),5)</f>
        <v>1.6114299999999999</v>
      </c>
    </row>
    <row r="39" spans="1:108" ht="15.75" customHeight="1" x14ac:dyDescent="0.2">
      <c r="A39" s="1"/>
      <c r="B39" s="1"/>
      <c r="C39" s="1"/>
      <c r="D39" s="1" t="s">
        <v>53</v>
      </c>
      <c r="E39" s="1"/>
      <c r="F39" s="8">
        <f>ROUND(SUM(F36:F38),5)</f>
        <v>275</v>
      </c>
      <c r="G39" s="9"/>
      <c r="H39" s="8">
        <f>ROUND(SUM(H36:H38),5)</f>
        <v>500</v>
      </c>
      <c r="I39" s="9"/>
      <c r="J39" s="8">
        <f t="shared" si="113"/>
        <v>-225</v>
      </c>
      <c r="K39" s="9"/>
      <c r="L39" s="10">
        <f t="shared" si="114"/>
        <v>0.55000000000000004</v>
      </c>
      <c r="M39" s="9"/>
      <c r="N39" s="8">
        <f>ROUND(SUM(N36:N38),5)</f>
        <v>0</v>
      </c>
      <c r="O39" s="9"/>
      <c r="P39" s="8">
        <f>ROUND(SUM(P36:P38),5)</f>
        <v>500</v>
      </c>
      <c r="Q39" s="9"/>
      <c r="R39" s="8">
        <f t="shared" si="115"/>
        <v>-500</v>
      </c>
      <c r="S39" s="9"/>
      <c r="T39" s="10">
        <f t="shared" si="116"/>
        <v>0</v>
      </c>
      <c r="U39" s="9"/>
      <c r="V39" s="8">
        <f>ROUND(SUM(V36:V38),5)</f>
        <v>9670</v>
      </c>
      <c r="W39" s="9"/>
      <c r="X39" s="8">
        <f>ROUND(SUM(X36:X38),5)</f>
        <v>750</v>
      </c>
      <c r="Y39" s="9"/>
      <c r="Z39" s="8">
        <f t="shared" si="117"/>
        <v>8920</v>
      </c>
      <c r="AA39" s="9"/>
      <c r="AB39" s="10">
        <f t="shared" si="118"/>
        <v>12.893330000000001</v>
      </c>
      <c r="AC39" s="9"/>
      <c r="AD39" s="8">
        <f>ROUND(SUM(AD36:AD38),5)</f>
        <v>370</v>
      </c>
      <c r="AE39" s="9"/>
      <c r="AF39" s="8">
        <f>ROUND(SUM(AF36:AF38),5)</f>
        <v>500</v>
      </c>
      <c r="AG39" s="9"/>
      <c r="AH39" s="8">
        <f t="shared" si="119"/>
        <v>-130</v>
      </c>
      <c r="AI39" s="9"/>
      <c r="AJ39" s="10">
        <f t="shared" si="120"/>
        <v>0.74</v>
      </c>
      <c r="AK39" s="9"/>
      <c r="AL39" s="8">
        <f>ROUND(SUM(AL36:AL38),5)</f>
        <v>275</v>
      </c>
      <c r="AM39" s="9"/>
      <c r="AN39" s="8">
        <f>ROUND(SUM(AN36:AN38),5)</f>
        <v>500</v>
      </c>
      <c r="AO39" s="9"/>
      <c r="AP39" s="8">
        <f t="shared" si="121"/>
        <v>-225</v>
      </c>
      <c r="AQ39" s="9"/>
      <c r="AR39" s="10">
        <f t="shared" si="122"/>
        <v>0.55000000000000004</v>
      </c>
      <c r="AS39" s="9"/>
      <c r="AT39" s="8">
        <f>ROUND(SUM(AT36:AT38),5)</f>
        <v>275</v>
      </c>
      <c r="AU39" s="9"/>
      <c r="AV39" s="8">
        <f>ROUND(SUM(AV36:AV38),5)</f>
        <v>750</v>
      </c>
      <c r="AW39" s="9"/>
      <c r="AX39" s="8">
        <f t="shared" si="123"/>
        <v>-475</v>
      </c>
      <c r="AY39" s="9"/>
      <c r="AZ39" s="10">
        <f t="shared" si="124"/>
        <v>0.36667</v>
      </c>
      <c r="BA39" s="9"/>
      <c r="BB39" s="8">
        <f>ROUND(SUM(BB36:BB38),5)</f>
        <v>415</v>
      </c>
      <c r="BC39" s="9"/>
      <c r="BD39" s="8">
        <f>ROUND(SUM(BD36:BD38),5)</f>
        <v>500</v>
      </c>
      <c r="BE39" s="9"/>
      <c r="BF39" s="8">
        <f t="shared" si="125"/>
        <v>-85</v>
      </c>
      <c r="BG39" s="9"/>
      <c r="BH39" s="10">
        <f t="shared" si="126"/>
        <v>0.83</v>
      </c>
      <c r="BI39" s="9"/>
      <c r="BJ39" s="8">
        <f>ROUND(SUM(BJ36:BJ38),5)</f>
        <v>275</v>
      </c>
      <c r="BK39" s="9"/>
      <c r="BL39" s="8">
        <f>ROUND(SUM(BL36:BL38),5)</f>
        <v>500</v>
      </c>
      <c r="BM39" s="9"/>
      <c r="BN39" s="8">
        <f t="shared" si="127"/>
        <v>-225</v>
      </c>
      <c r="BO39" s="9"/>
      <c r="BP39" s="10">
        <f t="shared" si="128"/>
        <v>0.55000000000000004</v>
      </c>
      <c r="BQ39" s="9"/>
      <c r="BR39" s="8">
        <f>ROUND(SUM(BR36:BR38),5)</f>
        <v>325</v>
      </c>
      <c r="BS39" s="9"/>
      <c r="BT39" s="8">
        <f>ROUND(SUM(BT36:BT38),5)</f>
        <v>750</v>
      </c>
      <c r="BU39" s="9"/>
      <c r="BV39" s="8">
        <f t="shared" si="129"/>
        <v>-425</v>
      </c>
      <c r="BW39" s="9"/>
      <c r="BX39" s="10">
        <f t="shared" si="130"/>
        <v>0.43332999999999999</v>
      </c>
      <c r="BY39" s="9"/>
      <c r="BZ39" s="8">
        <f>ROUND(SUM(BZ36:BZ38),5)</f>
        <v>400</v>
      </c>
      <c r="CA39" s="9"/>
      <c r="CB39" s="8">
        <f>ROUND(SUM(CB36:CB38),5)</f>
        <v>500</v>
      </c>
      <c r="CC39" s="9"/>
      <c r="CD39" s="8">
        <f t="shared" si="131"/>
        <v>-100</v>
      </c>
      <c r="CE39" s="9"/>
      <c r="CF39" s="10">
        <f t="shared" si="132"/>
        <v>0.8</v>
      </c>
      <c r="CG39" s="9"/>
      <c r="CH39" s="8">
        <f>ROUND(SUM(CH36:CH38),5)</f>
        <v>275</v>
      </c>
      <c r="CI39" s="9"/>
      <c r="CJ39" s="8">
        <f>ROUND(SUM(CJ36:CJ38),5)</f>
        <v>500</v>
      </c>
      <c r="CK39" s="9"/>
      <c r="CL39" s="8">
        <f t="shared" si="133"/>
        <v>-225</v>
      </c>
      <c r="CM39" s="9"/>
      <c r="CN39" s="10">
        <f t="shared" si="134"/>
        <v>0.55000000000000004</v>
      </c>
      <c r="CO39" s="9"/>
      <c r="CP39" s="8">
        <f>ROUND(SUM(CP36:CP38),5)</f>
        <v>275</v>
      </c>
      <c r="CQ39" s="9"/>
      <c r="CR39" s="8">
        <f>ROUND(SUM(CR36:CR38),5)</f>
        <v>750</v>
      </c>
      <c r="CS39" s="9"/>
      <c r="CT39" s="8">
        <f t="shared" si="135"/>
        <v>-475</v>
      </c>
      <c r="CU39" s="9"/>
      <c r="CV39" s="10">
        <f t="shared" si="136"/>
        <v>0.36667</v>
      </c>
      <c r="CW39" s="9"/>
      <c r="CX39" s="8">
        <f t="shared" si="112"/>
        <v>12830</v>
      </c>
      <c r="CY39" s="9"/>
      <c r="CZ39" s="11">
        <f t="shared" si="137"/>
        <v>7000</v>
      </c>
      <c r="DA39" s="9"/>
      <c r="DB39" s="8">
        <f t="shared" si="138"/>
        <v>5830</v>
      </c>
      <c r="DC39" s="9"/>
      <c r="DD39" s="10">
        <f t="shared" si="139"/>
        <v>1.8328599999999999</v>
      </c>
    </row>
    <row r="40" spans="1:108" ht="15.75" customHeight="1" x14ac:dyDescent="0.2">
      <c r="A40" s="1"/>
      <c r="B40" s="1"/>
      <c r="C40" s="1"/>
      <c r="D40" s="1" t="s">
        <v>54</v>
      </c>
      <c r="E40" s="1"/>
      <c r="F40" s="8">
        <v>0</v>
      </c>
      <c r="G40" s="9"/>
      <c r="H40" s="8"/>
      <c r="I40" s="9"/>
      <c r="J40" s="8"/>
      <c r="K40" s="9"/>
      <c r="L40" s="10"/>
      <c r="M40" s="9"/>
      <c r="N40" s="8">
        <v>0</v>
      </c>
      <c r="O40" s="9"/>
      <c r="P40" s="8"/>
      <c r="Q40" s="9"/>
      <c r="R40" s="8"/>
      <c r="S40" s="9"/>
      <c r="T40" s="10"/>
      <c r="U40" s="9"/>
      <c r="V40" s="8">
        <v>0</v>
      </c>
      <c r="W40" s="9"/>
      <c r="X40" s="8"/>
      <c r="Y40" s="9"/>
      <c r="Z40" s="8"/>
      <c r="AA40" s="9"/>
      <c r="AB40" s="10"/>
      <c r="AC40" s="9"/>
      <c r="AD40" s="8">
        <v>0</v>
      </c>
      <c r="AE40" s="9"/>
      <c r="AF40" s="8"/>
      <c r="AG40" s="9"/>
      <c r="AH40" s="8"/>
      <c r="AI40" s="9"/>
      <c r="AJ40" s="10"/>
      <c r="AK40" s="9"/>
      <c r="AL40" s="8">
        <v>0</v>
      </c>
      <c r="AM40" s="9"/>
      <c r="AN40" s="8"/>
      <c r="AO40" s="9"/>
      <c r="AP40" s="8"/>
      <c r="AQ40" s="9"/>
      <c r="AR40" s="10"/>
      <c r="AS40" s="9"/>
      <c r="AT40" s="8">
        <v>0</v>
      </c>
      <c r="AU40" s="9"/>
      <c r="AV40" s="8"/>
      <c r="AW40" s="9"/>
      <c r="AX40" s="8"/>
      <c r="AY40" s="9"/>
      <c r="AZ40" s="10"/>
      <c r="BA40" s="9"/>
      <c r="BB40" s="8">
        <v>0</v>
      </c>
      <c r="BC40" s="9"/>
      <c r="BD40" s="8"/>
      <c r="BE40" s="9"/>
      <c r="BF40" s="8"/>
      <c r="BG40" s="9"/>
      <c r="BH40" s="10"/>
      <c r="BI40" s="9"/>
      <c r="BJ40" s="8">
        <v>0</v>
      </c>
      <c r="BK40" s="9"/>
      <c r="BL40" s="8"/>
      <c r="BM40" s="9"/>
      <c r="BN40" s="8"/>
      <c r="BO40" s="9"/>
      <c r="BP40" s="10"/>
      <c r="BQ40" s="9"/>
      <c r="BR40" s="8">
        <v>0</v>
      </c>
      <c r="BS40" s="9"/>
      <c r="BT40" s="8"/>
      <c r="BU40" s="9"/>
      <c r="BV40" s="8"/>
      <c r="BW40" s="9"/>
      <c r="BX40" s="10"/>
      <c r="BY40" s="9"/>
      <c r="BZ40" s="8">
        <v>520</v>
      </c>
      <c r="CA40" s="9"/>
      <c r="CB40" s="8"/>
      <c r="CC40" s="9"/>
      <c r="CD40" s="8"/>
      <c r="CE40" s="9"/>
      <c r="CF40" s="10"/>
      <c r="CG40" s="9"/>
      <c r="CH40" s="8">
        <v>0</v>
      </c>
      <c r="CI40" s="9"/>
      <c r="CJ40" s="8"/>
      <c r="CK40" s="9"/>
      <c r="CL40" s="8"/>
      <c r="CM40" s="9"/>
      <c r="CN40" s="10"/>
      <c r="CO40" s="9"/>
      <c r="CP40" s="8">
        <v>0</v>
      </c>
      <c r="CQ40" s="9"/>
      <c r="CR40" s="8"/>
      <c r="CS40" s="9"/>
      <c r="CT40" s="8"/>
      <c r="CU40" s="9"/>
      <c r="CV40" s="10"/>
      <c r="CW40" s="9"/>
      <c r="CX40" s="8">
        <f t="shared" si="112"/>
        <v>520</v>
      </c>
      <c r="CY40" s="9"/>
      <c r="CZ40" s="11"/>
      <c r="DA40" s="9"/>
      <c r="DB40" s="8"/>
      <c r="DC40" s="9"/>
      <c r="DD40" s="10"/>
    </row>
    <row r="41" spans="1:108" ht="15.75" customHeight="1" x14ac:dyDescent="0.2">
      <c r="A41" s="1"/>
      <c r="B41" s="1"/>
      <c r="C41" s="1"/>
      <c r="D41" s="1" t="s">
        <v>55</v>
      </c>
      <c r="E41" s="1"/>
      <c r="F41" s="8"/>
      <c r="G41" s="9"/>
      <c r="H41" s="8"/>
      <c r="I41" s="9"/>
      <c r="J41" s="8"/>
      <c r="K41" s="9"/>
      <c r="L41" s="10"/>
      <c r="M41" s="9"/>
      <c r="N41" s="8"/>
      <c r="O41" s="9"/>
      <c r="P41" s="8"/>
      <c r="Q41" s="9"/>
      <c r="R41" s="8"/>
      <c r="S41" s="9"/>
      <c r="T41" s="10"/>
      <c r="U41" s="9"/>
      <c r="V41" s="8"/>
      <c r="W41" s="9"/>
      <c r="X41" s="8"/>
      <c r="Y41" s="9"/>
      <c r="Z41" s="8"/>
      <c r="AA41" s="9"/>
      <c r="AB41" s="10"/>
      <c r="AC41" s="9"/>
      <c r="AD41" s="8"/>
      <c r="AE41" s="9"/>
      <c r="AF41" s="8"/>
      <c r="AG41" s="9"/>
      <c r="AH41" s="8"/>
      <c r="AI41" s="9"/>
      <c r="AJ41" s="10"/>
      <c r="AK41" s="9"/>
      <c r="AL41" s="8"/>
      <c r="AM41" s="9"/>
      <c r="AN41" s="8"/>
      <c r="AO41" s="9"/>
      <c r="AP41" s="8"/>
      <c r="AQ41" s="9"/>
      <c r="AR41" s="10"/>
      <c r="AS41" s="9"/>
      <c r="AT41" s="8"/>
      <c r="AU41" s="9"/>
      <c r="AV41" s="8"/>
      <c r="AW41" s="9"/>
      <c r="AX41" s="8"/>
      <c r="AY41" s="9"/>
      <c r="AZ41" s="10"/>
      <c r="BA41" s="9"/>
      <c r="BB41" s="8"/>
      <c r="BC41" s="9"/>
      <c r="BD41" s="8"/>
      <c r="BE41" s="9"/>
      <c r="BF41" s="8"/>
      <c r="BG41" s="9"/>
      <c r="BH41" s="10"/>
      <c r="BI41" s="9"/>
      <c r="BJ41" s="8"/>
      <c r="BK41" s="9"/>
      <c r="BL41" s="8"/>
      <c r="BM41" s="9"/>
      <c r="BN41" s="8"/>
      <c r="BO41" s="9"/>
      <c r="BP41" s="10"/>
      <c r="BQ41" s="9"/>
      <c r="BR41" s="8"/>
      <c r="BS41" s="9"/>
      <c r="BT41" s="8"/>
      <c r="BU41" s="9"/>
      <c r="BV41" s="8"/>
      <c r="BW41" s="9"/>
      <c r="BX41" s="10"/>
      <c r="BY41" s="9"/>
      <c r="BZ41" s="8"/>
      <c r="CA41" s="9"/>
      <c r="CB41" s="8"/>
      <c r="CC41" s="9"/>
      <c r="CD41" s="8"/>
      <c r="CE41" s="9"/>
      <c r="CF41" s="10"/>
      <c r="CG41" s="9"/>
      <c r="CH41" s="8"/>
      <c r="CI41" s="9"/>
      <c r="CJ41" s="8"/>
      <c r="CK41" s="9"/>
      <c r="CL41" s="8"/>
      <c r="CM41" s="9"/>
      <c r="CN41" s="10"/>
      <c r="CO41" s="9"/>
      <c r="CP41" s="8"/>
      <c r="CQ41" s="9"/>
      <c r="CR41" s="8"/>
      <c r="CS41" s="9"/>
      <c r="CT41" s="8"/>
      <c r="CU41" s="9"/>
      <c r="CV41" s="10"/>
      <c r="CW41" s="9"/>
      <c r="CX41" s="8"/>
      <c r="CY41" s="9"/>
      <c r="CZ41" s="11"/>
      <c r="DA41" s="9"/>
      <c r="DB41" s="8"/>
      <c r="DC41" s="9"/>
      <c r="DD41" s="10"/>
    </row>
    <row r="42" spans="1:108" ht="15.75" customHeight="1" x14ac:dyDescent="0.2">
      <c r="A42" s="1"/>
      <c r="B42" s="1"/>
      <c r="C42" s="1"/>
      <c r="D42" s="1"/>
      <c r="E42" s="1" t="s">
        <v>56</v>
      </c>
      <c r="F42" s="8">
        <v>50</v>
      </c>
      <c r="G42" s="9"/>
      <c r="H42" s="8"/>
      <c r="I42" s="9"/>
      <c r="J42" s="8"/>
      <c r="K42" s="9"/>
      <c r="L42" s="10"/>
      <c r="M42" s="9"/>
      <c r="N42" s="8">
        <v>50</v>
      </c>
      <c r="O42" s="9"/>
      <c r="P42" s="8"/>
      <c r="Q42" s="9"/>
      <c r="R42" s="8"/>
      <c r="S42" s="9"/>
      <c r="T42" s="10"/>
      <c r="U42" s="9"/>
      <c r="V42" s="8">
        <v>687.2</v>
      </c>
      <c r="W42" s="9"/>
      <c r="X42" s="8"/>
      <c r="Y42" s="9"/>
      <c r="Z42" s="8"/>
      <c r="AA42" s="9"/>
      <c r="AB42" s="10"/>
      <c r="AC42" s="9"/>
      <c r="AD42" s="8">
        <v>50</v>
      </c>
      <c r="AE42" s="9"/>
      <c r="AF42" s="8"/>
      <c r="AG42" s="9"/>
      <c r="AH42" s="8"/>
      <c r="AI42" s="9"/>
      <c r="AJ42" s="10"/>
      <c r="AK42" s="9"/>
      <c r="AL42" s="8">
        <v>50</v>
      </c>
      <c r="AM42" s="9"/>
      <c r="AN42" s="8"/>
      <c r="AO42" s="9"/>
      <c r="AP42" s="8"/>
      <c r="AQ42" s="9"/>
      <c r="AR42" s="10"/>
      <c r="AS42" s="9"/>
      <c r="AT42" s="8">
        <v>32.799999999999997</v>
      </c>
      <c r="AU42" s="9"/>
      <c r="AV42" s="8"/>
      <c r="AW42" s="9"/>
      <c r="AX42" s="8"/>
      <c r="AY42" s="9"/>
      <c r="AZ42" s="10"/>
      <c r="BA42" s="9"/>
      <c r="BB42" s="8">
        <v>28.55</v>
      </c>
      <c r="BC42" s="9"/>
      <c r="BD42" s="8"/>
      <c r="BE42" s="9"/>
      <c r="BF42" s="8"/>
      <c r="BG42" s="9"/>
      <c r="BH42" s="10"/>
      <c r="BI42" s="9"/>
      <c r="BJ42" s="8">
        <v>37.85</v>
      </c>
      <c r="BK42" s="9"/>
      <c r="BL42" s="8"/>
      <c r="BM42" s="9"/>
      <c r="BN42" s="8"/>
      <c r="BO42" s="9"/>
      <c r="BP42" s="10"/>
      <c r="BQ42" s="9"/>
      <c r="BR42" s="8">
        <v>25.55</v>
      </c>
      <c r="BS42" s="9"/>
      <c r="BT42" s="8"/>
      <c r="BU42" s="9"/>
      <c r="BV42" s="8"/>
      <c r="BW42" s="9"/>
      <c r="BX42" s="10"/>
      <c r="BY42" s="9"/>
      <c r="BZ42" s="8">
        <v>96.89</v>
      </c>
      <c r="CA42" s="9"/>
      <c r="CB42" s="8"/>
      <c r="CC42" s="9"/>
      <c r="CD42" s="8"/>
      <c r="CE42" s="9"/>
      <c r="CF42" s="10"/>
      <c r="CG42" s="9"/>
      <c r="CH42" s="8">
        <v>38.49</v>
      </c>
      <c r="CI42" s="9"/>
      <c r="CJ42" s="8"/>
      <c r="CK42" s="9"/>
      <c r="CL42" s="8"/>
      <c r="CM42" s="9"/>
      <c r="CN42" s="10"/>
      <c r="CO42" s="9"/>
      <c r="CP42" s="8">
        <v>43.64</v>
      </c>
      <c r="CQ42" s="9"/>
      <c r="CR42" s="8"/>
      <c r="CS42" s="9"/>
      <c r="CT42" s="8"/>
      <c r="CU42" s="9"/>
      <c r="CV42" s="10"/>
      <c r="CW42" s="9"/>
      <c r="CX42" s="8">
        <f t="shared" ref="CX42:CX49" si="140">ROUND(F42+N42+V42+AD42+AL42+AT42+BB42+BJ42+BR42+BZ42+CH42+CP42,5)</f>
        <v>1190.97</v>
      </c>
      <c r="CY42" s="9"/>
      <c r="CZ42" s="11"/>
      <c r="DA42" s="9"/>
      <c r="DB42" s="8"/>
      <c r="DC42" s="9"/>
      <c r="DD42" s="10"/>
    </row>
    <row r="43" spans="1:108" ht="15.75" customHeight="1" x14ac:dyDescent="0.2">
      <c r="A43" s="1"/>
      <c r="B43" s="1"/>
      <c r="C43" s="1"/>
      <c r="D43" s="1"/>
      <c r="E43" s="1" t="s">
        <v>57</v>
      </c>
      <c r="F43" s="8">
        <v>121.76</v>
      </c>
      <c r="G43" s="9"/>
      <c r="H43" s="8"/>
      <c r="I43" s="9"/>
      <c r="J43" s="8"/>
      <c r="K43" s="9"/>
      <c r="L43" s="10"/>
      <c r="M43" s="9"/>
      <c r="N43" s="8">
        <v>121.76</v>
      </c>
      <c r="O43" s="9"/>
      <c r="P43" s="8"/>
      <c r="Q43" s="9"/>
      <c r="R43" s="8"/>
      <c r="S43" s="9"/>
      <c r="T43" s="10"/>
      <c r="U43" s="9"/>
      <c r="V43" s="8">
        <v>121.76</v>
      </c>
      <c r="W43" s="9"/>
      <c r="X43" s="8"/>
      <c r="Y43" s="9"/>
      <c r="Z43" s="8"/>
      <c r="AA43" s="9"/>
      <c r="AB43" s="10"/>
      <c r="AC43" s="9"/>
      <c r="AD43" s="8">
        <v>203.63</v>
      </c>
      <c r="AE43" s="9"/>
      <c r="AF43" s="8"/>
      <c r="AG43" s="9"/>
      <c r="AH43" s="8"/>
      <c r="AI43" s="9"/>
      <c r="AJ43" s="10"/>
      <c r="AK43" s="9"/>
      <c r="AL43" s="8">
        <v>214.46</v>
      </c>
      <c r="AM43" s="9"/>
      <c r="AN43" s="8"/>
      <c r="AO43" s="9"/>
      <c r="AP43" s="8"/>
      <c r="AQ43" s="9"/>
      <c r="AR43" s="10"/>
      <c r="AS43" s="9"/>
      <c r="AT43" s="8">
        <v>121.76</v>
      </c>
      <c r="AU43" s="9"/>
      <c r="AV43" s="8"/>
      <c r="AW43" s="9"/>
      <c r="AX43" s="8"/>
      <c r="AY43" s="9"/>
      <c r="AZ43" s="10"/>
      <c r="BA43" s="9"/>
      <c r="BB43" s="8">
        <v>121.76</v>
      </c>
      <c r="BC43" s="9"/>
      <c r="BD43" s="8"/>
      <c r="BE43" s="9"/>
      <c r="BF43" s="8"/>
      <c r="BG43" s="9"/>
      <c r="BH43" s="10"/>
      <c r="BI43" s="9"/>
      <c r="BJ43" s="8">
        <v>474.47</v>
      </c>
      <c r="BK43" s="9"/>
      <c r="BL43" s="8"/>
      <c r="BM43" s="9"/>
      <c r="BN43" s="8"/>
      <c r="BO43" s="9"/>
      <c r="BP43" s="10"/>
      <c r="BQ43" s="9"/>
      <c r="BR43" s="8">
        <v>123.95</v>
      </c>
      <c r="BS43" s="9"/>
      <c r="BT43" s="8"/>
      <c r="BU43" s="9"/>
      <c r="BV43" s="8"/>
      <c r="BW43" s="9"/>
      <c r="BX43" s="10"/>
      <c r="BY43" s="9"/>
      <c r="BZ43" s="8">
        <v>123.95</v>
      </c>
      <c r="CA43" s="9"/>
      <c r="CB43" s="8"/>
      <c r="CC43" s="9"/>
      <c r="CD43" s="8"/>
      <c r="CE43" s="9"/>
      <c r="CF43" s="10"/>
      <c r="CG43" s="9"/>
      <c r="CH43" s="8">
        <v>123.95</v>
      </c>
      <c r="CI43" s="9"/>
      <c r="CJ43" s="8"/>
      <c r="CK43" s="9"/>
      <c r="CL43" s="8"/>
      <c r="CM43" s="9"/>
      <c r="CN43" s="10"/>
      <c r="CO43" s="9"/>
      <c r="CP43" s="8">
        <v>123.95</v>
      </c>
      <c r="CQ43" s="9"/>
      <c r="CR43" s="8"/>
      <c r="CS43" s="9"/>
      <c r="CT43" s="8"/>
      <c r="CU43" s="9"/>
      <c r="CV43" s="10"/>
      <c r="CW43" s="9"/>
      <c r="CX43" s="8">
        <f t="shared" si="140"/>
        <v>1997.16</v>
      </c>
      <c r="CY43" s="9"/>
      <c r="CZ43" s="11"/>
      <c r="DA43" s="9"/>
      <c r="DB43" s="8"/>
      <c r="DC43" s="9"/>
      <c r="DD43" s="10"/>
    </row>
    <row r="44" spans="1:108" ht="15.75" customHeight="1" x14ac:dyDescent="0.2">
      <c r="A44" s="1"/>
      <c r="B44" s="1"/>
      <c r="C44" s="1"/>
      <c r="D44" s="1"/>
      <c r="E44" s="1" t="s">
        <v>58</v>
      </c>
      <c r="F44" s="8">
        <v>0</v>
      </c>
      <c r="G44" s="9"/>
      <c r="H44" s="8"/>
      <c r="I44" s="9"/>
      <c r="J44" s="8"/>
      <c r="K44" s="9"/>
      <c r="L44" s="10"/>
      <c r="M44" s="9"/>
      <c r="N44" s="8">
        <v>204</v>
      </c>
      <c r="O44" s="9"/>
      <c r="P44" s="8"/>
      <c r="Q44" s="9"/>
      <c r="R44" s="8"/>
      <c r="S44" s="9"/>
      <c r="T44" s="10"/>
      <c r="U44" s="9"/>
      <c r="V44" s="8">
        <v>0</v>
      </c>
      <c r="W44" s="9"/>
      <c r="X44" s="8"/>
      <c r="Y44" s="9"/>
      <c r="Z44" s="8"/>
      <c r="AA44" s="9"/>
      <c r="AB44" s="10"/>
      <c r="AC44" s="9"/>
      <c r="AD44" s="8">
        <v>0</v>
      </c>
      <c r="AE44" s="9"/>
      <c r="AF44" s="8"/>
      <c r="AG44" s="9"/>
      <c r="AH44" s="8"/>
      <c r="AI44" s="9"/>
      <c r="AJ44" s="10"/>
      <c r="AK44" s="9"/>
      <c r="AL44" s="8">
        <v>0</v>
      </c>
      <c r="AM44" s="9"/>
      <c r="AN44" s="8"/>
      <c r="AO44" s="9"/>
      <c r="AP44" s="8"/>
      <c r="AQ44" s="9"/>
      <c r="AR44" s="10"/>
      <c r="AS44" s="9"/>
      <c r="AT44" s="8">
        <v>0</v>
      </c>
      <c r="AU44" s="9"/>
      <c r="AV44" s="8"/>
      <c r="AW44" s="9"/>
      <c r="AX44" s="8"/>
      <c r="AY44" s="9"/>
      <c r="AZ44" s="10"/>
      <c r="BA44" s="9"/>
      <c r="BB44" s="8">
        <v>0</v>
      </c>
      <c r="BC44" s="9"/>
      <c r="BD44" s="8"/>
      <c r="BE44" s="9"/>
      <c r="BF44" s="8"/>
      <c r="BG44" s="9"/>
      <c r="BH44" s="10"/>
      <c r="BI44" s="9"/>
      <c r="BJ44" s="8">
        <v>0</v>
      </c>
      <c r="BK44" s="9"/>
      <c r="BL44" s="8"/>
      <c r="BM44" s="9"/>
      <c r="BN44" s="8"/>
      <c r="BO44" s="9"/>
      <c r="BP44" s="10"/>
      <c r="BQ44" s="9"/>
      <c r="BR44" s="8">
        <v>0</v>
      </c>
      <c r="BS44" s="9"/>
      <c r="BT44" s="8"/>
      <c r="BU44" s="9"/>
      <c r="BV44" s="8"/>
      <c r="BW44" s="9"/>
      <c r="BX44" s="10"/>
      <c r="BY44" s="9"/>
      <c r="BZ44" s="8">
        <v>0</v>
      </c>
      <c r="CA44" s="9"/>
      <c r="CB44" s="8"/>
      <c r="CC44" s="9"/>
      <c r="CD44" s="8"/>
      <c r="CE44" s="9"/>
      <c r="CF44" s="10"/>
      <c r="CG44" s="9"/>
      <c r="CH44" s="8">
        <v>0</v>
      </c>
      <c r="CI44" s="9"/>
      <c r="CJ44" s="8"/>
      <c r="CK44" s="9"/>
      <c r="CL44" s="8"/>
      <c r="CM44" s="9"/>
      <c r="CN44" s="10"/>
      <c r="CO44" s="9"/>
      <c r="CP44" s="8">
        <v>0</v>
      </c>
      <c r="CQ44" s="9"/>
      <c r="CR44" s="8"/>
      <c r="CS44" s="9"/>
      <c r="CT44" s="8"/>
      <c r="CU44" s="9"/>
      <c r="CV44" s="10"/>
      <c r="CW44" s="9"/>
      <c r="CX44" s="8">
        <f t="shared" si="140"/>
        <v>204</v>
      </c>
      <c r="CY44" s="9"/>
      <c r="CZ44" s="11"/>
      <c r="DA44" s="9"/>
      <c r="DB44" s="8"/>
      <c r="DC44" s="9"/>
      <c r="DD44" s="10"/>
    </row>
    <row r="45" spans="1:108" ht="15.75" customHeight="1" x14ac:dyDescent="0.2">
      <c r="A45" s="1"/>
      <c r="B45" s="1"/>
      <c r="C45" s="1"/>
      <c r="D45" s="1"/>
      <c r="E45" s="1" t="s">
        <v>59</v>
      </c>
      <c r="F45" s="8">
        <v>21.85</v>
      </c>
      <c r="G45" s="9"/>
      <c r="H45" s="8"/>
      <c r="I45" s="9"/>
      <c r="J45" s="8"/>
      <c r="K45" s="9"/>
      <c r="L45" s="10"/>
      <c r="M45" s="9"/>
      <c r="N45" s="8">
        <v>0</v>
      </c>
      <c r="O45" s="9"/>
      <c r="P45" s="8"/>
      <c r="Q45" s="9"/>
      <c r="R45" s="8"/>
      <c r="S45" s="9"/>
      <c r="T45" s="10"/>
      <c r="U45" s="9"/>
      <c r="V45" s="8">
        <v>0</v>
      </c>
      <c r="W45" s="9"/>
      <c r="X45" s="8"/>
      <c r="Y45" s="9"/>
      <c r="Z45" s="8"/>
      <c r="AA45" s="9"/>
      <c r="AB45" s="10"/>
      <c r="AC45" s="9"/>
      <c r="AD45" s="8">
        <v>0</v>
      </c>
      <c r="AE45" s="9"/>
      <c r="AF45" s="8"/>
      <c r="AG45" s="9"/>
      <c r="AH45" s="8"/>
      <c r="AI45" s="9"/>
      <c r="AJ45" s="10"/>
      <c r="AK45" s="9"/>
      <c r="AL45" s="8">
        <v>0</v>
      </c>
      <c r="AM45" s="9"/>
      <c r="AN45" s="8"/>
      <c r="AO45" s="9"/>
      <c r="AP45" s="8"/>
      <c r="AQ45" s="9"/>
      <c r="AR45" s="10"/>
      <c r="AS45" s="9"/>
      <c r="AT45" s="8">
        <v>0</v>
      </c>
      <c r="AU45" s="9"/>
      <c r="AV45" s="8"/>
      <c r="AW45" s="9"/>
      <c r="AX45" s="8"/>
      <c r="AY45" s="9"/>
      <c r="AZ45" s="10"/>
      <c r="BA45" s="9"/>
      <c r="BB45" s="8">
        <v>0</v>
      </c>
      <c r="BC45" s="9"/>
      <c r="BD45" s="8"/>
      <c r="BE45" s="9"/>
      <c r="BF45" s="8"/>
      <c r="BG45" s="9"/>
      <c r="BH45" s="10"/>
      <c r="BI45" s="9"/>
      <c r="BJ45" s="8">
        <v>0</v>
      </c>
      <c r="BK45" s="9"/>
      <c r="BL45" s="8"/>
      <c r="BM45" s="9"/>
      <c r="BN45" s="8"/>
      <c r="BO45" s="9"/>
      <c r="BP45" s="10"/>
      <c r="BQ45" s="9"/>
      <c r="BR45" s="8">
        <v>0</v>
      </c>
      <c r="BS45" s="9"/>
      <c r="BT45" s="8"/>
      <c r="BU45" s="9"/>
      <c r="BV45" s="8"/>
      <c r="BW45" s="9"/>
      <c r="BX45" s="10"/>
      <c r="BY45" s="9"/>
      <c r="BZ45" s="8">
        <v>0</v>
      </c>
      <c r="CA45" s="9"/>
      <c r="CB45" s="8"/>
      <c r="CC45" s="9"/>
      <c r="CD45" s="8"/>
      <c r="CE45" s="9"/>
      <c r="CF45" s="10"/>
      <c r="CG45" s="9"/>
      <c r="CH45" s="8">
        <v>0</v>
      </c>
      <c r="CI45" s="9"/>
      <c r="CJ45" s="8"/>
      <c r="CK45" s="9"/>
      <c r="CL45" s="8"/>
      <c r="CM45" s="9"/>
      <c r="CN45" s="10"/>
      <c r="CO45" s="9"/>
      <c r="CP45" s="8">
        <v>0</v>
      </c>
      <c r="CQ45" s="9"/>
      <c r="CR45" s="8"/>
      <c r="CS45" s="9"/>
      <c r="CT45" s="8"/>
      <c r="CU45" s="9"/>
      <c r="CV45" s="10"/>
      <c r="CW45" s="9"/>
      <c r="CX45" s="8">
        <f t="shared" si="140"/>
        <v>21.85</v>
      </c>
      <c r="CY45" s="9"/>
      <c r="CZ45" s="11"/>
      <c r="DA45" s="9"/>
      <c r="DB45" s="8"/>
      <c r="DC45" s="9"/>
      <c r="DD45" s="10"/>
    </row>
    <row r="46" spans="1:108" ht="15.75" customHeight="1" x14ac:dyDescent="0.2">
      <c r="A46" s="1"/>
      <c r="B46" s="1"/>
      <c r="C46" s="1"/>
      <c r="D46" s="1"/>
      <c r="E46" s="1" t="s">
        <v>60</v>
      </c>
      <c r="F46" s="8">
        <v>0</v>
      </c>
      <c r="G46" s="9"/>
      <c r="H46" s="8"/>
      <c r="I46" s="9"/>
      <c r="J46" s="8"/>
      <c r="K46" s="9"/>
      <c r="L46" s="10"/>
      <c r="M46" s="9"/>
      <c r="N46" s="8">
        <v>0</v>
      </c>
      <c r="O46" s="9"/>
      <c r="P46" s="8"/>
      <c r="Q46" s="9"/>
      <c r="R46" s="8"/>
      <c r="S46" s="9"/>
      <c r="T46" s="10"/>
      <c r="U46" s="9"/>
      <c r="V46" s="8">
        <v>0</v>
      </c>
      <c r="W46" s="9"/>
      <c r="X46" s="8"/>
      <c r="Y46" s="9"/>
      <c r="Z46" s="8"/>
      <c r="AA46" s="9"/>
      <c r="AB46" s="10"/>
      <c r="AC46" s="9"/>
      <c r="AD46" s="8">
        <v>365.28</v>
      </c>
      <c r="AE46" s="9"/>
      <c r="AF46" s="8"/>
      <c r="AG46" s="9"/>
      <c r="AH46" s="8"/>
      <c r="AI46" s="9"/>
      <c r="AJ46" s="10"/>
      <c r="AK46" s="9"/>
      <c r="AL46" s="8">
        <v>-24.2</v>
      </c>
      <c r="AM46" s="9"/>
      <c r="AN46" s="8"/>
      <c r="AO46" s="9"/>
      <c r="AP46" s="8"/>
      <c r="AQ46" s="9"/>
      <c r="AR46" s="10"/>
      <c r="AS46" s="9"/>
      <c r="AT46" s="8">
        <v>0</v>
      </c>
      <c r="AU46" s="9"/>
      <c r="AV46" s="8"/>
      <c r="AW46" s="9"/>
      <c r="AX46" s="8"/>
      <c r="AY46" s="9"/>
      <c r="AZ46" s="10"/>
      <c r="BA46" s="9"/>
      <c r="BB46" s="8">
        <v>0</v>
      </c>
      <c r="BC46" s="9"/>
      <c r="BD46" s="8"/>
      <c r="BE46" s="9"/>
      <c r="BF46" s="8"/>
      <c r="BG46" s="9"/>
      <c r="BH46" s="10"/>
      <c r="BI46" s="9"/>
      <c r="BJ46" s="8">
        <v>0</v>
      </c>
      <c r="BK46" s="9"/>
      <c r="BL46" s="8"/>
      <c r="BM46" s="9"/>
      <c r="BN46" s="8"/>
      <c r="BO46" s="9"/>
      <c r="BP46" s="10"/>
      <c r="BQ46" s="9"/>
      <c r="BR46" s="8">
        <v>0</v>
      </c>
      <c r="BS46" s="9"/>
      <c r="BT46" s="8"/>
      <c r="BU46" s="9"/>
      <c r="BV46" s="8"/>
      <c r="BW46" s="9"/>
      <c r="BX46" s="10"/>
      <c r="BY46" s="9"/>
      <c r="BZ46" s="8">
        <v>709.32</v>
      </c>
      <c r="CA46" s="9"/>
      <c r="CB46" s="8"/>
      <c r="CC46" s="9"/>
      <c r="CD46" s="8"/>
      <c r="CE46" s="9"/>
      <c r="CF46" s="10"/>
      <c r="CG46" s="9"/>
      <c r="CH46" s="8">
        <v>0</v>
      </c>
      <c r="CI46" s="9"/>
      <c r="CJ46" s="8"/>
      <c r="CK46" s="9"/>
      <c r="CL46" s="8"/>
      <c r="CM46" s="9"/>
      <c r="CN46" s="10"/>
      <c r="CO46" s="9"/>
      <c r="CP46" s="8">
        <v>0</v>
      </c>
      <c r="CQ46" s="9"/>
      <c r="CR46" s="8"/>
      <c r="CS46" s="9"/>
      <c r="CT46" s="8"/>
      <c r="CU46" s="9"/>
      <c r="CV46" s="10"/>
      <c r="CW46" s="9"/>
      <c r="CX46" s="8">
        <f t="shared" si="140"/>
        <v>1050.4000000000001</v>
      </c>
      <c r="CY46" s="9"/>
      <c r="CZ46" s="11"/>
      <c r="DA46" s="9"/>
      <c r="DB46" s="8"/>
      <c r="DC46" s="9"/>
      <c r="DD46" s="10"/>
    </row>
    <row r="47" spans="1:108" ht="15.75" customHeight="1" x14ac:dyDescent="0.2">
      <c r="A47" s="1"/>
      <c r="B47" s="1"/>
      <c r="C47" s="1"/>
      <c r="D47" s="1"/>
      <c r="E47" s="1" t="s">
        <v>61</v>
      </c>
      <c r="F47" s="8">
        <v>0</v>
      </c>
      <c r="G47" s="9"/>
      <c r="H47" s="8"/>
      <c r="I47" s="9"/>
      <c r="J47" s="8"/>
      <c r="K47" s="9"/>
      <c r="L47" s="10"/>
      <c r="M47" s="9"/>
      <c r="N47" s="8">
        <v>0</v>
      </c>
      <c r="O47" s="9"/>
      <c r="P47" s="8"/>
      <c r="Q47" s="9"/>
      <c r="R47" s="8"/>
      <c r="S47" s="9"/>
      <c r="T47" s="10"/>
      <c r="U47" s="9"/>
      <c r="V47" s="8">
        <v>0</v>
      </c>
      <c r="W47" s="9"/>
      <c r="X47" s="8"/>
      <c r="Y47" s="9"/>
      <c r="Z47" s="8"/>
      <c r="AA47" s="9"/>
      <c r="AB47" s="10"/>
      <c r="AC47" s="9"/>
      <c r="AD47" s="8">
        <v>0</v>
      </c>
      <c r="AE47" s="9"/>
      <c r="AF47" s="8"/>
      <c r="AG47" s="9"/>
      <c r="AH47" s="8"/>
      <c r="AI47" s="9"/>
      <c r="AJ47" s="10"/>
      <c r="AK47" s="9"/>
      <c r="AL47" s="8">
        <v>0</v>
      </c>
      <c r="AM47" s="9"/>
      <c r="AN47" s="8"/>
      <c r="AO47" s="9"/>
      <c r="AP47" s="8"/>
      <c r="AQ47" s="9"/>
      <c r="AR47" s="10"/>
      <c r="AS47" s="9"/>
      <c r="AT47" s="8">
        <v>0</v>
      </c>
      <c r="AU47" s="9"/>
      <c r="AV47" s="8"/>
      <c r="AW47" s="9"/>
      <c r="AX47" s="8"/>
      <c r="AY47" s="9"/>
      <c r="AZ47" s="10"/>
      <c r="BA47" s="9"/>
      <c r="BB47" s="8">
        <v>0</v>
      </c>
      <c r="BC47" s="9"/>
      <c r="BD47" s="8"/>
      <c r="BE47" s="9"/>
      <c r="BF47" s="8"/>
      <c r="BG47" s="9"/>
      <c r="BH47" s="10"/>
      <c r="BI47" s="9"/>
      <c r="BJ47" s="8">
        <v>0</v>
      </c>
      <c r="BK47" s="9"/>
      <c r="BL47" s="8"/>
      <c r="BM47" s="9"/>
      <c r="BN47" s="8"/>
      <c r="BO47" s="9"/>
      <c r="BP47" s="10"/>
      <c r="BQ47" s="9"/>
      <c r="BR47" s="8">
        <v>0</v>
      </c>
      <c r="BS47" s="9"/>
      <c r="BT47" s="8"/>
      <c r="BU47" s="9"/>
      <c r="BV47" s="8"/>
      <c r="BW47" s="9"/>
      <c r="BX47" s="10"/>
      <c r="BY47" s="9"/>
      <c r="BZ47" s="8">
        <v>0</v>
      </c>
      <c r="CA47" s="9"/>
      <c r="CB47" s="8"/>
      <c r="CC47" s="9"/>
      <c r="CD47" s="8"/>
      <c r="CE47" s="9"/>
      <c r="CF47" s="10"/>
      <c r="CG47" s="9"/>
      <c r="CH47" s="8">
        <v>52.8</v>
      </c>
      <c r="CI47" s="9"/>
      <c r="CJ47" s="8"/>
      <c r="CK47" s="9"/>
      <c r="CL47" s="8"/>
      <c r="CM47" s="9"/>
      <c r="CN47" s="10"/>
      <c r="CO47" s="9"/>
      <c r="CP47" s="8">
        <v>52.8</v>
      </c>
      <c r="CQ47" s="9"/>
      <c r="CR47" s="8"/>
      <c r="CS47" s="9"/>
      <c r="CT47" s="8"/>
      <c r="CU47" s="9"/>
      <c r="CV47" s="10"/>
      <c r="CW47" s="9"/>
      <c r="CX47" s="8">
        <f t="shared" si="140"/>
        <v>105.6</v>
      </c>
      <c r="CY47" s="9"/>
      <c r="CZ47" s="11"/>
      <c r="DA47" s="9"/>
      <c r="DB47" s="8"/>
      <c r="DC47" s="9"/>
      <c r="DD47" s="10"/>
    </row>
    <row r="48" spans="1:108" ht="15.75" customHeight="1" x14ac:dyDescent="0.2">
      <c r="A48" s="1"/>
      <c r="B48" s="1"/>
      <c r="C48" s="1"/>
      <c r="D48" s="1"/>
      <c r="E48" s="1" t="s">
        <v>62</v>
      </c>
      <c r="F48" s="12">
        <v>0</v>
      </c>
      <c r="G48" s="9"/>
      <c r="H48" s="12">
        <v>335</v>
      </c>
      <c r="I48" s="9"/>
      <c r="J48" s="12">
        <f t="shared" ref="J48:J49" si="141">ROUND((F48-H48),5)</f>
        <v>-335</v>
      </c>
      <c r="K48" s="9"/>
      <c r="L48" s="13">
        <f t="shared" ref="L48:L49" si="142">ROUND(IF(H48=0, IF(F48=0, 0, 1), F48/H48),5)</f>
        <v>0</v>
      </c>
      <c r="M48" s="9"/>
      <c r="N48" s="12">
        <v>0</v>
      </c>
      <c r="O48" s="9"/>
      <c r="P48" s="12">
        <v>335</v>
      </c>
      <c r="Q48" s="9"/>
      <c r="R48" s="12">
        <f t="shared" ref="R48:R49" si="143">ROUND((N48-P48),5)</f>
        <v>-335</v>
      </c>
      <c r="S48" s="9"/>
      <c r="T48" s="13">
        <f t="shared" ref="T48:T49" si="144">ROUND(IF(P48=0, IF(N48=0, 0, 1), N48/P48),5)</f>
        <v>0</v>
      </c>
      <c r="U48" s="9"/>
      <c r="V48" s="12">
        <v>0</v>
      </c>
      <c r="W48" s="9"/>
      <c r="X48" s="12">
        <v>415</v>
      </c>
      <c r="Y48" s="9"/>
      <c r="Z48" s="12">
        <f t="shared" ref="Z48:Z49" si="145">ROUND((V48-X48),5)</f>
        <v>-415</v>
      </c>
      <c r="AA48" s="9"/>
      <c r="AB48" s="13">
        <f t="shared" ref="AB48:AB49" si="146">ROUND(IF(X48=0, IF(V48=0, 0, 1), V48/X48),5)</f>
        <v>0</v>
      </c>
      <c r="AC48" s="9"/>
      <c r="AD48" s="12">
        <v>0</v>
      </c>
      <c r="AE48" s="9"/>
      <c r="AF48" s="12">
        <v>335</v>
      </c>
      <c r="AG48" s="9"/>
      <c r="AH48" s="12">
        <f t="shared" ref="AH48:AH49" si="147">ROUND((AD48-AF48),5)</f>
        <v>-335</v>
      </c>
      <c r="AI48" s="9"/>
      <c r="AJ48" s="13">
        <f t="shared" ref="AJ48:AJ49" si="148">ROUND(IF(AF48=0, IF(AD48=0, 0, 1), AD48/AF48),5)</f>
        <v>0</v>
      </c>
      <c r="AK48" s="9"/>
      <c r="AL48" s="12">
        <v>0</v>
      </c>
      <c r="AM48" s="9"/>
      <c r="AN48" s="12">
        <v>335</v>
      </c>
      <c r="AO48" s="9"/>
      <c r="AP48" s="12">
        <f t="shared" ref="AP48:AP49" si="149">ROUND((AL48-AN48),5)</f>
        <v>-335</v>
      </c>
      <c r="AQ48" s="9"/>
      <c r="AR48" s="13">
        <f t="shared" ref="AR48:AR49" si="150">ROUND(IF(AN48=0, IF(AL48=0, 0, 1), AL48/AN48),5)</f>
        <v>0</v>
      </c>
      <c r="AS48" s="9"/>
      <c r="AT48" s="12">
        <v>0</v>
      </c>
      <c r="AU48" s="9"/>
      <c r="AV48" s="12">
        <v>335</v>
      </c>
      <c r="AW48" s="9"/>
      <c r="AX48" s="12">
        <f t="shared" ref="AX48:AX49" si="151">ROUND((AT48-AV48),5)</f>
        <v>-335</v>
      </c>
      <c r="AY48" s="9"/>
      <c r="AZ48" s="13">
        <f t="shared" ref="AZ48:AZ49" si="152">ROUND(IF(AV48=0, IF(AT48=0, 0, 1), AT48/AV48),5)</f>
        <v>0</v>
      </c>
      <c r="BA48" s="9"/>
      <c r="BB48" s="12">
        <v>0</v>
      </c>
      <c r="BC48" s="9"/>
      <c r="BD48" s="12">
        <v>335</v>
      </c>
      <c r="BE48" s="9"/>
      <c r="BF48" s="12">
        <f t="shared" ref="BF48:BF49" si="153">ROUND((BB48-BD48),5)</f>
        <v>-335</v>
      </c>
      <c r="BG48" s="9"/>
      <c r="BH48" s="13">
        <f t="shared" ref="BH48:BH49" si="154">ROUND(IF(BD48=0, IF(BB48=0, 0, 1), BB48/BD48),5)</f>
        <v>0</v>
      </c>
      <c r="BI48" s="9"/>
      <c r="BJ48" s="12">
        <v>0</v>
      </c>
      <c r="BK48" s="9"/>
      <c r="BL48" s="12">
        <v>335</v>
      </c>
      <c r="BM48" s="9"/>
      <c r="BN48" s="12">
        <f t="shared" ref="BN48:BN49" si="155">ROUND((BJ48-BL48),5)</f>
        <v>-335</v>
      </c>
      <c r="BO48" s="9"/>
      <c r="BP48" s="13">
        <f t="shared" ref="BP48:BP49" si="156">ROUND(IF(BL48=0, IF(BJ48=0, 0, 1), BJ48/BL48),5)</f>
        <v>0</v>
      </c>
      <c r="BQ48" s="9"/>
      <c r="BR48" s="12">
        <v>0</v>
      </c>
      <c r="BS48" s="9"/>
      <c r="BT48" s="12">
        <v>415</v>
      </c>
      <c r="BU48" s="9"/>
      <c r="BV48" s="12">
        <f t="shared" ref="BV48:BV49" si="157">ROUND((BR48-BT48),5)</f>
        <v>-415</v>
      </c>
      <c r="BW48" s="9"/>
      <c r="BX48" s="13">
        <f t="shared" ref="BX48:BX49" si="158">ROUND(IF(BT48=0, IF(BR48=0, 0, 1), BR48/BT48),5)</f>
        <v>0</v>
      </c>
      <c r="BY48" s="9"/>
      <c r="BZ48" s="12">
        <v>0</v>
      </c>
      <c r="CA48" s="9"/>
      <c r="CB48" s="12">
        <v>335</v>
      </c>
      <c r="CC48" s="9"/>
      <c r="CD48" s="12">
        <f t="shared" ref="CD48:CD49" si="159">ROUND((BZ48-CB48),5)</f>
        <v>-335</v>
      </c>
      <c r="CE48" s="9"/>
      <c r="CF48" s="13">
        <f t="shared" ref="CF48:CF49" si="160">ROUND(IF(CB48=0, IF(BZ48=0, 0, 1), BZ48/CB48),5)</f>
        <v>0</v>
      </c>
      <c r="CG48" s="9"/>
      <c r="CH48" s="12">
        <v>0</v>
      </c>
      <c r="CI48" s="9"/>
      <c r="CJ48" s="12">
        <v>335</v>
      </c>
      <c r="CK48" s="9"/>
      <c r="CL48" s="12">
        <f t="shared" ref="CL48:CL49" si="161">ROUND((CH48-CJ48),5)</f>
        <v>-335</v>
      </c>
      <c r="CM48" s="9"/>
      <c r="CN48" s="13">
        <f t="shared" ref="CN48:CN49" si="162">ROUND(IF(CJ48=0, IF(CH48=0, 0, 1), CH48/CJ48),5)</f>
        <v>0</v>
      </c>
      <c r="CO48" s="9"/>
      <c r="CP48" s="12">
        <v>0</v>
      </c>
      <c r="CQ48" s="9"/>
      <c r="CR48" s="12">
        <v>335</v>
      </c>
      <c r="CS48" s="9"/>
      <c r="CT48" s="12">
        <f t="shared" ref="CT48:CT49" si="163">ROUND((CP48-CR48),5)</f>
        <v>-335</v>
      </c>
      <c r="CU48" s="9"/>
      <c r="CV48" s="13">
        <f t="shared" ref="CV48:CV49" si="164">ROUND(IF(CR48=0, IF(CP48=0, 0, 1), CP48/CR48),5)</f>
        <v>0</v>
      </c>
      <c r="CW48" s="9"/>
      <c r="CX48" s="12">
        <f t="shared" si="140"/>
        <v>0</v>
      </c>
      <c r="CY48" s="9"/>
      <c r="CZ48" s="14">
        <f t="shared" ref="CZ48:CZ49" si="165">ROUND(H48+P48+X48+AF48+AN48+AV48+BD48+BL48+BT48+CB48+CJ48+CR48,5)</f>
        <v>4180</v>
      </c>
      <c r="DA48" s="9"/>
      <c r="DB48" s="12">
        <f t="shared" ref="DB48:DB49" si="166">ROUND((CX48-CZ48),5)</f>
        <v>-4180</v>
      </c>
      <c r="DC48" s="9"/>
      <c r="DD48" s="13">
        <f t="shared" ref="DD48:DD49" si="167">ROUND(IF(CZ48=0, IF(CX48=0, 0, 1), CX48/CZ48),5)</f>
        <v>0</v>
      </c>
    </row>
    <row r="49" spans="1:108" ht="15.75" customHeight="1" x14ac:dyDescent="0.2">
      <c r="A49" s="1"/>
      <c r="B49" s="1"/>
      <c r="C49" s="1"/>
      <c r="D49" s="1" t="s">
        <v>63</v>
      </c>
      <c r="E49" s="1"/>
      <c r="F49" s="8">
        <f>ROUND(SUM(F41:F48),5)</f>
        <v>193.61</v>
      </c>
      <c r="G49" s="9"/>
      <c r="H49" s="8">
        <f>ROUND(SUM(H41:H48),5)</f>
        <v>335</v>
      </c>
      <c r="I49" s="9"/>
      <c r="J49" s="8">
        <f t="shared" si="141"/>
        <v>-141.38999999999999</v>
      </c>
      <c r="K49" s="9"/>
      <c r="L49" s="10">
        <f t="shared" si="142"/>
        <v>0.57794000000000001</v>
      </c>
      <c r="M49" s="9"/>
      <c r="N49" s="8">
        <f>ROUND(SUM(N41:N48),5)</f>
        <v>375.76</v>
      </c>
      <c r="O49" s="9"/>
      <c r="P49" s="8">
        <f>ROUND(SUM(P41:P48),5)</f>
        <v>335</v>
      </c>
      <c r="Q49" s="9"/>
      <c r="R49" s="8">
        <f t="shared" si="143"/>
        <v>40.76</v>
      </c>
      <c r="S49" s="9"/>
      <c r="T49" s="10">
        <f t="shared" si="144"/>
        <v>1.1216699999999999</v>
      </c>
      <c r="U49" s="9"/>
      <c r="V49" s="8">
        <f>ROUND(SUM(V41:V48),5)</f>
        <v>808.96</v>
      </c>
      <c r="W49" s="9"/>
      <c r="X49" s="8">
        <f>ROUND(SUM(X41:X48),5)</f>
        <v>415</v>
      </c>
      <c r="Y49" s="9"/>
      <c r="Z49" s="8">
        <f t="shared" si="145"/>
        <v>393.96</v>
      </c>
      <c r="AA49" s="9"/>
      <c r="AB49" s="10">
        <f t="shared" si="146"/>
        <v>1.9493</v>
      </c>
      <c r="AC49" s="9"/>
      <c r="AD49" s="8">
        <f>ROUND(SUM(AD41:AD48),5)</f>
        <v>618.91</v>
      </c>
      <c r="AE49" s="9"/>
      <c r="AF49" s="8">
        <f>ROUND(SUM(AF41:AF48),5)</f>
        <v>335</v>
      </c>
      <c r="AG49" s="9"/>
      <c r="AH49" s="8">
        <f t="shared" si="147"/>
        <v>283.91000000000003</v>
      </c>
      <c r="AI49" s="9"/>
      <c r="AJ49" s="10">
        <f t="shared" si="148"/>
        <v>1.8474900000000001</v>
      </c>
      <c r="AK49" s="9"/>
      <c r="AL49" s="8">
        <f>ROUND(SUM(AL41:AL48),5)</f>
        <v>240.26</v>
      </c>
      <c r="AM49" s="9"/>
      <c r="AN49" s="8">
        <f>ROUND(SUM(AN41:AN48),5)</f>
        <v>335</v>
      </c>
      <c r="AO49" s="9"/>
      <c r="AP49" s="8">
        <f t="shared" si="149"/>
        <v>-94.74</v>
      </c>
      <c r="AQ49" s="9"/>
      <c r="AR49" s="10">
        <f t="shared" si="150"/>
        <v>0.71718999999999999</v>
      </c>
      <c r="AS49" s="9"/>
      <c r="AT49" s="8">
        <f>ROUND(SUM(AT41:AT48),5)</f>
        <v>154.56</v>
      </c>
      <c r="AU49" s="9"/>
      <c r="AV49" s="8">
        <f>ROUND(SUM(AV41:AV48),5)</f>
        <v>335</v>
      </c>
      <c r="AW49" s="9"/>
      <c r="AX49" s="8">
        <f t="shared" si="151"/>
        <v>-180.44</v>
      </c>
      <c r="AY49" s="9"/>
      <c r="AZ49" s="10">
        <f t="shared" si="152"/>
        <v>0.46137</v>
      </c>
      <c r="BA49" s="9"/>
      <c r="BB49" s="8">
        <f>ROUND(SUM(BB41:BB48),5)</f>
        <v>150.31</v>
      </c>
      <c r="BC49" s="9"/>
      <c r="BD49" s="8">
        <f>ROUND(SUM(BD41:BD48),5)</f>
        <v>335</v>
      </c>
      <c r="BE49" s="9"/>
      <c r="BF49" s="8">
        <f t="shared" si="153"/>
        <v>-184.69</v>
      </c>
      <c r="BG49" s="9"/>
      <c r="BH49" s="10">
        <f t="shared" si="154"/>
        <v>0.44868999999999998</v>
      </c>
      <c r="BI49" s="9"/>
      <c r="BJ49" s="8">
        <f>ROUND(SUM(BJ41:BJ48),5)</f>
        <v>512.32000000000005</v>
      </c>
      <c r="BK49" s="9"/>
      <c r="BL49" s="8">
        <f>ROUND(SUM(BL41:BL48),5)</f>
        <v>335</v>
      </c>
      <c r="BM49" s="9"/>
      <c r="BN49" s="8">
        <f t="shared" si="155"/>
        <v>177.32</v>
      </c>
      <c r="BO49" s="9"/>
      <c r="BP49" s="10">
        <f t="shared" si="156"/>
        <v>1.5293099999999999</v>
      </c>
      <c r="BQ49" s="9"/>
      <c r="BR49" s="8">
        <f>ROUND(SUM(BR41:BR48),5)</f>
        <v>149.5</v>
      </c>
      <c r="BS49" s="9"/>
      <c r="BT49" s="8">
        <f>ROUND(SUM(BT41:BT48),5)</f>
        <v>415</v>
      </c>
      <c r="BU49" s="9"/>
      <c r="BV49" s="8">
        <f t="shared" si="157"/>
        <v>-265.5</v>
      </c>
      <c r="BW49" s="9"/>
      <c r="BX49" s="10">
        <f t="shared" si="158"/>
        <v>0.36024</v>
      </c>
      <c r="BY49" s="9"/>
      <c r="BZ49" s="8">
        <f>ROUND(SUM(BZ41:BZ48),5)</f>
        <v>930.16</v>
      </c>
      <c r="CA49" s="9"/>
      <c r="CB49" s="8">
        <f>ROUND(SUM(CB41:CB48),5)</f>
        <v>335</v>
      </c>
      <c r="CC49" s="9"/>
      <c r="CD49" s="8">
        <f t="shared" si="159"/>
        <v>595.16</v>
      </c>
      <c r="CE49" s="9"/>
      <c r="CF49" s="10">
        <f t="shared" si="160"/>
        <v>2.7766000000000002</v>
      </c>
      <c r="CG49" s="9"/>
      <c r="CH49" s="8">
        <f>ROUND(SUM(CH41:CH48),5)</f>
        <v>215.24</v>
      </c>
      <c r="CI49" s="9"/>
      <c r="CJ49" s="8">
        <f>ROUND(SUM(CJ41:CJ48),5)</f>
        <v>335</v>
      </c>
      <c r="CK49" s="9"/>
      <c r="CL49" s="8">
        <f t="shared" si="161"/>
        <v>-119.76</v>
      </c>
      <c r="CM49" s="9"/>
      <c r="CN49" s="10">
        <f t="shared" si="162"/>
        <v>0.64251000000000003</v>
      </c>
      <c r="CO49" s="9"/>
      <c r="CP49" s="8">
        <f>ROUND(SUM(CP41:CP48),5)</f>
        <v>220.39</v>
      </c>
      <c r="CQ49" s="9"/>
      <c r="CR49" s="8">
        <f>ROUND(SUM(CR41:CR48),5)</f>
        <v>335</v>
      </c>
      <c r="CS49" s="9"/>
      <c r="CT49" s="8">
        <f t="shared" si="163"/>
        <v>-114.61</v>
      </c>
      <c r="CU49" s="9"/>
      <c r="CV49" s="10">
        <f t="shared" si="164"/>
        <v>0.65788000000000002</v>
      </c>
      <c r="CW49" s="9"/>
      <c r="CX49" s="8">
        <f t="shared" si="140"/>
        <v>4569.9799999999996</v>
      </c>
      <c r="CY49" s="9"/>
      <c r="CZ49" s="11">
        <f t="shared" si="165"/>
        <v>4180</v>
      </c>
      <c r="DA49" s="9"/>
      <c r="DB49" s="8">
        <f t="shared" si="166"/>
        <v>389.98</v>
      </c>
      <c r="DC49" s="9"/>
      <c r="DD49" s="10">
        <f t="shared" si="167"/>
        <v>1.0932999999999999</v>
      </c>
    </row>
    <row r="50" spans="1:108" ht="15.75" customHeight="1" x14ac:dyDescent="0.2">
      <c r="A50" s="1"/>
      <c r="B50" s="1"/>
      <c r="C50" s="1"/>
      <c r="D50" s="1" t="s">
        <v>64</v>
      </c>
      <c r="E50" s="1"/>
      <c r="F50" s="8"/>
      <c r="G50" s="9"/>
      <c r="H50" s="8"/>
      <c r="I50" s="9"/>
      <c r="J50" s="8"/>
      <c r="K50" s="9"/>
      <c r="L50" s="10"/>
      <c r="M50" s="9"/>
      <c r="N50" s="8"/>
      <c r="O50" s="9"/>
      <c r="P50" s="8"/>
      <c r="Q50" s="9"/>
      <c r="R50" s="8"/>
      <c r="S50" s="9"/>
      <c r="T50" s="10"/>
      <c r="U50" s="9"/>
      <c r="V50" s="8"/>
      <c r="W50" s="9"/>
      <c r="X50" s="8"/>
      <c r="Y50" s="9"/>
      <c r="Z50" s="8"/>
      <c r="AA50" s="9"/>
      <c r="AB50" s="10"/>
      <c r="AC50" s="9"/>
      <c r="AD50" s="8"/>
      <c r="AE50" s="9"/>
      <c r="AF50" s="8"/>
      <c r="AG50" s="9"/>
      <c r="AH50" s="8"/>
      <c r="AI50" s="9"/>
      <c r="AJ50" s="10"/>
      <c r="AK50" s="9"/>
      <c r="AL50" s="8"/>
      <c r="AM50" s="9"/>
      <c r="AN50" s="8"/>
      <c r="AO50" s="9"/>
      <c r="AP50" s="8"/>
      <c r="AQ50" s="9"/>
      <c r="AR50" s="10"/>
      <c r="AS50" s="9"/>
      <c r="AT50" s="8"/>
      <c r="AU50" s="9"/>
      <c r="AV50" s="8"/>
      <c r="AW50" s="9"/>
      <c r="AX50" s="8"/>
      <c r="AY50" s="9"/>
      <c r="AZ50" s="10"/>
      <c r="BA50" s="9"/>
      <c r="BB50" s="8"/>
      <c r="BC50" s="9"/>
      <c r="BD50" s="8"/>
      <c r="BE50" s="9"/>
      <c r="BF50" s="8"/>
      <c r="BG50" s="9"/>
      <c r="BH50" s="10"/>
      <c r="BI50" s="9"/>
      <c r="BJ50" s="8"/>
      <c r="BK50" s="9"/>
      <c r="BL50" s="8"/>
      <c r="BM50" s="9"/>
      <c r="BN50" s="8"/>
      <c r="BO50" s="9"/>
      <c r="BP50" s="10"/>
      <c r="BQ50" s="9"/>
      <c r="BR50" s="8"/>
      <c r="BS50" s="9"/>
      <c r="BT50" s="8"/>
      <c r="BU50" s="9"/>
      <c r="BV50" s="8"/>
      <c r="BW50" s="9"/>
      <c r="BX50" s="10"/>
      <c r="BY50" s="9"/>
      <c r="BZ50" s="8"/>
      <c r="CA50" s="9"/>
      <c r="CB50" s="8"/>
      <c r="CC50" s="9"/>
      <c r="CD50" s="8"/>
      <c r="CE50" s="9"/>
      <c r="CF50" s="10"/>
      <c r="CG50" s="9"/>
      <c r="CH50" s="8"/>
      <c r="CI50" s="9"/>
      <c r="CJ50" s="8"/>
      <c r="CK50" s="9"/>
      <c r="CL50" s="8"/>
      <c r="CM50" s="9"/>
      <c r="CN50" s="10"/>
      <c r="CO50" s="9"/>
      <c r="CP50" s="8"/>
      <c r="CQ50" s="9"/>
      <c r="CR50" s="8"/>
      <c r="CS50" s="9"/>
      <c r="CT50" s="8"/>
      <c r="CU50" s="9"/>
      <c r="CV50" s="10"/>
      <c r="CW50" s="9"/>
      <c r="CX50" s="8"/>
      <c r="CY50" s="9"/>
      <c r="CZ50" s="11"/>
      <c r="DA50" s="9"/>
      <c r="DB50" s="8"/>
      <c r="DC50" s="9"/>
      <c r="DD50" s="10"/>
    </row>
    <row r="51" spans="1:108" ht="15.75" customHeight="1" x14ac:dyDescent="0.2">
      <c r="A51" s="1"/>
      <c r="B51" s="1"/>
      <c r="C51" s="1"/>
      <c r="D51" s="1"/>
      <c r="E51" s="1" t="s">
        <v>65</v>
      </c>
      <c r="F51" s="12">
        <v>0</v>
      </c>
      <c r="G51" s="9"/>
      <c r="H51" s="8"/>
      <c r="I51" s="9"/>
      <c r="J51" s="8"/>
      <c r="K51" s="9"/>
      <c r="L51" s="10"/>
      <c r="M51" s="9"/>
      <c r="N51" s="12">
        <v>0</v>
      </c>
      <c r="O51" s="9"/>
      <c r="P51" s="8"/>
      <c r="Q51" s="9"/>
      <c r="R51" s="8"/>
      <c r="S51" s="9"/>
      <c r="T51" s="10"/>
      <c r="U51" s="9"/>
      <c r="V51" s="12">
        <v>0</v>
      </c>
      <c r="W51" s="9"/>
      <c r="X51" s="8"/>
      <c r="Y51" s="9"/>
      <c r="Z51" s="8"/>
      <c r="AA51" s="9"/>
      <c r="AB51" s="10"/>
      <c r="AC51" s="9"/>
      <c r="AD51" s="12">
        <v>0</v>
      </c>
      <c r="AE51" s="9"/>
      <c r="AF51" s="8"/>
      <c r="AG51" s="9"/>
      <c r="AH51" s="8"/>
      <c r="AI51" s="9"/>
      <c r="AJ51" s="10"/>
      <c r="AK51" s="9"/>
      <c r="AL51" s="12">
        <v>0</v>
      </c>
      <c r="AM51" s="9"/>
      <c r="AN51" s="8"/>
      <c r="AO51" s="9"/>
      <c r="AP51" s="8"/>
      <c r="AQ51" s="9"/>
      <c r="AR51" s="10"/>
      <c r="AS51" s="9"/>
      <c r="AT51" s="12">
        <v>0</v>
      </c>
      <c r="AU51" s="9"/>
      <c r="AV51" s="8"/>
      <c r="AW51" s="9"/>
      <c r="AX51" s="8"/>
      <c r="AY51" s="9"/>
      <c r="AZ51" s="10"/>
      <c r="BA51" s="9"/>
      <c r="BB51" s="12">
        <v>0</v>
      </c>
      <c r="BC51" s="9"/>
      <c r="BD51" s="8"/>
      <c r="BE51" s="9"/>
      <c r="BF51" s="8"/>
      <c r="BG51" s="9"/>
      <c r="BH51" s="10"/>
      <c r="BI51" s="9"/>
      <c r="BJ51" s="12">
        <v>6811</v>
      </c>
      <c r="BK51" s="9"/>
      <c r="BL51" s="8"/>
      <c r="BM51" s="9"/>
      <c r="BN51" s="8"/>
      <c r="BO51" s="9"/>
      <c r="BP51" s="10"/>
      <c r="BQ51" s="9"/>
      <c r="BR51" s="12">
        <v>0</v>
      </c>
      <c r="BS51" s="9"/>
      <c r="BT51" s="8"/>
      <c r="BU51" s="9"/>
      <c r="BV51" s="8"/>
      <c r="BW51" s="9"/>
      <c r="BX51" s="10"/>
      <c r="BY51" s="9"/>
      <c r="BZ51" s="12">
        <v>0</v>
      </c>
      <c r="CA51" s="9"/>
      <c r="CB51" s="8"/>
      <c r="CC51" s="9"/>
      <c r="CD51" s="8"/>
      <c r="CE51" s="9"/>
      <c r="CF51" s="10"/>
      <c r="CG51" s="9"/>
      <c r="CH51" s="12">
        <v>0</v>
      </c>
      <c r="CI51" s="9"/>
      <c r="CJ51" s="8"/>
      <c r="CK51" s="9"/>
      <c r="CL51" s="8"/>
      <c r="CM51" s="9"/>
      <c r="CN51" s="10"/>
      <c r="CO51" s="9"/>
      <c r="CP51" s="12">
        <v>0</v>
      </c>
      <c r="CQ51" s="9"/>
      <c r="CR51" s="8"/>
      <c r="CS51" s="9"/>
      <c r="CT51" s="8"/>
      <c r="CU51" s="9"/>
      <c r="CV51" s="10"/>
      <c r="CW51" s="9"/>
      <c r="CX51" s="12">
        <f t="shared" ref="CX51:CX54" si="168">ROUND(F51+N51+V51+AD51+AL51+AT51+BB51+BJ51+BR51+BZ51+CH51+CP51,5)</f>
        <v>6811</v>
      </c>
      <c r="CY51" s="9"/>
      <c r="CZ51" s="11"/>
      <c r="DA51" s="9"/>
      <c r="DB51" s="8"/>
      <c r="DC51" s="9"/>
      <c r="DD51" s="10"/>
    </row>
    <row r="52" spans="1:108" ht="15.75" customHeight="1" x14ac:dyDescent="0.2">
      <c r="A52" s="1"/>
      <c r="B52" s="1"/>
      <c r="C52" s="1"/>
      <c r="D52" s="1" t="s">
        <v>66</v>
      </c>
      <c r="E52" s="1"/>
      <c r="F52" s="8">
        <f>ROUND(SUM(F50:F51),5)</f>
        <v>0</v>
      </c>
      <c r="G52" s="9"/>
      <c r="H52" s="8"/>
      <c r="I52" s="9"/>
      <c r="J52" s="8"/>
      <c r="K52" s="9"/>
      <c r="L52" s="10"/>
      <c r="M52" s="9"/>
      <c r="N52" s="8">
        <f>ROUND(SUM(N50:N51),5)</f>
        <v>0</v>
      </c>
      <c r="O52" s="9"/>
      <c r="P52" s="8"/>
      <c r="Q52" s="9"/>
      <c r="R52" s="8"/>
      <c r="S52" s="9"/>
      <c r="T52" s="10"/>
      <c r="U52" s="9"/>
      <c r="V52" s="8">
        <f>ROUND(SUM(V50:V51),5)</f>
        <v>0</v>
      </c>
      <c r="W52" s="9"/>
      <c r="X52" s="8"/>
      <c r="Y52" s="9"/>
      <c r="Z52" s="8"/>
      <c r="AA52" s="9"/>
      <c r="AB52" s="10"/>
      <c r="AC52" s="9"/>
      <c r="AD52" s="8">
        <f>ROUND(SUM(AD50:AD51),5)</f>
        <v>0</v>
      </c>
      <c r="AE52" s="9"/>
      <c r="AF52" s="8"/>
      <c r="AG52" s="9"/>
      <c r="AH52" s="8"/>
      <c r="AI52" s="9"/>
      <c r="AJ52" s="10"/>
      <c r="AK52" s="9"/>
      <c r="AL52" s="8">
        <f>ROUND(SUM(AL50:AL51),5)</f>
        <v>0</v>
      </c>
      <c r="AM52" s="9"/>
      <c r="AN52" s="8"/>
      <c r="AO52" s="9"/>
      <c r="AP52" s="8"/>
      <c r="AQ52" s="9"/>
      <c r="AR52" s="10"/>
      <c r="AS52" s="9"/>
      <c r="AT52" s="8">
        <f>ROUND(SUM(AT50:AT51),5)</f>
        <v>0</v>
      </c>
      <c r="AU52" s="9"/>
      <c r="AV52" s="8"/>
      <c r="AW52" s="9"/>
      <c r="AX52" s="8"/>
      <c r="AY52" s="9"/>
      <c r="AZ52" s="10"/>
      <c r="BA52" s="9"/>
      <c r="BB52" s="8">
        <f>ROUND(SUM(BB50:BB51),5)</f>
        <v>0</v>
      </c>
      <c r="BC52" s="9"/>
      <c r="BD52" s="8"/>
      <c r="BE52" s="9"/>
      <c r="BF52" s="8"/>
      <c r="BG52" s="9"/>
      <c r="BH52" s="10"/>
      <c r="BI52" s="9"/>
      <c r="BJ52" s="8">
        <f>ROUND(SUM(BJ50:BJ51),5)</f>
        <v>6811</v>
      </c>
      <c r="BK52" s="9"/>
      <c r="BL52" s="8"/>
      <c r="BM52" s="9"/>
      <c r="BN52" s="8"/>
      <c r="BO52" s="9"/>
      <c r="BP52" s="10"/>
      <c r="BQ52" s="9"/>
      <c r="BR52" s="8">
        <f>ROUND(SUM(BR50:BR51),5)</f>
        <v>0</v>
      </c>
      <c r="BS52" s="9"/>
      <c r="BT52" s="8"/>
      <c r="BU52" s="9"/>
      <c r="BV52" s="8"/>
      <c r="BW52" s="9"/>
      <c r="BX52" s="10"/>
      <c r="BY52" s="9"/>
      <c r="BZ52" s="8">
        <f>ROUND(SUM(BZ50:BZ51),5)</f>
        <v>0</v>
      </c>
      <c r="CA52" s="9"/>
      <c r="CB52" s="8"/>
      <c r="CC52" s="9"/>
      <c r="CD52" s="8"/>
      <c r="CE52" s="9"/>
      <c r="CF52" s="10"/>
      <c r="CG52" s="9"/>
      <c r="CH52" s="8">
        <f>ROUND(SUM(CH50:CH51),5)</f>
        <v>0</v>
      </c>
      <c r="CI52" s="9"/>
      <c r="CJ52" s="8"/>
      <c r="CK52" s="9"/>
      <c r="CL52" s="8"/>
      <c r="CM52" s="9"/>
      <c r="CN52" s="10"/>
      <c r="CO52" s="9"/>
      <c r="CP52" s="8">
        <f>ROUND(SUM(CP50:CP51),5)</f>
        <v>0</v>
      </c>
      <c r="CQ52" s="9"/>
      <c r="CR52" s="8"/>
      <c r="CS52" s="9"/>
      <c r="CT52" s="8"/>
      <c r="CU52" s="9"/>
      <c r="CV52" s="10"/>
      <c r="CW52" s="9"/>
      <c r="CX52" s="8">
        <f t="shared" si="168"/>
        <v>6811</v>
      </c>
      <c r="CY52" s="9"/>
      <c r="CZ52" s="11"/>
      <c r="DA52" s="9"/>
      <c r="DB52" s="8"/>
      <c r="DC52" s="9"/>
      <c r="DD52" s="10"/>
    </row>
    <row r="53" spans="1:108" ht="15.75" customHeight="1" x14ac:dyDescent="0.2">
      <c r="A53" s="1"/>
      <c r="B53" s="1"/>
      <c r="C53" s="1"/>
      <c r="D53" s="1" t="s">
        <v>67</v>
      </c>
      <c r="E53" s="1"/>
      <c r="F53" s="8">
        <v>0</v>
      </c>
      <c r="G53" s="9"/>
      <c r="H53" s="8"/>
      <c r="I53" s="9"/>
      <c r="J53" s="8"/>
      <c r="K53" s="9"/>
      <c r="L53" s="10"/>
      <c r="M53" s="9"/>
      <c r="N53" s="8">
        <v>76.91</v>
      </c>
      <c r="O53" s="9"/>
      <c r="P53" s="8"/>
      <c r="Q53" s="9"/>
      <c r="R53" s="8"/>
      <c r="S53" s="9"/>
      <c r="T53" s="10"/>
      <c r="U53" s="9"/>
      <c r="V53" s="8">
        <v>10</v>
      </c>
      <c r="W53" s="9"/>
      <c r="X53" s="8"/>
      <c r="Y53" s="9"/>
      <c r="Z53" s="8"/>
      <c r="AA53" s="9"/>
      <c r="AB53" s="10"/>
      <c r="AC53" s="9"/>
      <c r="AD53" s="8">
        <v>35</v>
      </c>
      <c r="AE53" s="9"/>
      <c r="AF53" s="8"/>
      <c r="AG53" s="9"/>
      <c r="AH53" s="8"/>
      <c r="AI53" s="9"/>
      <c r="AJ53" s="10"/>
      <c r="AK53" s="9"/>
      <c r="AL53" s="8">
        <v>54.5</v>
      </c>
      <c r="AM53" s="9"/>
      <c r="AN53" s="8"/>
      <c r="AO53" s="9"/>
      <c r="AP53" s="8"/>
      <c r="AQ53" s="9"/>
      <c r="AR53" s="10"/>
      <c r="AS53" s="9"/>
      <c r="AT53" s="8">
        <v>0</v>
      </c>
      <c r="AU53" s="9"/>
      <c r="AV53" s="8"/>
      <c r="AW53" s="9"/>
      <c r="AX53" s="8"/>
      <c r="AY53" s="9"/>
      <c r="AZ53" s="10"/>
      <c r="BA53" s="9"/>
      <c r="BB53" s="8">
        <v>48</v>
      </c>
      <c r="BC53" s="9"/>
      <c r="BD53" s="8"/>
      <c r="BE53" s="9"/>
      <c r="BF53" s="8"/>
      <c r="BG53" s="9"/>
      <c r="BH53" s="10"/>
      <c r="BI53" s="9"/>
      <c r="BJ53" s="8">
        <v>0</v>
      </c>
      <c r="BK53" s="9"/>
      <c r="BL53" s="8"/>
      <c r="BM53" s="9"/>
      <c r="BN53" s="8"/>
      <c r="BO53" s="9"/>
      <c r="BP53" s="10"/>
      <c r="BQ53" s="9"/>
      <c r="BR53" s="8">
        <v>0</v>
      </c>
      <c r="BS53" s="9"/>
      <c r="BT53" s="8"/>
      <c r="BU53" s="9"/>
      <c r="BV53" s="8"/>
      <c r="BW53" s="9"/>
      <c r="BX53" s="10"/>
      <c r="BY53" s="9"/>
      <c r="BZ53" s="8">
        <v>0</v>
      </c>
      <c r="CA53" s="9"/>
      <c r="CB53" s="8"/>
      <c r="CC53" s="9"/>
      <c r="CD53" s="8"/>
      <c r="CE53" s="9"/>
      <c r="CF53" s="10"/>
      <c r="CG53" s="9"/>
      <c r="CH53" s="8">
        <v>0</v>
      </c>
      <c r="CI53" s="9"/>
      <c r="CJ53" s="8"/>
      <c r="CK53" s="9"/>
      <c r="CL53" s="8"/>
      <c r="CM53" s="9"/>
      <c r="CN53" s="10"/>
      <c r="CO53" s="9"/>
      <c r="CP53" s="8">
        <v>0</v>
      </c>
      <c r="CQ53" s="9"/>
      <c r="CR53" s="8"/>
      <c r="CS53" s="9"/>
      <c r="CT53" s="8"/>
      <c r="CU53" s="9"/>
      <c r="CV53" s="10"/>
      <c r="CW53" s="9"/>
      <c r="CX53" s="8">
        <f t="shared" si="168"/>
        <v>224.41</v>
      </c>
      <c r="CY53" s="9"/>
      <c r="CZ53" s="11"/>
      <c r="DA53" s="9"/>
      <c r="DB53" s="8"/>
      <c r="DC53" s="9"/>
      <c r="DD53" s="10"/>
    </row>
    <row r="54" spans="1:108" ht="15.75" customHeight="1" x14ac:dyDescent="0.2">
      <c r="A54" s="1"/>
      <c r="B54" s="1"/>
      <c r="C54" s="1"/>
      <c r="D54" s="1" t="s">
        <v>68</v>
      </c>
      <c r="E54" s="1"/>
      <c r="F54" s="8">
        <v>122.63</v>
      </c>
      <c r="G54" s="9"/>
      <c r="H54" s="8">
        <v>100</v>
      </c>
      <c r="I54" s="9"/>
      <c r="J54" s="8">
        <f>ROUND((F54-H54),5)</f>
        <v>22.63</v>
      </c>
      <c r="K54" s="9"/>
      <c r="L54" s="10">
        <f>ROUND(IF(H54=0, IF(F54=0, 0, 1), F54/H54),5)</f>
        <v>1.2262999999999999</v>
      </c>
      <c r="M54" s="9"/>
      <c r="N54" s="8">
        <v>0</v>
      </c>
      <c r="O54" s="9"/>
      <c r="P54" s="8">
        <v>100</v>
      </c>
      <c r="Q54" s="9"/>
      <c r="R54" s="8">
        <f>ROUND((N54-P54),5)</f>
        <v>-100</v>
      </c>
      <c r="S54" s="9"/>
      <c r="T54" s="10">
        <f>ROUND(IF(P54=0, IF(N54=0, 0, 1), N54/P54),5)</f>
        <v>0</v>
      </c>
      <c r="U54" s="9"/>
      <c r="V54" s="8">
        <v>235.52</v>
      </c>
      <c r="W54" s="9"/>
      <c r="X54" s="8">
        <v>100</v>
      </c>
      <c r="Y54" s="9"/>
      <c r="Z54" s="8">
        <f>ROUND((V54-X54),5)</f>
        <v>135.52000000000001</v>
      </c>
      <c r="AA54" s="9"/>
      <c r="AB54" s="10">
        <f>ROUND(IF(X54=0, IF(V54=0, 0, 1), V54/X54),5)</f>
        <v>2.3552</v>
      </c>
      <c r="AC54" s="9"/>
      <c r="AD54" s="8">
        <v>0</v>
      </c>
      <c r="AE54" s="9"/>
      <c r="AF54" s="8">
        <v>100</v>
      </c>
      <c r="AG54" s="9"/>
      <c r="AH54" s="8">
        <f>ROUND((AD54-AF54),5)</f>
        <v>-100</v>
      </c>
      <c r="AI54" s="9"/>
      <c r="AJ54" s="10">
        <f>ROUND(IF(AF54=0, IF(AD54=0, 0, 1), AD54/AF54),5)</f>
        <v>0</v>
      </c>
      <c r="AK54" s="9"/>
      <c r="AL54" s="8">
        <v>0</v>
      </c>
      <c r="AM54" s="9"/>
      <c r="AN54" s="8">
        <v>100</v>
      </c>
      <c r="AO54" s="9"/>
      <c r="AP54" s="8">
        <f>ROUND((AL54-AN54),5)</f>
        <v>-100</v>
      </c>
      <c r="AQ54" s="9"/>
      <c r="AR54" s="10">
        <f>ROUND(IF(AN54=0, IF(AL54=0, 0, 1), AL54/AN54),5)</f>
        <v>0</v>
      </c>
      <c r="AS54" s="9"/>
      <c r="AT54" s="8">
        <v>0</v>
      </c>
      <c r="AU54" s="9"/>
      <c r="AV54" s="8">
        <v>100</v>
      </c>
      <c r="AW54" s="9"/>
      <c r="AX54" s="8">
        <f>ROUND((AT54-AV54),5)</f>
        <v>-100</v>
      </c>
      <c r="AY54" s="9"/>
      <c r="AZ54" s="10">
        <f>ROUND(IF(AV54=0, IF(AT54=0, 0, 1), AT54/AV54),5)</f>
        <v>0</v>
      </c>
      <c r="BA54" s="9"/>
      <c r="BB54" s="8">
        <v>0</v>
      </c>
      <c r="BC54" s="9"/>
      <c r="BD54" s="8">
        <v>100</v>
      </c>
      <c r="BE54" s="9"/>
      <c r="BF54" s="8">
        <f>ROUND((BB54-BD54),5)</f>
        <v>-100</v>
      </c>
      <c r="BG54" s="9"/>
      <c r="BH54" s="10">
        <f>ROUND(IF(BD54=0, IF(BB54=0, 0, 1), BB54/BD54),5)</f>
        <v>0</v>
      </c>
      <c r="BI54" s="9"/>
      <c r="BJ54" s="8">
        <v>0</v>
      </c>
      <c r="BK54" s="9"/>
      <c r="BL54" s="8">
        <v>100</v>
      </c>
      <c r="BM54" s="9"/>
      <c r="BN54" s="8">
        <f>ROUND((BJ54-BL54),5)</f>
        <v>-100</v>
      </c>
      <c r="BO54" s="9"/>
      <c r="BP54" s="10">
        <f>ROUND(IF(BL54=0, IF(BJ54=0, 0, 1), BJ54/BL54),5)</f>
        <v>0</v>
      </c>
      <c r="BQ54" s="9"/>
      <c r="BR54" s="8">
        <v>0</v>
      </c>
      <c r="BS54" s="9"/>
      <c r="BT54" s="8">
        <v>100</v>
      </c>
      <c r="BU54" s="9"/>
      <c r="BV54" s="8">
        <f>ROUND((BR54-BT54),5)</f>
        <v>-100</v>
      </c>
      <c r="BW54" s="9"/>
      <c r="BX54" s="10">
        <f>ROUND(IF(BT54=0, IF(BR54=0, 0, 1), BR54/BT54),5)</f>
        <v>0</v>
      </c>
      <c r="BY54" s="9"/>
      <c r="BZ54" s="8">
        <v>0</v>
      </c>
      <c r="CA54" s="9"/>
      <c r="CB54" s="8">
        <v>100</v>
      </c>
      <c r="CC54" s="9"/>
      <c r="CD54" s="8">
        <f>ROUND((BZ54-CB54),5)</f>
        <v>-100</v>
      </c>
      <c r="CE54" s="9"/>
      <c r="CF54" s="10">
        <f>ROUND(IF(CB54=0, IF(BZ54=0, 0, 1), BZ54/CB54),5)</f>
        <v>0</v>
      </c>
      <c r="CG54" s="9"/>
      <c r="CH54" s="8">
        <v>0</v>
      </c>
      <c r="CI54" s="9"/>
      <c r="CJ54" s="8">
        <v>100</v>
      </c>
      <c r="CK54" s="9"/>
      <c r="CL54" s="8">
        <f>ROUND((CH54-CJ54),5)</f>
        <v>-100</v>
      </c>
      <c r="CM54" s="9"/>
      <c r="CN54" s="10">
        <f>ROUND(IF(CJ54=0, IF(CH54=0, 0, 1), CH54/CJ54),5)</f>
        <v>0</v>
      </c>
      <c r="CO54" s="9"/>
      <c r="CP54" s="8">
        <v>0</v>
      </c>
      <c r="CQ54" s="9"/>
      <c r="CR54" s="8">
        <v>100</v>
      </c>
      <c r="CS54" s="9"/>
      <c r="CT54" s="8">
        <f>ROUND((CP54-CR54),5)</f>
        <v>-100</v>
      </c>
      <c r="CU54" s="9"/>
      <c r="CV54" s="10">
        <f>ROUND(IF(CR54=0, IF(CP54=0, 0, 1), CP54/CR54),5)</f>
        <v>0</v>
      </c>
      <c r="CW54" s="9"/>
      <c r="CX54" s="8">
        <f t="shared" si="168"/>
        <v>358.15</v>
      </c>
      <c r="CY54" s="9"/>
      <c r="CZ54" s="11">
        <f>ROUND(H54+P54+X54+AF54+AN54+AV54+BD54+BL54+BT54+CB54+CJ54+CR54,5)</f>
        <v>1200</v>
      </c>
      <c r="DA54" s="9"/>
      <c r="DB54" s="8">
        <f>ROUND((CX54-CZ54),5)</f>
        <v>-841.85</v>
      </c>
      <c r="DC54" s="9"/>
      <c r="DD54" s="10">
        <f>ROUND(IF(CZ54=0, IF(CX54=0, 0, 1), CX54/CZ54),5)</f>
        <v>0.29846</v>
      </c>
    </row>
    <row r="55" spans="1:108" ht="15.75" customHeight="1" x14ac:dyDescent="0.2">
      <c r="A55" s="1"/>
      <c r="B55" s="1"/>
      <c r="C55" s="1"/>
      <c r="D55" s="1" t="s">
        <v>69</v>
      </c>
      <c r="E55" s="1"/>
      <c r="F55" s="8"/>
      <c r="G55" s="9"/>
      <c r="H55" s="8"/>
      <c r="I55" s="9"/>
      <c r="J55" s="8"/>
      <c r="K55" s="9"/>
      <c r="L55" s="10"/>
      <c r="M55" s="9"/>
      <c r="N55" s="8"/>
      <c r="O55" s="9"/>
      <c r="P55" s="8"/>
      <c r="Q55" s="9"/>
      <c r="R55" s="8"/>
      <c r="S55" s="9"/>
      <c r="T55" s="10"/>
      <c r="U55" s="9"/>
      <c r="V55" s="8"/>
      <c r="W55" s="9"/>
      <c r="X55" s="8"/>
      <c r="Y55" s="9"/>
      <c r="Z55" s="8"/>
      <c r="AA55" s="9"/>
      <c r="AB55" s="10"/>
      <c r="AC55" s="9"/>
      <c r="AD55" s="8"/>
      <c r="AE55" s="9"/>
      <c r="AF55" s="8"/>
      <c r="AG55" s="9"/>
      <c r="AH55" s="8"/>
      <c r="AI55" s="9"/>
      <c r="AJ55" s="10"/>
      <c r="AK55" s="9"/>
      <c r="AL55" s="8"/>
      <c r="AM55" s="9"/>
      <c r="AN55" s="8"/>
      <c r="AO55" s="9"/>
      <c r="AP55" s="8"/>
      <c r="AQ55" s="9"/>
      <c r="AR55" s="10"/>
      <c r="AS55" s="9"/>
      <c r="AT55" s="8"/>
      <c r="AU55" s="9"/>
      <c r="AV55" s="8"/>
      <c r="AW55" s="9"/>
      <c r="AX55" s="8"/>
      <c r="AY55" s="9"/>
      <c r="AZ55" s="10"/>
      <c r="BA55" s="9"/>
      <c r="BB55" s="8"/>
      <c r="BC55" s="9"/>
      <c r="BD55" s="8"/>
      <c r="BE55" s="9"/>
      <c r="BF55" s="8"/>
      <c r="BG55" s="9"/>
      <c r="BH55" s="10"/>
      <c r="BI55" s="9"/>
      <c r="BJ55" s="8"/>
      <c r="BK55" s="9"/>
      <c r="BL55" s="8"/>
      <c r="BM55" s="9"/>
      <c r="BN55" s="8"/>
      <c r="BO55" s="9"/>
      <c r="BP55" s="10"/>
      <c r="BQ55" s="9"/>
      <c r="BR55" s="8"/>
      <c r="BS55" s="9"/>
      <c r="BT55" s="8"/>
      <c r="BU55" s="9"/>
      <c r="BV55" s="8"/>
      <c r="BW55" s="9"/>
      <c r="BX55" s="10"/>
      <c r="BY55" s="9"/>
      <c r="BZ55" s="8"/>
      <c r="CA55" s="9"/>
      <c r="CB55" s="8"/>
      <c r="CC55" s="9"/>
      <c r="CD55" s="8"/>
      <c r="CE55" s="9"/>
      <c r="CF55" s="10"/>
      <c r="CG55" s="9"/>
      <c r="CH55" s="8"/>
      <c r="CI55" s="9"/>
      <c r="CJ55" s="8"/>
      <c r="CK55" s="9"/>
      <c r="CL55" s="8"/>
      <c r="CM55" s="9"/>
      <c r="CN55" s="10"/>
      <c r="CO55" s="9"/>
      <c r="CP55" s="8"/>
      <c r="CQ55" s="9"/>
      <c r="CR55" s="8"/>
      <c r="CS55" s="9"/>
      <c r="CT55" s="8"/>
      <c r="CU55" s="9"/>
      <c r="CV55" s="10"/>
      <c r="CW55" s="9"/>
      <c r="CX55" s="8"/>
      <c r="CY55" s="9"/>
      <c r="CZ55" s="11"/>
      <c r="DA55" s="9"/>
      <c r="DB55" s="8"/>
      <c r="DC55" s="9"/>
      <c r="DD55" s="10"/>
    </row>
    <row r="56" spans="1:108" ht="15.75" customHeight="1" x14ac:dyDescent="0.2">
      <c r="A56" s="1"/>
      <c r="B56" s="1"/>
      <c r="C56" s="1"/>
      <c r="D56" s="1"/>
      <c r="E56" s="1" t="s">
        <v>70</v>
      </c>
      <c r="F56" s="8">
        <v>263.58</v>
      </c>
      <c r="G56" s="9"/>
      <c r="H56" s="8"/>
      <c r="I56" s="9"/>
      <c r="J56" s="8"/>
      <c r="K56" s="9"/>
      <c r="L56" s="10"/>
      <c r="M56" s="9"/>
      <c r="N56" s="8">
        <v>263.06</v>
      </c>
      <c r="O56" s="9"/>
      <c r="P56" s="8"/>
      <c r="Q56" s="9"/>
      <c r="R56" s="8"/>
      <c r="S56" s="9"/>
      <c r="T56" s="10"/>
      <c r="U56" s="9"/>
      <c r="V56" s="8">
        <v>263.06</v>
      </c>
      <c r="W56" s="9"/>
      <c r="X56" s="8"/>
      <c r="Y56" s="9"/>
      <c r="Z56" s="8"/>
      <c r="AA56" s="9"/>
      <c r="AB56" s="10"/>
      <c r="AC56" s="9"/>
      <c r="AD56" s="8">
        <v>263.06</v>
      </c>
      <c r="AE56" s="9"/>
      <c r="AF56" s="8"/>
      <c r="AG56" s="9"/>
      <c r="AH56" s="8"/>
      <c r="AI56" s="9"/>
      <c r="AJ56" s="10"/>
      <c r="AK56" s="9"/>
      <c r="AL56" s="8">
        <v>263.06</v>
      </c>
      <c r="AM56" s="9"/>
      <c r="AN56" s="8"/>
      <c r="AO56" s="9"/>
      <c r="AP56" s="8"/>
      <c r="AQ56" s="9"/>
      <c r="AR56" s="10"/>
      <c r="AS56" s="9"/>
      <c r="AT56" s="8">
        <v>278.16000000000003</v>
      </c>
      <c r="AU56" s="9"/>
      <c r="AV56" s="8"/>
      <c r="AW56" s="9"/>
      <c r="AX56" s="8"/>
      <c r="AY56" s="9"/>
      <c r="AZ56" s="10"/>
      <c r="BA56" s="9"/>
      <c r="BB56" s="8">
        <v>157.31</v>
      </c>
      <c r="BC56" s="9"/>
      <c r="BD56" s="8"/>
      <c r="BE56" s="9"/>
      <c r="BF56" s="8"/>
      <c r="BG56" s="9"/>
      <c r="BH56" s="10"/>
      <c r="BI56" s="9"/>
      <c r="BJ56" s="8">
        <v>137.18</v>
      </c>
      <c r="BK56" s="9"/>
      <c r="BL56" s="8"/>
      <c r="BM56" s="9"/>
      <c r="BN56" s="8"/>
      <c r="BO56" s="9"/>
      <c r="BP56" s="10"/>
      <c r="BQ56" s="9"/>
      <c r="BR56" s="8">
        <v>191.52</v>
      </c>
      <c r="BS56" s="9"/>
      <c r="BT56" s="8"/>
      <c r="BU56" s="9"/>
      <c r="BV56" s="8"/>
      <c r="BW56" s="9"/>
      <c r="BX56" s="10"/>
      <c r="BY56" s="9"/>
      <c r="BZ56" s="8">
        <v>194.06</v>
      </c>
      <c r="CA56" s="9"/>
      <c r="CB56" s="8"/>
      <c r="CC56" s="9"/>
      <c r="CD56" s="8"/>
      <c r="CE56" s="9"/>
      <c r="CF56" s="10"/>
      <c r="CG56" s="9"/>
      <c r="CH56" s="8">
        <v>194.06</v>
      </c>
      <c r="CI56" s="9"/>
      <c r="CJ56" s="8"/>
      <c r="CK56" s="9"/>
      <c r="CL56" s="8"/>
      <c r="CM56" s="9"/>
      <c r="CN56" s="10"/>
      <c r="CO56" s="9"/>
      <c r="CP56" s="8">
        <v>291.08999999999997</v>
      </c>
      <c r="CQ56" s="9"/>
      <c r="CR56" s="8"/>
      <c r="CS56" s="9"/>
      <c r="CT56" s="8"/>
      <c r="CU56" s="9"/>
      <c r="CV56" s="10"/>
      <c r="CW56" s="9"/>
      <c r="CX56" s="8">
        <f t="shared" ref="CX56:CX58" si="169">ROUND(F56+N56+V56+AD56+AL56+AT56+BB56+BJ56+BR56+BZ56+CH56+CP56,5)</f>
        <v>2759.2</v>
      </c>
      <c r="CY56" s="9"/>
      <c r="CZ56" s="11"/>
      <c r="DA56" s="9"/>
      <c r="DB56" s="8"/>
      <c r="DC56" s="9"/>
      <c r="DD56" s="10"/>
    </row>
    <row r="57" spans="1:108" ht="15.75" customHeight="1" x14ac:dyDescent="0.2">
      <c r="A57" s="1"/>
      <c r="B57" s="1"/>
      <c r="C57" s="1"/>
      <c r="D57" s="1"/>
      <c r="E57" s="1" t="s">
        <v>71</v>
      </c>
      <c r="F57" s="12">
        <v>1127.07</v>
      </c>
      <c r="G57" s="9"/>
      <c r="H57" s="8"/>
      <c r="I57" s="9"/>
      <c r="J57" s="8"/>
      <c r="K57" s="9"/>
      <c r="L57" s="10"/>
      <c r="M57" s="9"/>
      <c r="N57" s="12">
        <v>1124.78</v>
      </c>
      <c r="O57" s="9"/>
      <c r="P57" s="8"/>
      <c r="Q57" s="9"/>
      <c r="R57" s="8"/>
      <c r="S57" s="9"/>
      <c r="T57" s="10"/>
      <c r="U57" s="9"/>
      <c r="V57" s="12">
        <v>1124.78</v>
      </c>
      <c r="W57" s="9"/>
      <c r="X57" s="8"/>
      <c r="Y57" s="9"/>
      <c r="Z57" s="8"/>
      <c r="AA57" s="9"/>
      <c r="AB57" s="10"/>
      <c r="AC57" s="9"/>
      <c r="AD57" s="12">
        <v>1124.78</v>
      </c>
      <c r="AE57" s="9"/>
      <c r="AF57" s="8"/>
      <c r="AG57" s="9"/>
      <c r="AH57" s="8"/>
      <c r="AI57" s="9"/>
      <c r="AJ57" s="10"/>
      <c r="AK57" s="9"/>
      <c r="AL57" s="12">
        <v>1124.78</v>
      </c>
      <c r="AM57" s="9"/>
      <c r="AN57" s="8"/>
      <c r="AO57" s="9"/>
      <c r="AP57" s="8"/>
      <c r="AQ57" s="9"/>
      <c r="AR57" s="10"/>
      <c r="AS57" s="9"/>
      <c r="AT57" s="12">
        <v>1189.31</v>
      </c>
      <c r="AU57" s="9"/>
      <c r="AV57" s="8"/>
      <c r="AW57" s="9"/>
      <c r="AX57" s="8"/>
      <c r="AY57" s="9"/>
      <c r="AZ57" s="10"/>
      <c r="BA57" s="9"/>
      <c r="BB57" s="12">
        <v>672.6</v>
      </c>
      <c r="BC57" s="9"/>
      <c r="BD57" s="8"/>
      <c r="BE57" s="9"/>
      <c r="BF57" s="8"/>
      <c r="BG57" s="9"/>
      <c r="BH57" s="10"/>
      <c r="BI57" s="9"/>
      <c r="BJ57" s="12">
        <v>586.61</v>
      </c>
      <c r="BK57" s="9"/>
      <c r="BL57" s="8"/>
      <c r="BM57" s="9"/>
      <c r="BN57" s="8"/>
      <c r="BO57" s="9"/>
      <c r="BP57" s="10"/>
      <c r="BQ57" s="9"/>
      <c r="BR57" s="12">
        <v>818.99</v>
      </c>
      <c r="BS57" s="9"/>
      <c r="BT57" s="8"/>
      <c r="BU57" s="9"/>
      <c r="BV57" s="8"/>
      <c r="BW57" s="9"/>
      <c r="BX57" s="10"/>
      <c r="BY57" s="9"/>
      <c r="BZ57" s="12">
        <v>829.84</v>
      </c>
      <c r="CA57" s="9"/>
      <c r="CB57" s="8"/>
      <c r="CC57" s="9"/>
      <c r="CD57" s="8"/>
      <c r="CE57" s="9"/>
      <c r="CF57" s="10"/>
      <c r="CG57" s="9"/>
      <c r="CH57" s="12">
        <v>829.84</v>
      </c>
      <c r="CI57" s="9"/>
      <c r="CJ57" s="8"/>
      <c r="CK57" s="9"/>
      <c r="CL57" s="8"/>
      <c r="CM57" s="9"/>
      <c r="CN57" s="10"/>
      <c r="CO57" s="9"/>
      <c r="CP57" s="12">
        <v>1244.76</v>
      </c>
      <c r="CQ57" s="9"/>
      <c r="CR57" s="8"/>
      <c r="CS57" s="9"/>
      <c r="CT57" s="8"/>
      <c r="CU57" s="9"/>
      <c r="CV57" s="10"/>
      <c r="CW57" s="9"/>
      <c r="CX57" s="12">
        <f t="shared" si="169"/>
        <v>11798.14</v>
      </c>
      <c r="CY57" s="9"/>
      <c r="CZ57" s="11"/>
      <c r="DA57" s="9"/>
      <c r="DB57" s="8"/>
      <c r="DC57" s="9"/>
      <c r="DD57" s="10"/>
    </row>
    <row r="58" spans="1:108" ht="15.75" customHeight="1" x14ac:dyDescent="0.2">
      <c r="A58" s="15"/>
      <c r="B58" s="15"/>
      <c r="C58" s="15"/>
      <c r="D58" s="15" t="s">
        <v>72</v>
      </c>
      <c r="E58" s="15"/>
      <c r="F58" s="11">
        <f>ROUND(SUM(F55:F57),5)</f>
        <v>1390.65</v>
      </c>
      <c r="G58" s="16"/>
      <c r="H58" s="11"/>
      <c r="I58" s="16"/>
      <c r="J58" s="11"/>
      <c r="K58" s="16"/>
      <c r="L58" s="17"/>
      <c r="M58" s="16"/>
      <c r="N58" s="11">
        <f>ROUND(SUM(N55:N57),5)</f>
        <v>1387.84</v>
      </c>
      <c r="O58" s="16"/>
      <c r="P58" s="11"/>
      <c r="Q58" s="16"/>
      <c r="R58" s="11"/>
      <c r="S58" s="16"/>
      <c r="T58" s="17"/>
      <c r="U58" s="16"/>
      <c r="V58" s="11">
        <f>ROUND(SUM(V55:V57),5)</f>
        <v>1387.84</v>
      </c>
      <c r="W58" s="16"/>
      <c r="X58" s="11"/>
      <c r="Y58" s="16"/>
      <c r="Z58" s="11"/>
      <c r="AA58" s="16"/>
      <c r="AB58" s="17"/>
      <c r="AC58" s="16"/>
      <c r="AD58" s="11">
        <f>ROUND(SUM(AD55:AD57),5)</f>
        <v>1387.84</v>
      </c>
      <c r="AE58" s="16"/>
      <c r="AF58" s="11"/>
      <c r="AG58" s="16"/>
      <c r="AH58" s="11"/>
      <c r="AI58" s="16"/>
      <c r="AJ58" s="17"/>
      <c r="AK58" s="16"/>
      <c r="AL58" s="11">
        <f>ROUND(SUM(AL55:AL57),5)</f>
        <v>1387.84</v>
      </c>
      <c r="AM58" s="16"/>
      <c r="AN58" s="11"/>
      <c r="AO58" s="16"/>
      <c r="AP58" s="11"/>
      <c r="AQ58" s="16"/>
      <c r="AR58" s="17"/>
      <c r="AS58" s="16"/>
      <c r="AT58" s="11">
        <f>ROUND(SUM(AT55:AT57),5)</f>
        <v>1467.47</v>
      </c>
      <c r="AU58" s="16"/>
      <c r="AV58" s="11"/>
      <c r="AW58" s="16"/>
      <c r="AX58" s="11"/>
      <c r="AY58" s="16"/>
      <c r="AZ58" s="17"/>
      <c r="BA58" s="16"/>
      <c r="BB58" s="11">
        <f>ROUND(SUM(BB55:BB57),5)</f>
        <v>829.91</v>
      </c>
      <c r="BC58" s="16"/>
      <c r="BD58" s="11"/>
      <c r="BE58" s="16"/>
      <c r="BF58" s="11"/>
      <c r="BG58" s="16"/>
      <c r="BH58" s="17"/>
      <c r="BI58" s="16"/>
      <c r="BJ58" s="11">
        <f>ROUND(SUM(BJ55:BJ57),5)</f>
        <v>723.79</v>
      </c>
      <c r="BK58" s="16"/>
      <c r="BL58" s="11"/>
      <c r="BM58" s="16"/>
      <c r="BN58" s="11"/>
      <c r="BO58" s="16"/>
      <c r="BP58" s="17"/>
      <c r="BQ58" s="16"/>
      <c r="BR58" s="11">
        <f>ROUND(SUM(BR55:BR57),5)</f>
        <v>1010.51</v>
      </c>
      <c r="BS58" s="16"/>
      <c r="BT58" s="11"/>
      <c r="BU58" s="16"/>
      <c r="BV58" s="11"/>
      <c r="BW58" s="16"/>
      <c r="BX58" s="17"/>
      <c r="BY58" s="16"/>
      <c r="BZ58" s="11">
        <f>ROUND(SUM(BZ55:BZ57),5)</f>
        <v>1023.9</v>
      </c>
      <c r="CA58" s="16"/>
      <c r="CB58" s="11"/>
      <c r="CC58" s="16"/>
      <c r="CD58" s="11"/>
      <c r="CE58" s="16"/>
      <c r="CF58" s="17"/>
      <c r="CG58" s="16"/>
      <c r="CH58" s="11">
        <f>ROUND(SUM(CH55:CH57),5)</f>
        <v>1023.9</v>
      </c>
      <c r="CI58" s="16"/>
      <c r="CJ58" s="11"/>
      <c r="CK58" s="16"/>
      <c r="CL58" s="11"/>
      <c r="CM58" s="16"/>
      <c r="CN58" s="17"/>
      <c r="CO58" s="16"/>
      <c r="CP58" s="11">
        <f>ROUND(SUM(CP55:CP57),5)</f>
        <v>1535.85</v>
      </c>
      <c r="CQ58" s="16"/>
      <c r="CR58" s="11"/>
      <c r="CS58" s="16"/>
      <c r="CT58" s="11"/>
      <c r="CU58" s="16"/>
      <c r="CV58" s="17"/>
      <c r="CW58" s="16"/>
      <c r="CX58" s="8">
        <f t="shared" si="169"/>
        <v>14557.34</v>
      </c>
      <c r="CY58" s="16"/>
      <c r="CZ58" s="11"/>
      <c r="DA58" s="16"/>
      <c r="DB58" s="11"/>
      <c r="DC58" s="16"/>
      <c r="DD58" s="17"/>
    </row>
    <row r="59" spans="1:108" ht="15.75" customHeight="1" x14ac:dyDescent="0.2">
      <c r="A59" s="1"/>
      <c r="B59" s="1"/>
      <c r="C59" s="1"/>
      <c r="D59" s="1" t="s">
        <v>73</v>
      </c>
      <c r="E59" s="1"/>
      <c r="F59" s="8"/>
      <c r="G59" s="9"/>
      <c r="H59" s="8"/>
      <c r="I59" s="9"/>
      <c r="J59" s="8"/>
      <c r="K59" s="9"/>
      <c r="L59" s="10"/>
      <c r="M59" s="9"/>
      <c r="N59" s="8"/>
      <c r="O59" s="9"/>
      <c r="P59" s="8"/>
      <c r="Q59" s="9"/>
      <c r="R59" s="8"/>
      <c r="S59" s="9"/>
      <c r="T59" s="10"/>
      <c r="U59" s="9"/>
      <c r="V59" s="8"/>
      <c r="W59" s="9"/>
      <c r="X59" s="8"/>
      <c r="Y59" s="9"/>
      <c r="Z59" s="8"/>
      <c r="AA59" s="9"/>
      <c r="AB59" s="10"/>
      <c r="AC59" s="9"/>
      <c r="AD59" s="8"/>
      <c r="AE59" s="9"/>
      <c r="AF59" s="8"/>
      <c r="AG59" s="9"/>
      <c r="AH59" s="8"/>
      <c r="AI59" s="9"/>
      <c r="AJ59" s="10"/>
      <c r="AK59" s="9"/>
      <c r="AL59" s="8"/>
      <c r="AM59" s="9"/>
      <c r="AN59" s="8"/>
      <c r="AO59" s="9"/>
      <c r="AP59" s="8"/>
      <c r="AQ59" s="9"/>
      <c r="AR59" s="10"/>
      <c r="AS59" s="9"/>
      <c r="AT59" s="8"/>
      <c r="AU59" s="9"/>
      <c r="AV59" s="8"/>
      <c r="AW59" s="9"/>
      <c r="AX59" s="8"/>
      <c r="AY59" s="9"/>
      <c r="AZ59" s="10"/>
      <c r="BA59" s="9"/>
      <c r="BB59" s="8"/>
      <c r="BC59" s="9"/>
      <c r="BD59" s="8"/>
      <c r="BE59" s="9"/>
      <c r="BF59" s="8"/>
      <c r="BG59" s="9"/>
      <c r="BH59" s="10"/>
      <c r="BI59" s="9"/>
      <c r="BJ59" s="8"/>
      <c r="BK59" s="9"/>
      <c r="BL59" s="8"/>
      <c r="BM59" s="9"/>
      <c r="BN59" s="8"/>
      <c r="BO59" s="9"/>
      <c r="BP59" s="10"/>
      <c r="BQ59" s="9"/>
      <c r="BR59" s="8"/>
      <c r="BS59" s="9"/>
      <c r="BT59" s="8"/>
      <c r="BU59" s="9"/>
      <c r="BV59" s="8"/>
      <c r="BW59" s="9"/>
      <c r="BX59" s="10"/>
      <c r="BY59" s="9"/>
      <c r="BZ59" s="8"/>
      <c r="CA59" s="9"/>
      <c r="CB59" s="8"/>
      <c r="CC59" s="9"/>
      <c r="CD59" s="8"/>
      <c r="CE59" s="9"/>
      <c r="CF59" s="10"/>
      <c r="CG59" s="9"/>
      <c r="CH59" s="8"/>
      <c r="CI59" s="9"/>
      <c r="CJ59" s="8"/>
      <c r="CK59" s="9"/>
      <c r="CL59" s="8"/>
      <c r="CM59" s="9"/>
      <c r="CN59" s="10"/>
      <c r="CO59" s="9"/>
      <c r="CP59" s="8"/>
      <c r="CQ59" s="9"/>
      <c r="CR59" s="8"/>
      <c r="CS59" s="9"/>
      <c r="CT59" s="8"/>
      <c r="CU59" s="9"/>
      <c r="CV59" s="10"/>
      <c r="CW59" s="9"/>
      <c r="CX59" s="8"/>
      <c r="CY59" s="9"/>
      <c r="CZ59" s="11"/>
      <c r="DA59" s="9"/>
      <c r="DB59" s="8"/>
      <c r="DC59" s="9"/>
      <c r="DD59" s="10"/>
    </row>
    <row r="60" spans="1:108" ht="15.75" customHeight="1" x14ac:dyDescent="0.2">
      <c r="A60" s="1"/>
      <c r="B60" s="1"/>
      <c r="C60" s="1"/>
      <c r="D60" s="1"/>
      <c r="E60" s="1" t="s">
        <v>74</v>
      </c>
      <c r="F60" s="8">
        <v>314.76</v>
      </c>
      <c r="G60" s="9"/>
      <c r="H60" s="8"/>
      <c r="I60" s="9"/>
      <c r="J60" s="8"/>
      <c r="K60" s="9"/>
      <c r="L60" s="10"/>
      <c r="M60" s="9"/>
      <c r="N60" s="8">
        <v>314.76</v>
      </c>
      <c r="O60" s="9"/>
      <c r="P60" s="8"/>
      <c r="Q60" s="9"/>
      <c r="R60" s="8"/>
      <c r="S60" s="9"/>
      <c r="T60" s="10"/>
      <c r="U60" s="9"/>
      <c r="V60" s="8">
        <v>488.76</v>
      </c>
      <c r="W60" s="9"/>
      <c r="X60" s="8"/>
      <c r="Y60" s="9"/>
      <c r="Z60" s="8"/>
      <c r="AA60" s="9"/>
      <c r="AB60" s="10"/>
      <c r="AC60" s="9"/>
      <c r="AD60" s="8">
        <v>461.76</v>
      </c>
      <c r="AE60" s="9"/>
      <c r="AF60" s="8"/>
      <c r="AG60" s="9"/>
      <c r="AH60" s="8"/>
      <c r="AI60" s="9"/>
      <c r="AJ60" s="10"/>
      <c r="AK60" s="9"/>
      <c r="AL60" s="8">
        <v>492.46</v>
      </c>
      <c r="AM60" s="9"/>
      <c r="AN60" s="8"/>
      <c r="AO60" s="9"/>
      <c r="AP60" s="8"/>
      <c r="AQ60" s="9"/>
      <c r="AR60" s="10"/>
      <c r="AS60" s="9"/>
      <c r="AT60" s="8">
        <v>399.6</v>
      </c>
      <c r="AU60" s="9"/>
      <c r="AV60" s="8"/>
      <c r="AW60" s="9"/>
      <c r="AX60" s="8"/>
      <c r="AY60" s="9"/>
      <c r="AZ60" s="10"/>
      <c r="BA60" s="9"/>
      <c r="BB60" s="8">
        <v>0</v>
      </c>
      <c r="BC60" s="9"/>
      <c r="BD60" s="8"/>
      <c r="BE60" s="9"/>
      <c r="BF60" s="8"/>
      <c r="BG60" s="9"/>
      <c r="BH60" s="10"/>
      <c r="BI60" s="9"/>
      <c r="BJ60" s="8">
        <v>0</v>
      </c>
      <c r="BK60" s="9"/>
      <c r="BL60" s="8"/>
      <c r="BM60" s="9"/>
      <c r="BN60" s="8"/>
      <c r="BO60" s="9"/>
      <c r="BP60" s="10"/>
      <c r="BQ60" s="9"/>
      <c r="BR60" s="8">
        <v>0</v>
      </c>
      <c r="BS60" s="9"/>
      <c r="BT60" s="8"/>
      <c r="BU60" s="9"/>
      <c r="BV60" s="8"/>
      <c r="BW60" s="9"/>
      <c r="BX60" s="10"/>
      <c r="BY60" s="9"/>
      <c r="BZ60" s="8">
        <v>0</v>
      </c>
      <c r="CA60" s="9"/>
      <c r="CB60" s="8"/>
      <c r="CC60" s="9"/>
      <c r="CD60" s="8"/>
      <c r="CE60" s="9"/>
      <c r="CF60" s="10"/>
      <c r="CG60" s="9"/>
      <c r="CH60" s="8">
        <v>0</v>
      </c>
      <c r="CI60" s="9"/>
      <c r="CJ60" s="8"/>
      <c r="CK60" s="9"/>
      <c r="CL60" s="8"/>
      <c r="CM60" s="9"/>
      <c r="CN60" s="10"/>
      <c r="CO60" s="9"/>
      <c r="CP60" s="8">
        <v>0</v>
      </c>
      <c r="CQ60" s="9"/>
      <c r="CR60" s="8"/>
      <c r="CS60" s="9"/>
      <c r="CT60" s="8"/>
      <c r="CU60" s="9"/>
      <c r="CV60" s="10"/>
      <c r="CW60" s="9"/>
      <c r="CX60" s="8">
        <f t="shared" ref="CX60:CX64" si="170">ROUND(F60+N60+V60+AD60+AL60+AT60+BB60+BJ60+BR60+BZ60+CH60+CP60,5)</f>
        <v>2472.1</v>
      </c>
      <c r="CY60" s="9"/>
      <c r="CZ60" s="11"/>
      <c r="DA60" s="9"/>
      <c r="DB60" s="8"/>
      <c r="DC60" s="9"/>
      <c r="DD60" s="10"/>
    </row>
    <row r="61" spans="1:108" ht="15.75" customHeight="1" x14ac:dyDescent="0.2">
      <c r="A61" s="1"/>
      <c r="B61" s="1"/>
      <c r="C61" s="1"/>
      <c r="D61" s="1"/>
      <c r="E61" s="1" t="s">
        <v>75</v>
      </c>
      <c r="F61" s="8">
        <v>-36.86</v>
      </c>
      <c r="G61" s="9"/>
      <c r="H61" s="8"/>
      <c r="I61" s="9"/>
      <c r="J61" s="8"/>
      <c r="K61" s="9"/>
      <c r="L61" s="10"/>
      <c r="M61" s="9"/>
      <c r="N61" s="8">
        <v>-73.72</v>
      </c>
      <c r="O61" s="9"/>
      <c r="P61" s="8"/>
      <c r="Q61" s="9"/>
      <c r="R61" s="8"/>
      <c r="S61" s="9"/>
      <c r="T61" s="10"/>
      <c r="U61" s="9"/>
      <c r="V61" s="8">
        <v>-73.72</v>
      </c>
      <c r="W61" s="9"/>
      <c r="X61" s="8"/>
      <c r="Y61" s="9"/>
      <c r="Z61" s="8"/>
      <c r="AA61" s="9"/>
      <c r="AB61" s="10"/>
      <c r="AC61" s="9"/>
      <c r="AD61" s="8">
        <v>5862.24</v>
      </c>
      <c r="AE61" s="9"/>
      <c r="AF61" s="8"/>
      <c r="AG61" s="9"/>
      <c r="AH61" s="8"/>
      <c r="AI61" s="9"/>
      <c r="AJ61" s="10"/>
      <c r="AK61" s="9"/>
      <c r="AL61" s="8">
        <v>1906.81</v>
      </c>
      <c r="AM61" s="9"/>
      <c r="AN61" s="8"/>
      <c r="AO61" s="9"/>
      <c r="AP61" s="8"/>
      <c r="AQ61" s="9"/>
      <c r="AR61" s="10"/>
      <c r="AS61" s="9"/>
      <c r="AT61" s="8">
        <v>1906.81</v>
      </c>
      <c r="AU61" s="9"/>
      <c r="AV61" s="8"/>
      <c r="AW61" s="9"/>
      <c r="AX61" s="8"/>
      <c r="AY61" s="9"/>
      <c r="AZ61" s="10"/>
      <c r="BA61" s="9"/>
      <c r="BB61" s="8">
        <v>1962.09</v>
      </c>
      <c r="BC61" s="9"/>
      <c r="BD61" s="8"/>
      <c r="BE61" s="9"/>
      <c r="BF61" s="8"/>
      <c r="BG61" s="9"/>
      <c r="BH61" s="10"/>
      <c r="BI61" s="9"/>
      <c r="BJ61" s="8">
        <v>2616.14</v>
      </c>
      <c r="BK61" s="9"/>
      <c r="BL61" s="8"/>
      <c r="BM61" s="9"/>
      <c r="BN61" s="8"/>
      <c r="BO61" s="9"/>
      <c r="BP61" s="10"/>
      <c r="BQ61" s="9"/>
      <c r="BR61" s="8">
        <v>1906.83</v>
      </c>
      <c r="BS61" s="9"/>
      <c r="BT61" s="8"/>
      <c r="BU61" s="9"/>
      <c r="BV61" s="8"/>
      <c r="BW61" s="9"/>
      <c r="BX61" s="10"/>
      <c r="BY61" s="9"/>
      <c r="BZ61" s="8">
        <v>1308.07</v>
      </c>
      <c r="CA61" s="9"/>
      <c r="CB61" s="8"/>
      <c r="CC61" s="9"/>
      <c r="CD61" s="8"/>
      <c r="CE61" s="9"/>
      <c r="CF61" s="10"/>
      <c r="CG61" s="9"/>
      <c r="CH61" s="8">
        <v>1308.07</v>
      </c>
      <c r="CI61" s="9"/>
      <c r="CJ61" s="8"/>
      <c r="CK61" s="9"/>
      <c r="CL61" s="8"/>
      <c r="CM61" s="9"/>
      <c r="CN61" s="10"/>
      <c r="CO61" s="9"/>
      <c r="CP61" s="8">
        <v>1308.07</v>
      </c>
      <c r="CQ61" s="9"/>
      <c r="CR61" s="8"/>
      <c r="CS61" s="9"/>
      <c r="CT61" s="8"/>
      <c r="CU61" s="9"/>
      <c r="CV61" s="10"/>
      <c r="CW61" s="9"/>
      <c r="CX61" s="8">
        <f t="shared" si="170"/>
        <v>19900.830000000002</v>
      </c>
      <c r="CY61" s="9"/>
      <c r="CZ61" s="11"/>
      <c r="DA61" s="9"/>
      <c r="DB61" s="8"/>
      <c r="DC61" s="9"/>
      <c r="DD61" s="10"/>
    </row>
    <row r="62" spans="1:108" ht="15.75" customHeight="1" x14ac:dyDescent="0.2">
      <c r="A62" s="1"/>
      <c r="B62" s="1"/>
      <c r="C62" s="1"/>
      <c r="D62" s="1"/>
      <c r="E62" s="1" t="s">
        <v>76</v>
      </c>
      <c r="F62" s="8">
        <v>18215.400000000001</v>
      </c>
      <c r="G62" s="9"/>
      <c r="H62" s="8"/>
      <c r="I62" s="9"/>
      <c r="J62" s="8"/>
      <c r="K62" s="9"/>
      <c r="L62" s="10"/>
      <c r="M62" s="9"/>
      <c r="N62" s="8">
        <v>18215.400000000001</v>
      </c>
      <c r="O62" s="9"/>
      <c r="P62" s="8"/>
      <c r="Q62" s="9"/>
      <c r="R62" s="8"/>
      <c r="S62" s="9"/>
      <c r="T62" s="10"/>
      <c r="U62" s="9"/>
      <c r="V62" s="8">
        <v>18215.400000000001</v>
      </c>
      <c r="W62" s="9"/>
      <c r="X62" s="8"/>
      <c r="Y62" s="9"/>
      <c r="Z62" s="8"/>
      <c r="AA62" s="9"/>
      <c r="AB62" s="10"/>
      <c r="AC62" s="9"/>
      <c r="AD62" s="8">
        <v>18215.400000000001</v>
      </c>
      <c r="AE62" s="9"/>
      <c r="AF62" s="8"/>
      <c r="AG62" s="9"/>
      <c r="AH62" s="8"/>
      <c r="AI62" s="9"/>
      <c r="AJ62" s="10"/>
      <c r="AK62" s="9"/>
      <c r="AL62" s="8">
        <v>18215.400000000001</v>
      </c>
      <c r="AM62" s="9"/>
      <c r="AN62" s="8"/>
      <c r="AO62" s="9"/>
      <c r="AP62" s="8"/>
      <c r="AQ62" s="9"/>
      <c r="AR62" s="10"/>
      <c r="AS62" s="9"/>
      <c r="AT62" s="8">
        <v>19256.07</v>
      </c>
      <c r="AU62" s="9"/>
      <c r="AV62" s="8"/>
      <c r="AW62" s="9"/>
      <c r="AX62" s="8"/>
      <c r="AY62" s="9"/>
      <c r="AZ62" s="10"/>
      <c r="BA62" s="9"/>
      <c r="BB62" s="8">
        <v>10903.62</v>
      </c>
      <c r="BC62" s="9"/>
      <c r="BD62" s="8"/>
      <c r="BE62" s="9"/>
      <c r="BF62" s="8"/>
      <c r="BG62" s="9"/>
      <c r="BH62" s="10"/>
      <c r="BI62" s="9"/>
      <c r="BJ62" s="8">
        <v>9461.36</v>
      </c>
      <c r="BK62" s="9"/>
      <c r="BL62" s="8"/>
      <c r="BM62" s="9"/>
      <c r="BN62" s="8"/>
      <c r="BO62" s="9"/>
      <c r="BP62" s="10"/>
      <c r="BQ62" s="9"/>
      <c r="BR62" s="8">
        <v>13209.46</v>
      </c>
      <c r="BS62" s="9"/>
      <c r="BT62" s="8"/>
      <c r="BU62" s="9"/>
      <c r="BV62" s="8"/>
      <c r="BW62" s="9"/>
      <c r="BX62" s="10"/>
      <c r="BY62" s="9"/>
      <c r="BZ62" s="8">
        <v>13384.46</v>
      </c>
      <c r="CA62" s="9"/>
      <c r="CB62" s="8"/>
      <c r="CC62" s="9"/>
      <c r="CD62" s="8"/>
      <c r="CE62" s="9"/>
      <c r="CF62" s="10"/>
      <c r="CG62" s="9"/>
      <c r="CH62" s="8">
        <v>13384.46</v>
      </c>
      <c r="CI62" s="9"/>
      <c r="CJ62" s="8"/>
      <c r="CK62" s="9"/>
      <c r="CL62" s="8"/>
      <c r="CM62" s="9"/>
      <c r="CN62" s="10"/>
      <c r="CO62" s="9"/>
      <c r="CP62" s="8">
        <v>20076.689999999999</v>
      </c>
      <c r="CQ62" s="9"/>
      <c r="CR62" s="8"/>
      <c r="CS62" s="9"/>
      <c r="CT62" s="8"/>
      <c r="CU62" s="9"/>
      <c r="CV62" s="10"/>
      <c r="CW62" s="9"/>
      <c r="CX62" s="8">
        <f t="shared" si="170"/>
        <v>190753.12</v>
      </c>
      <c r="CY62" s="9"/>
      <c r="CZ62" s="11"/>
      <c r="DA62" s="9"/>
      <c r="DB62" s="8"/>
      <c r="DC62" s="9"/>
      <c r="DD62" s="10"/>
    </row>
    <row r="63" spans="1:108" ht="15.75" customHeight="1" x14ac:dyDescent="0.2">
      <c r="A63" s="1"/>
      <c r="B63" s="1"/>
      <c r="C63" s="1"/>
      <c r="D63" s="1"/>
      <c r="E63" s="1" t="s">
        <v>77</v>
      </c>
      <c r="F63" s="12">
        <v>0</v>
      </c>
      <c r="G63" s="9"/>
      <c r="H63" s="12">
        <v>20641</v>
      </c>
      <c r="I63" s="9"/>
      <c r="J63" s="12">
        <f t="shared" ref="J63:J64" si="171">ROUND((F63-H63),5)</f>
        <v>-20641</v>
      </c>
      <c r="K63" s="9"/>
      <c r="L63" s="13">
        <f t="shared" ref="L63:L64" si="172">ROUND(IF(H63=0, IF(F63=0, 0, 1), F63/H63),5)</f>
        <v>0</v>
      </c>
      <c r="M63" s="9"/>
      <c r="N63" s="12">
        <v>0</v>
      </c>
      <c r="O63" s="9"/>
      <c r="P63" s="12">
        <v>20641</v>
      </c>
      <c r="Q63" s="9"/>
      <c r="R63" s="12">
        <f t="shared" ref="R63:R64" si="173">ROUND((N63-P63),5)</f>
        <v>-20641</v>
      </c>
      <c r="S63" s="9"/>
      <c r="T63" s="13">
        <f t="shared" ref="T63:T64" si="174">ROUND(IF(P63=0, IF(N63=0, 0, 1), N63/P63),5)</f>
        <v>0</v>
      </c>
      <c r="U63" s="9"/>
      <c r="V63" s="12">
        <v>0</v>
      </c>
      <c r="W63" s="9"/>
      <c r="X63" s="12">
        <v>20641</v>
      </c>
      <c r="Y63" s="9"/>
      <c r="Z63" s="12">
        <f t="shared" ref="Z63:Z64" si="175">ROUND((V63-X63),5)</f>
        <v>-20641</v>
      </c>
      <c r="AA63" s="9"/>
      <c r="AB63" s="13">
        <f t="shared" ref="AB63:AB64" si="176">ROUND(IF(X63=0, IF(V63=0, 0, 1), V63/X63),5)</f>
        <v>0</v>
      </c>
      <c r="AC63" s="9"/>
      <c r="AD63" s="12">
        <v>0</v>
      </c>
      <c r="AE63" s="9"/>
      <c r="AF63" s="12">
        <v>29749</v>
      </c>
      <c r="AG63" s="9"/>
      <c r="AH63" s="12">
        <f t="shared" ref="AH63:AH64" si="177">ROUND((AD63-AF63),5)</f>
        <v>-29749</v>
      </c>
      <c r="AI63" s="9"/>
      <c r="AJ63" s="13">
        <f t="shared" ref="AJ63:AJ64" si="178">ROUND(IF(AF63=0, IF(AD63=0, 0, 1), AD63/AF63),5)</f>
        <v>0</v>
      </c>
      <c r="AK63" s="9"/>
      <c r="AL63" s="12">
        <v>0</v>
      </c>
      <c r="AM63" s="9"/>
      <c r="AN63" s="12">
        <v>20641</v>
      </c>
      <c r="AO63" s="9"/>
      <c r="AP63" s="12">
        <f t="shared" ref="AP63:AP64" si="179">ROUND((AL63-AN63),5)</f>
        <v>-20641</v>
      </c>
      <c r="AQ63" s="9"/>
      <c r="AR63" s="13">
        <f t="shared" ref="AR63:AR64" si="180">ROUND(IF(AN63=0, IF(AL63=0, 0, 1), AL63/AN63),5)</f>
        <v>0</v>
      </c>
      <c r="AS63" s="9"/>
      <c r="AT63" s="12">
        <v>0</v>
      </c>
      <c r="AU63" s="9"/>
      <c r="AV63" s="12">
        <v>20641</v>
      </c>
      <c r="AW63" s="9"/>
      <c r="AX63" s="12">
        <f t="shared" ref="AX63:AX64" si="181">ROUND((AT63-AV63),5)</f>
        <v>-20641</v>
      </c>
      <c r="AY63" s="9"/>
      <c r="AZ63" s="13">
        <f t="shared" ref="AZ63:AZ64" si="182">ROUND(IF(AV63=0, IF(AT63=0, 0, 1), AT63/AV63),5)</f>
        <v>0</v>
      </c>
      <c r="BA63" s="9"/>
      <c r="BB63" s="12">
        <v>0</v>
      </c>
      <c r="BC63" s="9"/>
      <c r="BD63" s="12">
        <v>29749</v>
      </c>
      <c r="BE63" s="9"/>
      <c r="BF63" s="12">
        <f t="shared" ref="BF63:BF64" si="183">ROUND((BB63-BD63),5)</f>
        <v>-29749</v>
      </c>
      <c r="BG63" s="9"/>
      <c r="BH63" s="13">
        <f t="shared" ref="BH63:BH64" si="184">ROUND(IF(BD63=0, IF(BB63=0, 0, 1), BB63/BD63),5)</f>
        <v>0</v>
      </c>
      <c r="BI63" s="9"/>
      <c r="BJ63" s="12">
        <v>0</v>
      </c>
      <c r="BK63" s="9"/>
      <c r="BL63" s="12">
        <v>24264</v>
      </c>
      <c r="BM63" s="9"/>
      <c r="BN63" s="12">
        <f t="shared" ref="BN63:BN64" si="185">ROUND((BJ63-BL63),5)</f>
        <v>-24264</v>
      </c>
      <c r="BO63" s="9"/>
      <c r="BP63" s="13">
        <f t="shared" ref="BP63:BP64" si="186">ROUND(IF(BL63=0, IF(BJ63=0, 0, 1), BJ63/BL63),5)</f>
        <v>0</v>
      </c>
      <c r="BQ63" s="9"/>
      <c r="BR63" s="12">
        <v>0</v>
      </c>
      <c r="BS63" s="9"/>
      <c r="BT63" s="12">
        <v>24264</v>
      </c>
      <c r="BU63" s="9"/>
      <c r="BV63" s="12">
        <f t="shared" ref="BV63:BV64" si="187">ROUND((BR63-BT63),5)</f>
        <v>-24264</v>
      </c>
      <c r="BW63" s="9"/>
      <c r="BX63" s="13">
        <f t="shared" ref="BX63:BX64" si="188">ROUND(IF(BT63=0, IF(BR63=0, 0, 1), BR63/BT63),5)</f>
        <v>0</v>
      </c>
      <c r="BY63" s="9"/>
      <c r="BZ63" s="12">
        <v>0</v>
      </c>
      <c r="CA63" s="9"/>
      <c r="CB63" s="12">
        <v>24264</v>
      </c>
      <c r="CC63" s="9"/>
      <c r="CD63" s="12">
        <f t="shared" ref="CD63:CD64" si="189">ROUND((BZ63-CB63),5)</f>
        <v>-24264</v>
      </c>
      <c r="CE63" s="9"/>
      <c r="CF63" s="13">
        <f t="shared" ref="CF63:CF64" si="190">ROUND(IF(CB63=0, IF(BZ63=0, 0, 1), BZ63/CB63),5)</f>
        <v>0</v>
      </c>
      <c r="CG63" s="9"/>
      <c r="CH63" s="12">
        <v>0</v>
      </c>
      <c r="CI63" s="9"/>
      <c r="CJ63" s="12">
        <v>24264</v>
      </c>
      <c r="CK63" s="9"/>
      <c r="CL63" s="12">
        <f t="shared" ref="CL63:CL64" si="191">ROUND((CH63-CJ63),5)</f>
        <v>-24264</v>
      </c>
      <c r="CM63" s="9"/>
      <c r="CN63" s="13">
        <f t="shared" ref="CN63:CN64" si="192">ROUND(IF(CJ63=0, IF(CH63=0, 0, 1), CH63/CJ63),5)</f>
        <v>0</v>
      </c>
      <c r="CO63" s="9"/>
      <c r="CP63" s="12">
        <v>0</v>
      </c>
      <c r="CQ63" s="9"/>
      <c r="CR63" s="12">
        <v>24265</v>
      </c>
      <c r="CS63" s="9"/>
      <c r="CT63" s="12">
        <f t="shared" ref="CT63:CT64" si="193">ROUND((CP63-CR63),5)</f>
        <v>-24265</v>
      </c>
      <c r="CU63" s="9"/>
      <c r="CV63" s="13">
        <f t="shared" ref="CV63:CV64" si="194">ROUND(IF(CR63=0, IF(CP63=0, 0, 1), CP63/CR63),5)</f>
        <v>0</v>
      </c>
      <c r="CW63" s="9"/>
      <c r="CX63" s="12">
        <f t="shared" si="170"/>
        <v>0</v>
      </c>
      <c r="CY63" s="9"/>
      <c r="CZ63" s="14">
        <f t="shared" ref="CZ63:CZ64" si="195">ROUND(H63+P63+X63+AF63+AN63+AV63+BD63+BL63+BT63+CB63+CJ63+CR63,5)</f>
        <v>284024</v>
      </c>
      <c r="DA63" s="9"/>
      <c r="DB63" s="12">
        <f t="shared" ref="DB63:DB64" si="196">ROUND((CX63-CZ63),5)</f>
        <v>-284024</v>
      </c>
      <c r="DC63" s="9"/>
      <c r="DD63" s="13">
        <f t="shared" ref="DD63:DD64" si="197">ROUND(IF(CZ63=0, IF(CX63=0, 0, 1), CX63/CZ63),5)</f>
        <v>0</v>
      </c>
    </row>
    <row r="64" spans="1:108" ht="15.75" customHeight="1" x14ac:dyDescent="0.2">
      <c r="A64" s="1"/>
      <c r="B64" s="1"/>
      <c r="C64" s="1"/>
      <c r="D64" s="1" t="s">
        <v>78</v>
      </c>
      <c r="E64" s="1"/>
      <c r="F64" s="8">
        <f>ROUND(SUM(F59:F63),5)</f>
        <v>18493.3</v>
      </c>
      <c r="G64" s="9"/>
      <c r="H64" s="8">
        <f>ROUND(SUM(H59:H63),5)</f>
        <v>20641</v>
      </c>
      <c r="I64" s="9"/>
      <c r="J64" s="8">
        <f t="shared" si="171"/>
        <v>-2147.6999999999998</v>
      </c>
      <c r="K64" s="9"/>
      <c r="L64" s="10">
        <f t="shared" si="172"/>
        <v>0.89595000000000002</v>
      </c>
      <c r="M64" s="9"/>
      <c r="N64" s="8">
        <f>ROUND(SUM(N59:N63),5)</f>
        <v>18456.439999999999</v>
      </c>
      <c r="O64" s="9"/>
      <c r="P64" s="8">
        <f>ROUND(SUM(P59:P63),5)</f>
        <v>20641</v>
      </c>
      <c r="Q64" s="9"/>
      <c r="R64" s="8">
        <f t="shared" si="173"/>
        <v>-2184.56</v>
      </c>
      <c r="S64" s="9"/>
      <c r="T64" s="10">
        <f t="shared" si="174"/>
        <v>0.89415999999999995</v>
      </c>
      <c r="U64" s="9"/>
      <c r="V64" s="8">
        <f>ROUND(SUM(V59:V63),5)</f>
        <v>18630.439999999999</v>
      </c>
      <c r="W64" s="9"/>
      <c r="X64" s="8">
        <f>ROUND(SUM(X59:X63),5)</f>
        <v>20641</v>
      </c>
      <c r="Y64" s="9"/>
      <c r="Z64" s="8">
        <f t="shared" si="175"/>
        <v>-2010.56</v>
      </c>
      <c r="AA64" s="9"/>
      <c r="AB64" s="10">
        <f t="shared" si="176"/>
        <v>0.90259</v>
      </c>
      <c r="AC64" s="9"/>
      <c r="AD64" s="8">
        <f>ROUND(SUM(AD59:AD63),5)</f>
        <v>24539.4</v>
      </c>
      <c r="AE64" s="9"/>
      <c r="AF64" s="8">
        <f>ROUND(SUM(AF59:AF63),5)</f>
        <v>29749</v>
      </c>
      <c r="AG64" s="9"/>
      <c r="AH64" s="8">
        <f t="shared" si="177"/>
        <v>-5209.6000000000004</v>
      </c>
      <c r="AI64" s="9"/>
      <c r="AJ64" s="10">
        <f t="shared" si="178"/>
        <v>0.82487999999999995</v>
      </c>
      <c r="AK64" s="9"/>
      <c r="AL64" s="8">
        <f>ROUND(SUM(AL59:AL63),5)</f>
        <v>20614.669999999998</v>
      </c>
      <c r="AM64" s="9"/>
      <c r="AN64" s="8">
        <f>ROUND(SUM(AN59:AN63),5)</f>
        <v>20641</v>
      </c>
      <c r="AO64" s="9"/>
      <c r="AP64" s="8">
        <f t="shared" si="179"/>
        <v>-26.33</v>
      </c>
      <c r="AQ64" s="9"/>
      <c r="AR64" s="10">
        <f t="shared" si="180"/>
        <v>0.99872000000000005</v>
      </c>
      <c r="AS64" s="9"/>
      <c r="AT64" s="8">
        <f>ROUND(SUM(AT59:AT63),5)</f>
        <v>21562.48</v>
      </c>
      <c r="AU64" s="9"/>
      <c r="AV64" s="8">
        <f>ROUND(SUM(AV59:AV63),5)</f>
        <v>20641</v>
      </c>
      <c r="AW64" s="9"/>
      <c r="AX64" s="8">
        <f t="shared" si="181"/>
        <v>921.48</v>
      </c>
      <c r="AY64" s="9"/>
      <c r="AZ64" s="10">
        <f t="shared" si="182"/>
        <v>1.04464</v>
      </c>
      <c r="BA64" s="9"/>
      <c r="BB64" s="8">
        <f>ROUND(SUM(BB59:BB63),5)</f>
        <v>12865.71</v>
      </c>
      <c r="BC64" s="9"/>
      <c r="BD64" s="8">
        <f>ROUND(SUM(BD59:BD63),5)</f>
        <v>29749</v>
      </c>
      <c r="BE64" s="9"/>
      <c r="BF64" s="8">
        <f t="shared" si="183"/>
        <v>-16883.29</v>
      </c>
      <c r="BG64" s="9"/>
      <c r="BH64" s="10">
        <f t="shared" si="184"/>
        <v>0.43247999999999998</v>
      </c>
      <c r="BI64" s="9"/>
      <c r="BJ64" s="8">
        <f>ROUND(SUM(BJ59:BJ63),5)</f>
        <v>12077.5</v>
      </c>
      <c r="BK64" s="9"/>
      <c r="BL64" s="8">
        <f>ROUND(SUM(BL59:BL63),5)</f>
        <v>24264</v>
      </c>
      <c r="BM64" s="9"/>
      <c r="BN64" s="8">
        <f t="shared" si="185"/>
        <v>-12186.5</v>
      </c>
      <c r="BO64" s="9"/>
      <c r="BP64" s="10">
        <f t="shared" si="186"/>
        <v>0.49775000000000003</v>
      </c>
      <c r="BQ64" s="9"/>
      <c r="BR64" s="8">
        <f>ROUND(SUM(BR59:BR63),5)</f>
        <v>15116.29</v>
      </c>
      <c r="BS64" s="9"/>
      <c r="BT64" s="8">
        <f>ROUND(SUM(BT59:BT63),5)</f>
        <v>24264</v>
      </c>
      <c r="BU64" s="9"/>
      <c r="BV64" s="8">
        <f t="shared" si="187"/>
        <v>-9147.7099999999991</v>
      </c>
      <c r="BW64" s="9"/>
      <c r="BX64" s="10">
        <f t="shared" si="188"/>
        <v>0.62299000000000004</v>
      </c>
      <c r="BY64" s="9"/>
      <c r="BZ64" s="8">
        <f>ROUND(SUM(BZ59:BZ63),5)</f>
        <v>14692.53</v>
      </c>
      <c r="CA64" s="9"/>
      <c r="CB64" s="8">
        <f>ROUND(SUM(CB59:CB63),5)</f>
        <v>24264</v>
      </c>
      <c r="CC64" s="9"/>
      <c r="CD64" s="8">
        <f t="shared" si="189"/>
        <v>-9571.4699999999993</v>
      </c>
      <c r="CE64" s="9"/>
      <c r="CF64" s="10">
        <f t="shared" si="190"/>
        <v>0.60553000000000001</v>
      </c>
      <c r="CG64" s="9"/>
      <c r="CH64" s="8">
        <f>ROUND(SUM(CH59:CH63),5)</f>
        <v>14692.53</v>
      </c>
      <c r="CI64" s="9"/>
      <c r="CJ64" s="8">
        <f>ROUND(SUM(CJ59:CJ63),5)</f>
        <v>24264</v>
      </c>
      <c r="CK64" s="9"/>
      <c r="CL64" s="8">
        <f t="shared" si="191"/>
        <v>-9571.4699999999993</v>
      </c>
      <c r="CM64" s="9"/>
      <c r="CN64" s="10">
        <f t="shared" si="192"/>
        <v>0.60553000000000001</v>
      </c>
      <c r="CO64" s="9"/>
      <c r="CP64" s="8">
        <f>ROUND(SUM(CP59:CP63),5)</f>
        <v>21384.76</v>
      </c>
      <c r="CQ64" s="9"/>
      <c r="CR64" s="8">
        <f>ROUND(SUM(CR59:CR63),5)</f>
        <v>24265</v>
      </c>
      <c r="CS64" s="9"/>
      <c r="CT64" s="8">
        <f t="shared" si="193"/>
        <v>-2880.24</v>
      </c>
      <c r="CU64" s="9"/>
      <c r="CV64" s="10">
        <f t="shared" si="194"/>
        <v>0.88129999999999997</v>
      </c>
      <c r="CW64" s="9"/>
      <c r="CX64" s="8">
        <f t="shared" si="170"/>
        <v>213126.05</v>
      </c>
      <c r="CY64" s="9"/>
      <c r="CZ64" s="11">
        <f t="shared" si="195"/>
        <v>284024</v>
      </c>
      <c r="DA64" s="9"/>
      <c r="DB64" s="8">
        <f t="shared" si="196"/>
        <v>-70897.95</v>
      </c>
      <c r="DC64" s="9"/>
      <c r="DD64" s="10">
        <f t="shared" si="197"/>
        <v>0.75038000000000005</v>
      </c>
    </row>
    <row r="65" spans="1:108" ht="15.75" customHeight="1" x14ac:dyDescent="0.2">
      <c r="A65" s="1"/>
      <c r="B65" s="1"/>
      <c r="C65" s="1"/>
      <c r="D65" s="1" t="s">
        <v>79</v>
      </c>
      <c r="E65" s="1"/>
      <c r="F65" s="8"/>
      <c r="G65" s="9"/>
      <c r="H65" s="8"/>
      <c r="I65" s="9"/>
      <c r="J65" s="8"/>
      <c r="K65" s="9"/>
      <c r="L65" s="10"/>
      <c r="M65" s="9"/>
      <c r="N65" s="8"/>
      <c r="O65" s="9"/>
      <c r="P65" s="8"/>
      <c r="Q65" s="9"/>
      <c r="R65" s="8"/>
      <c r="S65" s="9"/>
      <c r="T65" s="10"/>
      <c r="U65" s="9"/>
      <c r="V65" s="8"/>
      <c r="W65" s="9"/>
      <c r="X65" s="8"/>
      <c r="Y65" s="9"/>
      <c r="Z65" s="8"/>
      <c r="AA65" s="9"/>
      <c r="AB65" s="10"/>
      <c r="AC65" s="9"/>
      <c r="AD65" s="8"/>
      <c r="AE65" s="9"/>
      <c r="AF65" s="8"/>
      <c r="AG65" s="9"/>
      <c r="AH65" s="8"/>
      <c r="AI65" s="9"/>
      <c r="AJ65" s="10"/>
      <c r="AK65" s="9"/>
      <c r="AL65" s="8"/>
      <c r="AM65" s="9"/>
      <c r="AN65" s="8"/>
      <c r="AO65" s="9"/>
      <c r="AP65" s="8"/>
      <c r="AQ65" s="9"/>
      <c r="AR65" s="10"/>
      <c r="AS65" s="9"/>
      <c r="AT65" s="8"/>
      <c r="AU65" s="9"/>
      <c r="AV65" s="8"/>
      <c r="AW65" s="9"/>
      <c r="AX65" s="8"/>
      <c r="AY65" s="9"/>
      <c r="AZ65" s="10"/>
      <c r="BA65" s="9"/>
      <c r="BB65" s="8"/>
      <c r="BC65" s="9"/>
      <c r="BD65" s="8"/>
      <c r="BE65" s="9"/>
      <c r="BF65" s="8"/>
      <c r="BG65" s="9"/>
      <c r="BH65" s="10"/>
      <c r="BI65" s="9"/>
      <c r="BJ65" s="8"/>
      <c r="BK65" s="9"/>
      <c r="BL65" s="8"/>
      <c r="BM65" s="9"/>
      <c r="BN65" s="8"/>
      <c r="BO65" s="9"/>
      <c r="BP65" s="10"/>
      <c r="BQ65" s="9"/>
      <c r="BR65" s="8"/>
      <c r="BS65" s="9"/>
      <c r="BT65" s="8"/>
      <c r="BU65" s="9"/>
      <c r="BV65" s="8"/>
      <c r="BW65" s="9"/>
      <c r="BX65" s="10"/>
      <c r="BY65" s="9"/>
      <c r="BZ65" s="8"/>
      <c r="CA65" s="9"/>
      <c r="CB65" s="8"/>
      <c r="CC65" s="9"/>
      <c r="CD65" s="8"/>
      <c r="CE65" s="9"/>
      <c r="CF65" s="10"/>
      <c r="CG65" s="9"/>
      <c r="CH65" s="8"/>
      <c r="CI65" s="9"/>
      <c r="CJ65" s="8"/>
      <c r="CK65" s="9"/>
      <c r="CL65" s="8"/>
      <c r="CM65" s="9"/>
      <c r="CN65" s="10"/>
      <c r="CO65" s="9"/>
      <c r="CP65" s="8"/>
      <c r="CQ65" s="9"/>
      <c r="CR65" s="8"/>
      <c r="CS65" s="9"/>
      <c r="CT65" s="8"/>
      <c r="CU65" s="9"/>
      <c r="CV65" s="10"/>
      <c r="CW65" s="9"/>
      <c r="CX65" s="8"/>
      <c r="CY65" s="9"/>
      <c r="CZ65" s="11"/>
      <c r="DA65" s="9"/>
      <c r="DB65" s="8"/>
      <c r="DC65" s="9"/>
      <c r="DD65" s="10"/>
    </row>
    <row r="66" spans="1:108" ht="15.75" customHeight="1" x14ac:dyDescent="0.2">
      <c r="A66" s="1"/>
      <c r="B66" s="1"/>
      <c r="C66" s="1"/>
      <c r="D66" s="1"/>
      <c r="E66" s="1" t="s">
        <v>80</v>
      </c>
      <c r="F66" s="8">
        <v>0</v>
      </c>
      <c r="G66" s="9"/>
      <c r="H66" s="8"/>
      <c r="I66" s="9"/>
      <c r="J66" s="8"/>
      <c r="K66" s="9"/>
      <c r="L66" s="10"/>
      <c r="M66" s="9"/>
      <c r="N66" s="8">
        <v>0</v>
      </c>
      <c r="O66" s="9"/>
      <c r="P66" s="8"/>
      <c r="Q66" s="9"/>
      <c r="R66" s="8"/>
      <c r="S66" s="9"/>
      <c r="T66" s="10"/>
      <c r="U66" s="9"/>
      <c r="V66" s="8">
        <v>0</v>
      </c>
      <c r="W66" s="9"/>
      <c r="X66" s="8"/>
      <c r="Y66" s="9"/>
      <c r="Z66" s="8"/>
      <c r="AA66" s="9"/>
      <c r="AB66" s="10"/>
      <c r="AC66" s="9"/>
      <c r="AD66" s="8">
        <v>0</v>
      </c>
      <c r="AE66" s="9"/>
      <c r="AF66" s="8"/>
      <c r="AG66" s="9"/>
      <c r="AH66" s="8"/>
      <c r="AI66" s="9"/>
      <c r="AJ66" s="10"/>
      <c r="AK66" s="9"/>
      <c r="AL66" s="8">
        <v>810.55</v>
      </c>
      <c r="AM66" s="9"/>
      <c r="AN66" s="8"/>
      <c r="AO66" s="9"/>
      <c r="AP66" s="8"/>
      <c r="AQ66" s="9"/>
      <c r="AR66" s="10"/>
      <c r="AS66" s="9"/>
      <c r="AT66" s="8">
        <v>0</v>
      </c>
      <c r="AU66" s="9"/>
      <c r="AV66" s="8"/>
      <c r="AW66" s="9"/>
      <c r="AX66" s="8"/>
      <c r="AY66" s="9"/>
      <c r="AZ66" s="10"/>
      <c r="BA66" s="9"/>
      <c r="BB66" s="8">
        <v>0</v>
      </c>
      <c r="BC66" s="9"/>
      <c r="BD66" s="8"/>
      <c r="BE66" s="9"/>
      <c r="BF66" s="8"/>
      <c r="BG66" s="9"/>
      <c r="BH66" s="10"/>
      <c r="BI66" s="9"/>
      <c r="BJ66" s="8">
        <v>0</v>
      </c>
      <c r="BK66" s="9"/>
      <c r="BL66" s="8"/>
      <c r="BM66" s="9"/>
      <c r="BN66" s="8"/>
      <c r="BO66" s="9"/>
      <c r="BP66" s="10"/>
      <c r="BQ66" s="9"/>
      <c r="BR66" s="8">
        <v>0</v>
      </c>
      <c r="BS66" s="9"/>
      <c r="BT66" s="8"/>
      <c r="BU66" s="9"/>
      <c r="BV66" s="8"/>
      <c r="BW66" s="9"/>
      <c r="BX66" s="10"/>
      <c r="BY66" s="9"/>
      <c r="BZ66" s="8">
        <v>0</v>
      </c>
      <c r="CA66" s="9"/>
      <c r="CB66" s="8"/>
      <c r="CC66" s="9"/>
      <c r="CD66" s="8"/>
      <c r="CE66" s="9"/>
      <c r="CF66" s="10"/>
      <c r="CG66" s="9"/>
      <c r="CH66" s="8">
        <v>0</v>
      </c>
      <c r="CI66" s="9"/>
      <c r="CJ66" s="8"/>
      <c r="CK66" s="9"/>
      <c r="CL66" s="8"/>
      <c r="CM66" s="9"/>
      <c r="CN66" s="10"/>
      <c r="CO66" s="9"/>
      <c r="CP66" s="8">
        <v>0</v>
      </c>
      <c r="CQ66" s="9"/>
      <c r="CR66" s="8"/>
      <c r="CS66" s="9"/>
      <c r="CT66" s="8"/>
      <c r="CU66" s="9"/>
      <c r="CV66" s="10"/>
      <c r="CW66" s="9"/>
      <c r="CX66" s="8">
        <f>ROUND(F70+N70+V70+AD70+AL70+AT70+BB70+BJ70+BR70+BZ70+CH70+CP70,5)</f>
        <v>250.98</v>
      </c>
      <c r="CY66" s="9"/>
      <c r="CZ66" s="11"/>
      <c r="DA66" s="9"/>
      <c r="DB66" s="8"/>
      <c r="DC66" s="9"/>
      <c r="DD66" s="10"/>
    </row>
    <row r="67" spans="1:108" ht="15.75" customHeight="1" x14ac:dyDescent="0.2">
      <c r="A67" s="1"/>
      <c r="B67" s="1"/>
      <c r="C67" s="1"/>
      <c r="D67" s="1"/>
      <c r="E67" s="1" t="s">
        <v>81</v>
      </c>
      <c r="F67" s="12">
        <v>0</v>
      </c>
      <c r="G67" s="9"/>
      <c r="H67" s="12">
        <v>150</v>
      </c>
      <c r="I67" s="9"/>
      <c r="J67" s="12">
        <f t="shared" ref="J67:J68" si="198">ROUND((F67-H67),5)</f>
        <v>-150</v>
      </c>
      <c r="K67" s="9"/>
      <c r="L67" s="13">
        <f t="shared" ref="L67:L68" si="199">ROUND(IF(H67=0, IF(F67=0, 0, 1), F67/H67),5)</f>
        <v>0</v>
      </c>
      <c r="M67" s="9"/>
      <c r="N67" s="12">
        <v>0</v>
      </c>
      <c r="O67" s="9"/>
      <c r="P67" s="12">
        <v>150</v>
      </c>
      <c r="Q67" s="9"/>
      <c r="R67" s="12">
        <f t="shared" ref="R67:R68" si="200">ROUND((N67-P67),5)</f>
        <v>-150</v>
      </c>
      <c r="S67" s="9"/>
      <c r="T67" s="13">
        <f t="shared" ref="T67:T68" si="201">ROUND(IF(P67=0, IF(N67=0, 0, 1), N67/P67),5)</f>
        <v>0</v>
      </c>
      <c r="U67" s="9"/>
      <c r="V67" s="12">
        <v>0</v>
      </c>
      <c r="W67" s="9"/>
      <c r="X67" s="12">
        <v>150</v>
      </c>
      <c r="Y67" s="9"/>
      <c r="Z67" s="12">
        <f t="shared" ref="Z67:Z68" si="202">ROUND((V67-X67),5)</f>
        <v>-150</v>
      </c>
      <c r="AA67" s="9"/>
      <c r="AB67" s="13">
        <f t="shared" ref="AB67:AB68" si="203">ROUND(IF(X67=0, IF(V67=0, 0, 1), V67/X67),5)</f>
        <v>0</v>
      </c>
      <c r="AC67" s="9"/>
      <c r="AD67" s="12">
        <v>0</v>
      </c>
      <c r="AE67" s="9"/>
      <c r="AF67" s="12">
        <v>150</v>
      </c>
      <c r="AG67" s="9"/>
      <c r="AH67" s="12">
        <f t="shared" ref="AH67:AH68" si="204">ROUND((AD67-AF67),5)</f>
        <v>-150</v>
      </c>
      <c r="AI67" s="9"/>
      <c r="AJ67" s="13">
        <f t="shared" ref="AJ67:AJ68" si="205">ROUND(IF(AF67=0, IF(AD67=0, 0, 1), AD67/AF67),5)</f>
        <v>0</v>
      </c>
      <c r="AK67" s="9"/>
      <c r="AL67" s="12">
        <v>0</v>
      </c>
      <c r="AM67" s="9"/>
      <c r="AN67" s="12">
        <v>150</v>
      </c>
      <c r="AO67" s="9"/>
      <c r="AP67" s="12">
        <f t="shared" ref="AP67:AP68" si="206">ROUND((AL67-AN67),5)</f>
        <v>-150</v>
      </c>
      <c r="AQ67" s="9"/>
      <c r="AR67" s="13">
        <f t="shared" ref="AR67:AR68" si="207">ROUND(IF(AN67=0, IF(AL67=0, 0, 1), AL67/AN67),5)</f>
        <v>0</v>
      </c>
      <c r="AS67" s="9"/>
      <c r="AT67" s="12">
        <v>0</v>
      </c>
      <c r="AU67" s="9"/>
      <c r="AV67" s="12">
        <v>150</v>
      </c>
      <c r="AW67" s="9"/>
      <c r="AX67" s="12">
        <f t="shared" ref="AX67:AX68" si="208">ROUND((AT67-AV67),5)</f>
        <v>-150</v>
      </c>
      <c r="AY67" s="9"/>
      <c r="AZ67" s="13">
        <f t="shared" ref="AZ67:AZ68" si="209">ROUND(IF(AV67=0, IF(AT67=0, 0, 1), AT67/AV67),5)</f>
        <v>0</v>
      </c>
      <c r="BA67" s="9"/>
      <c r="BB67" s="12">
        <v>0</v>
      </c>
      <c r="BC67" s="9"/>
      <c r="BD67" s="12">
        <v>150</v>
      </c>
      <c r="BE67" s="9"/>
      <c r="BF67" s="12">
        <f t="shared" ref="BF67:BF68" si="210">ROUND((BB67-BD67),5)</f>
        <v>-150</v>
      </c>
      <c r="BG67" s="9"/>
      <c r="BH67" s="13">
        <f t="shared" ref="BH67:BH68" si="211">ROUND(IF(BD67=0, IF(BB67=0, 0, 1), BB67/BD67),5)</f>
        <v>0</v>
      </c>
      <c r="BI67" s="9"/>
      <c r="BJ67" s="12">
        <v>0</v>
      </c>
      <c r="BK67" s="9"/>
      <c r="BL67" s="12">
        <v>150</v>
      </c>
      <c r="BM67" s="9"/>
      <c r="BN67" s="12">
        <f t="shared" ref="BN67:BN68" si="212">ROUND((BJ67-BL67),5)</f>
        <v>-150</v>
      </c>
      <c r="BO67" s="9"/>
      <c r="BP67" s="13">
        <f t="shared" ref="BP67:BP68" si="213">ROUND(IF(BL67=0, IF(BJ67=0, 0, 1), BJ67/BL67),5)</f>
        <v>0</v>
      </c>
      <c r="BQ67" s="9"/>
      <c r="BR67" s="12">
        <v>0</v>
      </c>
      <c r="BS67" s="9"/>
      <c r="BT67" s="12">
        <v>150</v>
      </c>
      <c r="BU67" s="9"/>
      <c r="BV67" s="12">
        <f t="shared" ref="BV67:BV68" si="214">ROUND((BR67-BT67),5)</f>
        <v>-150</v>
      </c>
      <c r="BW67" s="9"/>
      <c r="BX67" s="13">
        <f t="shared" ref="BX67:BX68" si="215">ROUND(IF(BT67=0, IF(BR67=0, 0, 1), BR67/BT67),5)</f>
        <v>0</v>
      </c>
      <c r="BY67" s="9"/>
      <c r="BZ67" s="12">
        <v>0</v>
      </c>
      <c r="CA67" s="9"/>
      <c r="CB67" s="12">
        <v>150</v>
      </c>
      <c r="CC67" s="9"/>
      <c r="CD67" s="12">
        <f t="shared" ref="CD67:CD68" si="216">ROUND((BZ67-CB67),5)</f>
        <v>-150</v>
      </c>
      <c r="CE67" s="9"/>
      <c r="CF67" s="13">
        <f t="shared" ref="CF67:CF68" si="217">ROUND(IF(CB67=0, IF(BZ67=0, 0, 1), BZ67/CB67),5)</f>
        <v>0</v>
      </c>
      <c r="CG67" s="9"/>
      <c r="CH67" s="12">
        <v>0</v>
      </c>
      <c r="CI67" s="9"/>
      <c r="CJ67" s="12">
        <v>150</v>
      </c>
      <c r="CK67" s="9"/>
      <c r="CL67" s="12">
        <f t="shared" ref="CL67:CL68" si="218">ROUND((CH67-CJ67),5)</f>
        <v>-150</v>
      </c>
      <c r="CM67" s="9"/>
      <c r="CN67" s="13">
        <f t="shared" ref="CN67:CN68" si="219">ROUND(IF(CJ67=0, IF(CH67=0, 0, 1), CH67/CJ67),5)</f>
        <v>0</v>
      </c>
      <c r="CO67" s="9"/>
      <c r="CP67" s="12">
        <v>0</v>
      </c>
      <c r="CQ67" s="9"/>
      <c r="CR67" s="12">
        <v>150</v>
      </c>
      <c r="CS67" s="9"/>
      <c r="CT67" s="12">
        <f t="shared" ref="CT67:CT68" si="220">ROUND((CP67-CR67),5)</f>
        <v>-150</v>
      </c>
      <c r="CU67" s="9"/>
      <c r="CV67" s="13">
        <f t="shared" ref="CV67:CV68" si="221">ROUND(IF(CR67=0, IF(CP67=0, 0, 1), CP67/CR67),5)</f>
        <v>0</v>
      </c>
      <c r="CW67" s="9"/>
      <c r="CX67" s="12">
        <f t="shared" ref="CX67:CX69" si="222">ROUND(F67+N67+V67+AD67+AL67+AT67+BB67+BJ67+BR67+BZ67+CH67+CP67,5)</f>
        <v>0</v>
      </c>
      <c r="CY67" s="9"/>
      <c r="CZ67" s="14">
        <f t="shared" ref="CZ67:CZ68" si="223">ROUND(H67+P67+X67+AF67+AN67+AV67+BD67+BL67+BT67+CB67+CJ67+CR67,5)</f>
        <v>1800</v>
      </c>
      <c r="DA67" s="9"/>
      <c r="DB67" s="12">
        <f t="shared" ref="DB67:DB68" si="224">ROUND((CX67-CZ67),5)</f>
        <v>-1800</v>
      </c>
      <c r="DC67" s="9"/>
      <c r="DD67" s="13">
        <f t="shared" ref="DD67:DD68" si="225">ROUND(IF(CZ67=0, IF(CX67=0, 0, 1), CX67/CZ67),5)</f>
        <v>0</v>
      </c>
    </row>
    <row r="68" spans="1:108" ht="15.75" customHeight="1" x14ac:dyDescent="0.2">
      <c r="A68" s="1"/>
      <c r="B68" s="1"/>
      <c r="C68" s="1"/>
      <c r="D68" s="1" t="s">
        <v>82</v>
      </c>
      <c r="E68" s="1"/>
      <c r="F68" s="8">
        <f>ROUND(SUM(F65:F67),5)</f>
        <v>0</v>
      </c>
      <c r="G68" s="9"/>
      <c r="H68" s="8">
        <f>ROUND(SUM(H65:H67),5)</f>
        <v>150</v>
      </c>
      <c r="I68" s="9"/>
      <c r="J68" s="8">
        <f t="shared" si="198"/>
        <v>-150</v>
      </c>
      <c r="K68" s="9"/>
      <c r="L68" s="10">
        <f t="shared" si="199"/>
        <v>0</v>
      </c>
      <c r="M68" s="9"/>
      <c r="N68" s="8">
        <f>ROUND(SUM(N65:N67),5)</f>
        <v>0</v>
      </c>
      <c r="O68" s="9"/>
      <c r="P68" s="8">
        <f>ROUND(SUM(P65:P67),5)</f>
        <v>150</v>
      </c>
      <c r="Q68" s="9"/>
      <c r="R68" s="8">
        <f t="shared" si="200"/>
        <v>-150</v>
      </c>
      <c r="S68" s="9"/>
      <c r="T68" s="10">
        <f t="shared" si="201"/>
        <v>0</v>
      </c>
      <c r="U68" s="9"/>
      <c r="V68" s="8">
        <f>ROUND(SUM(V65:V67),5)</f>
        <v>0</v>
      </c>
      <c r="W68" s="9"/>
      <c r="X68" s="8">
        <f>ROUND(SUM(X65:X67),5)</f>
        <v>150</v>
      </c>
      <c r="Y68" s="9"/>
      <c r="Z68" s="8">
        <f t="shared" si="202"/>
        <v>-150</v>
      </c>
      <c r="AA68" s="9"/>
      <c r="AB68" s="10">
        <f t="shared" si="203"/>
        <v>0</v>
      </c>
      <c r="AC68" s="9"/>
      <c r="AD68" s="8">
        <f>ROUND(SUM(AD65:AD67),5)</f>
        <v>0</v>
      </c>
      <c r="AE68" s="9"/>
      <c r="AF68" s="8">
        <f>ROUND(SUM(AF65:AF67),5)</f>
        <v>150</v>
      </c>
      <c r="AG68" s="9"/>
      <c r="AH68" s="8">
        <f t="shared" si="204"/>
        <v>-150</v>
      </c>
      <c r="AI68" s="9"/>
      <c r="AJ68" s="10">
        <f t="shared" si="205"/>
        <v>0</v>
      </c>
      <c r="AK68" s="9"/>
      <c r="AL68" s="8">
        <f>ROUND(SUM(AL65:AL67),5)</f>
        <v>810.55</v>
      </c>
      <c r="AM68" s="9"/>
      <c r="AN68" s="8">
        <f>ROUND(SUM(AN65:AN67),5)</f>
        <v>150</v>
      </c>
      <c r="AO68" s="9"/>
      <c r="AP68" s="8">
        <f t="shared" si="206"/>
        <v>660.55</v>
      </c>
      <c r="AQ68" s="9"/>
      <c r="AR68" s="10">
        <f t="shared" si="207"/>
        <v>5.40367</v>
      </c>
      <c r="AS68" s="9"/>
      <c r="AT68" s="8">
        <f>ROUND(SUM(AT65:AT67),5)</f>
        <v>0</v>
      </c>
      <c r="AU68" s="9"/>
      <c r="AV68" s="8">
        <f>ROUND(SUM(AV65:AV67),5)</f>
        <v>150</v>
      </c>
      <c r="AW68" s="9"/>
      <c r="AX68" s="8">
        <f t="shared" si="208"/>
        <v>-150</v>
      </c>
      <c r="AY68" s="9"/>
      <c r="AZ68" s="10">
        <f t="shared" si="209"/>
        <v>0</v>
      </c>
      <c r="BA68" s="9"/>
      <c r="BB68" s="8">
        <f>ROUND(SUM(BB65:BB67),5)</f>
        <v>0</v>
      </c>
      <c r="BC68" s="9"/>
      <c r="BD68" s="8">
        <f>ROUND(SUM(BD65:BD67),5)</f>
        <v>150</v>
      </c>
      <c r="BE68" s="9"/>
      <c r="BF68" s="8">
        <f t="shared" si="210"/>
        <v>-150</v>
      </c>
      <c r="BG68" s="9"/>
      <c r="BH68" s="10">
        <f t="shared" si="211"/>
        <v>0</v>
      </c>
      <c r="BI68" s="9"/>
      <c r="BJ68" s="8">
        <f>ROUND(SUM(BJ65:BJ67),5)</f>
        <v>0</v>
      </c>
      <c r="BK68" s="9"/>
      <c r="BL68" s="8">
        <f>ROUND(SUM(BL65:BL67),5)</f>
        <v>150</v>
      </c>
      <c r="BM68" s="9"/>
      <c r="BN68" s="8">
        <f t="shared" si="212"/>
        <v>-150</v>
      </c>
      <c r="BO68" s="9"/>
      <c r="BP68" s="10">
        <f t="shared" si="213"/>
        <v>0</v>
      </c>
      <c r="BQ68" s="9"/>
      <c r="BR68" s="8">
        <f>ROUND(SUM(BR65:BR67),5)</f>
        <v>0</v>
      </c>
      <c r="BS68" s="9"/>
      <c r="BT68" s="8">
        <f>ROUND(SUM(BT65:BT67),5)</f>
        <v>150</v>
      </c>
      <c r="BU68" s="9"/>
      <c r="BV68" s="8">
        <f t="shared" si="214"/>
        <v>-150</v>
      </c>
      <c r="BW68" s="9"/>
      <c r="BX68" s="10">
        <f t="shared" si="215"/>
        <v>0</v>
      </c>
      <c r="BY68" s="9"/>
      <c r="BZ68" s="8">
        <f>ROUND(SUM(BZ65:BZ67),5)</f>
        <v>0</v>
      </c>
      <c r="CA68" s="9"/>
      <c r="CB68" s="8">
        <f>ROUND(SUM(CB65:CB67),5)</f>
        <v>150</v>
      </c>
      <c r="CC68" s="9"/>
      <c r="CD68" s="8">
        <f t="shared" si="216"/>
        <v>-150</v>
      </c>
      <c r="CE68" s="9"/>
      <c r="CF68" s="10">
        <f t="shared" si="217"/>
        <v>0</v>
      </c>
      <c r="CG68" s="9"/>
      <c r="CH68" s="8">
        <f>ROUND(SUM(CH65:CH67),5)</f>
        <v>0</v>
      </c>
      <c r="CI68" s="9"/>
      <c r="CJ68" s="8">
        <f>ROUND(SUM(CJ65:CJ67),5)</f>
        <v>150</v>
      </c>
      <c r="CK68" s="9"/>
      <c r="CL68" s="8">
        <f t="shared" si="218"/>
        <v>-150</v>
      </c>
      <c r="CM68" s="9"/>
      <c r="CN68" s="10">
        <f t="shared" si="219"/>
        <v>0</v>
      </c>
      <c r="CO68" s="9"/>
      <c r="CP68" s="8">
        <f>ROUND(SUM(CP65:CP67),5)</f>
        <v>0</v>
      </c>
      <c r="CQ68" s="9"/>
      <c r="CR68" s="8">
        <f>ROUND(SUM(CR65:CR67),5)</f>
        <v>150</v>
      </c>
      <c r="CS68" s="9"/>
      <c r="CT68" s="8">
        <f t="shared" si="220"/>
        <v>-150</v>
      </c>
      <c r="CU68" s="9"/>
      <c r="CV68" s="10">
        <f t="shared" si="221"/>
        <v>0</v>
      </c>
      <c r="CW68" s="9"/>
      <c r="CX68" s="8">
        <f t="shared" si="222"/>
        <v>810.55</v>
      </c>
      <c r="CY68" s="9"/>
      <c r="CZ68" s="11">
        <f t="shared" si="223"/>
        <v>1800</v>
      </c>
      <c r="DA68" s="9"/>
      <c r="DB68" s="8">
        <f t="shared" si="224"/>
        <v>-989.45</v>
      </c>
      <c r="DC68" s="9"/>
      <c r="DD68" s="10">
        <f t="shared" si="225"/>
        <v>0.45030999999999999</v>
      </c>
    </row>
    <row r="69" spans="1:108" ht="15.75" customHeight="1" x14ac:dyDescent="0.2">
      <c r="A69" s="1"/>
      <c r="B69" s="1"/>
      <c r="C69" s="1"/>
      <c r="D69" s="1" t="s">
        <v>83</v>
      </c>
      <c r="E69" s="1"/>
      <c r="F69" s="8">
        <v>0</v>
      </c>
      <c r="G69" s="9"/>
      <c r="H69" s="8"/>
      <c r="I69" s="9"/>
      <c r="J69" s="8"/>
      <c r="K69" s="9"/>
      <c r="L69" s="10"/>
      <c r="M69" s="9"/>
      <c r="N69" s="8">
        <v>0</v>
      </c>
      <c r="O69" s="9"/>
      <c r="P69" s="8"/>
      <c r="Q69" s="9"/>
      <c r="R69" s="8"/>
      <c r="S69" s="9"/>
      <c r="T69" s="10"/>
      <c r="U69" s="9"/>
      <c r="V69" s="8">
        <v>0</v>
      </c>
      <c r="W69" s="9"/>
      <c r="X69" s="8"/>
      <c r="Y69" s="9"/>
      <c r="Z69" s="8"/>
      <c r="AA69" s="9"/>
      <c r="AB69" s="10"/>
      <c r="AC69" s="9"/>
      <c r="AD69" s="8">
        <v>0</v>
      </c>
      <c r="AE69" s="9"/>
      <c r="AF69" s="8"/>
      <c r="AG69" s="9"/>
      <c r="AH69" s="8"/>
      <c r="AI69" s="9"/>
      <c r="AJ69" s="10"/>
      <c r="AK69" s="9"/>
      <c r="AL69" s="8">
        <v>0</v>
      </c>
      <c r="AM69" s="9"/>
      <c r="AN69" s="8"/>
      <c r="AO69" s="9"/>
      <c r="AP69" s="8"/>
      <c r="AQ69" s="9"/>
      <c r="AR69" s="10"/>
      <c r="AS69" s="9"/>
      <c r="AT69" s="8">
        <v>0</v>
      </c>
      <c r="AU69" s="9"/>
      <c r="AV69" s="8"/>
      <c r="AW69" s="9"/>
      <c r="AX69" s="8"/>
      <c r="AY69" s="9"/>
      <c r="AZ69" s="10"/>
      <c r="BA69" s="9"/>
      <c r="BB69" s="8">
        <v>0</v>
      </c>
      <c r="BC69" s="9"/>
      <c r="BD69" s="8"/>
      <c r="BE69" s="9"/>
      <c r="BF69" s="8"/>
      <c r="BG69" s="9"/>
      <c r="BH69" s="10"/>
      <c r="BI69" s="9"/>
      <c r="BJ69" s="8">
        <v>0</v>
      </c>
      <c r="BK69" s="9"/>
      <c r="BL69" s="8"/>
      <c r="BM69" s="9"/>
      <c r="BN69" s="8"/>
      <c r="BO69" s="9"/>
      <c r="BP69" s="10"/>
      <c r="BQ69" s="9"/>
      <c r="BR69" s="8">
        <v>0</v>
      </c>
      <c r="BS69" s="9"/>
      <c r="BT69" s="8"/>
      <c r="BU69" s="9"/>
      <c r="BV69" s="8"/>
      <c r="BW69" s="9"/>
      <c r="BX69" s="10"/>
      <c r="BY69" s="9"/>
      <c r="BZ69" s="8">
        <v>599.20000000000005</v>
      </c>
      <c r="CA69" s="9"/>
      <c r="CB69" s="8"/>
      <c r="CC69" s="9"/>
      <c r="CD69" s="8"/>
      <c r="CE69" s="9"/>
      <c r="CF69" s="10"/>
      <c r="CG69" s="9"/>
      <c r="CH69" s="8">
        <v>0</v>
      </c>
      <c r="CI69" s="9"/>
      <c r="CJ69" s="8"/>
      <c r="CK69" s="9"/>
      <c r="CL69" s="8"/>
      <c r="CM69" s="9"/>
      <c r="CN69" s="10"/>
      <c r="CO69" s="9"/>
      <c r="CP69" s="8">
        <v>0</v>
      </c>
      <c r="CQ69" s="9"/>
      <c r="CR69" s="8"/>
      <c r="CS69" s="9"/>
      <c r="CT69" s="8"/>
      <c r="CU69" s="9"/>
      <c r="CV69" s="10"/>
      <c r="CW69" s="9"/>
      <c r="CX69" s="8">
        <f t="shared" si="222"/>
        <v>599.20000000000005</v>
      </c>
      <c r="CY69" s="9"/>
      <c r="CZ69" s="11"/>
      <c r="DA69" s="9"/>
      <c r="DB69" s="8"/>
      <c r="DC69" s="9"/>
      <c r="DD69" s="10"/>
    </row>
    <row r="70" spans="1:108" ht="15.75" customHeight="1" x14ac:dyDescent="0.2">
      <c r="A70" s="1"/>
      <c r="B70" s="1"/>
      <c r="C70" s="1"/>
      <c r="D70" s="1" t="s">
        <v>84</v>
      </c>
      <c r="E70" s="1"/>
      <c r="F70" s="8">
        <v>0</v>
      </c>
      <c r="G70" s="9"/>
      <c r="H70" s="8"/>
      <c r="I70" s="9"/>
      <c r="J70" s="8"/>
      <c r="K70" s="9"/>
      <c r="L70" s="10"/>
      <c r="M70" s="9"/>
      <c r="N70" s="8">
        <v>0</v>
      </c>
      <c r="O70" s="9"/>
      <c r="P70" s="8"/>
      <c r="Q70" s="9"/>
      <c r="R70" s="8"/>
      <c r="S70" s="9"/>
      <c r="T70" s="10"/>
      <c r="U70" s="9"/>
      <c r="V70" s="8">
        <v>0</v>
      </c>
      <c r="W70" s="9"/>
      <c r="X70" s="8"/>
      <c r="Y70" s="9"/>
      <c r="Z70" s="8"/>
      <c r="AA70" s="9"/>
      <c r="AB70" s="10"/>
      <c r="AC70" s="9"/>
      <c r="AD70" s="8">
        <v>0</v>
      </c>
      <c r="AE70" s="9"/>
      <c r="AF70" s="8"/>
      <c r="AG70" s="9"/>
      <c r="AH70" s="8"/>
      <c r="AI70" s="9"/>
      <c r="AJ70" s="10"/>
      <c r="AK70" s="9"/>
      <c r="AL70" s="8">
        <v>0</v>
      </c>
      <c r="AM70" s="9"/>
      <c r="AN70" s="8"/>
      <c r="AO70" s="9"/>
      <c r="AP70" s="8"/>
      <c r="AQ70" s="9"/>
      <c r="AR70" s="10"/>
      <c r="AS70" s="9"/>
      <c r="AT70" s="8">
        <v>0</v>
      </c>
      <c r="AU70" s="9"/>
      <c r="AV70" s="8"/>
      <c r="AW70" s="9"/>
      <c r="AX70" s="8"/>
      <c r="AY70" s="9"/>
      <c r="AZ70" s="10"/>
      <c r="BA70" s="9"/>
      <c r="BB70" s="8">
        <v>0</v>
      </c>
      <c r="BC70" s="9"/>
      <c r="BD70" s="8"/>
      <c r="BE70" s="9"/>
      <c r="BF70" s="8"/>
      <c r="BG70" s="9"/>
      <c r="BH70" s="10"/>
      <c r="BI70" s="9"/>
      <c r="BJ70" s="8">
        <v>0</v>
      </c>
      <c r="BK70" s="9"/>
      <c r="BL70" s="8"/>
      <c r="BM70" s="9"/>
      <c r="BN70" s="8"/>
      <c r="BO70" s="9"/>
      <c r="BP70" s="10"/>
      <c r="BQ70" s="9"/>
      <c r="BR70" s="8">
        <v>0</v>
      </c>
      <c r="BS70" s="9"/>
      <c r="BT70" s="8"/>
      <c r="BU70" s="9"/>
      <c r="BV70" s="8"/>
      <c r="BW70" s="9"/>
      <c r="BX70" s="10"/>
      <c r="BY70" s="9"/>
      <c r="BZ70" s="8">
        <v>75.98</v>
      </c>
      <c r="CA70" s="9"/>
      <c r="CB70" s="8"/>
      <c r="CC70" s="9"/>
      <c r="CD70" s="8"/>
      <c r="CE70" s="9"/>
      <c r="CF70" s="10"/>
      <c r="CG70" s="9"/>
      <c r="CH70" s="8">
        <v>0</v>
      </c>
      <c r="CI70" s="9"/>
      <c r="CJ70" s="8"/>
      <c r="CK70" s="9"/>
      <c r="CL70" s="8"/>
      <c r="CM70" s="9"/>
      <c r="CN70" s="10"/>
      <c r="CO70" s="9"/>
      <c r="CP70" s="8">
        <v>175</v>
      </c>
      <c r="CQ70" s="9"/>
      <c r="CR70" s="8"/>
      <c r="CS70" s="9"/>
      <c r="CT70" s="8"/>
      <c r="CU70" s="9"/>
      <c r="CV70" s="10"/>
      <c r="CW70" s="9"/>
      <c r="CY70" s="9"/>
      <c r="CZ70" s="11"/>
      <c r="DA70" s="9"/>
      <c r="DB70" s="8"/>
      <c r="DC70" s="9"/>
      <c r="DD70" s="10"/>
    </row>
    <row r="71" spans="1:108" ht="15.75" customHeight="1" x14ac:dyDescent="0.2">
      <c r="A71" s="1"/>
      <c r="B71" s="1"/>
      <c r="C71" s="1" t="s">
        <v>85</v>
      </c>
      <c r="D71" s="1"/>
      <c r="E71" s="1"/>
      <c r="F71" s="18">
        <f>ROUND(F15+SUM(F24:F25)+F29+F35+SUM(F39:F40)+F49+SUM(F52:F54)+F58+F64+SUM(F68:F70),5)</f>
        <v>29066.36</v>
      </c>
      <c r="G71" s="9"/>
      <c r="H71" s="18">
        <f>ROUND(H15+SUM(H24:H25)+H29+H35+SUM(H39:H40)+H49+SUM(H52:H54)+H58+H64+SUM(H68:H70),5)</f>
        <v>28643</v>
      </c>
      <c r="I71" s="9"/>
      <c r="J71" s="18">
        <f t="shared" ref="J71:J72" si="226">ROUND((F71-H71),5)</f>
        <v>423.36</v>
      </c>
      <c r="K71" s="9"/>
      <c r="L71" s="19">
        <f t="shared" ref="L71:L72" si="227">ROUND(IF(H71=0, IF(F71=0, 0, 1), F71/H71),5)</f>
        <v>1.01478</v>
      </c>
      <c r="M71" s="9"/>
      <c r="N71" s="18">
        <f>ROUND(N15+SUM(N24:N25)+N29+N35+SUM(N39:N40)+N49+SUM(N52:N54)+N58+N64+SUM(N68:N70),5)</f>
        <v>27393.85</v>
      </c>
      <c r="O71" s="9"/>
      <c r="P71" s="18">
        <f>ROUND(P15+SUM(P24:P25)+P29+P35+SUM(P39:P40)+P49+SUM(P52:P54)+P58+P64+SUM(P68:P70),5)</f>
        <v>28821</v>
      </c>
      <c r="Q71" s="9"/>
      <c r="R71" s="18">
        <f t="shared" ref="R71:R72" si="228">ROUND((N71-P71),5)</f>
        <v>-1427.15</v>
      </c>
      <c r="S71" s="9"/>
      <c r="T71" s="19">
        <f t="shared" ref="T71:T72" si="229">ROUND(IF(P71=0, IF(N71=0, 0, 1), N71/P71),5)</f>
        <v>0.95047999999999999</v>
      </c>
      <c r="U71" s="9"/>
      <c r="V71" s="18">
        <f>ROUND(V15+SUM(V24:V25)+V29+V35+SUM(V39:V40)+V49+SUM(V52:V54)+V58+V64+SUM(V68:V70),5)</f>
        <v>37695.61</v>
      </c>
      <c r="W71" s="9"/>
      <c r="X71" s="18">
        <f>ROUND(X15+SUM(X24:X25)+X29+X35+SUM(X39:X40)+X49+SUM(X52:X54)+X58+X64+SUM(X68:X70),5)</f>
        <v>28979</v>
      </c>
      <c r="Y71" s="9"/>
      <c r="Z71" s="18">
        <f t="shared" ref="Z71:Z72" si="230">ROUND((V71-X71),5)</f>
        <v>8716.61</v>
      </c>
      <c r="AA71" s="9"/>
      <c r="AB71" s="19">
        <f t="shared" ref="AB71:AB72" si="231">ROUND(IF(X71=0, IF(V71=0, 0, 1), V71/X71),5)</f>
        <v>1.3007899999999999</v>
      </c>
      <c r="AC71" s="9"/>
      <c r="AD71" s="18">
        <f>ROUND(AD15+SUM(AD24:AD25)+AD29+AD35+SUM(AD39:AD40)+AD49+SUM(AD52:AD54)+AD58+AD64+SUM(AD68:AD70),5)</f>
        <v>33898.32</v>
      </c>
      <c r="AE71" s="9"/>
      <c r="AF71" s="18">
        <f>ROUND(AF15+SUM(AF24:AF25)+AF29+AF35+SUM(AF39:AF40)+AF49+SUM(AF52:AF54)+AF58+AF64+SUM(AF68:AF70),5)</f>
        <v>47760</v>
      </c>
      <c r="AG71" s="9"/>
      <c r="AH71" s="18">
        <f t="shared" ref="AH71:AH72" si="232">ROUND((AD71-AF71),5)</f>
        <v>-13861.68</v>
      </c>
      <c r="AI71" s="9"/>
      <c r="AJ71" s="19">
        <f t="shared" ref="AJ71:AJ72" si="233">ROUND(IF(AF71=0, IF(AD71=0, 0, 1), AD71/AF71),5)</f>
        <v>0.70975999999999995</v>
      </c>
      <c r="AK71" s="9"/>
      <c r="AL71" s="18">
        <f>ROUND(AL15+SUM(AL24:AL25)+AL29+AL35+SUM(AL39:AL40)+AL49+SUM(AL52:AL54)+AL58+AL64+SUM(AL68:AL70),5)</f>
        <v>31827.09</v>
      </c>
      <c r="AM71" s="9"/>
      <c r="AN71" s="18">
        <f>ROUND(AN15+SUM(AN24:AN25)+AN29+AN35+SUM(AN39:AN40)+AN49+SUM(AN52:AN54)+AN58+AN64+SUM(AN68:AN70),5)</f>
        <v>28655</v>
      </c>
      <c r="AO71" s="9"/>
      <c r="AP71" s="18">
        <f t="shared" ref="AP71:AP72" si="234">ROUND((AL71-AN71),5)</f>
        <v>3172.09</v>
      </c>
      <c r="AQ71" s="9"/>
      <c r="AR71" s="19">
        <f t="shared" ref="AR71:AR72" si="235">ROUND(IF(AN71=0, IF(AL71=0, 0, 1), AL71/AN71),5)</f>
        <v>1.1107</v>
      </c>
      <c r="AS71" s="9"/>
      <c r="AT71" s="18">
        <f>ROUND(AT15+SUM(AT24:AT25)+AT29+AT35+SUM(AT39:AT40)+AT49+SUM(AT52:AT54)+AT58+AT64+SUM(AT68:AT70),5)</f>
        <v>30218.92</v>
      </c>
      <c r="AU71" s="9"/>
      <c r="AV71" s="18">
        <f>ROUND(AV15+SUM(AV24:AV25)+AV29+AV35+SUM(AV39:AV40)+AV49+SUM(AV52:AV54)+AV58+AV64+SUM(AV68:AV70),5)</f>
        <v>29333</v>
      </c>
      <c r="AW71" s="9"/>
      <c r="AX71" s="18">
        <f t="shared" ref="AX71:AX72" si="236">ROUND((AT71-AV71),5)</f>
        <v>885.92</v>
      </c>
      <c r="AY71" s="9"/>
      <c r="AZ71" s="19">
        <f t="shared" ref="AZ71:AZ72" si="237">ROUND(IF(AV71=0, IF(AT71=0, 0, 1), AT71/AV71),5)</f>
        <v>1.0302</v>
      </c>
      <c r="BA71" s="9"/>
      <c r="BB71" s="18">
        <f>ROUND(BB15+SUM(BB24:BB25)+BB29+BB35+SUM(BB39:BB40)+BB49+SUM(BB52:BB54)+BB58+BB64+SUM(BB68:BB70),5)</f>
        <v>23674.39</v>
      </c>
      <c r="BC71" s="9"/>
      <c r="BD71" s="18">
        <f>ROUND(BD15+SUM(BD24:BD25)+BD29+BD35+SUM(BD39:BD40)+BD49+SUM(BD52:BD54)+BD58+BD64+SUM(BD68:BD70),5)</f>
        <v>37769</v>
      </c>
      <c r="BE71" s="9"/>
      <c r="BF71" s="18">
        <f t="shared" ref="BF71:BF72" si="238">ROUND((BB71-BD71),5)</f>
        <v>-14094.61</v>
      </c>
      <c r="BG71" s="9"/>
      <c r="BH71" s="19">
        <f t="shared" ref="BH71:BH72" si="239">ROUND(IF(BD71=0, IF(BB71=0, 0, 1), BB71/BD71),5)</f>
        <v>0.62682000000000004</v>
      </c>
      <c r="BI71" s="9"/>
      <c r="BJ71" s="18">
        <f>ROUND(BJ15+SUM(BJ24:BJ25)+BJ29+BJ35+SUM(BJ39:BJ40)+BJ49+SUM(BJ52:BJ54)+BJ58+BJ64+SUM(BJ68:BJ70),5)</f>
        <v>27023.01</v>
      </c>
      <c r="BK71" s="9"/>
      <c r="BL71" s="18">
        <f>ROUND(BL15+SUM(BL24:BL25)+BL29+BL35+SUM(BL39:BL40)+BL49+SUM(BL52:BL54)+BL58+BL64+SUM(BL68:BL70),5)</f>
        <v>38787</v>
      </c>
      <c r="BM71" s="9"/>
      <c r="BN71" s="18">
        <f t="shared" ref="BN71:BN72" si="240">ROUND((BJ71-BL71),5)</f>
        <v>-11763.99</v>
      </c>
      <c r="BO71" s="9"/>
      <c r="BP71" s="19">
        <f t="shared" ref="BP71:BP72" si="241">ROUND(IF(BL71=0, IF(BJ71=0, 0, 1), BJ71/BL71),5)</f>
        <v>0.69669999999999999</v>
      </c>
      <c r="BQ71" s="9"/>
      <c r="BR71" s="18">
        <f>ROUND(BR15+SUM(BR24:BR25)+BR29+BR35+SUM(BR39:BR40)+BR49+SUM(BR52:BR54)+BR58+BR64+SUM(BR68:BR70),5)</f>
        <v>24403.88</v>
      </c>
      <c r="BS71" s="9"/>
      <c r="BT71" s="18">
        <f>ROUND(BT15+SUM(BT24:BT25)+BT29+BT35+SUM(BT39:BT40)+BT49+SUM(BT52:BT54)+BT58+BT64+SUM(BT68:BT70),5)</f>
        <v>32620</v>
      </c>
      <c r="BU71" s="9"/>
      <c r="BV71" s="18">
        <f t="shared" ref="BV71:BV72" si="242">ROUND((BR71-BT71),5)</f>
        <v>-8216.1200000000008</v>
      </c>
      <c r="BW71" s="9"/>
      <c r="BX71" s="19">
        <f t="shared" ref="BX71:BX72" si="243">ROUND(IF(BT71=0, IF(BR71=0, 0, 1), BR71/BT71),5)</f>
        <v>0.74812999999999996</v>
      </c>
      <c r="BY71" s="9"/>
      <c r="BZ71" s="18">
        <f>ROUND(BZ15+SUM(BZ24:BZ25)+BZ29+BZ35+SUM(BZ39:BZ40)+BZ49+SUM(BZ52:BZ54)+BZ58+BZ64+SUM(BZ68:BZ70),5)</f>
        <v>24753.52</v>
      </c>
      <c r="CA71" s="9"/>
      <c r="CB71" s="18">
        <f>ROUND(CB15+SUM(CB24:CB25)+CB29+CB35+SUM(CB39:CB40)+CB49+SUM(CB52:CB54)+CB58+CB64+SUM(CB68:CB70),5)</f>
        <v>32468</v>
      </c>
      <c r="CC71" s="9"/>
      <c r="CD71" s="18">
        <f t="shared" ref="CD71:CD72" si="244">ROUND((BZ71-CB71),5)</f>
        <v>-7714.48</v>
      </c>
      <c r="CE71" s="9"/>
      <c r="CF71" s="19">
        <f t="shared" ref="CF71:CF72" si="245">ROUND(IF(CB71=0, IF(BZ71=0, 0, 1), BZ71/CB71),5)</f>
        <v>0.76239999999999997</v>
      </c>
      <c r="CG71" s="9"/>
      <c r="CH71" s="18">
        <f>ROUND(CH15+SUM(CH24:CH25)+CH29+CH35+SUM(CH39:CH40)+CH49+SUM(CH52:CH54)+CH58+CH64+SUM(CH68:CH70),5)</f>
        <v>23687.69</v>
      </c>
      <c r="CI71" s="9"/>
      <c r="CJ71" s="18">
        <f>ROUND(CJ15+SUM(CJ24:CJ25)+CJ29+CJ35+SUM(CJ39:CJ40)+CJ49+SUM(CJ52:CJ54)+CJ58+CJ64+SUM(CJ68:CJ70),5)</f>
        <v>32296</v>
      </c>
      <c r="CK71" s="9"/>
      <c r="CL71" s="18">
        <f t="shared" ref="CL71:CL72" si="246">ROUND((CH71-CJ71),5)</f>
        <v>-8608.31</v>
      </c>
      <c r="CM71" s="9"/>
      <c r="CN71" s="19">
        <f t="shared" ref="CN71:CN72" si="247">ROUND(IF(CJ71=0, IF(CH71=0, 0, 1), CH71/CJ71),5)</f>
        <v>0.73346</v>
      </c>
      <c r="CO71" s="9"/>
      <c r="CP71" s="18">
        <f>ROUND(CP15+SUM(CP24:CP25)+CP29+CP35+SUM(CP39:CP40)+CP49+SUM(CP52:CP54)+CP58+CP64+SUM(CP68:CP70),5)</f>
        <v>31036.28</v>
      </c>
      <c r="CQ71" s="9"/>
      <c r="CR71" s="18">
        <f>ROUND(CR15+SUM(CR24:CR25)+CR29+CR35+SUM(CR39:CR40)+CR49+SUM(CR52:CR54)+CR58+CR64+SUM(CR68:CR70),5)</f>
        <v>32550</v>
      </c>
      <c r="CS71" s="9"/>
      <c r="CT71" s="18">
        <f t="shared" ref="CT71:CT72" si="248">ROUND((CP71-CR71),5)</f>
        <v>-1513.72</v>
      </c>
      <c r="CU71" s="9"/>
      <c r="CV71" s="19">
        <f t="shared" ref="CV71:CV72" si="249">ROUND(IF(CR71=0, IF(CP71=0, 0, 1), CP71/CR71),5)</f>
        <v>0.95350000000000001</v>
      </c>
      <c r="CW71" s="9"/>
      <c r="CX71" s="18">
        <f t="shared" ref="CX71:CX72" si="250">ROUND(F71+N71+V71+AD71+AL71+AT71+BB71+BJ71+BR71+BZ71+CH71+CP71,5)</f>
        <v>344678.92</v>
      </c>
      <c r="CY71" s="16"/>
      <c r="CZ71" s="20">
        <f t="shared" ref="CZ71:CZ72" si="251">ROUND(H71+P71+X71+AF71+AN71+AV71+BD71+BL71+BT71+CB71+CJ71+CR71,5)</f>
        <v>398681</v>
      </c>
      <c r="DA71" s="9"/>
      <c r="DB71" s="18">
        <f t="shared" ref="DB71:DB72" si="252">ROUND((CX71-CZ71),5)</f>
        <v>-54002.080000000002</v>
      </c>
      <c r="DC71" s="9"/>
      <c r="DD71" s="19">
        <f t="shared" ref="DD71:DD72" si="253">ROUND(IF(CZ71=0, IF(CX71=0, 0, 1), CX71/CZ71),5)</f>
        <v>0.86455000000000004</v>
      </c>
    </row>
    <row r="72" spans="1:108" ht="15.75" customHeight="1" x14ac:dyDescent="0.2">
      <c r="A72" s="1"/>
      <c r="B72" s="1" t="s">
        <v>86</v>
      </c>
      <c r="C72" s="1"/>
      <c r="D72" s="1"/>
      <c r="E72" s="1"/>
      <c r="F72" s="8">
        <f>ROUND(F3+F14-F71,5)</f>
        <v>3075.72</v>
      </c>
      <c r="G72" s="9"/>
      <c r="H72" s="8">
        <f>ROUND(H3+H14-H71,5)</f>
        <v>-8487</v>
      </c>
      <c r="I72" s="9"/>
      <c r="J72" s="8">
        <f t="shared" si="226"/>
        <v>11562.72</v>
      </c>
      <c r="K72" s="9"/>
      <c r="L72" s="10">
        <f t="shared" si="227"/>
        <v>-0.3624</v>
      </c>
      <c r="M72" s="9"/>
      <c r="N72" s="8">
        <f>ROUND(N3+N14-N71,5)</f>
        <v>61050.8</v>
      </c>
      <c r="O72" s="9"/>
      <c r="P72" s="8">
        <f>ROUND(P3+P14-P71,5)</f>
        <v>-8665</v>
      </c>
      <c r="Q72" s="9"/>
      <c r="R72" s="8">
        <f t="shared" si="228"/>
        <v>69715.8</v>
      </c>
      <c r="S72" s="9"/>
      <c r="T72" s="10">
        <f t="shared" si="229"/>
        <v>-7.0456799999999999</v>
      </c>
      <c r="U72" s="9"/>
      <c r="V72" s="8">
        <f>ROUND(V3+V14-V71,5)</f>
        <v>24538.33</v>
      </c>
      <c r="W72" s="9"/>
      <c r="X72" s="8">
        <f>ROUND(X3+X14-X71,5)</f>
        <v>-8823</v>
      </c>
      <c r="Y72" s="9"/>
      <c r="Z72" s="8">
        <f t="shared" si="230"/>
        <v>33361.33</v>
      </c>
      <c r="AA72" s="9"/>
      <c r="AB72" s="10">
        <f t="shared" si="231"/>
        <v>-2.78118</v>
      </c>
      <c r="AC72" s="9"/>
      <c r="AD72" s="8">
        <f>ROUND(AD3+AD14-AD71,5)</f>
        <v>-17463.34</v>
      </c>
      <c r="AE72" s="9"/>
      <c r="AF72" s="8">
        <f>ROUND(AF3+AF14-AF71,5)</f>
        <v>-27604</v>
      </c>
      <c r="AG72" s="9"/>
      <c r="AH72" s="8">
        <f t="shared" si="232"/>
        <v>10140.66</v>
      </c>
      <c r="AI72" s="9"/>
      <c r="AJ72" s="10">
        <f t="shared" si="233"/>
        <v>0.63263999999999998</v>
      </c>
      <c r="AK72" s="9"/>
      <c r="AL72" s="8">
        <f>ROUND(AL3+AL14-AL71,5)</f>
        <v>-21963.61</v>
      </c>
      <c r="AM72" s="9"/>
      <c r="AN72" s="8">
        <f>ROUND(AN3+AN14-AN71,5)</f>
        <v>-8499</v>
      </c>
      <c r="AO72" s="9"/>
      <c r="AP72" s="8">
        <f t="shared" si="234"/>
        <v>-13464.61</v>
      </c>
      <c r="AQ72" s="9"/>
      <c r="AR72" s="10">
        <f t="shared" si="235"/>
        <v>2.58426</v>
      </c>
      <c r="AS72" s="9"/>
      <c r="AT72" s="8">
        <f>ROUND(AT3+AT14-AT71,5)</f>
        <v>-16129.84</v>
      </c>
      <c r="AU72" s="9"/>
      <c r="AV72" s="8">
        <f>ROUND(AV3+AV14-AV71,5)</f>
        <v>-9177</v>
      </c>
      <c r="AW72" s="9"/>
      <c r="AX72" s="8">
        <f t="shared" si="236"/>
        <v>-6952.84</v>
      </c>
      <c r="AY72" s="9"/>
      <c r="AZ72" s="10">
        <f t="shared" si="237"/>
        <v>1.7576400000000001</v>
      </c>
      <c r="BA72" s="9"/>
      <c r="BB72" s="8">
        <f>ROUND(BB3+BB14-BB71,5)</f>
        <v>-13548.14</v>
      </c>
      <c r="BC72" s="9"/>
      <c r="BD72" s="8">
        <f>ROUND(BD3+BD14-BD71,5)</f>
        <v>-17613</v>
      </c>
      <c r="BE72" s="9"/>
      <c r="BF72" s="8">
        <f t="shared" si="238"/>
        <v>4064.86</v>
      </c>
      <c r="BG72" s="9"/>
      <c r="BH72" s="10">
        <f t="shared" si="239"/>
        <v>0.76920999999999995</v>
      </c>
      <c r="BI72" s="9"/>
      <c r="BJ72" s="8">
        <f>ROUND(BJ3+BJ14-BJ71,5)</f>
        <v>-20649.88</v>
      </c>
      <c r="BK72" s="9"/>
      <c r="BL72" s="8">
        <f>ROUND(BL3+BL14-BL71,5)</f>
        <v>-18631</v>
      </c>
      <c r="BM72" s="9"/>
      <c r="BN72" s="8">
        <f t="shared" si="240"/>
        <v>-2018.88</v>
      </c>
      <c r="BO72" s="9"/>
      <c r="BP72" s="10">
        <f t="shared" si="241"/>
        <v>1.10836</v>
      </c>
      <c r="BQ72" s="9"/>
      <c r="BR72" s="8">
        <f>ROUND(BR3+BR14-BR71,5)</f>
        <v>-10590.3</v>
      </c>
      <c r="BS72" s="9"/>
      <c r="BT72" s="8">
        <f>ROUND(BT3+BT14-BT71,5)</f>
        <v>-12464</v>
      </c>
      <c r="BU72" s="9"/>
      <c r="BV72" s="8">
        <f t="shared" si="242"/>
        <v>1873.7</v>
      </c>
      <c r="BW72" s="9"/>
      <c r="BX72" s="10">
        <f t="shared" si="243"/>
        <v>0.84967000000000004</v>
      </c>
      <c r="BY72" s="9"/>
      <c r="BZ72" s="8">
        <f>ROUND(BZ3+BZ14-BZ71,5)</f>
        <v>-17483.009999999998</v>
      </c>
      <c r="CA72" s="9"/>
      <c r="CB72" s="8">
        <f>ROUND(CB3+CB14-CB71,5)</f>
        <v>-12312</v>
      </c>
      <c r="CC72" s="9"/>
      <c r="CD72" s="8">
        <f t="shared" si="244"/>
        <v>-5171.01</v>
      </c>
      <c r="CE72" s="9"/>
      <c r="CF72" s="10">
        <f t="shared" si="245"/>
        <v>1.42</v>
      </c>
      <c r="CG72" s="9"/>
      <c r="CH72" s="8">
        <f>ROUND(CH3+CH14-CH71,5)</f>
        <v>-1319.08</v>
      </c>
      <c r="CI72" s="9"/>
      <c r="CJ72" s="8">
        <f>ROUND(CJ3+CJ14-CJ71,5)</f>
        <v>-12140</v>
      </c>
      <c r="CK72" s="9"/>
      <c r="CL72" s="8">
        <f t="shared" si="246"/>
        <v>10820.92</v>
      </c>
      <c r="CM72" s="9"/>
      <c r="CN72" s="10">
        <f t="shared" si="247"/>
        <v>0.10866000000000001</v>
      </c>
      <c r="CO72" s="9"/>
      <c r="CP72" s="8">
        <f>ROUND(CP3+CP14-CP71,5)</f>
        <v>-4274.09</v>
      </c>
      <c r="CQ72" s="9"/>
      <c r="CR72" s="8">
        <f>ROUND(CR3+CR14-CR71,5)</f>
        <v>-12396</v>
      </c>
      <c r="CS72" s="9"/>
      <c r="CT72" s="8">
        <f t="shared" si="248"/>
        <v>8121.91</v>
      </c>
      <c r="CU72" s="9"/>
      <c r="CV72" s="10">
        <f t="shared" si="249"/>
        <v>0.3448</v>
      </c>
      <c r="CW72" s="9"/>
      <c r="CX72" s="8">
        <f t="shared" si="250"/>
        <v>-34756.44</v>
      </c>
      <c r="CY72" s="9"/>
      <c r="CZ72" s="11">
        <f t="shared" si="251"/>
        <v>-156811</v>
      </c>
      <c r="DA72" s="9"/>
      <c r="DB72" s="8">
        <f t="shared" si="252"/>
        <v>122054.56</v>
      </c>
      <c r="DC72" s="9"/>
      <c r="DD72" s="10">
        <f t="shared" si="253"/>
        <v>0.22165000000000001</v>
      </c>
    </row>
    <row r="73" spans="1:108" ht="15.75" customHeight="1" x14ac:dyDescent="0.2">
      <c r="A73" s="1"/>
      <c r="B73" s="1" t="s">
        <v>87</v>
      </c>
      <c r="C73" s="1"/>
      <c r="D73" s="1"/>
      <c r="E73" s="1"/>
      <c r="F73" s="8"/>
      <c r="G73" s="9"/>
      <c r="H73" s="8"/>
      <c r="I73" s="9"/>
      <c r="J73" s="8"/>
      <c r="K73" s="9"/>
      <c r="L73" s="10"/>
      <c r="M73" s="9"/>
      <c r="N73" s="8"/>
      <c r="O73" s="9"/>
      <c r="P73" s="8"/>
      <c r="Q73" s="9"/>
      <c r="R73" s="8"/>
      <c r="S73" s="9"/>
      <c r="T73" s="10"/>
      <c r="U73" s="9"/>
      <c r="V73" s="8"/>
      <c r="W73" s="9"/>
      <c r="X73" s="8"/>
      <c r="Y73" s="9"/>
      <c r="Z73" s="8"/>
      <c r="AA73" s="9"/>
      <c r="AB73" s="10"/>
      <c r="AC73" s="9"/>
      <c r="AD73" s="8"/>
      <c r="AE73" s="9"/>
      <c r="AF73" s="8"/>
      <c r="AG73" s="9"/>
      <c r="AH73" s="8"/>
      <c r="AI73" s="9"/>
      <c r="AJ73" s="10"/>
      <c r="AK73" s="9"/>
      <c r="AL73" s="8"/>
      <c r="AM73" s="9"/>
      <c r="AN73" s="8"/>
      <c r="AO73" s="9"/>
      <c r="AP73" s="8"/>
      <c r="AQ73" s="9"/>
      <c r="AR73" s="10"/>
      <c r="AS73" s="9"/>
      <c r="AT73" s="8"/>
      <c r="AU73" s="9"/>
      <c r="AV73" s="8"/>
      <c r="AW73" s="9"/>
      <c r="AX73" s="8"/>
      <c r="AY73" s="9"/>
      <c r="AZ73" s="10"/>
      <c r="BA73" s="9"/>
      <c r="BB73" s="8"/>
      <c r="BC73" s="9"/>
      <c r="BD73" s="8"/>
      <c r="BE73" s="9"/>
      <c r="BF73" s="8"/>
      <c r="BG73" s="9"/>
      <c r="BH73" s="10"/>
      <c r="BI73" s="9"/>
      <c r="BJ73" s="8"/>
      <c r="BK73" s="9"/>
      <c r="BL73" s="8"/>
      <c r="BM73" s="9"/>
      <c r="BN73" s="8"/>
      <c r="BO73" s="9"/>
      <c r="BP73" s="10"/>
      <c r="BQ73" s="9"/>
      <c r="BR73" s="8"/>
      <c r="BS73" s="9"/>
      <c r="BT73" s="8"/>
      <c r="BU73" s="9"/>
      <c r="BV73" s="8"/>
      <c r="BW73" s="9"/>
      <c r="BX73" s="10"/>
      <c r="BY73" s="9"/>
      <c r="BZ73" s="8"/>
      <c r="CA73" s="9"/>
      <c r="CB73" s="8"/>
      <c r="CC73" s="9"/>
      <c r="CD73" s="8"/>
      <c r="CE73" s="9"/>
      <c r="CF73" s="10"/>
      <c r="CG73" s="9"/>
      <c r="CH73" s="8"/>
      <c r="CI73" s="9"/>
      <c r="CJ73" s="8"/>
      <c r="CK73" s="9"/>
      <c r="CL73" s="8"/>
      <c r="CM73" s="9"/>
      <c r="CN73" s="10"/>
      <c r="CO73" s="9"/>
      <c r="CP73" s="8"/>
      <c r="CQ73" s="9"/>
      <c r="CR73" s="8"/>
      <c r="CS73" s="9"/>
      <c r="CT73" s="8"/>
      <c r="CU73" s="9"/>
      <c r="CV73" s="10"/>
      <c r="CW73" s="9"/>
      <c r="CX73" s="8"/>
      <c r="CY73" s="9"/>
      <c r="CZ73" s="11"/>
      <c r="DA73" s="9"/>
      <c r="DB73" s="8"/>
      <c r="DC73" s="9"/>
      <c r="DD73" s="10"/>
    </row>
    <row r="74" spans="1:108" ht="15.75" customHeight="1" x14ac:dyDescent="0.2">
      <c r="A74" s="1"/>
      <c r="B74" s="1"/>
      <c r="C74" s="1" t="s">
        <v>88</v>
      </c>
      <c r="D74" s="1"/>
      <c r="E74" s="1"/>
      <c r="F74" s="8"/>
      <c r="G74" s="9"/>
      <c r="H74" s="8"/>
      <c r="I74" s="9"/>
      <c r="J74" s="8"/>
      <c r="K74" s="9"/>
      <c r="L74" s="10"/>
      <c r="M74" s="9"/>
      <c r="N74" s="8"/>
      <c r="O74" s="9"/>
      <c r="P74" s="8"/>
      <c r="Q74" s="9"/>
      <c r="R74" s="8"/>
      <c r="S74" s="9"/>
      <c r="T74" s="10"/>
      <c r="U74" s="9"/>
      <c r="V74" s="8"/>
      <c r="W74" s="9"/>
      <c r="X74" s="8"/>
      <c r="Y74" s="9"/>
      <c r="Z74" s="8"/>
      <c r="AA74" s="9"/>
      <c r="AB74" s="10"/>
      <c r="AC74" s="9"/>
      <c r="AD74" s="8"/>
      <c r="AE74" s="9"/>
      <c r="AF74" s="8"/>
      <c r="AG74" s="9"/>
      <c r="AH74" s="8"/>
      <c r="AI74" s="9"/>
      <c r="AJ74" s="10"/>
      <c r="AK74" s="9"/>
      <c r="AL74" s="8"/>
      <c r="AM74" s="9"/>
      <c r="AN74" s="8"/>
      <c r="AO74" s="9"/>
      <c r="AP74" s="8"/>
      <c r="AQ74" s="9"/>
      <c r="AR74" s="10"/>
      <c r="AS74" s="9"/>
      <c r="AT74" s="8"/>
      <c r="AU74" s="9"/>
      <c r="AV74" s="8"/>
      <c r="AW74" s="9"/>
      <c r="AX74" s="8"/>
      <c r="AY74" s="9"/>
      <c r="AZ74" s="10"/>
      <c r="BA74" s="9"/>
      <c r="BB74" s="8"/>
      <c r="BC74" s="9"/>
      <c r="BD74" s="8"/>
      <c r="BE74" s="9"/>
      <c r="BF74" s="8"/>
      <c r="BG74" s="9"/>
      <c r="BH74" s="10"/>
      <c r="BI74" s="9"/>
      <c r="BJ74" s="8"/>
      <c r="BK74" s="9"/>
      <c r="BL74" s="8"/>
      <c r="BM74" s="9"/>
      <c r="BN74" s="8"/>
      <c r="BO74" s="9"/>
      <c r="BP74" s="10"/>
      <c r="BQ74" s="9"/>
      <c r="BR74" s="8"/>
      <c r="BS74" s="9"/>
      <c r="BT74" s="8"/>
      <c r="BU74" s="9"/>
      <c r="BV74" s="8"/>
      <c r="BW74" s="9"/>
      <c r="BX74" s="10"/>
      <c r="BY74" s="9"/>
      <c r="BZ74" s="8"/>
      <c r="CA74" s="9"/>
      <c r="CB74" s="8"/>
      <c r="CC74" s="9"/>
      <c r="CD74" s="8"/>
      <c r="CE74" s="9"/>
      <c r="CF74" s="10"/>
      <c r="CG74" s="9"/>
      <c r="CH74" s="8"/>
      <c r="CI74" s="9"/>
      <c r="CJ74" s="8"/>
      <c r="CK74" s="9"/>
      <c r="CL74" s="8"/>
      <c r="CM74" s="9"/>
      <c r="CN74" s="10"/>
      <c r="CO74" s="9"/>
      <c r="CP74" s="8"/>
      <c r="CQ74" s="9"/>
      <c r="CR74" s="8"/>
      <c r="CS74" s="9"/>
      <c r="CT74" s="8"/>
      <c r="CU74" s="9"/>
      <c r="CV74" s="10"/>
      <c r="CW74" s="9"/>
      <c r="CX74" s="8"/>
      <c r="CY74" s="9"/>
      <c r="CZ74" s="11"/>
      <c r="DA74" s="9"/>
      <c r="DB74" s="8"/>
      <c r="DC74" s="9"/>
      <c r="DD74" s="10"/>
    </row>
    <row r="75" spans="1:108" ht="15.75" customHeight="1" x14ac:dyDescent="0.2">
      <c r="A75" s="1"/>
      <c r="B75" s="1"/>
      <c r="C75" s="1"/>
      <c r="D75" s="1" t="s">
        <v>89</v>
      </c>
      <c r="E75" s="1"/>
      <c r="F75" s="8">
        <v>-1500</v>
      </c>
      <c r="G75" s="9"/>
      <c r="H75" s="8"/>
      <c r="I75" s="9"/>
      <c r="J75" s="8"/>
      <c r="K75" s="9"/>
      <c r="L75" s="10"/>
      <c r="M75" s="9"/>
      <c r="N75" s="8">
        <v>4000</v>
      </c>
      <c r="O75" s="9"/>
      <c r="P75" s="8"/>
      <c r="Q75" s="9"/>
      <c r="R75" s="8"/>
      <c r="S75" s="9"/>
      <c r="T75" s="10"/>
      <c r="U75" s="9"/>
      <c r="V75" s="8">
        <v>2000</v>
      </c>
      <c r="W75" s="9"/>
      <c r="X75" s="8"/>
      <c r="Y75" s="9"/>
      <c r="Z75" s="8"/>
      <c r="AA75" s="9"/>
      <c r="AB75" s="10"/>
      <c r="AC75" s="9"/>
      <c r="AD75" s="8">
        <v>0</v>
      </c>
      <c r="AE75" s="9"/>
      <c r="AF75" s="8"/>
      <c r="AG75" s="9"/>
      <c r="AH75" s="8"/>
      <c r="AI75" s="9"/>
      <c r="AJ75" s="10"/>
      <c r="AK75" s="9"/>
      <c r="AL75" s="8">
        <v>0</v>
      </c>
      <c r="AM75" s="9"/>
      <c r="AN75" s="8"/>
      <c r="AO75" s="9"/>
      <c r="AP75" s="8"/>
      <c r="AQ75" s="9"/>
      <c r="AR75" s="10"/>
      <c r="AS75" s="9"/>
      <c r="AT75" s="8">
        <v>0</v>
      </c>
      <c r="AU75" s="9"/>
      <c r="AV75" s="8"/>
      <c r="AW75" s="9"/>
      <c r="AX75" s="8"/>
      <c r="AY75" s="9"/>
      <c r="AZ75" s="10"/>
      <c r="BA75" s="9"/>
      <c r="BB75" s="8">
        <v>-6000</v>
      </c>
      <c r="BC75" s="9"/>
      <c r="BD75" s="8"/>
      <c r="BE75" s="9"/>
      <c r="BF75" s="8"/>
      <c r="BG75" s="9"/>
      <c r="BH75" s="10"/>
      <c r="BI75" s="9"/>
      <c r="BJ75" s="8">
        <v>2500</v>
      </c>
      <c r="BK75" s="9"/>
      <c r="BL75" s="8"/>
      <c r="BM75" s="9"/>
      <c r="BN75" s="8"/>
      <c r="BO75" s="9"/>
      <c r="BP75" s="10"/>
      <c r="BQ75" s="9"/>
      <c r="BR75" s="8">
        <v>0</v>
      </c>
      <c r="BS75" s="9"/>
      <c r="BT75" s="8"/>
      <c r="BU75" s="9"/>
      <c r="BV75" s="8"/>
      <c r="BW75" s="9"/>
      <c r="BX75" s="10"/>
      <c r="BY75" s="9"/>
      <c r="BZ75" s="8">
        <v>9000</v>
      </c>
      <c r="CA75" s="9"/>
      <c r="CB75" s="8"/>
      <c r="CC75" s="9"/>
      <c r="CD75" s="8"/>
      <c r="CE75" s="9"/>
      <c r="CF75" s="10"/>
      <c r="CG75" s="9"/>
      <c r="CH75" s="8">
        <v>0</v>
      </c>
      <c r="CI75" s="9"/>
      <c r="CJ75" s="8"/>
      <c r="CK75" s="9"/>
      <c r="CL75" s="8"/>
      <c r="CM75" s="9"/>
      <c r="CN75" s="10"/>
      <c r="CO75" s="9"/>
      <c r="CP75" s="8">
        <v>14000</v>
      </c>
      <c r="CQ75" s="9"/>
      <c r="CR75" s="8"/>
      <c r="CS75" s="9"/>
      <c r="CT75" s="8"/>
      <c r="CU75" s="9"/>
      <c r="CV75" s="10"/>
      <c r="CW75" s="9"/>
      <c r="CX75" s="8">
        <f t="shared" ref="CX75:CX78" si="254">ROUND(F75+N75+V75+AD75+AL75+AT75+BB75+BJ75+BR75+BZ75+CH75+CP75,5)</f>
        <v>24000</v>
      </c>
      <c r="CY75" s="9"/>
      <c r="CZ75" s="11"/>
      <c r="DA75" s="9"/>
      <c r="DB75" s="8"/>
      <c r="DC75" s="9"/>
      <c r="DD75" s="10"/>
    </row>
    <row r="76" spans="1:108" ht="15.75" customHeight="1" x14ac:dyDescent="0.2">
      <c r="A76" s="1"/>
      <c r="B76" s="1"/>
      <c r="C76" s="1" t="s">
        <v>90</v>
      </c>
      <c r="D76" s="1"/>
      <c r="E76" s="1"/>
      <c r="F76" s="21">
        <f>ROUND(SUM(F74:F75),5)</f>
        <v>-1500</v>
      </c>
      <c r="G76" s="9"/>
      <c r="H76" s="8"/>
      <c r="I76" s="9"/>
      <c r="J76" s="8"/>
      <c r="K76" s="9"/>
      <c r="L76" s="10"/>
      <c r="M76" s="9"/>
      <c r="N76" s="21">
        <f>ROUND(SUM(N74:N75),5)</f>
        <v>4000</v>
      </c>
      <c r="O76" s="9"/>
      <c r="P76" s="8"/>
      <c r="Q76" s="9"/>
      <c r="R76" s="8"/>
      <c r="S76" s="9"/>
      <c r="T76" s="10"/>
      <c r="U76" s="9"/>
      <c r="V76" s="21">
        <f>ROUND(SUM(V74:V75),5)</f>
        <v>2000</v>
      </c>
      <c r="W76" s="9"/>
      <c r="X76" s="8"/>
      <c r="Y76" s="9"/>
      <c r="Z76" s="8"/>
      <c r="AA76" s="9"/>
      <c r="AB76" s="10"/>
      <c r="AC76" s="9"/>
      <c r="AD76" s="21">
        <f>ROUND(SUM(AD74:AD75),5)</f>
        <v>0</v>
      </c>
      <c r="AE76" s="9"/>
      <c r="AF76" s="8"/>
      <c r="AG76" s="9"/>
      <c r="AH76" s="8"/>
      <c r="AI76" s="9"/>
      <c r="AJ76" s="10"/>
      <c r="AK76" s="9"/>
      <c r="AL76" s="21">
        <f>ROUND(SUM(AL74:AL75),5)</f>
        <v>0</v>
      </c>
      <c r="AM76" s="9"/>
      <c r="AN76" s="8"/>
      <c r="AO76" s="9"/>
      <c r="AP76" s="8"/>
      <c r="AQ76" s="9"/>
      <c r="AR76" s="10"/>
      <c r="AS76" s="9"/>
      <c r="AT76" s="21">
        <f>ROUND(SUM(AT74:AT75),5)</f>
        <v>0</v>
      </c>
      <c r="AU76" s="9"/>
      <c r="AV76" s="8"/>
      <c r="AW76" s="9"/>
      <c r="AX76" s="8"/>
      <c r="AY76" s="9"/>
      <c r="AZ76" s="10"/>
      <c r="BA76" s="9"/>
      <c r="BB76" s="21">
        <f>ROUND(SUM(BB74:BB75),5)</f>
        <v>-6000</v>
      </c>
      <c r="BC76" s="9"/>
      <c r="BD76" s="8"/>
      <c r="BE76" s="9"/>
      <c r="BF76" s="8"/>
      <c r="BG76" s="9"/>
      <c r="BH76" s="10"/>
      <c r="BI76" s="9"/>
      <c r="BJ76" s="21">
        <f>ROUND(SUM(BJ74:BJ75),5)</f>
        <v>2500</v>
      </c>
      <c r="BK76" s="9"/>
      <c r="BL76" s="8"/>
      <c r="BM76" s="9"/>
      <c r="BN76" s="8"/>
      <c r="BO76" s="9"/>
      <c r="BP76" s="10"/>
      <c r="BQ76" s="9"/>
      <c r="BR76" s="21">
        <f>ROUND(SUM(BR74:BR75),5)</f>
        <v>0</v>
      </c>
      <c r="BS76" s="9"/>
      <c r="BT76" s="8"/>
      <c r="BU76" s="9"/>
      <c r="BV76" s="8"/>
      <c r="BW76" s="9"/>
      <c r="BX76" s="10"/>
      <c r="BY76" s="9"/>
      <c r="BZ76" s="21">
        <f>ROUND(SUM(BZ74:BZ75),5)</f>
        <v>9000</v>
      </c>
      <c r="CA76" s="9"/>
      <c r="CB76" s="8"/>
      <c r="CC76" s="9"/>
      <c r="CD76" s="8"/>
      <c r="CE76" s="9"/>
      <c r="CF76" s="10"/>
      <c r="CG76" s="9"/>
      <c r="CH76" s="21">
        <f>ROUND(SUM(CH74:CH75),5)</f>
        <v>0</v>
      </c>
      <c r="CI76" s="9"/>
      <c r="CJ76" s="8"/>
      <c r="CK76" s="9"/>
      <c r="CL76" s="8"/>
      <c r="CM76" s="9"/>
      <c r="CN76" s="10"/>
      <c r="CO76" s="9"/>
      <c r="CP76" s="21">
        <f>ROUND(SUM(CP74:CP75),5)</f>
        <v>14000</v>
      </c>
      <c r="CQ76" s="9"/>
      <c r="CR76" s="8"/>
      <c r="CS76" s="9"/>
      <c r="CT76" s="8"/>
      <c r="CU76" s="9"/>
      <c r="CV76" s="10"/>
      <c r="CW76" s="9"/>
      <c r="CX76" s="21">
        <f t="shared" si="254"/>
        <v>24000</v>
      </c>
      <c r="CY76" s="9"/>
      <c r="CZ76" s="11"/>
      <c r="DA76" s="9"/>
      <c r="DB76" s="8"/>
      <c r="DC76" s="9"/>
      <c r="DD76" s="10"/>
    </row>
    <row r="77" spans="1:108" ht="15.75" customHeight="1" x14ac:dyDescent="0.2">
      <c r="A77" s="1"/>
      <c r="B77" s="1" t="s">
        <v>91</v>
      </c>
      <c r="C77" s="1"/>
      <c r="D77" s="1"/>
      <c r="E77" s="1"/>
      <c r="F77" s="21">
        <f>ROUND(F73-F76,5)</f>
        <v>1500</v>
      </c>
      <c r="G77" s="9"/>
      <c r="H77" s="21">
        <f>ROUND(H73-H76,5)</f>
        <v>0</v>
      </c>
      <c r="I77" s="9"/>
      <c r="J77" s="21">
        <f t="shared" ref="J77:J78" si="255">ROUND((F77-H77),5)</f>
        <v>1500</v>
      </c>
      <c r="K77" s="9"/>
      <c r="L77" s="22">
        <f t="shared" ref="L77:L78" si="256">ROUND(IF(H77=0, IF(F77=0, 0, 1), F77/H77),5)</f>
        <v>1</v>
      </c>
      <c r="M77" s="9"/>
      <c r="N77" s="21">
        <f>ROUND(N73-N76,5)</f>
        <v>-4000</v>
      </c>
      <c r="O77" s="9"/>
      <c r="P77" s="21">
        <f>ROUND(P73-P76,5)</f>
        <v>0</v>
      </c>
      <c r="Q77" s="9"/>
      <c r="R77" s="21">
        <f t="shared" ref="R77:R78" si="257">ROUND((N77-P77),5)</f>
        <v>-4000</v>
      </c>
      <c r="S77" s="9"/>
      <c r="T77" s="22">
        <f t="shared" ref="T77:T78" si="258">ROUND(IF(P77=0, IF(N77=0, 0, 1), N77/P77),5)</f>
        <v>1</v>
      </c>
      <c r="U77" s="9"/>
      <c r="V77" s="21">
        <f>ROUND(V73-V76,5)</f>
        <v>-2000</v>
      </c>
      <c r="W77" s="9"/>
      <c r="X77" s="21">
        <f>ROUND(X73-X76,5)</f>
        <v>0</v>
      </c>
      <c r="Y77" s="9"/>
      <c r="Z77" s="21">
        <f t="shared" ref="Z77:Z78" si="259">ROUND((V77-X77),5)</f>
        <v>-2000</v>
      </c>
      <c r="AA77" s="9"/>
      <c r="AB77" s="22">
        <f t="shared" ref="AB77:AB78" si="260">ROUND(IF(X77=0, IF(V77=0, 0, 1), V77/X77),5)</f>
        <v>1</v>
      </c>
      <c r="AC77" s="9"/>
      <c r="AD77" s="21">
        <f>ROUND(AD73-AD76,5)</f>
        <v>0</v>
      </c>
      <c r="AE77" s="9"/>
      <c r="AF77" s="21">
        <f>ROUND(AF73-AF76,5)</f>
        <v>0</v>
      </c>
      <c r="AG77" s="9"/>
      <c r="AH77" s="21">
        <f t="shared" ref="AH77:AH78" si="261">ROUND((AD77-AF77),5)</f>
        <v>0</v>
      </c>
      <c r="AI77" s="9"/>
      <c r="AJ77" s="22">
        <f t="shared" ref="AJ77:AJ78" si="262">ROUND(IF(AF77=0, IF(AD77=0, 0, 1), AD77/AF77),5)</f>
        <v>0</v>
      </c>
      <c r="AK77" s="9"/>
      <c r="AL77" s="21">
        <f>ROUND(AL73-AL76,5)</f>
        <v>0</v>
      </c>
      <c r="AM77" s="9"/>
      <c r="AN77" s="21">
        <f>ROUND(AN73-AN76,5)</f>
        <v>0</v>
      </c>
      <c r="AO77" s="9"/>
      <c r="AP77" s="21">
        <f t="shared" ref="AP77:AP78" si="263">ROUND((AL77-AN77),5)</f>
        <v>0</v>
      </c>
      <c r="AQ77" s="9"/>
      <c r="AR77" s="22">
        <f t="shared" ref="AR77:AR78" si="264">ROUND(IF(AN77=0, IF(AL77=0, 0, 1), AL77/AN77),5)</f>
        <v>0</v>
      </c>
      <c r="AS77" s="9"/>
      <c r="AT77" s="21">
        <f>ROUND(AT73-AT76,5)</f>
        <v>0</v>
      </c>
      <c r="AU77" s="9"/>
      <c r="AV77" s="21">
        <f>ROUND(AV73-AV76,5)</f>
        <v>0</v>
      </c>
      <c r="AW77" s="9"/>
      <c r="AX77" s="21">
        <f t="shared" ref="AX77:AX78" si="265">ROUND((AT77-AV77),5)</f>
        <v>0</v>
      </c>
      <c r="AY77" s="9"/>
      <c r="AZ77" s="22">
        <f t="shared" ref="AZ77:AZ78" si="266">ROUND(IF(AV77=0, IF(AT77=0, 0, 1), AT77/AV77),5)</f>
        <v>0</v>
      </c>
      <c r="BA77" s="9"/>
      <c r="BB77" s="21">
        <f>ROUND(BB73-BB76,5)</f>
        <v>6000</v>
      </c>
      <c r="BC77" s="9"/>
      <c r="BD77" s="21">
        <f>ROUND(BD73-BD76,5)</f>
        <v>0</v>
      </c>
      <c r="BE77" s="9"/>
      <c r="BF77" s="21">
        <f t="shared" ref="BF77:BF78" si="267">ROUND((BB77-BD77),5)</f>
        <v>6000</v>
      </c>
      <c r="BG77" s="9"/>
      <c r="BH77" s="22">
        <f t="shared" ref="BH77:BH78" si="268">ROUND(IF(BD77=0, IF(BB77=0, 0, 1), BB77/BD77),5)</f>
        <v>1</v>
      </c>
      <c r="BI77" s="9"/>
      <c r="BJ77" s="21">
        <f>ROUND(BJ73-BJ76,5)</f>
        <v>-2500</v>
      </c>
      <c r="BK77" s="9"/>
      <c r="BL77" s="21">
        <f>ROUND(BL73-BL76,5)</f>
        <v>0</v>
      </c>
      <c r="BM77" s="9"/>
      <c r="BN77" s="21">
        <f t="shared" ref="BN77:BN78" si="269">ROUND((BJ77-BL77),5)</f>
        <v>-2500</v>
      </c>
      <c r="BO77" s="9"/>
      <c r="BP77" s="22">
        <f t="shared" ref="BP77:BP78" si="270">ROUND(IF(BL77=0, IF(BJ77=0, 0, 1), BJ77/BL77),5)</f>
        <v>1</v>
      </c>
      <c r="BQ77" s="9"/>
      <c r="BR77" s="21">
        <f>ROUND(BR73-BR76,5)</f>
        <v>0</v>
      </c>
      <c r="BS77" s="9"/>
      <c r="BT77" s="21">
        <f>ROUND(BT73-BT76,5)</f>
        <v>0</v>
      </c>
      <c r="BU77" s="9"/>
      <c r="BV77" s="21">
        <f t="shared" ref="BV77:BV78" si="271">ROUND((BR77-BT77),5)</f>
        <v>0</v>
      </c>
      <c r="BW77" s="9"/>
      <c r="BX77" s="22">
        <f t="shared" ref="BX77:BX78" si="272">ROUND(IF(BT77=0, IF(BR77=0, 0, 1), BR77/BT77),5)</f>
        <v>0</v>
      </c>
      <c r="BY77" s="9"/>
      <c r="BZ77" s="21">
        <f>ROUND(BZ73-BZ76,5)</f>
        <v>-9000</v>
      </c>
      <c r="CA77" s="9"/>
      <c r="CB77" s="21">
        <f>ROUND(CB73-CB76,5)</f>
        <v>0</v>
      </c>
      <c r="CC77" s="9"/>
      <c r="CD77" s="21">
        <f t="shared" ref="CD77:CD78" si="273">ROUND((BZ77-CB77),5)</f>
        <v>-9000</v>
      </c>
      <c r="CE77" s="9"/>
      <c r="CF77" s="22">
        <f t="shared" ref="CF77:CF78" si="274">ROUND(IF(CB77=0, IF(BZ77=0, 0, 1), BZ77/CB77),5)</f>
        <v>1</v>
      </c>
      <c r="CG77" s="9"/>
      <c r="CH77" s="21">
        <f>ROUND(CH73-CH76,5)</f>
        <v>0</v>
      </c>
      <c r="CI77" s="9"/>
      <c r="CJ77" s="21">
        <f>ROUND(CJ73-CJ76,5)</f>
        <v>0</v>
      </c>
      <c r="CK77" s="9"/>
      <c r="CL77" s="21">
        <f t="shared" ref="CL77:CL78" si="275">ROUND((CH77-CJ77),5)</f>
        <v>0</v>
      </c>
      <c r="CM77" s="9"/>
      <c r="CN77" s="22">
        <f t="shared" ref="CN77:CN78" si="276">ROUND(IF(CJ77=0, IF(CH77=0, 0, 1), CH77/CJ77),5)</f>
        <v>0</v>
      </c>
      <c r="CO77" s="9"/>
      <c r="CP77" s="21">
        <f>ROUND(CP73-CP76,5)</f>
        <v>-14000</v>
      </c>
      <c r="CQ77" s="9"/>
      <c r="CR77" s="21">
        <f>ROUND(CR73-CR76,5)</f>
        <v>0</v>
      </c>
      <c r="CS77" s="9"/>
      <c r="CT77" s="21">
        <f t="shared" ref="CT77:CT78" si="277">ROUND((CP77-CR77),5)</f>
        <v>-14000</v>
      </c>
      <c r="CU77" s="9"/>
      <c r="CV77" s="22">
        <f t="shared" ref="CV77:CV78" si="278">ROUND(IF(CR77=0, IF(CP77=0, 0, 1), CP77/CR77),5)</f>
        <v>1</v>
      </c>
      <c r="CW77" s="9"/>
      <c r="CX77" s="21">
        <f t="shared" si="254"/>
        <v>-24000</v>
      </c>
      <c r="CY77" s="9"/>
      <c r="CZ77" s="23">
        <f t="shared" ref="CZ77:CZ78" si="279">ROUND(H77+P77+X77+AF77+AN77+AV77+BD77+BL77+BT77+CB77+CJ77+CR77,5)</f>
        <v>0</v>
      </c>
      <c r="DA77" s="9"/>
      <c r="DB77" s="21">
        <f t="shared" ref="DB77:DB78" si="280">ROUND((CX77-CZ77),5)</f>
        <v>-24000</v>
      </c>
      <c r="DC77" s="9"/>
      <c r="DD77" s="22">
        <f t="shared" ref="DD77:DD78" si="281">ROUND(IF(CZ77=0, IF(CX77=0, 0, 1), CX77/CZ77),5)</f>
        <v>1</v>
      </c>
    </row>
    <row r="78" spans="1:108" ht="15.75" customHeight="1" x14ac:dyDescent="0.2">
      <c r="A78" s="1" t="s">
        <v>92</v>
      </c>
      <c r="B78" s="1"/>
      <c r="C78" s="1"/>
      <c r="D78" s="1"/>
      <c r="E78" s="1"/>
      <c r="F78" s="24">
        <f>ROUND(F72+F77,5)</f>
        <v>4575.72</v>
      </c>
      <c r="G78" s="1"/>
      <c r="H78" s="24">
        <f>ROUND(H72+H77,5)</f>
        <v>-8487</v>
      </c>
      <c r="I78" s="1"/>
      <c r="J78" s="24">
        <f t="shared" si="255"/>
        <v>13062.72</v>
      </c>
      <c r="K78" s="1"/>
      <c r="L78" s="25">
        <f t="shared" si="256"/>
        <v>-0.53913999999999995</v>
      </c>
      <c r="M78" s="1"/>
      <c r="N78" s="24">
        <f>ROUND(N72+N77,5)</f>
        <v>57050.8</v>
      </c>
      <c r="O78" s="1"/>
      <c r="P78" s="24">
        <f>ROUND(P72+P77,5)</f>
        <v>-8665</v>
      </c>
      <c r="Q78" s="1"/>
      <c r="R78" s="24">
        <f t="shared" si="257"/>
        <v>65715.8</v>
      </c>
      <c r="S78" s="1"/>
      <c r="T78" s="25">
        <f t="shared" si="258"/>
        <v>-6.5840500000000004</v>
      </c>
      <c r="U78" s="1"/>
      <c r="V78" s="24">
        <f>ROUND(V72+V77,5)</f>
        <v>22538.33</v>
      </c>
      <c r="W78" s="1"/>
      <c r="X78" s="24">
        <f>ROUND(X72+X77,5)</f>
        <v>-8823</v>
      </c>
      <c r="Y78" s="1"/>
      <c r="Z78" s="24">
        <f t="shared" si="259"/>
        <v>31361.33</v>
      </c>
      <c r="AA78" s="1"/>
      <c r="AB78" s="25">
        <f t="shared" si="260"/>
        <v>-2.5545</v>
      </c>
      <c r="AC78" s="1"/>
      <c r="AD78" s="24">
        <f>ROUND(AD72+AD77,5)</f>
        <v>-17463.34</v>
      </c>
      <c r="AE78" s="1"/>
      <c r="AF78" s="24">
        <f>ROUND(AF72+AF77,5)</f>
        <v>-27604</v>
      </c>
      <c r="AG78" s="1"/>
      <c r="AH78" s="24">
        <f t="shared" si="261"/>
        <v>10140.66</v>
      </c>
      <c r="AI78" s="1"/>
      <c r="AJ78" s="25">
        <f t="shared" si="262"/>
        <v>0.63263999999999998</v>
      </c>
      <c r="AK78" s="1"/>
      <c r="AL78" s="24">
        <f>ROUND(AL72+AL77,5)</f>
        <v>-21963.61</v>
      </c>
      <c r="AM78" s="1"/>
      <c r="AN78" s="24">
        <f>ROUND(AN72+AN77,5)</f>
        <v>-8499</v>
      </c>
      <c r="AO78" s="1"/>
      <c r="AP78" s="24">
        <f t="shared" si="263"/>
        <v>-13464.61</v>
      </c>
      <c r="AQ78" s="1"/>
      <c r="AR78" s="25">
        <f t="shared" si="264"/>
        <v>2.58426</v>
      </c>
      <c r="AS78" s="1"/>
      <c r="AT78" s="24">
        <f>ROUND(AT72+AT77,5)</f>
        <v>-16129.84</v>
      </c>
      <c r="AU78" s="1"/>
      <c r="AV78" s="24">
        <f>ROUND(AV72+AV77,5)</f>
        <v>-9177</v>
      </c>
      <c r="AW78" s="1"/>
      <c r="AX78" s="24">
        <f t="shared" si="265"/>
        <v>-6952.84</v>
      </c>
      <c r="AY78" s="1"/>
      <c r="AZ78" s="25">
        <f t="shared" si="266"/>
        <v>1.7576400000000001</v>
      </c>
      <c r="BA78" s="1"/>
      <c r="BB78" s="24">
        <f>ROUND(BB72+BB77,5)</f>
        <v>-7548.14</v>
      </c>
      <c r="BC78" s="1"/>
      <c r="BD78" s="24">
        <f>ROUND(BD72+BD77,5)</f>
        <v>-17613</v>
      </c>
      <c r="BE78" s="1"/>
      <c r="BF78" s="24">
        <f t="shared" si="267"/>
        <v>10064.86</v>
      </c>
      <c r="BG78" s="1"/>
      <c r="BH78" s="25">
        <f t="shared" si="268"/>
        <v>0.42856</v>
      </c>
      <c r="BI78" s="1"/>
      <c r="BJ78" s="24">
        <f>ROUND(BJ72+BJ77,5)</f>
        <v>-23149.88</v>
      </c>
      <c r="BK78" s="1"/>
      <c r="BL78" s="24">
        <f>ROUND(BL72+BL77,5)</f>
        <v>-18631</v>
      </c>
      <c r="BM78" s="1"/>
      <c r="BN78" s="24">
        <f t="shared" si="269"/>
        <v>-4518.88</v>
      </c>
      <c r="BO78" s="1"/>
      <c r="BP78" s="25">
        <f t="shared" si="270"/>
        <v>1.24255</v>
      </c>
      <c r="BQ78" s="1"/>
      <c r="BR78" s="24">
        <f>ROUND(BR72+BR77,5)</f>
        <v>-10590.3</v>
      </c>
      <c r="BS78" s="1"/>
      <c r="BT78" s="24">
        <f>ROUND(BT72+BT77,5)</f>
        <v>-12464</v>
      </c>
      <c r="BU78" s="1"/>
      <c r="BV78" s="24">
        <f t="shared" si="271"/>
        <v>1873.7</v>
      </c>
      <c r="BW78" s="1"/>
      <c r="BX78" s="25">
        <f t="shared" si="272"/>
        <v>0.84967000000000004</v>
      </c>
      <c r="BY78" s="1"/>
      <c r="BZ78" s="24">
        <f>ROUND(BZ72+BZ77,5)</f>
        <v>-26483.01</v>
      </c>
      <c r="CA78" s="1"/>
      <c r="CB78" s="24">
        <f>ROUND(CB72+CB77,5)</f>
        <v>-12312</v>
      </c>
      <c r="CC78" s="1"/>
      <c r="CD78" s="24">
        <f t="shared" si="273"/>
        <v>-14171.01</v>
      </c>
      <c r="CE78" s="1"/>
      <c r="CF78" s="25">
        <f t="shared" si="274"/>
        <v>2.1509900000000002</v>
      </c>
      <c r="CG78" s="1"/>
      <c r="CH78" s="24">
        <f>ROUND(CH72+CH77,5)</f>
        <v>-1319.08</v>
      </c>
      <c r="CI78" s="1"/>
      <c r="CJ78" s="24">
        <f>ROUND(CJ72+CJ77,5)</f>
        <v>-12140</v>
      </c>
      <c r="CK78" s="1"/>
      <c r="CL78" s="24">
        <f t="shared" si="275"/>
        <v>10820.92</v>
      </c>
      <c r="CM78" s="1"/>
      <c r="CN78" s="25">
        <f t="shared" si="276"/>
        <v>0.10866000000000001</v>
      </c>
      <c r="CO78" s="1"/>
      <c r="CP78" s="24">
        <f>ROUND(CP72+CP77,5)</f>
        <v>-18274.09</v>
      </c>
      <c r="CQ78" s="1"/>
      <c r="CR78" s="24">
        <f>ROUND(CR72+CR77,5)</f>
        <v>-12396</v>
      </c>
      <c r="CS78" s="1"/>
      <c r="CT78" s="24">
        <f t="shared" si="277"/>
        <v>-5878.09</v>
      </c>
      <c r="CU78" s="1"/>
      <c r="CV78" s="25">
        <f t="shared" si="278"/>
        <v>1.4741899999999999</v>
      </c>
      <c r="CW78" s="1"/>
      <c r="CX78" s="24">
        <f t="shared" si="254"/>
        <v>-58756.44</v>
      </c>
      <c r="CY78" s="1"/>
      <c r="CZ78" s="26">
        <f t="shared" si="279"/>
        <v>-156811</v>
      </c>
      <c r="DA78" s="1"/>
      <c r="DB78" s="24">
        <f t="shared" si="280"/>
        <v>98054.56</v>
      </c>
      <c r="DC78" s="1"/>
      <c r="DD78" s="25">
        <f t="shared" si="281"/>
        <v>0.37469999999999998</v>
      </c>
    </row>
    <row r="79" spans="1:108" ht="15.75" customHeight="1" x14ac:dyDescent="0.2">
      <c r="A79" s="27"/>
      <c r="B79" s="27"/>
      <c r="C79" s="27"/>
      <c r="D79" s="27"/>
      <c r="E79" s="27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9"/>
      <c r="DA79" s="28"/>
      <c r="DB79" s="28"/>
      <c r="DC79" s="28"/>
      <c r="DD79" s="28"/>
    </row>
    <row r="80" spans="1:108" ht="15.75" customHeight="1" x14ac:dyDescent="0.2">
      <c r="A80" s="27"/>
      <c r="B80" s="27"/>
      <c r="C80" s="27"/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9"/>
      <c r="DA80" s="28"/>
      <c r="DB80" s="28"/>
      <c r="DC80" s="28"/>
      <c r="DD80" s="28"/>
    </row>
    <row r="81" spans="1:108" ht="15.75" customHeight="1" x14ac:dyDescent="0.2">
      <c r="A81" s="27"/>
      <c r="B81" s="27"/>
      <c r="C81" s="27"/>
      <c r="D81" s="27"/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9"/>
      <c r="DA81" s="28"/>
      <c r="DB81" s="28"/>
      <c r="DC81" s="28"/>
      <c r="DD81" s="28"/>
    </row>
    <row r="82" spans="1:108" ht="15.75" customHeight="1" x14ac:dyDescent="0.2">
      <c r="A82" s="27"/>
      <c r="B82" s="27"/>
      <c r="C82" s="27"/>
      <c r="D82" s="27"/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9"/>
      <c r="DA82" s="28"/>
      <c r="DB82" s="28"/>
      <c r="DC82" s="28"/>
      <c r="DD82" s="28"/>
    </row>
    <row r="83" spans="1:108" ht="15.75" customHeight="1" x14ac:dyDescent="0.2">
      <c r="A83" s="27"/>
      <c r="B83" s="27"/>
      <c r="C83" s="27"/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9"/>
      <c r="DA83" s="28"/>
      <c r="DB83" s="28"/>
      <c r="DC83" s="28"/>
      <c r="DD83" s="28"/>
    </row>
    <row r="84" spans="1:108" ht="15.75" customHeight="1" x14ac:dyDescent="0.2">
      <c r="A84" s="27"/>
      <c r="B84" s="27"/>
      <c r="C84" s="27"/>
      <c r="D84" s="27"/>
      <c r="E84" s="27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9"/>
      <c r="DA84" s="28"/>
      <c r="DB84" s="28"/>
      <c r="DC84" s="28"/>
      <c r="DD84" s="28"/>
    </row>
    <row r="85" spans="1:108" ht="15.75" customHeight="1" x14ac:dyDescent="0.2">
      <c r="A85" s="27"/>
      <c r="B85" s="27"/>
      <c r="C85" s="27"/>
      <c r="D85" s="27"/>
      <c r="E85" s="2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9"/>
      <c r="DA85" s="28"/>
      <c r="DB85" s="28"/>
      <c r="DC85" s="28"/>
      <c r="DD85" s="28"/>
    </row>
    <row r="86" spans="1:108" ht="15.75" customHeight="1" x14ac:dyDescent="0.2">
      <c r="A86" s="27"/>
      <c r="B86" s="27"/>
      <c r="C86" s="27"/>
      <c r="D86" s="27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9"/>
      <c r="DA86" s="28"/>
      <c r="DB86" s="28"/>
      <c r="DC86" s="28"/>
      <c r="DD86" s="28"/>
    </row>
    <row r="87" spans="1:108" ht="15.75" customHeight="1" x14ac:dyDescent="0.2">
      <c r="A87" s="27"/>
      <c r="B87" s="27"/>
      <c r="C87" s="27"/>
      <c r="D87" s="27"/>
      <c r="E87" s="2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9"/>
      <c r="DA87" s="28"/>
      <c r="DB87" s="28"/>
      <c r="DC87" s="28"/>
      <c r="DD87" s="28"/>
    </row>
    <row r="88" spans="1:108" ht="15.75" customHeight="1" x14ac:dyDescent="0.2">
      <c r="A88" s="27"/>
      <c r="B88" s="27"/>
      <c r="C88" s="27"/>
      <c r="D88" s="27"/>
      <c r="E88" s="2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9"/>
      <c r="DA88" s="28"/>
      <c r="DB88" s="28"/>
      <c r="DC88" s="28"/>
      <c r="DD88" s="28"/>
    </row>
    <row r="89" spans="1:108" ht="15.75" customHeight="1" x14ac:dyDescent="0.2">
      <c r="A89" s="27"/>
      <c r="B89" s="27"/>
      <c r="C89" s="27"/>
      <c r="D89" s="27"/>
      <c r="E89" s="27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9"/>
      <c r="DA89" s="28"/>
      <c r="DB89" s="28"/>
      <c r="DC89" s="28"/>
      <c r="DD89" s="28"/>
    </row>
    <row r="90" spans="1:108" ht="15.75" customHeight="1" x14ac:dyDescent="0.2">
      <c r="A90" s="27"/>
      <c r="B90" s="27"/>
      <c r="C90" s="27"/>
      <c r="D90" s="27"/>
      <c r="E90" s="27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9"/>
      <c r="DA90" s="28"/>
      <c r="DB90" s="28"/>
      <c r="DC90" s="28"/>
      <c r="DD90" s="28"/>
    </row>
    <row r="91" spans="1:108" ht="15.75" customHeight="1" x14ac:dyDescent="0.2">
      <c r="A91" s="27"/>
      <c r="B91" s="27"/>
      <c r="C91" s="27"/>
      <c r="D91" s="27"/>
      <c r="E91" s="2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9"/>
      <c r="DA91" s="28"/>
      <c r="DB91" s="28"/>
      <c r="DC91" s="28"/>
      <c r="DD91" s="28"/>
    </row>
    <row r="92" spans="1:108" ht="15.75" customHeight="1" x14ac:dyDescent="0.2">
      <c r="A92" s="27"/>
      <c r="B92" s="27"/>
      <c r="C92" s="27"/>
      <c r="D92" s="27"/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9"/>
      <c r="DA92" s="28"/>
      <c r="DB92" s="28"/>
      <c r="DC92" s="28"/>
      <c r="DD92" s="28"/>
    </row>
    <row r="93" spans="1:108" ht="15.75" customHeight="1" x14ac:dyDescent="0.2">
      <c r="A93" s="27"/>
      <c r="B93" s="27"/>
      <c r="C93" s="27"/>
      <c r="D93" s="27"/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9"/>
      <c r="DA93" s="28"/>
      <c r="DB93" s="28"/>
      <c r="DC93" s="28"/>
      <c r="DD93" s="28"/>
    </row>
    <row r="94" spans="1:108" ht="15.75" customHeight="1" x14ac:dyDescent="0.2">
      <c r="A94" s="27"/>
      <c r="B94" s="27"/>
      <c r="C94" s="27"/>
      <c r="D94" s="27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9"/>
      <c r="DA94" s="28"/>
      <c r="DB94" s="28"/>
      <c r="DC94" s="28"/>
      <c r="DD94" s="28"/>
    </row>
    <row r="95" spans="1:108" ht="15.75" customHeight="1" x14ac:dyDescent="0.2">
      <c r="A95" s="27"/>
      <c r="B95" s="27"/>
      <c r="C95" s="27"/>
      <c r="D95" s="27"/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9"/>
      <c r="DA95" s="28"/>
      <c r="DB95" s="28"/>
      <c r="DC95" s="28"/>
      <c r="DD95" s="28"/>
    </row>
    <row r="96" spans="1:108" ht="15.75" customHeight="1" x14ac:dyDescent="0.2">
      <c r="A96" s="27"/>
      <c r="B96" s="27"/>
      <c r="C96" s="27"/>
      <c r="D96" s="27"/>
      <c r="E96" s="27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9"/>
      <c r="DA96" s="28"/>
      <c r="DB96" s="28"/>
      <c r="DC96" s="28"/>
      <c r="DD96" s="28"/>
    </row>
    <row r="97" spans="1:108" ht="15.75" customHeight="1" x14ac:dyDescent="0.2">
      <c r="A97" s="27"/>
      <c r="B97" s="27"/>
      <c r="C97" s="27"/>
      <c r="D97" s="27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9"/>
      <c r="DA97" s="28"/>
      <c r="DB97" s="28"/>
      <c r="DC97" s="28"/>
      <c r="DD97" s="28"/>
    </row>
    <row r="98" spans="1:108" ht="15.75" customHeight="1" x14ac:dyDescent="0.2">
      <c r="A98" s="27"/>
      <c r="B98" s="27"/>
      <c r="C98" s="27"/>
      <c r="D98" s="27"/>
      <c r="E98" s="2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9"/>
      <c r="DA98" s="28"/>
      <c r="DB98" s="28"/>
      <c r="DC98" s="28"/>
      <c r="DD98" s="28"/>
    </row>
    <row r="99" spans="1:108" ht="15.75" customHeight="1" x14ac:dyDescent="0.2">
      <c r="A99" s="27"/>
      <c r="B99" s="27"/>
      <c r="C99" s="27"/>
      <c r="D99" s="27"/>
      <c r="E99" s="2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9"/>
      <c r="DA99" s="28"/>
      <c r="DB99" s="28"/>
      <c r="DC99" s="28"/>
      <c r="DD99" s="28"/>
    </row>
    <row r="100" spans="1:108" ht="15.75" customHeight="1" x14ac:dyDescent="0.2">
      <c r="A100" s="27"/>
      <c r="B100" s="27"/>
      <c r="C100" s="27"/>
      <c r="D100" s="27"/>
      <c r="E100" s="2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9"/>
      <c r="DA100" s="28"/>
      <c r="DB100" s="28"/>
      <c r="DC100" s="28"/>
      <c r="DD100" s="28"/>
    </row>
    <row r="101" spans="1:108" ht="15.75" customHeight="1" x14ac:dyDescent="0.2">
      <c r="A101" s="27"/>
      <c r="B101" s="27"/>
      <c r="C101" s="27"/>
      <c r="D101" s="27"/>
      <c r="E101" s="27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9"/>
      <c r="DA101" s="28"/>
      <c r="DB101" s="28"/>
      <c r="DC101" s="28"/>
      <c r="DD101" s="28"/>
    </row>
    <row r="102" spans="1:108" ht="15.75" customHeight="1" x14ac:dyDescent="0.2">
      <c r="A102" s="27"/>
      <c r="B102" s="27"/>
      <c r="C102" s="27"/>
      <c r="D102" s="27"/>
      <c r="E102" s="2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9"/>
      <c r="DA102" s="28"/>
      <c r="DB102" s="28"/>
      <c r="DC102" s="28"/>
      <c r="DD102" s="28"/>
    </row>
    <row r="103" spans="1:108" ht="15.75" customHeight="1" x14ac:dyDescent="0.2">
      <c r="A103" s="27"/>
      <c r="B103" s="27"/>
      <c r="C103" s="27"/>
      <c r="D103" s="27"/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9"/>
      <c r="DA103" s="28"/>
      <c r="DB103" s="28"/>
      <c r="DC103" s="28"/>
      <c r="DD103" s="28"/>
    </row>
    <row r="104" spans="1:108" ht="15.75" customHeight="1" x14ac:dyDescent="0.2">
      <c r="A104" s="27"/>
      <c r="B104" s="27"/>
      <c r="C104" s="27"/>
      <c r="D104" s="27"/>
      <c r="E104" s="27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9"/>
      <c r="DA104" s="28"/>
      <c r="DB104" s="28"/>
      <c r="DC104" s="28"/>
      <c r="DD104" s="28"/>
    </row>
    <row r="105" spans="1:108" ht="15.75" customHeight="1" x14ac:dyDescent="0.2">
      <c r="A105" s="27"/>
      <c r="B105" s="27"/>
      <c r="C105" s="27"/>
      <c r="D105" s="27"/>
      <c r="E105" s="27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9"/>
      <c r="DA105" s="28"/>
      <c r="DB105" s="28"/>
      <c r="DC105" s="28"/>
      <c r="DD105" s="28"/>
    </row>
    <row r="106" spans="1:108" ht="15.75" customHeight="1" x14ac:dyDescent="0.2">
      <c r="A106" s="27"/>
      <c r="B106" s="27"/>
      <c r="C106" s="27"/>
      <c r="D106" s="27"/>
      <c r="E106" s="27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9"/>
      <c r="DA106" s="28"/>
      <c r="DB106" s="28"/>
      <c r="DC106" s="28"/>
      <c r="DD106" s="28"/>
    </row>
    <row r="107" spans="1:108" ht="15.75" customHeight="1" x14ac:dyDescent="0.2">
      <c r="A107" s="27"/>
      <c r="B107" s="27"/>
      <c r="C107" s="27"/>
      <c r="D107" s="27"/>
      <c r="E107" s="2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9"/>
      <c r="DA107" s="28"/>
      <c r="DB107" s="28"/>
      <c r="DC107" s="28"/>
      <c r="DD107" s="28"/>
    </row>
    <row r="108" spans="1:108" ht="15.75" customHeight="1" x14ac:dyDescent="0.2">
      <c r="A108" s="27"/>
      <c r="B108" s="27"/>
      <c r="C108" s="27"/>
      <c r="D108" s="27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9"/>
      <c r="DA108" s="28"/>
      <c r="DB108" s="28"/>
      <c r="DC108" s="28"/>
      <c r="DD108" s="28"/>
    </row>
    <row r="109" spans="1:108" ht="15.75" customHeight="1" x14ac:dyDescent="0.2">
      <c r="A109" s="27"/>
      <c r="B109" s="27"/>
      <c r="C109" s="27"/>
      <c r="D109" s="27"/>
      <c r="E109" s="27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9"/>
      <c r="DA109" s="28"/>
      <c r="DB109" s="28"/>
      <c r="DC109" s="28"/>
      <c r="DD109" s="28"/>
    </row>
    <row r="110" spans="1:108" ht="15.75" customHeight="1" x14ac:dyDescent="0.2">
      <c r="A110" s="27"/>
      <c r="B110" s="27"/>
      <c r="C110" s="27"/>
      <c r="D110" s="27"/>
      <c r="E110" s="27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9"/>
      <c r="DA110" s="28"/>
      <c r="DB110" s="28"/>
      <c r="DC110" s="28"/>
      <c r="DD110" s="28"/>
    </row>
    <row r="111" spans="1:108" ht="15.75" customHeight="1" x14ac:dyDescent="0.2">
      <c r="A111" s="27"/>
      <c r="B111" s="27"/>
      <c r="C111" s="27"/>
      <c r="D111" s="27"/>
      <c r="E111" s="2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9"/>
      <c r="DA111" s="28"/>
      <c r="DB111" s="28"/>
      <c r="DC111" s="28"/>
      <c r="DD111" s="28"/>
    </row>
    <row r="112" spans="1:108" ht="15.75" customHeight="1" x14ac:dyDescent="0.2">
      <c r="A112" s="27"/>
      <c r="B112" s="27"/>
      <c r="C112" s="27"/>
      <c r="D112" s="27"/>
      <c r="E112" s="2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9"/>
      <c r="DA112" s="28"/>
      <c r="DB112" s="28"/>
      <c r="DC112" s="28"/>
      <c r="DD112" s="28"/>
    </row>
    <row r="113" spans="1:108" ht="15.75" customHeight="1" x14ac:dyDescent="0.2">
      <c r="A113" s="27"/>
      <c r="B113" s="27"/>
      <c r="C113" s="27"/>
      <c r="D113" s="27"/>
      <c r="E113" s="27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9"/>
      <c r="DA113" s="28"/>
      <c r="DB113" s="28"/>
      <c r="DC113" s="28"/>
      <c r="DD113" s="28"/>
    </row>
    <row r="114" spans="1:108" ht="15.75" customHeight="1" x14ac:dyDescent="0.2">
      <c r="A114" s="27"/>
      <c r="B114" s="27"/>
      <c r="C114" s="27"/>
      <c r="D114" s="27"/>
      <c r="E114" s="2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9"/>
      <c r="DA114" s="28"/>
      <c r="DB114" s="28"/>
      <c r="DC114" s="28"/>
      <c r="DD114" s="28"/>
    </row>
    <row r="115" spans="1:108" ht="15.75" customHeight="1" x14ac:dyDescent="0.2">
      <c r="A115" s="27"/>
      <c r="B115" s="27"/>
      <c r="C115" s="27"/>
      <c r="D115" s="27"/>
      <c r="E115" s="2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9"/>
      <c r="DA115" s="28"/>
      <c r="DB115" s="28"/>
      <c r="DC115" s="28"/>
      <c r="DD115" s="28"/>
    </row>
    <row r="116" spans="1:108" ht="15.75" customHeight="1" x14ac:dyDescent="0.2">
      <c r="A116" s="27"/>
      <c r="B116" s="27"/>
      <c r="C116" s="27"/>
      <c r="D116" s="27"/>
      <c r="E116" s="2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9"/>
      <c r="DA116" s="28"/>
      <c r="DB116" s="28"/>
      <c r="DC116" s="28"/>
      <c r="DD116" s="28"/>
    </row>
    <row r="117" spans="1:108" ht="15.75" customHeight="1" x14ac:dyDescent="0.2">
      <c r="A117" s="27"/>
      <c r="B117" s="27"/>
      <c r="C117" s="27"/>
      <c r="D117" s="27"/>
      <c r="E117" s="27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9"/>
      <c r="DA117" s="28"/>
      <c r="DB117" s="28"/>
      <c r="DC117" s="28"/>
      <c r="DD117" s="28"/>
    </row>
    <row r="118" spans="1:108" ht="15.75" customHeight="1" x14ac:dyDescent="0.2">
      <c r="A118" s="27"/>
      <c r="B118" s="27"/>
      <c r="C118" s="27"/>
      <c r="D118" s="27"/>
      <c r="E118" s="27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9"/>
      <c r="DA118" s="28"/>
      <c r="DB118" s="28"/>
      <c r="DC118" s="28"/>
      <c r="DD118" s="28"/>
    </row>
    <row r="119" spans="1:108" ht="15.75" customHeight="1" x14ac:dyDescent="0.2">
      <c r="A119" s="27"/>
      <c r="B119" s="27"/>
      <c r="C119" s="2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9"/>
      <c r="DA119" s="28"/>
      <c r="DB119" s="28"/>
      <c r="DC119" s="28"/>
      <c r="DD119" s="28"/>
    </row>
    <row r="120" spans="1:108" ht="15.75" customHeight="1" x14ac:dyDescent="0.2">
      <c r="A120" s="27"/>
      <c r="B120" s="27"/>
      <c r="C120" s="27"/>
      <c r="D120" s="27"/>
      <c r="E120" s="2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9"/>
      <c r="DA120" s="28"/>
      <c r="DB120" s="28"/>
      <c r="DC120" s="28"/>
      <c r="DD120" s="28"/>
    </row>
    <row r="121" spans="1:108" ht="15.75" customHeight="1" x14ac:dyDescent="0.2">
      <c r="A121" s="27"/>
      <c r="B121" s="27"/>
      <c r="C121" s="27"/>
      <c r="D121" s="27"/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9"/>
      <c r="DA121" s="28"/>
      <c r="DB121" s="28"/>
      <c r="DC121" s="28"/>
      <c r="DD121" s="28"/>
    </row>
    <row r="122" spans="1:108" ht="15.75" customHeight="1" x14ac:dyDescent="0.2">
      <c r="A122" s="27"/>
      <c r="B122" s="27"/>
      <c r="C122" s="27"/>
      <c r="D122" s="27"/>
      <c r="E122" s="27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9"/>
      <c r="DA122" s="28"/>
      <c r="DB122" s="28"/>
      <c r="DC122" s="28"/>
      <c r="DD122" s="28"/>
    </row>
    <row r="123" spans="1:108" ht="15.75" customHeight="1" x14ac:dyDescent="0.2">
      <c r="A123" s="27"/>
      <c r="B123" s="27"/>
      <c r="C123" s="27"/>
      <c r="D123" s="27"/>
      <c r="E123" s="27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9"/>
      <c r="DA123" s="28"/>
      <c r="DB123" s="28"/>
      <c r="DC123" s="28"/>
      <c r="DD123" s="28"/>
    </row>
    <row r="124" spans="1:108" ht="15.75" customHeight="1" x14ac:dyDescent="0.2">
      <c r="A124" s="27"/>
      <c r="B124" s="27"/>
      <c r="C124" s="27"/>
      <c r="D124" s="27"/>
      <c r="E124" s="27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9"/>
      <c r="DA124" s="28"/>
      <c r="DB124" s="28"/>
      <c r="DC124" s="28"/>
      <c r="DD124" s="28"/>
    </row>
    <row r="125" spans="1:108" ht="15.75" customHeight="1" x14ac:dyDescent="0.2">
      <c r="A125" s="27"/>
      <c r="B125" s="27"/>
      <c r="C125" s="27"/>
      <c r="D125" s="27"/>
      <c r="E125" s="27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9"/>
      <c r="DA125" s="28"/>
      <c r="DB125" s="28"/>
      <c r="DC125" s="28"/>
      <c r="DD125" s="28"/>
    </row>
    <row r="126" spans="1:108" ht="15.75" customHeight="1" x14ac:dyDescent="0.2">
      <c r="A126" s="27"/>
      <c r="B126" s="27"/>
      <c r="C126" s="27"/>
      <c r="D126" s="27"/>
      <c r="E126" s="27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9"/>
      <c r="DA126" s="28"/>
      <c r="DB126" s="28"/>
      <c r="DC126" s="28"/>
      <c r="DD126" s="28"/>
    </row>
    <row r="127" spans="1:108" ht="15.75" customHeight="1" x14ac:dyDescent="0.2">
      <c r="A127" s="27"/>
      <c r="B127" s="27"/>
      <c r="C127" s="27"/>
      <c r="D127" s="27"/>
      <c r="E127" s="27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9"/>
      <c r="DA127" s="28"/>
      <c r="DB127" s="28"/>
      <c r="DC127" s="28"/>
      <c r="DD127" s="28"/>
    </row>
    <row r="128" spans="1:108" ht="15.75" customHeight="1" x14ac:dyDescent="0.2">
      <c r="A128" s="27"/>
      <c r="B128" s="27"/>
      <c r="C128" s="27"/>
      <c r="D128" s="27"/>
      <c r="E128" s="27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9"/>
      <c r="DA128" s="28"/>
      <c r="DB128" s="28"/>
      <c r="DC128" s="28"/>
      <c r="DD128" s="28"/>
    </row>
    <row r="129" spans="1:108" ht="15.75" customHeight="1" x14ac:dyDescent="0.2">
      <c r="A129" s="27"/>
      <c r="B129" s="27"/>
      <c r="C129" s="27"/>
      <c r="D129" s="27"/>
      <c r="E129" s="27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9"/>
      <c r="DA129" s="28"/>
      <c r="DB129" s="28"/>
      <c r="DC129" s="28"/>
      <c r="DD129" s="28"/>
    </row>
    <row r="130" spans="1:108" ht="15.75" customHeight="1" x14ac:dyDescent="0.2">
      <c r="A130" s="27"/>
      <c r="B130" s="27"/>
      <c r="C130" s="27"/>
      <c r="D130" s="27"/>
      <c r="E130" s="27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9"/>
      <c r="DA130" s="28"/>
      <c r="DB130" s="28"/>
      <c r="DC130" s="28"/>
      <c r="DD130" s="28"/>
    </row>
    <row r="131" spans="1:108" ht="15.75" customHeight="1" x14ac:dyDescent="0.2">
      <c r="A131" s="27"/>
      <c r="B131" s="27"/>
      <c r="C131" s="27"/>
      <c r="D131" s="27"/>
      <c r="E131" s="27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9"/>
      <c r="DA131" s="28"/>
      <c r="DB131" s="28"/>
      <c r="DC131" s="28"/>
      <c r="DD131" s="28"/>
    </row>
    <row r="132" spans="1:108" ht="15.75" customHeight="1" x14ac:dyDescent="0.2">
      <c r="A132" s="27"/>
      <c r="B132" s="27"/>
      <c r="C132" s="27"/>
      <c r="D132" s="27"/>
      <c r="E132" s="27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9"/>
      <c r="DA132" s="28"/>
      <c r="DB132" s="28"/>
      <c r="DC132" s="28"/>
      <c r="DD132" s="28"/>
    </row>
    <row r="133" spans="1:108" ht="15.75" customHeight="1" x14ac:dyDescent="0.2">
      <c r="A133" s="27"/>
      <c r="B133" s="27"/>
      <c r="C133" s="27"/>
      <c r="D133" s="27"/>
      <c r="E133" s="2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9"/>
      <c r="DA133" s="28"/>
      <c r="DB133" s="28"/>
      <c r="DC133" s="28"/>
      <c r="DD133" s="28"/>
    </row>
    <row r="134" spans="1:108" ht="15.75" customHeight="1" x14ac:dyDescent="0.2">
      <c r="A134" s="27"/>
      <c r="B134" s="27"/>
      <c r="C134" s="27"/>
      <c r="D134" s="27"/>
      <c r="E134" s="2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9"/>
      <c r="DA134" s="28"/>
      <c r="DB134" s="28"/>
      <c r="DC134" s="28"/>
      <c r="DD134" s="28"/>
    </row>
    <row r="135" spans="1:108" ht="15.75" customHeight="1" x14ac:dyDescent="0.2">
      <c r="A135" s="27"/>
      <c r="B135" s="27"/>
      <c r="C135" s="27"/>
      <c r="D135" s="27"/>
      <c r="E135" s="2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9"/>
      <c r="DA135" s="28"/>
      <c r="DB135" s="28"/>
      <c r="DC135" s="28"/>
      <c r="DD135" s="28"/>
    </row>
    <row r="136" spans="1:108" ht="15.75" customHeight="1" x14ac:dyDescent="0.2">
      <c r="A136" s="27"/>
      <c r="B136" s="27"/>
      <c r="C136" s="27"/>
      <c r="D136" s="27"/>
      <c r="E136" s="2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9"/>
      <c r="DA136" s="28"/>
      <c r="DB136" s="28"/>
      <c r="DC136" s="28"/>
      <c r="DD136" s="28"/>
    </row>
    <row r="137" spans="1:108" ht="15.75" customHeight="1" x14ac:dyDescent="0.2">
      <c r="A137" s="27"/>
      <c r="B137" s="27"/>
      <c r="C137" s="27"/>
      <c r="D137" s="27"/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9"/>
      <c r="DA137" s="28"/>
      <c r="DB137" s="28"/>
      <c r="DC137" s="28"/>
      <c r="DD137" s="28"/>
    </row>
    <row r="138" spans="1:108" ht="15.75" customHeight="1" x14ac:dyDescent="0.2">
      <c r="A138" s="27"/>
      <c r="B138" s="27"/>
      <c r="C138" s="27"/>
      <c r="D138" s="27"/>
      <c r="E138" s="27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9"/>
      <c r="DA138" s="28"/>
      <c r="DB138" s="28"/>
      <c r="DC138" s="28"/>
      <c r="DD138" s="28"/>
    </row>
    <row r="139" spans="1:108" ht="15.75" customHeight="1" x14ac:dyDescent="0.2">
      <c r="A139" s="27"/>
      <c r="B139" s="27"/>
      <c r="C139" s="27"/>
      <c r="D139" s="27"/>
      <c r="E139" s="27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9"/>
      <c r="DA139" s="28"/>
      <c r="DB139" s="28"/>
      <c r="DC139" s="28"/>
      <c r="DD139" s="28"/>
    </row>
    <row r="140" spans="1:108" ht="15.75" customHeight="1" x14ac:dyDescent="0.2">
      <c r="A140" s="27"/>
      <c r="B140" s="27"/>
      <c r="C140" s="27"/>
      <c r="D140" s="27"/>
      <c r="E140" s="27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9"/>
      <c r="DA140" s="28"/>
      <c r="DB140" s="28"/>
      <c r="DC140" s="28"/>
      <c r="DD140" s="28"/>
    </row>
    <row r="141" spans="1:108" ht="15.75" customHeight="1" x14ac:dyDescent="0.2">
      <c r="A141" s="27"/>
      <c r="B141" s="27"/>
      <c r="C141" s="27"/>
      <c r="D141" s="27"/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9"/>
      <c r="DA141" s="28"/>
      <c r="DB141" s="28"/>
      <c r="DC141" s="28"/>
      <c r="DD141" s="28"/>
    </row>
    <row r="142" spans="1:108" ht="15.75" customHeight="1" x14ac:dyDescent="0.2">
      <c r="A142" s="27"/>
      <c r="B142" s="27"/>
      <c r="C142" s="27"/>
      <c r="D142" s="27"/>
      <c r="E142" s="27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9"/>
      <c r="DA142" s="28"/>
      <c r="DB142" s="28"/>
      <c r="DC142" s="28"/>
      <c r="DD142" s="28"/>
    </row>
    <row r="143" spans="1:108" ht="15.75" customHeight="1" x14ac:dyDescent="0.2">
      <c r="A143" s="27"/>
      <c r="B143" s="27"/>
      <c r="C143" s="27"/>
      <c r="D143" s="27"/>
      <c r="E143" s="2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9"/>
      <c r="DA143" s="28"/>
      <c r="DB143" s="28"/>
      <c r="DC143" s="28"/>
      <c r="DD143" s="28"/>
    </row>
    <row r="144" spans="1:108" ht="15.75" customHeight="1" x14ac:dyDescent="0.2">
      <c r="A144" s="27"/>
      <c r="B144" s="27"/>
      <c r="C144" s="27"/>
      <c r="D144" s="27"/>
      <c r="E144" s="2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9"/>
      <c r="DA144" s="28"/>
      <c r="DB144" s="28"/>
      <c r="DC144" s="28"/>
      <c r="DD144" s="28"/>
    </row>
    <row r="145" spans="1:108" ht="15.75" customHeight="1" x14ac:dyDescent="0.2">
      <c r="A145" s="27"/>
      <c r="B145" s="27"/>
      <c r="C145" s="27"/>
      <c r="D145" s="27"/>
      <c r="E145" s="27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9"/>
      <c r="DA145" s="28"/>
      <c r="DB145" s="28"/>
      <c r="DC145" s="28"/>
      <c r="DD145" s="28"/>
    </row>
    <row r="146" spans="1:108" ht="15.75" customHeight="1" x14ac:dyDescent="0.2">
      <c r="A146" s="27"/>
      <c r="B146" s="27"/>
      <c r="C146" s="27"/>
      <c r="D146" s="27"/>
      <c r="E146" s="27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9"/>
      <c r="DA146" s="28"/>
      <c r="DB146" s="28"/>
      <c r="DC146" s="28"/>
      <c r="DD146" s="28"/>
    </row>
    <row r="147" spans="1:108" ht="15.75" customHeight="1" x14ac:dyDescent="0.2">
      <c r="A147" s="27"/>
      <c r="B147" s="27"/>
      <c r="C147" s="27"/>
      <c r="D147" s="27"/>
      <c r="E147" s="27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9"/>
      <c r="DA147" s="28"/>
      <c r="DB147" s="28"/>
      <c r="DC147" s="28"/>
      <c r="DD147" s="28"/>
    </row>
    <row r="148" spans="1:108" ht="15.75" customHeight="1" x14ac:dyDescent="0.2">
      <c r="A148" s="27"/>
      <c r="B148" s="27"/>
      <c r="C148" s="27"/>
      <c r="D148" s="27"/>
      <c r="E148" s="27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9"/>
      <c r="DA148" s="28"/>
      <c r="DB148" s="28"/>
      <c r="DC148" s="28"/>
      <c r="DD148" s="28"/>
    </row>
    <row r="149" spans="1:108" ht="15.75" customHeight="1" x14ac:dyDescent="0.2">
      <c r="A149" s="27"/>
      <c r="B149" s="27"/>
      <c r="C149" s="27"/>
      <c r="D149" s="27"/>
      <c r="E149" s="27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9"/>
      <c r="DA149" s="28"/>
      <c r="DB149" s="28"/>
      <c r="DC149" s="28"/>
      <c r="DD149" s="28"/>
    </row>
    <row r="150" spans="1:108" ht="15.75" customHeight="1" x14ac:dyDescent="0.2">
      <c r="A150" s="27"/>
      <c r="B150" s="27"/>
      <c r="C150" s="27"/>
      <c r="D150" s="27"/>
      <c r="E150" s="27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9"/>
      <c r="DA150" s="28"/>
      <c r="DB150" s="28"/>
      <c r="DC150" s="28"/>
      <c r="DD150" s="28"/>
    </row>
    <row r="151" spans="1:108" ht="15.75" customHeight="1" x14ac:dyDescent="0.2">
      <c r="A151" s="27"/>
      <c r="B151" s="27"/>
      <c r="C151" s="27"/>
      <c r="D151" s="27"/>
      <c r="E151" s="27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9"/>
      <c r="DA151" s="28"/>
      <c r="DB151" s="28"/>
      <c r="DC151" s="28"/>
      <c r="DD151" s="28"/>
    </row>
    <row r="152" spans="1:108" ht="15.75" customHeight="1" x14ac:dyDescent="0.2">
      <c r="A152" s="27"/>
      <c r="B152" s="27"/>
      <c r="C152" s="27"/>
      <c r="D152" s="27"/>
      <c r="E152" s="2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9"/>
      <c r="DA152" s="28"/>
      <c r="DB152" s="28"/>
      <c r="DC152" s="28"/>
      <c r="DD152" s="28"/>
    </row>
    <row r="153" spans="1:108" ht="15.75" customHeight="1" x14ac:dyDescent="0.2">
      <c r="A153" s="27"/>
      <c r="B153" s="27"/>
      <c r="C153" s="27"/>
      <c r="D153" s="27"/>
      <c r="E153" s="27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9"/>
      <c r="DA153" s="28"/>
      <c r="DB153" s="28"/>
      <c r="DC153" s="28"/>
      <c r="DD153" s="28"/>
    </row>
    <row r="154" spans="1:108" ht="15.75" customHeight="1" x14ac:dyDescent="0.2">
      <c r="A154" s="27"/>
      <c r="B154" s="27"/>
      <c r="C154" s="27"/>
      <c r="D154" s="27"/>
      <c r="E154" s="27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9"/>
      <c r="DA154" s="28"/>
      <c r="DB154" s="28"/>
      <c r="DC154" s="28"/>
      <c r="DD154" s="28"/>
    </row>
    <row r="155" spans="1:108" ht="15.75" customHeight="1" x14ac:dyDescent="0.2">
      <c r="A155" s="27"/>
      <c r="B155" s="27"/>
      <c r="C155" s="27"/>
      <c r="D155" s="27"/>
      <c r="E155" s="27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9"/>
      <c r="DA155" s="28"/>
      <c r="DB155" s="28"/>
      <c r="DC155" s="28"/>
      <c r="DD155" s="28"/>
    </row>
    <row r="156" spans="1:108" ht="15.75" customHeight="1" x14ac:dyDescent="0.2">
      <c r="A156" s="27"/>
      <c r="B156" s="27"/>
      <c r="C156" s="27"/>
      <c r="D156" s="27"/>
      <c r="E156" s="27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9"/>
      <c r="DA156" s="28"/>
      <c r="DB156" s="28"/>
      <c r="DC156" s="28"/>
      <c r="DD156" s="28"/>
    </row>
    <row r="157" spans="1:108" ht="15.75" customHeight="1" x14ac:dyDescent="0.2">
      <c r="A157" s="27"/>
      <c r="B157" s="27"/>
      <c r="C157" s="27"/>
      <c r="D157" s="27"/>
      <c r="E157" s="27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9"/>
      <c r="DA157" s="28"/>
      <c r="DB157" s="28"/>
      <c r="DC157" s="28"/>
      <c r="DD157" s="28"/>
    </row>
    <row r="158" spans="1:108" ht="15.75" customHeight="1" x14ac:dyDescent="0.2">
      <c r="A158" s="27"/>
      <c r="B158" s="27"/>
      <c r="C158" s="27"/>
      <c r="D158" s="27"/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9"/>
      <c r="DA158" s="28"/>
      <c r="DB158" s="28"/>
      <c r="DC158" s="28"/>
      <c r="DD158" s="28"/>
    </row>
    <row r="159" spans="1:108" ht="15.75" customHeight="1" x14ac:dyDescent="0.2">
      <c r="A159" s="27"/>
      <c r="B159" s="27"/>
      <c r="C159" s="27"/>
      <c r="D159" s="27"/>
      <c r="E159" s="27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9"/>
      <c r="DA159" s="28"/>
      <c r="DB159" s="28"/>
      <c r="DC159" s="28"/>
      <c r="DD159" s="28"/>
    </row>
    <row r="160" spans="1:108" ht="15.75" customHeight="1" x14ac:dyDescent="0.2">
      <c r="A160" s="27"/>
      <c r="B160" s="27"/>
      <c r="C160" s="27"/>
      <c r="D160" s="27"/>
      <c r="E160" s="27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9"/>
      <c r="DA160" s="28"/>
      <c r="DB160" s="28"/>
      <c r="DC160" s="28"/>
      <c r="DD160" s="28"/>
    </row>
    <row r="161" spans="1:108" ht="15.75" customHeight="1" x14ac:dyDescent="0.2">
      <c r="A161" s="27"/>
      <c r="B161" s="27"/>
      <c r="C161" s="27"/>
      <c r="D161" s="27"/>
      <c r="E161" s="27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9"/>
      <c r="DA161" s="28"/>
      <c r="DB161" s="28"/>
      <c r="DC161" s="28"/>
      <c r="DD161" s="28"/>
    </row>
    <row r="162" spans="1:108" ht="15.75" customHeight="1" x14ac:dyDescent="0.2">
      <c r="A162" s="27"/>
      <c r="B162" s="27"/>
      <c r="C162" s="27"/>
      <c r="D162" s="27"/>
      <c r="E162" s="2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9"/>
      <c r="DA162" s="28"/>
      <c r="DB162" s="28"/>
      <c r="DC162" s="28"/>
      <c r="DD162" s="28"/>
    </row>
    <row r="163" spans="1:108" ht="15.75" customHeight="1" x14ac:dyDescent="0.2">
      <c r="A163" s="27"/>
      <c r="B163" s="27"/>
      <c r="C163" s="27"/>
      <c r="D163" s="27"/>
      <c r="E163" s="27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9"/>
      <c r="DA163" s="28"/>
      <c r="DB163" s="28"/>
      <c r="DC163" s="28"/>
      <c r="DD163" s="28"/>
    </row>
    <row r="164" spans="1:108" ht="15.75" customHeight="1" x14ac:dyDescent="0.2">
      <c r="A164" s="27"/>
      <c r="B164" s="27"/>
      <c r="C164" s="27"/>
      <c r="D164" s="27"/>
      <c r="E164" s="27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9"/>
      <c r="DA164" s="28"/>
      <c r="DB164" s="28"/>
      <c r="DC164" s="28"/>
      <c r="DD164" s="28"/>
    </row>
    <row r="165" spans="1:108" ht="15.75" customHeight="1" x14ac:dyDescent="0.2">
      <c r="A165" s="27"/>
      <c r="B165" s="27"/>
      <c r="C165" s="27"/>
      <c r="D165" s="27"/>
      <c r="E165" s="27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9"/>
      <c r="DA165" s="28"/>
      <c r="DB165" s="28"/>
      <c r="DC165" s="28"/>
      <c r="DD165" s="28"/>
    </row>
    <row r="166" spans="1:108" ht="15.75" customHeight="1" x14ac:dyDescent="0.2">
      <c r="A166" s="27"/>
      <c r="B166" s="27"/>
      <c r="C166" s="27"/>
      <c r="D166" s="27"/>
      <c r="E166" s="27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9"/>
      <c r="DA166" s="28"/>
      <c r="DB166" s="28"/>
      <c r="DC166" s="28"/>
      <c r="DD166" s="28"/>
    </row>
    <row r="167" spans="1:108" ht="15.75" customHeight="1" x14ac:dyDescent="0.2">
      <c r="A167" s="27"/>
      <c r="B167" s="27"/>
      <c r="C167" s="27"/>
      <c r="D167" s="27"/>
      <c r="E167" s="2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9"/>
      <c r="DA167" s="28"/>
      <c r="DB167" s="28"/>
      <c r="DC167" s="28"/>
      <c r="DD167" s="28"/>
    </row>
    <row r="168" spans="1:108" ht="15.75" customHeight="1" x14ac:dyDescent="0.2">
      <c r="A168" s="27"/>
      <c r="B168" s="27"/>
      <c r="C168" s="27"/>
      <c r="D168" s="27"/>
      <c r="E168" s="27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9"/>
      <c r="DA168" s="28"/>
      <c r="DB168" s="28"/>
      <c r="DC168" s="28"/>
      <c r="DD168" s="28"/>
    </row>
    <row r="169" spans="1:108" ht="15.75" customHeight="1" x14ac:dyDescent="0.2">
      <c r="A169" s="27"/>
      <c r="B169" s="27"/>
      <c r="C169" s="27"/>
      <c r="D169" s="27"/>
      <c r="E169" s="27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9"/>
      <c r="DA169" s="28"/>
      <c r="DB169" s="28"/>
      <c r="DC169" s="28"/>
      <c r="DD169" s="28"/>
    </row>
    <row r="170" spans="1:108" ht="15.75" customHeight="1" x14ac:dyDescent="0.2">
      <c r="A170" s="27"/>
      <c r="B170" s="27"/>
      <c r="C170" s="27"/>
      <c r="D170" s="27"/>
      <c r="E170" s="27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9"/>
      <c r="DA170" s="28"/>
      <c r="DB170" s="28"/>
      <c r="DC170" s="28"/>
      <c r="DD170" s="28"/>
    </row>
    <row r="171" spans="1:108" ht="15.75" customHeight="1" x14ac:dyDescent="0.2">
      <c r="A171" s="27"/>
      <c r="B171" s="27"/>
      <c r="C171" s="27"/>
      <c r="D171" s="27"/>
      <c r="E171" s="27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9"/>
      <c r="DA171" s="28"/>
      <c r="DB171" s="28"/>
      <c r="DC171" s="28"/>
      <c r="DD171" s="28"/>
    </row>
    <row r="172" spans="1:108" ht="15.75" customHeight="1" x14ac:dyDescent="0.2">
      <c r="A172" s="27"/>
      <c r="B172" s="27"/>
      <c r="C172" s="27"/>
      <c r="D172" s="27"/>
      <c r="E172" s="27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9"/>
      <c r="DA172" s="28"/>
      <c r="DB172" s="28"/>
      <c r="DC172" s="28"/>
      <c r="DD172" s="28"/>
    </row>
    <row r="173" spans="1:108" ht="15.75" customHeight="1" x14ac:dyDescent="0.2">
      <c r="A173" s="27"/>
      <c r="B173" s="27"/>
      <c r="C173" s="27"/>
      <c r="D173" s="27"/>
      <c r="E173" s="27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9"/>
      <c r="DA173" s="28"/>
      <c r="DB173" s="28"/>
      <c r="DC173" s="28"/>
      <c r="DD173" s="28"/>
    </row>
    <row r="174" spans="1:108" ht="15.75" customHeight="1" x14ac:dyDescent="0.2">
      <c r="A174" s="27"/>
      <c r="B174" s="27"/>
      <c r="C174" s="27"/>
      <c r="D174" s="27"/>
      <c r="E174" s="27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9"/>
      <c r="DA174" s="28"/>
      <c r="DB174" s="28"/>
      <c r="DC174" s="28"/>
      <c r="DD174" s="28"/>
    </row>
    <row r="175" spans="1:108" ht="15.75" customHeight="1" x14ac:dyDescent="0.2">
      <c r="A175" s="27"/>
      <c r="B175" s="27"/>
      <c r="C175" s="27"/>
      <c r="D175" s="27"/>
      <c r="E175" s="27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9"/>
      <c r="DA175" s="28"/>
      <c r="DB175" s="28"/>
      <c r="DC175" s="28"/>
      <c r="DD175" s="28"/>
    </row>
    <row r="176" spans="1:108" ht="15.75" customHeight="1" x14ac:dyDescent="0.2">
      <c r="A176" s="27"/>
      <c r="B176" s="27"/>
      <c r="C176" s="27"/>
      <c r="D176" s="27"/>
      <c r="E176" s="27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9"/>
      <c r="DA176" s="28"/>
      <c r="DB176" s="28"/>
      <c r="DC176" s="28"/>
      <c r="DD176" s="28"/>
    </row>
    <row r="177" spans="1:108" ht="15.75" customHeight="1" x14ac:dyDescent="0.2">
      <c r="A177" s="27"/>
      <c r="B177" s="27"/>
      <c r="C177" s="27"/>
      <c r="D177" s="27"/>
      <c r="E177" s="27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9"/>
      <c r="DA177" s="28"/>
      <c r="DB177" s="28"/>
      <c r="DC177" s="28"/>
      <c r="DD177" s="28"/>
    </row>
    <row r="178" spans="1:108" ht="15.75" customHeight="1" x14ac:dyDescent="0.2">
      <c r="A178" s="27"/>
      <c r="B178" s="27"/>
      <c r="C178" s="27"/>
      <c r="D178" s="27"/>
      <c r="E178" s="27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9"/>
      <c r="DA178" s="28"/>
      <c r="DB178" s="28"/>
      <c r="DC178" s="28"/>
      <c r="DD178" s="28"/>
    </row>
    <row r="179" spans="1:108" ht="15.75" customHeight="1" x14ac:dyDescent="0.2">
      <c r="A179" s="27"/>
      <c r="B179" s="27"/>
      <c r="C179" s="27"/>
      <c r="D179" s="27"/>
      <c r="E179" s="27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9"/>
      <c r="DA179" s="28"/>
      <c r="DB179" s="28"/>
      <c r="DC179" s="28"/>
      <c r="DD179" s="28"/>
    </row>
    <row r="180" spans="1:108" ht="15.75" customHeight="1" x14ac:dyDescent="0.2">
      <c r="A180" s="27"/>
      <c r="B180" s="27"/>
      <c r="C180" s="27"/>
      <c r="D180" s="27"/>
      <c r="E180" s="27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9"/>
      <c r="DA180" s="28"/>
      <c r="DB180" s="28"/>
      <c r="DC180" s="28"/>
      <c r="DD180" s="28"/>
    </row>
    <row r="181" spans="1:108" ht="15.75" customHeight="1" x14ac:dyDescent="0.2">
      <c r="A181" s="27"/>
      <c r="B181" s="27"/>
      <c r="C181" s="27"/>
      <c r="D181" s="27"/>
      <c r="E181" s="27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9"/>
      <c r="DA181" s="28"/>
      <c r="DB181" s="28"/>
      <c r="DC181" s="28"/>
      <c r="DD181" s="28"/>
    </row>
    <row r="182" spans="1:108" ht="15.75" customHeight="1" x14ac:dyDescent="0.2">
      <c r="A182" s="27"/>
      <c r="B182" s="27"/>
      <c r="C182" s="27"/>
      <c r="D182" s="27"/>
      <c r="E182" s="27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9"/>
      <c r="DA182" s="28"/>
      <c r="DB182" s="28"/>
      <c r="DC182" s="28"/>
      <c r="DD182" s="28"/>
    </row>
    <row r="183" spans="1:108" ht="15.75" customHeight="1" x14ac:dyDescent="0.2">
      <c r="A183" s="27"/>
      <c r="B183" s="27"/>
      <c r="C183" s="27"/>
      <c r="D183" s="27"/>
      <c r="E183" s="27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9"/>
      <c r="DA183" s="28"/>
      <c r="DB183" s="28"/>
      <c r="DC183" s="28"/>
      <c r="DD183" s="28"/>
    </row>
    <row r="184" spans="1:108" ht="15.75" customHeight="1" x14ac:dyDescent="0.2">
      <c r="A184" s="27"/>
      <c r="B184" s="27"/>
      <c r="C184" s="27"/>
      <c r="D184" s="27"/>
      <c r="E184" s="27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9"/>
      <c r="DA184" s="28"/>
      <c r="DB184" s="28"/>
      <c r="DC184" s="28"/>
      <c r="DD184" s="28"/>
    </row>
    <row r="185" spans="1:108" ht="15.75" customHeight="1" x14ac:dyDescent="0.2">
      <c r="A185" s="27"/>
      <c r="B185" s="27"/>
      <c r="C185" s="27"/>
      <c r="D185" s="27"/>
      <c r="E185" s="27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9"/>
      <c r="DA185" s="28"/>
      <c r="DB185" s="28"/>
      <c r="DC185" s="28"/>
      <c r="DD185" s="28"/>
    </row>
    <row r="186" spans="1:108" ht="15.75" customHeight="1" x14ac:dyDescent="0.2">
      <c r="A186" s="27"/>
      <c r="B186" s="27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9"/>
      <c r="DA186" s="28"/>
      <c r="DB186" s="28"/>
      <c r="DC186" s="28"/>
      <c r="DD186" s="28"/>
    </row>
    <row r="187" spans="1:108" ht="15.75" customHeight="1" x14ac:dyDescent="0.2">
      <c r="A187" s="27"/>
      <c r="B187" s="27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9"/>
      <c r="DA187" s="28"/>
      <c r="DB187" s="28"/>
      <c r="DC187" s="28"/>
      <c r="DD187" s="28"/>
    </row>
    <row r="188" spans="1:108" ht="15.75" customHeight="1" x14ac:dyDescent="0.2">
      <c r="A188" s="27"/>
      <c r="B188" s="27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9"/>
      <c r="DA188" s="28"/>
      <c r="DB188" s="28"/>
      <c r="DC188" s="28"/>
      <c r="DD188" s="28"/>
    </row>
    <row r="189" spans="1:108" ht="15.75" customHeight="1" x14ac:dyDescent="0.2">
      <c r="A189" s="27"/>
      <c r="B189" s="27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9"/>
      <c r="DA189" s="28"/>
      <c r="DB189" s="28"/>
      <c r="DC189" s="28"/>
      <c r="DD189" s="28"/>
    </row>
    <row r="190" spans="1:108" ht="15.75" customHeight="1" x14ac:dyDescent="0.2">
      <c r="A190" s="27"/>
      <c r="B190" s="27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9"/>
      <c r="DA190" s="28"/>
      <c r="DB190" s="28"/>
      <c r="DC190" s="28"/>
      <c r="DD190" s="28"/>
    </row>
    <row r="191" spans="1:108" ht="15.75" customHeight="1" x14ac:dyDescent="0.2">
      <c r="A191" s="27"/>
      <c r="B191" s="27"/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9"/>
      <c r="DA191" s="28"/>
      <c r="DB191" s="28"/>
      <c r="DC191" s="28"/>
      <c r="DD191" s="28"/>
    </row>
    <row r="192" spans="1:108" ht="15.75" customHeight="1" x14ac:dyDescent="0.2">
      <c r="A192" s="27"/>
      <c r="B192" s="27"/>
      <c r="C192" s="27"/>
      <c r="D192" s="27"/>
      <c r="E192" s="27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9"/>
      <c r="DA192" s="28"/>
      <c r="DB192" s="28"/>
      <c r="DC192" s="28"/>
      <c r="DD192" s="28"/>
    </row>
    <row r="193" spans="1:108" ht="15.75" customHeight="1" x14ac:dyDescent="0.2">
      <c r="A193" s="27"/>
      <c r="B193" s="27"/>
      <c r="C193" s="27"/>
      <c r="D193" s="27"/>
      <c r="E193" s="27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9"/>
      <c r="DA193" s="28"/>
      <c r="DB193" s="28"/>
      <c r="DC193" s="28"/>
      <c r="DD193" s="28"/>
    </row>
    <row r="194" spans="1:108" ht="15.75" customHeight="1" x14ac:dyDescent="0.2">
      <c r="A194" s="27"/>
      <c r="B194" s="27"/>
      <c r="C194" s="27"/>
      <c r="D194" s="27"/>
      <c r="E194" s="27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9"/>
      <c r="DA194" s="28"/>
      <c r="DB194" s="28"/>
      <c r="DC194" s="28"/>
      <c r="DD194" s="28"/>
    </row>
    <row r="195" spans="1:108" ht="15.75" customHeight="1" x14ac:dyDescent="0.2">
      <c r="A195" s="27"/>
      <c r="B195" s="27"/>
      <c r="C195" s="27"/>
      <c r="D195" s="27"/>
      <c r="E195" s="27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9"/>
      <c r="DA195" s="28"/>
      <c r="DB195" s="28"/>
      <c r="DC195" s="28"/>
      <c r="DD195" s="28"/>
    </row>
    <row r="196" spans="1:108" ht="15.75" customHeight="1" x14ac:dyDescent="0.2">
      <c r="A196" s="27"/>
      <c r="B196" s="27"/>
      <c r="C196" s="27"/>
      <c r="D196" s="27"/>
      <c r="E196" s="27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9"/>
      <c r="DA196" s="28"/>
      <c r="DB196" s="28"/>
      <c r="DC196" s="28"/>
      <c r="DD196" s="28"/>
    </row>
    <row r="197" spans="1:108" ht="15.75" customHeight="1" x14ac:dyDescent="0.2">
      <c r="A197" s="27"/>
      <c r="B197" s="27"/>
      <c r="C197" s="27"/>
      <c r="D197" s="27"/>
      <c r="E197" s="27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9"/>
      <c r="DA197" s="28"/>
      <c r="DB197" s="28"/>
      <c r="DC197" s="28"/>
      <c r="DD197" s="28"/>
    </row>
    <row r="198" spans="1:108" ht="15.75" customHeight="1" x14ac:dyDescent="0.2">
      <c r="A198" s="27"/>
      <c r="B198" s="27"/>
      <c r="C198" s="27"/>
      <c r="D198" s="27"/>
      <c r="E198" s="27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9"/>
      <c r="DA198" s="28"/>
      <c r="DB198" s="28"/>
      <c r="DC198" s="28"/>
      <c r="DD198" s="28"/>
    </row>
    <row r="199" spans="1:108" ht="15.75" customHeight="1" x14ac:dyDescent="0.2">
      <c r="A199" s="27"/>
      <c r="B199" s="27"/>
      <c r="C199" s="27"/>
      <c r="D199" s="27"/>
      <c r="E199" s="27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9"/>
      <c r="DA199" s="28"/>
      <c r="DB199" s="28"/>
      <c r="DC199" s="28"/>
      <c r="DD199" s="28"/>
    </row>
    <row r="200" spans="1:108" ht="15.75" customHeight="1" x14ac:dyDescent="0.2">
      <c r="A200" s="27"/>
      <c r="B200" s="27"/>
      <c r="C200" s="27"/>
      <c r="D200" s="27"/>
      <c r="E200" s="27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9"/>
      <c r="DA200" s="28"/>
      <c r="DB200" s="28"/>
      <c r="DC200" s="28"/>
      <c r="DD200" s="28"/>
    </row>
    <row r="201" spans="1:108" ht="15.75" customHeight="1" x14ac:dyDescent="0.2">
      <c r="A201" s="27"/>
      <c r="B201" s="27"/>
      <c r="C201" s="27"/>
      <c r="D201" s="27"/>
      <c r="E201" s="27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9"/>
      <c r="DA201" s="28"/>
      <c r="DB201" s="28"/>
      <c r="DC201" s="28"/>
      <c r="DD201" s="28"/>
    </row>
    <row r="202" spans="1:108" ht="15.75" customHeight="1" x14ac:dyDescent="0.2">
      <c r="A202" s="27"/>
      <c r="B202" s="27"/>
      <c r="C202" s="27"/>
      <c r="D202" s="27"/>
      <c r="E202" s="27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9"/>
      <c r="DA202" s="28"/>
      <c r="DB202" s="28"/>
      <c r="DC202" s="28"/>
      <c r="DD202" s="28"/>
    </row>
    <row r="203" spans="1:108" ht="15.75" customHeight="1" x14ac:dyDescent="0.2">
      <c r="A203" s="27"/>
      <c r="B203" s="27"/>
      <c r="C203" s="27"/>
      <c r="D203" s="27"/>
      <c r="E203" s="27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9"/>
      <c r="DA203" s="28"/>
      <c r="DB203" s="28"/>
      <c r="DC203" s="28"/>
      <c r="DD203" s="28"/>
    </row>
    <row r="204" spans="1:108" ht="15.75" customHeight="1" x14ac:dyDescent="0.2">
      <c r="A204" s="27"/>
      <c r="B204" s="27"/>
      <c r="C204" s="27"/>
      <c r="D204" s="27"/>
      <c r="E204" s="27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9"/>
      <c r="DA204" s="28"/>
      <c r="DB204" s="28"/>
      <c r="DC204" s="28"/>
      <c r="DD204" s="28"/>
    </row>
    <row r="205" spans="1:108" ht="15.75" customHeight="1" x14ac:dyDescent="0.2">
      <c r="A205" s="27"/>
      <c r="B205" s="27"/>
      <c r="C205" s="27"/>
      <c r="D205" s="27"/>
      <c r="E205" s="27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9"/>
      <c r="DA205" s="28"/>
      <c r="DB205" s="28"/>
      <c r="DC205" s="28"/>
      <c r="DD205" s="28"/>
    </row>
    <row r="206" spans="1:108" ht="15.75" customHeight="1" x14ac:dyDescent="0.2">
      <c r="A206" s="27"/>
      <c r="B206" s="27"/>
      <c r="C206" s="27"/>
      <c r="D206" s="27"/>
      <c r="E206" s="27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9"/>
      <c r="DA206" s="28"/>
      <c r="DB206" s="28"/>
      <c r="DC206" s="28"/>
      <c r="DD206" s="28"/>
    </row>
    <row r="207" spans="1:108" ht="15.75" customHeight="1" x14ac:dyDescent="0.2">
      <c r="A207" s="27"/>
      <c r="B207" s="27"/>
      <c r="C207" s="27"/>
      <c r="D207" s="27"/>
      <c r="E207" s="27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9"/>
      <c r="DA207" s="28"/>
      <c r="DB207" s="28"/>
      <c r="DC207" s="28"/>
      <c r="DD207" s="28"/>
    </row>
    <row r="208" spans="1:108" ht="15.75" customHeight="1" x14ac:dyDescent="0.2">
      <c r="A208" s="27"/>
      <c r="B208" s="27"/>
      <c r="C208" s="27"/>
      <c r="D208" s="27"/>
      <c r="E208" s="27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9"/>
      <c r="DA208" s="28"/>
      <c r="DB208" s="28"/>
      <c r="DC208" s="28"/>
      <c r="DD208" s="28"/>
    </row>
    <row r="209" spans="1:108" ht="15.75" customHeight="1" x14ac:dyDescent="0.2">
      <c r="A209" s="27"/>
      <c r="B209" s="27"/>
      <c r="C209" s="27"/>
      <c r="D209" s="27"/>
      <c r="E209" s="27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9"/>
      <c r="DA209" s="28"/>
      <c r="DB209" s="28"/>
      <c r="DC209" s="28"/>
      <c r="DD209" s="28"/>
    </row>
    <row r="210" spans="1:108" ht="15.75" customHeight="1" x14ac:dyDescent="0.2">
      <c r="A210" s="27"/>
      <c r="B210" s="27"/>
      <c r="C210" s="27"/>
      <c r="D210" s="27"/>
      <c r="E210" s="27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9"/>
      <c r="DA210" s="28"/>
      <c r="DB210" s="28"/>
      <c r="DC210" s="28"/>
      <c r="DD210" s="28"/>
    </row>
    <row r="211" spans="1:108" ht="15.75" customHeight="1" x14ac:dyDescent="0.2">
      <c r="A211" s="27"/>
      <c r="B211" s="27"/>
      <c r="C211" s="27"/>
      <c r="D211" s="27"/>
      <c r="E211" s="27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9"/>
      <c r="DA211" s="28"/>
      <c r="DB211" s="28"/>
      <c r="DC211" s="28"/>
      <c r="DD211" s="28"/>
    </row>
    <row r="212" spans="1:108" ht="15.75" customHeight="1" x14ac:dyDescent="0.2">
      <c r="A212" s="27"/>
      <c r="B212" s="27"/>
      <c r="C212" s="27"/>
      <c r="D212" s="27"/>
      <c r="E212" s="27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9"/>
      <c r="DA212" s="28"/>
      <c r="DB212" s="28"/>
      <c r="DC212" s="28"/>
      <c r="DD212" s="28"/>
    </row>
    <row r="213" spans="1:108" ht="15.75" customHeight="1" x14ac:dyDescent="0.2">
      <c r="A213" s="27"/>
      <c r="B213" s="27"/>
      <c r="C213" s="27"/>
      <c r="D213" s="27"/>
      <c r="E213" s="27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9"/>
      <c r="DA213" s="28"/>
      <c r="DB213" s="28"/>
      <c r="DC213" s="28"/>
      <c r="DD213" s="28"/>
    </row>
    <row r="214" spans="1:108" ht="15.75" customHeight="1" x14ac:dyDescent="0.2">
      <c r="A214" s="27"/>
      <c r="B214" s="27"/>
      <c r="C214" s="27"/>
      <c r="D214" s="27"/>
      <c r="E214" s="27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9"/>
      <c r="DA214" s="28"/>
      <c r="DB214" s="28"/>
      <c r="DC214" s="28"/>
      <c r="DD214" s="28"/>
    </row>
    <row r="215" spans="1:108" ht="15.75" customHeight="1" x14ac:dyDescent="0.2">
      <c r="A215" s="27"/>
      <c r="B215" s="27"/>
      <c r="C215" s="27"/>
      <c r="D215" s="27"/>
      <c r="E215" s="27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9"/>
      <c r="DA215" s="28"/>
      <c r="DB215" s="28"/>
      <c r="DC215" s="28"/>
      <c r="DD215" s="28"/>
    </row>
    <row r="216" spans="1:108" ht="15.75" customHeight="1" x14ac:dyDescent="0.2">
      <c r="A216" s="27"/>
      <c r="B216" s="27"/>
      <c r="C216" s="27"/>
      <c r="D216" s="27"/>
      <c r="E216" s="27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9"/>
      <c r="DA216" s="28"/>
      <c r="DB216" s="28"/>
      <c r="DC216" s="28"/>
      <c r="DD216" s="28"/>
    </row>
    <row r="217" spans="1:108" ht="15.75" customHeight="1" x14ac:dyDescent="0.2">
      <c r="A217" s="27"/>
      <c r="B217" s="27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9"/>
      <c r="DA217" s="28"/>
      <c r="DB217" s="28"/>
      <c r="DC217" s="28"/>
      <c r="DD217" s="28"/>
    </row>
    <row r="218" spans="1:108" ht="15.75" customHeight="1" x14ac:dyDescent="0.2">
      <c r="A218" s="27"/>
      <c r="B218" s="27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9"/>
      <c r="DA218" s="28"/>
      <c r="DB218" s="28"/>
      <c r="DC218" s="28"/>
      <c r="DD218" s="28"/>
    </row>
    <row r="219" spans="1:108" ht="15.75" customHeight="1" x14ac:dyDescent="0.2">
      <c r="A219" s="27"/>
      <c r="B219" s="27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9"/>
      <c r="DA219" s="28"/>
      <c r="DB219" s="28"/>
      <c r="DC219" s="28"/>
      <c r="DD219" s="28"/>
    </row>
    <row r="220" spans="1:108" ht="15.75" customHeight="1" x14ac:dyDescent="0.2">
      <c r="A220" s="27"/>
      <c r="B220" s="27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9"/>
      <c r="DA220" s="28"/>
      <c r="DB220" s="28"/>
      <c r="DC220" s="28"/>
      <c r="DD220" s="28"/>
    </row>
    <row r="221" spans="1:108" ht="15.75" customHeight="1" x14ac:dyDescent="0.2">
      <c r="A221" s="27"/>
      <c r="B221" s="27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9"/>
      <c r="DA221" s="28"/>
      <c r="DB221" s="28"/>
      <c r="DC221" s="28"/>
      <c r="DD221" s="28"/>
    </row>
    <row r="222" spans="1:108" ht="15.75" customHeight="1" x14ac:dyDescent="0.2">
      <c r="A222" s="27"/>
      <c r="B222" s="27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9"/>
      <c r="DA222" s="28"/>
      <c r="DB222" s="28"/>
      <c r="DC222" s="28"/>
      <c r="DD222" s="28"/>
    </row>
    <row r="223" spans="1:108" ht="15.75" customHeight="1" x14ac:dyDescent="0.2">
      <c r="A223" s="27"/>
      <c r="B223" s="27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9"/>
      <c r="DA223" s="28"/>
      <c r="DB223" s="28"/>
      <c r="DC223" s="28"/>
      <c r="DD223" s="28"/>
    </row>
    <row r="224" spans="1:108" ht="15.75" customHeight="1" x14ac:dyDescent="0.2">
      <c r="A224" s="27"/>
      <c r="B224" s="27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9"/>
      <c r="DA224" s="28"/>
      <c r="DB224" s="28"/>
      <c r="DC224" s="28"/>
      <c r="DD224" s="28"/>
    </row>
    <row r="225" spans="1:108" ht="15.75" customHeight="1" x14ac:dyDescent="0.2">
      <c r="A225" s="27"/>
      <c r="B225" s="27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9"/>
      <c r="DA225" s="28"/>
      <c r="DB225" s="28"/>
      <c r="DC225" s="28"/>
      <c r="DD225" s="28"/>
    </row>
    <row r="226" spans="1:108" ht="15.75" customHeight="1" x14ac:dyDescent="0.2">
      <c r="A226" s="27"/>
      <c r="B226" s="27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9"/>
      <c r="DA226" s="28"/>
      <c r="DB226" s="28"/>
      <c r="DC226" s="28"/>
      <c r="DD226" s="28"/>
    </row>
    <row r="227" spans="1:108" ht="15.75" customHeight="1" x14ac:dyDescent="0.2">
      <c r="A227" s="27"/>
      <c r="B227" s="27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9"/>
      <c r="DA227" s="28"/>
      <c r="DB227" s="28"/>
      <c r="DC227" s="28"/>
      <c r="DD227" s="28"/>
    </row>
    <row r="228" spans="1:108" ht="15.75" customHeight="1" x14ac:dyDescent="0.2">
      <c r="A228" s="27"/>
      <c r="B228" s="27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9"/>
      <c r="DA228" s="28"/>
      <c r="DB228" s="28"/>
      <c r="DC228" s="28"/>
      <c r="DD228" s="28"/>
    </row>
    <row r="229" spans="1:108" ht="15.75" customHeight="1" x14ac:dyDescent="0.2">
      <c r="A229" s="27"/>
      <c r="B229" s="27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9"/>
      <c r="DA229" s="28"/>
      <c r="DB229" s="28"/>
      <c r="DC229" s="28"/>
      <c r="DD229" s="28"/>
    </row>
    <row r="230" spans="1:108" ht="15.75" customHeight="1" x14ac:dyDescent="0.2">
      <c r="A230" s="27"/>
      <c r="B230" s="27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9"/>
      <c r="DA230" s="28"/>
      <c r="DB230" s="28"/>
      <c r="DC230" s="28"/>
      <c r="DD230" s="28"/>
    </row>
    <row r="231" spans="1:108" ht="15.75" customHeight="1" x14ac:dyDescent="0.2">
      <c r="A231" s="27"/>
      <c r="B231" s="27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9"/>
      <c r="DA231" s="28"/>
      <c r="DB231" s="28"/>
      <c r="DC231" s="28"/>
      <c r="DD231" s="28"/>
    </row>
    <row r="232" spans="1:108" ht="15.75" customHeight="1" x14ac:dyDescent="0.2">
      <c r="A232" s="27"/>
      <c r="B232" s="27"/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9"/>
      <c r="DA232" s="28"/>
      <c r="DB232" s="28"/>
      <c r="DC232" s="28"/>
      <c r="DD232" s="28"/>
    </row>
    <row r="233" spans="1:108" ht="15.75" customHeight="1" x14ac:dyDescent="0.2">
      <c r="A233" s="27"/>
      <c r="B233" s="27"/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9"/>
      <c r="DA233" s="28"/>
      <c r="DB233" s="28"/>
      <c r="DC233" s="28"/>
      <c r="DD233" s="28"/>
    </row>
    <row r="234" spans="1:108" ht="15.75" customHeight="1" x14ac:dyDescent="0.2">
      <c r="A234" s="27"/>
      <c r="B234" s="27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9"/>
      <c r="DA234" s="28"/>
      <c r="DB234" s="28"/>
      <c r="DC234" s="28"/>
      <c r="DD234" s="28"/>
    </row>
    <row r="235" spans="1:108" ht="15.75" customHeight="1" x14ac:dyDescent="0.2">
      <c r="A235" s="27"/>
      <c r="B235" s="27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9"/>
      <c r="DA235" s="28"/>
      <c r="DB235" s="28"/>
      <c r="DC235" s="28"/>
      <c r="DD235" s="28"/>
    </row>
    <row r="236" spans="1:108" ht="15.75" customHeight="1" x14ac:dyDescent="0.2">
      <c r="A236" s="27"/>
      <c r="B236" s="27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9"/>
      <c r="DA236" s="28"/>
      <c r="DB236" s="28"/>
      <c r="DC236" s="28"/>
      <c r="DD236" s="28"/>
    </row>
    <row r="237" spans="1:108" ht="15.75" customHeight="1" x14ac:dyDescent="0.2">
      <c r="A237" s="27"/>
      <c r="B237" s="27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9"/>
      <c r="DA237" s="28"/>
      <c r="DB237" s="28"/>
      <c r="DC237" s="28"/>
      <c r="DD237" s="28"/>
    </row>
    <row r="238" spans="1:108" ht="15.75" customHeight="1" x14ac:dyDescent="0.2">
      <c r="A238" s="27"/>
      <c r="B238" s="27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9"/>
      <c r="DA238" s="28"/>
      <c r="DB238" s="28"/>
      <c r="DC238" s="28"/>
      <c r="DD238" s="28"/>
    </row>
    <row r="239" spans="1:108" ht="15.75" customHeight="1" x14ac:dyDescent="0.2">
      <c r="A239" s="27"/>
      <c r="B239" s="27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9"/>
      <c r="DA239" s="28"/>
      <c r="DB239" s="28"/>
      <c r="DC239" s="28"/>
      <c r="DD239" s="28"/>
    </row>
    <row r="240" spans="1:108" ht="15.75" customHeight="1" x14ac:dyDescent="0.2">
      <c r="A240" s="27"/>
      <c r="B240" s="27"/>
      <c r="C240" s="27"/>
      <c r="D240" s="27"/>
      <c r="E240" s="27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9"/>
      <c r="DA240" s="28"/>
      <c r="DB240" s="28"/>
      <c r="DC240" s="28"/>
      <c r="DD240" s="28"/>
    </row>
    <row r="241" spans="1:108" ht="15.75" customHeight="1" x14ac:dyDescent="0.2">
      <c r="A241" s="27"/>
      <c r="B241" s="27"/>
      <c r="C241" s="27"/>
      <c r="D241" s="27"/>
      <c r="E241" s="27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9"/>
      <c r="DA241" s="28"/>
      <c r="DB241" s="28"/>
      <c r="DC241" s="28"/>
      <c r="DD241" s="28"/>
    </row>
    <row r="242" spans="1:108" ht="15.75" customHeight="1" x14ac:dyDescent="0.2">
      <c r="A242" s="27"/>
      <c r="B242" s="27"/>
      <c r="C242" s="27"/>
      <c r="D242" s="27"/>
      <c r="E242" s="27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9"/>
      <c r="DA242" s="28"/>
      <c r="DB242" s="28"/>
      <c r="DC242" s="28"/>
      <c r="DD242" s="28"/>
    </row>
    <row r="243" spans="1:108" ht="15.75" customHeight="1" x14ac:dyDescent="0.2">
      <c r="A243" s="27"/>
      <c r="B243" s="27"/>
      <c r="C243" s="27"/>
      <c r="D243" s="27"/>
      <c r="E243" s="27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9"/>
      <c r="DA243" s="28"/>
      <c r="DB243" s="28"/>
      <c r="DC243" s="28"/>
      <c r="DD243" s="28"/>
    </row>
    <row r="244" spans="1:108" ht="15.75" customHeight="1" x14ac:dyDescent="0.2">
      <c r="A244" s="27"/>
      <c r="B244" s="27"/>
      <c r="C244" s="27"/>
      <c r="D244" s="27"/>
      <c r="E244" s="27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9"/>
      <c r="DA244" s="28"/>
      <c r="DB244" s="28"/>
      <c r="DC244" s="28"/>
      <c r="DD244" s="28"/>
    </row>
    <row r="245" spans="1:108" ht="15.75" customHeight="1" x14ac:dyDescent="0.2">
      <c r="A245" s="27"/>
      <c r="B245" s="27"/>
      <c r="C245" s="27"/>
      <c r="D245" s="27"/>
      <c r="E245" s="27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9"/>
      <c r="DA245" s="28"/>
      <c r="DB245" s="28"/>
      <c r="DC245" s="28"/>
      <c r="DD245" s="28"/>
    </row>
    <row r="246" spans="1:108" ht="15.75" customHeight="1" x14ac:dyDescent="0.2">
      <c r="A246" s="27"/>
      <c r="B246" s="27"/>
      <c r="C246" s="27"/>
      <c r="D246" s="27"/>
      <c r="E246" s="27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9"/>
      <c r="DA246" s="28"/>
      <c r="DB246" s="28"/>
      <c r="DC246" s="28"/>
      <c r="DD246" s="28"/>
    </row>
    <row r="247" spans="1:108" ht="15.75" customHeight="1" x14ac:dyDescent="0.2">
      <c r="A247" s="27"/>
      <c r="B247" s="27"/>
      <c r="C247" s="27"/>
      <c r="D247" s="27"/>
      <c r="E247" s="27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9"/>
      <c r="DA247" s="28"/>
      <c r="DB247" s="28"/>
      <c r="DC247" s="28"/>
      <c r="DD247" s="28"/>
    </row>
    <row r="248" spans="1:108" ht="15.75" customHeight="1" x14ac:dyDescent="0.2">
      <c r="A248" s="27"/>
      <c r="B248" s="27"/>
      <c r="C248" s="27"/>
      <c r="D248" s="27"/>
      <c r="E248" s="27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9"/>
      <c r="DA248" s="28"/>
      <c r="DB248" s="28"/>
      <c r="DC248" s="28"/>
      <c r="DD248" s="28"/>
    </row>
    <row r="249" spans="1:108" ht="15.75" customHeight="1" x14ac:dyDescent="0.2">
      <c r="A249" s="27"/>
      <c r="B249" s="27"/>
      <c r="C249" s="27"/>
      <c r="D249" s="27"/>
      <c r="E249" s="27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9"/>
      <c r="DA249" s="28"/>
      <c r="DB249" s="28"/>
      <c r="DC249" s="28"/>
      <c r="DD249" s="28"/>
    </row>
    <row r="250" spans="1:108" ht="15.75" customHeight="1" x14ac:dyDescent="0.2">
      <c r="A250" s="27"/>
      <c r="B250" s="27"/>
      <c r="C250" s="27"/>
      <c r="D250" s="27"/>
      <c r="E250" s="27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9"/>
      <c r="DA250" s="28"/>
      <c r="DB250" s="28"/>
      <c r="DC250" s="28"/>
      <c r="DD250" s="28"/>
    </row>
    <row r="251" spans="1:108" ht="15.75" customHeight="1" x14ac:dyDescent="0.2">
      <c r="A251" s="27"/>
      <c r="B251" s="27"/>
      <c r="C251" s="27"/>
      <c r="D251" s="27"/>
      <c r="E251" s="27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9"/>
      <c r="DA251" s="28"/>
      <c r="DB251" s="28"/>
      <c r="DC251" s="28"/>
      <c r="DD251" s="28"/>
    </row>
    <row r="252" spans="1:108" ht="15.75" customHeight="1" x14ac:dyDescent="0.2">
      <c r="A252" s="27"/>
      <c r="B252" s="27"/>
      <c r="C252" s="27"/>
      <c r="D252" s="27"/>
      <c r="E252" s="27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9"/>
      <c r="DA252" s="28"/>
      <c r="DB252" s="28"/>
      <c r="DC252" s="28"/>
      <c r="DD252" s="28"/>
    </row>
    <row r="253" spans="1:108" ht="15.75" customHeight="1" x14ac:dyDescent="0.2">
      <c r="A253" s="27"/>
      <c r="B253" s="27"/>
      <c r="C253" s="27"/>
      <c r="D253" s="27"/>
      <c r="E253" s="27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9"/>
      <c r="DA253" s="28"/>
      <c r="DB253" s="28"/>
      <c r="DC253" s="28"/>
      <c r="DD253" s="28"/>
    </row>
    <row r="254" spans="1:108" ht="15.75" customHeight="1" x14ac:dyDescent="0.2">
      <c r="A254" s="27"/>
      <c r="B254" s="27"/>
      <c r="C254" s="27"/>
      <c r="D254" s="27"/>
      <c r="E254" s="27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9"/>
      <c r="DA254" s="28"/>
      <c r="DB254" s="28"/>
      <c r="DC254" s="28"/>
      <c r="DD254" s="28"/>
    </row>
    <row r="255" spans="1:108" ht="15.75" customHeight="1" x14ac:dyDescent="0.2">
      <c r="A255" s="27"/>
      <c r="B255" s="27"/>
      <c r="C255" s="27"/>
      <c r="D255" s="27"/>
      <c r="E255" s="27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9"/>
      <c r="DA255" s="28"/>
      <c r="DB255" s="28"/>
      <c r="DC255" s="28"/>
      <c r="DD255" s="28"/>
    </row>
    <row r="256" spans="1:108" ht="15.75" customHeight="1" x14ac:dyDescent="0.2">
      <c r="A256" s="27"/>
      <c r="B256" s="27"/>
      <c r="C256" s="27"/>
      <c r="D256" s="27"/>
      <c r="E256" s="27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9"/>
      <c r="DA256" s="28"/>
      <c r="DB256" s="28"/>
      <c r="DC256" s="28"/>
      <c r="DD256" s="28"/>
    </row>
    <row r="257" spans="1:108" ht="15.75" customHeight="1" x14ac:dyDescent="0.2">
      <c r="A257" s="27"/>
      <c r="B257" s="27"/>
      <c r="C257" s="27"/>
      <c r="D257" s="27"/>
      <c r="E257" s="27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9"/>
      <c r="DA257" s="28"/>
      <c r="DB257" s="28"/>
      <c r="DC257" s="28"/>
      <c r="DD257" s="28"/>
    </row>
    <row r="258" spans="1:108" ht="15.75" customHeight="1" x14ac:dyDescent="0.2">
      <c r="A258" s="27"/>
      <c r="B258" s="27"/>
      <c r="C258" s="27"/>
      <c r="D258" s="27"/>
      <c r="E258" s="27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9"/>
      <c r="DA258" s="28"/>
      <c r="DB258" s="28"/>
      <c r="DC258" s="28"/>
      <c r="DD258" s="28"/>
    </row>
    <row r="259" spans="1:108" ht="15.75" customHeight="1" x14ac:dyDescent="0.2">
      <c r="A259" s="27"/>
      <c r="B259" s="27"/>
      <c r="C259" s="27"/>
      <c r="D259" s="27"/>
      <c r="E259" s="27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9"/>
      <c r="DA259" s="28"/>
      <c r="DB259" s="28"/>
      <c r="DC259" s="28"/>
      <c r="DD259" s="28"/>
    </row>
    <row r="260" spans="1:108" ht="15.75" customHeight="1" x14ac:dyDescent="0.2">
      <c r="A260" s="27"/>
      <c r="B260" s="27"/>
      <c r="C260" s="27"/>
      <c r="D260" s="27"/>
      <c r="E260" s="27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9"/>
      <c r="DA260" s="28"/>
      <c r="DB260" s="28"/>
      <c r="DC260" s="28"/>
      <c r="DD260" s="28"/>
    </row>
    <row r="261" spans="1:108" ht="15.75" customHeight="1" x14ac:dyDescent="0.2">
      <c r="A261" s="27"/>
      <c r="B261" s="27"/>
      <c r="C261" s="27"/>
      <c r="D261" s="27"/>
      <c r="E261" s="27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9"/>
      <c r="DA261" s="28"/>
      <c r="DB261" s="28"/>
      <c r="DC261" s="28"/>
      <c r="DD261" s="28"/>
    </row>
    <row r="262" spans="1:108" ht="15.75" customHeight="1" x14ac:dyDescent="0.2">
      <c r="A262" s="27"/>
      <c r="B262" s="27"/>
      <c r="C262" s="27"/>
      <c r="D262" s="27"/>
      <c r="E262" s="27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9"/>
      <c r="DA262" s="28"/>
      <c r="DB262" s="28"/>
      <c r="DC262" s="28"/>
      <c r="DD262" s="28"/>
    </row>
    <row r="263" spans="1:108" ht="15.75" customHeight="1" x14ac:dyDescent="0.2">
      <c r="A263" s="27"/>
      <c r="B263" s="27"/>
      <c r="C263" s="27"/>
      <c r="D263" s="27"/>
      <c r="E263" s="27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9"/>
      <c r="DA263" s="28"/>
      <c r="DB263" s="28"/>
      <c r="DC263" s="28"/>
      <c r="DD263" s="28"/>
    </row>
    <row r="264" spans="1:108" ht="15.75" customHeight="1" x14ac:dyDescent="0.2">
      <c r="A264" s="27"/>
      <c r="B264" s="27"/>
      <c r="C264" s="27"/>
      <c r="D264" s="27"/>
      <c r="E264" s="27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9"/>
      <c r="DA264" s="28"/>
      <c r="DB264" s="28"/>
      <c r="DC264" s="28"/>
      <c r="DD264" s="28"/>
    </row>
    <row r="265" spans="1:108" ht="15.75" customHeight="1" x14ac:dyDescent="0.2">
      <c r="A265" s="27"/>
      <c r="B265" s="27"/>
      <c r="C265" s="27"/>
      <c r="D265" s="27"/>
      <c r="E265" s="27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9"/>
      <c r="DA265" s="28"/>
      <c r="DB265" s="28"/>
      <c r="DC265" s="28"/>
      <c r="DD265" s="28"/>
    </row>
    <row r="266" spans="1:108" ht="15.75" customHeight="1" x14ac:dyDescent="0.2">
      <c r="A266" s="27"/>
      <c r="B266" s="27"/>
      <c r="C266" s="27"/>
      <c r="D266" s="27"/>
      <c r="E266" s="27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9"/>
      <c r="DA266" s="28"/>
      <c r="DB266" s="28"/>
      <c r="DC266" s="28"/>
      <c r="DD266" s="28"/>
    </row>
    <row r="267" spans="1:108" ht="15.75" customHeight="1" x14ac:dyDescent="0.2">
      <c r="A267" s="27"/>
      <c r="B267" s="27"/>
      <c r="C267" s="27"/>
      <c r="D267" s="27"/>
      <c r="E267" s="27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9"/>
      <c r="DA267" s="28"/>
      <c r="DB267" s="28"/>
      <c r="DC267" s="28"/>
      <c r="DD267" s="28"/>
    </row>
    <row r="268" spans="1:108" ht="15.75" customHeight="1" x14ac:dyDescent="0.2">
      <c r="A268" s="27"/>
      <c r="B268" s="27"/>
      <c r="C268" s="27"/>
      <c r="D268" s="27"/>
      <c r="E268" s="27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9"/>
      <c r="DA268" s="28"/>
      <c r="DB268" s="28"/>
      <c r="DC268" s="28"/>
      <c r="DD268" s="28"/>
    </row>
    <row r="269" spans="1:108" ht="15.75" customHeight="1" x14ac:dyDescent="0.2">
      <c r="A269" s="27"/>
      <c r="B269" s="27"/>
      <c r="C269" s="27"/>
      <c r="D269" s="27"/>
      <c r="E269" s="27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9"/>
      <c r="DA269" s="28"/>
      <c r="DB269" s="28"/>
      <c r="DC269" s="28"/>
      <c r="DD269" s="28"/>
    </row>
    <row r="270" spans="1:108" ht="15.75" customHeight="1" x14ac:dyDescent="0.2">
      <c r="A270" s="27"/>
      <c r="B270" s="27"/>
      <c r="C270" s="27"/>
      <c r="D270" s="27"/>
      <c r="E270" s="27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9"/>
      <c r="DA270" s="28"/>
      <c r="DB270" s="28"/>
      <c r="DC270" s="28"/>
      <c r="DD270" s="28"/>
    </row>
    <row r="271" spans="1:108" ht="15.75" customHeight="1" x14ac:dyDescent="0.2">
      <c r="A271" s="27"/>
      <c r="B271" s="27"/>
      <c r="C271" s="27"/>
      <c r="D271" s="27"/>
      <c r="E271" s="27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9"/>
      <c r="DA271" s="28"/>
      <c r="DB271" s="28"/>
      <c r="DC271" s="28"/>
      <c r="DD271" s="28"/>
    </row>
    <row r="272" spans="1:108" ht="15.75" customHeight="1" x14ac:dyDescent="0.2">
      <c r="A272" s="27"/>
      <c r="B272" s="27"/>
      <c r="C272" s="27"/>
      <c r="D272" s="27"/>
      <c r="E272" s="27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9"/>
      <c r="DA272" s="28"/>
      <c r="DB272" s="28"/>
      <c r="DC272" s="28"/>
      <c r="DD272" s="28"/>
    </row>
    <row r="273" spans="1:108" ht="15.75" customHeight="1" x14ac:dyDescent="0.2">
      <c r="A273" s="27"/>
      <c r="B273" s="27"/>
      <c r="C273" s="27"/>
      <c r="D273" s="27"/>
      <c r="E273" s="27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9"/>
      <c r="DA273" s="28"/>
      <c r="DB273" s="28"/>
      <c r="DC273" s="28"/>
      <c r="DD273" s="28"/>
    </row>
    <row r="274" spans="1:108" ht="15.75" customHeight="1" x14ac:dyDescent="0.2">
      <c r="A274" s="27"/>
      <c r="B274" s="27"/>
      <c r="C274" s="27"/>
      <c r="D274" s="27"/>
      <c r="E274" s="27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9"/>
      <c r="DA274" s="28"/>
      <c r="DB274" s="28"/>
      <c r="DC274" s="28"/>
      <c r="DD274" s="28"/>
    </row>
    <row r="275" spans="1:108" ht="15.75" customHeight="1" x14ac:dyDescent="0.2">
      <c r="A275" s="27"/>
      <c r="B275" s="27"/>
      <c r="C275" s="27"/>
      <c r="D275" s="27"/>
      <c r="E275" s="27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9"/>
      <c r="DA275" s="28"/>
      <c r="DB275" s="28"/>
      <c r="DC275" s="28"/>
      <c r="DD275" s="28"/>
    </row>
    <row r="276" spans="1:108" ht="15.75" customHeight="1" x14ac:dyDescent="0.2">
      <c r="A276" s="27"/>
      <c r="B276" s="27"/>
      <c r="C276" s="27"/>
      <c r="D276" s="27"/>
      <c r="E276" s="27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9"/>
      <c r="DA276" s="28"/>
      <c r="DB276" s="28"/>
      <c r="DC276" s="28"/>
      <c r="DD276" s="28"/>
    </row>
    <row r="277" spans="1:108" ht="15.75" customHeight="1" x14ac:dyDescent="0.2">
      <c r="A277" s="27"/>
      <c r="B277" s="27"/>
      <c r="C277" s="27"/>
      <c r="D277" s="27"/>
      <c r="E277" s="27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9"/>
      <c r="DA277" s="28"/>
      <c r="DB277" s="28"/>
      <c r="DC277" s="28"/>
      <c r="DD277" s="28"/>
    </row>
    <row r="278" spans="1:108" ht="15.75" customHeight="1" x14ac:dyDescent="0.2">
      <c r="A278" s="27"/>
      <c r="B278" s="27"/>
      <c r="C278" s="27"/>
      <c r="D278" s="27"/>
      <c r="E278" s="27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9"/>
      <c r="DA278" s="28"/>
      <c r="DB278" s="28"/>
      <c r="DC278" s="28"/>
      <c r="DD278" s="28"/>
    </row>
    <row r="279" spans="1:108" ht="15.75" customHeight="1" x14ac:dyDescent="0.2">
      <c r="A279" s="27"/>
      <c r="B279" s="27"/>
      <c r="C279" s="27"/>
      <c r="D279" s="27"/>
      <c r="E279" s="27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9"/>
      <c r="DA279" s="28"/>
      <c r="DB279" s="28"/>
      <c r="DC279" s="28"/>
      <c r="DD279" s="28"/>
    </row>
    <row r="280" spans="1:108" ht="15.75" customHeight="1" x14ac:dyDescent="0.2">
      <c r="A280" s="27"/>
      <c r="B280" s="27"/>
      <c r="C280" s="27"/>
      <c r="D280" s="27"/>
      <c r="E280" s="27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9"/>
      <c r="DA280" s="28"/>
      <c r="DB280" s="28"/>
      <c r="DC280" s="28"/>
      <c r="DD280" s="28"/>
    </row>
    <row r="281" spans="1:108" ht="15.75" customHeight="1" x14ac:dyDescent="0.2">
      <c r="A281" s="27"/>
      <c r="B281" s="27"/>
      <c r="C281" s="27"/>
      <c r="D281" s="27"/>
      <c r="E281" s="27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9"/>
      <c r="DA281" s="28"/>
      <c r="DB281" s="28"/>
      <c r="DC281" s="28"/>
      <c r="DD281" s="28"/>
    </row>
    <row r="282" spans="1:108" ht="15.75" customHeight="1" x14ac:dyDescent="0.2">
      <c r="A282" s="27"/>
      <c r="B282" s="27"/>
      <c r="C282" s="27"/>
      <c r="D282" s="27"/>
      <c r="E282" s="27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9"/>
      <c r="DA282" s="28"/>
      <c r="DB282" s="28"/>
      <c r="DC282" s="28"/>
      <c r="DD282" s="28"/>
    </row>
    <row r="283" spans="1:108" ht="15.75" customHeight="1" x14ac:dyDescent="0.2">
      <c r="A283" s="27"/>
      <c r="B283" s="27"/>
      <c r="C283" s="27"/>
      <c r="D283" s="27"/>
      <c r="E283" s="27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9"/>
      <c r="DA283" s="28"/>
      <c r="DB283" s="28"/>
      <c r="DC283" s="28"/>
      <c r="DD283" s="28"/>
    </row>
    <row r="284" spans="1:108" ht="15.75" customHeight="1" x14ac:dyDescent="0.2">
      <c r="A284" s="27"/>
      <c r="B284" s="27"/>
      <c r="C284" s="27"/>
      <c r="D284" s="27"/>
      <c r="E284" s="27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9"/>
      <c r="DA284" s="28"/>
      <c r="DB284" s="28"/>
      <c r="DC284" s="28"/>
      <c r="DD284" s="28"/>
    </row>
    <row r="285" spans="1:108" ht="15.75" customHeight="1" x14ac:dyDescent="0.2">
      <c r="A285" s="27"/>
      <c r="B285" s="27"/>
      <c r="C285" s="27"/>
      <c r="D285" s="27"/>
      <c r="E285" s="27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9"/>
      <c r="DA285" s="28"/>
      <c r="DB285" s="28"/>
      <c r="DC285" s="28"/>
      <c r="DD285" s="28"/>
    </row>
    <row r="286" spans="1:108" ht="15.75" customHeight="1" x14ac:dyDescent="0.2">
      <c r="A286" s="27"/>
      <c r="B286" s="27"/>
      <c r="C286" s="27"/>
      <c r="D286" s="27"/>
      <c r="E286" s="27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9"/>
      <c r="DA286" s="28"/>
      <c r="DB286" s="28"/>
      <c r="DC286" s="28"/>
      <c r="DD286" s="28"/>
    </row>
    <row r="287" spans="1:108" ht="15.75" customHeight="1" x14ac:dyDescent="0.2">
      <c r="A287" s="27"/>
      <c r="B287" s="27"/>
      <c r="C287" s="27"/>
      <c r="D287" s="27"/>
      <c r="E287" s="27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9"/>
      <c r="DA287" s="28"/>
      <c r="DB287" s="28"/>
      <c r="DC287" s="28"/>
      <c r="DD287" s="28"/>
    </row>
    <row r="288" spans="1:108" ht="15.75" customHeight="1" x14ac:dyDescent="0.2">
      <c r="A288" s="27"/>
      <c r="B288" s="27"/>
      <c r="C288" s="27"/>
      <c r="D288" s="27"/>
      <c r="E288" s="27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9"/>
      <c r="DA288" s="28"/>
      <c r="DB288" s="28"/>
      <c r="DC288" s="28"/>
      <c r="DD288" s="28"/>
    </row>
    <row r="289" spans="1:108" ht="15.75" customHeight="1" x14ac:dyDescent="0.2">
      <c r="A289" s="27"/>
      <c r="B289" s="27"/>
      <c r="C289" s="27"/>
      <c r="D289" s="27"/>
      <c r="E289" s="27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9"/>
      <c r="DA289" s="28"/>
      <c r="DB289" s="28"/>
      <c r="DC289" s="28"/>
      <c r="DD289" s="28"/>
    </row>
    <row r="290" spans="1:108" ht="15.75" customHeight="1" x14ac:dyDescent="0.2">
      <c r="A290" s="27"/>
      <c r="B290" s="27"/>
      <c r="C290" s="27"/>
      <c r="D290" s="27"/>
      <c r="E290" s="27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9"/>
      <c r="DA290" s="28"/>
      <c r="DB290" s="28"/>
      <c r="DC290" s="28"/>
      <c r="DD290" s="28"/>
    </row>
    <row r="291" spans="1:108" ht="15.75" customHeight="1" x14ac:dyDescent="0.2">
      <c r="A291" s="27"/>
      <c r="B291" s="27"/>
      <c r="C291" s="27"/>
      <c r="D291" s="27"/>
      <c r="E291" s="27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9"/>
      <c r="DA291" s="28"/>
      <c r="DB291" s="28"/>
      <c r="DC291" s="28"/>
      <c r="DD291" s="28"/>
    </row>
    <row r="292" spans="1:108" ht="15.75" customHeight="1" x14ac:dyDescent="0.2">
      <c r="A292" s="27"/>
      <c r="B292" s="27"/>
      <c r="C292" s="27"/>
      <c r="D292" s="27"/>
      <c r="E292" s="27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9"/>
      <c r="DA292" s="28"/>
      <c r="DB292" s="28"/>
      <c r="DC292" s="28"/>
      <c r="DD292" s="28"/>
    </row>
    <row r="293" spans="1:108" ht="15.75" customHeight="1" x14ac:dyDescent="0.2">
      <c r="A293" s="27"/>
      <c r="B293" s="27"/>
      <c r="C293" s="27"/>
      <c r="D293" s="27"/>
      <c r="E293" s="27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9"/>
      <c r="DA293" s="28"/>
      <c r="DB293" s="28"/>
      <c r="DC293" s="28"/>
      <c r="DD293" s="28"/>
    </row>
    <row r="294" spans="1:108" ht="15.75" customHeight="1" x14ac:dyDescent="0.2">
      <c r="A294" s="27"/>
      <c r="B294" s="27"/>
      <c r="C294" s="27"/>
      <c r="D294" s="27"/>
      <c r="E294" s="27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9"/>
      <c r="DA294" s="28"/>
      <c r="DB294" s="28"/>
      <c r="DC294" s="28"/>
      <c r="DD294" s="28"/>
    </row>
    <row r="295" spans="1:108" ht="15.75" customHeight="1" x14ac:dyDescent="0.2">
      <c r="A295" s="27"/>
      <c r="B295" s="27"/>
      <c r="C295" s="27"/>
      <c r="D295" s="27"/>
      <c r="E295" s="27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9"/>
      <c r="DA295" s="28"/>
      <c r="DB295" s="28"/>
      <c r="DC295" s="28"/>
      <c r="DD295" s="28"/>
    </row>
    <row r="296" spans="1:108" ht="15.75" customHeight="1" x14ac:dyDescent="0.2">
      <c r="A296" s="27"/>
      <c r="B296" s="27"/>
      <c r="C296" s="27"/>
      <c r="D296" s="27"/>
      <c r="E296" s="27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9"/>
      <c r="DA296" s="28"/>
      <c r="DB296" s="28"/>
      <c r="DC296" s="28"/>
      <c r="DD296" s="28"/>
    </row>
    <row r="297" spans="1:108" ht="15.75" customHeight="1" x14ac:dyDescent="0.2">
      <c r="A297" s="27"/>
      <c r="B297" s="27"/>
      <c r="C297" s="27"/>
      <c r="D297" s="27"/>
      <c r="E297" s="27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9"/>
      <c r="DA297" s="28"/>
      <c r="DB297" s="28"/>
      <c r="DC297" s="28"/>
      <c r="DD297" s="28"/>
    </row>
    <row r="298" spans="1:108" ht="15.75" customHeight="1" x14ac:dyDescent="0.2">
      <c r="A298" s="27"/>
      <c r="B298" s="27"/>
      <c r="C298" s="27"/>
      <c r="D298" s="27"/>
      <c r="E298" s="27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9"/>
      <c r="DA298" s="28"/>
      <c r="DB298" s="28"/>
      <c r="DC298" s="28"/>
      <c r="DD298" s="28"/>
    </row>
    <row r="299" spans="1:108" ht="15.75" customHeight="1" x14ac:dyDescent="0.2">
      <c r="A299" s="27"/>
      <c r="B299" s="27"/>
      <c r="C299" s="27"/>
      <c r="D299" s="27"/>
      <c r="E299" s="27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9"/>
      <c r="DA299" s="28"/>
      <c r="DB299" s="28"/>
      <c r="DC299" s="28"/>
      <c r="DD299" s="28"/>
    </row>
    <row r="300" spans="1:108" ht="15.75" customHeight="1" x14ac:dyDescent="0.2">
      <c r="A300" s="27"/>
      <c r="B300" s="27"/>
      <c r="C300" s="27"/>
      <c r="D300" s="27"/>
      <c r="E300" s="27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9"/>
      <c r="DA300" s="28"/>
      <c r="DB300" s="28"/>
      <c r="DC300" s="28"/>
      <c r="DD300" s="28"/>
    </row>
    <row r="301" spans="1:108" ht="15.75" customHeight="1" x14ac:dyDescent="0.2">
      <c r="A301" s="27"/>
      <c r="B301" s="27"/>
      <c r="C301" s="27"/>
      <c r="D301" s="27"/>
      <c r="E301" s="27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9"/>
      <c r="DA301" s="28"/>
      <c r="DB301" s="28"/>
      <c r="DC301" s="28"/>
      <c r="DD301" s="28"/>
    </row>
    <row r="302" spans="1:108" ht="15.75" customHeight="1" x14ac:dyDescent="0.2">
      <c r="A302" s="27"/>
      <c r="B302" s="27"/>
      <c r="C302" s="27"/>
      <c r="D302" s="27"/>
      <c r="E302" s="27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9"/>
      <c r="DA302" s="28"/>
      <c r="DB302" s="28"/>
      <c r="DC302" s="28"/>
      <c r="DD302" s="28"/>
    </row>
    <row r="303" spans="1:108" ht="15.75" customHeight="1" x14ac:dyDescent="0.2">
      <c r="A303" s="27"/>
      <c r="B303" s="27"/>
      <c r="C303" s="27"/>
      <c r="D303" s="27"/>
      <c r="E303" s="27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9"/>
      <c r="DA303" s="28"/>
      <c r="DB303" s="28"/>
      <c r="DC303" s="28"/>
      <c r="DD303" s="28"/>
    </row>
    <row r="304" spans="1:108" ht="15.75" customHeight="1" x14ac:dyDescent="0.2">
      <c r="A304" s="27"/>
      <c r="B304" s="27"/>
      <c r="C304" s="27"/>
      <c r="D304" s="27"/>
      <c r="E304" s="27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9"/>
      <c r="DA304" s="28"/>
      <c r="DB304" s="28"/>
      <c r="DC304" s="28"/>
      <c r="DD304" s="28"/>
    </row>
    <row r="305" spans="1:108" ht="15.75" customHeight="1" x14ac:dyDescent="0.2">
      <c r="A305" s="27"/>
      <c r="B305" s="27"/>
      <c r="C305" s="27"/>
      <c r="D305" s="27"/>
      <c r="E305" s="27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9"/>
      <c r="DA305" s="28"/>
      <c r="DB305" s="28"/>
      <c r="DC305" s="28"/>
      <c r="DD305" s="28"/>
    </row>
    <row r="306" spans="1:108" ht="15.75" customHeight="1" x14ac:dyDescent="0.2">
      <c r="A306" s="27"/>
      <c r="B306" s="27"/>
      <c r="C306" s="27"/>
      <c r="D306" s="27"/>
      <c r="E306" s="27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9"/>
      <c r="DA306" s="28"/>
      <c r="DB306" s="28"/>
      <c r="DC306" s="28"/>
      <c r="DD306" s="28"/>
    </row>
    <row r="307" spans="1:108" ht="15.75" customHeight="1" x14ac:dyDescent="0.2">
      <c r="A307" s="27"/>
      <c r="B307" s="27"/>
      <c r="C307" s="27"/>
      <c r="D307" s="27"/>
      <c r="E307" s="27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9"/>
      <c r="DA307" s="28"/>
      <c r="DB307" s="28"/>
      <c r="DC307" s="28"/>
      <c r="DD307" s="28"/>
    </row>
    <row r="308" spans="1:108" ht="15.75" customHeight="1" x14ac:dyDescent="0.2">
      <c r="A308" s="27"/>
      <c r="B308" s="27"/>
      <c r="C308" s="27"/>
      <c r="D308" s="27"/>
      <c r="E308" s="27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9"/>
      <c r="DA308" s="28"/>
      <c r="DB308" s="28"/>
      <c r="DC308" s="28"/>
      <c r="DD308" s="28"/>
    </row>
    <row r="309" spans="1:108" ht="15.75" customHeight="1" x14ac:dyDescent="0.2">
      <c r="A309" s="27"/>
      <c r="B309" s="27"/>
      <c r="C309" s="27"/>
      <c r="D309" s="27"/>
      <c r="E309" s="27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9"/>
      <c r="DA309" s="28"/>
      <c r="DB309" s="28"/>
      <c r="DC309" s="28"/>
      <c r="DD309" s="28"/>
    </row>
    <row r="310" spans="1:108" ht="15.75" customHeight="1" x14ac:dyDescent="0.2">
      <c r="A310" s="27"/>
      <c r="B310" s="27"/>
      <c r="C310" s="27"/>
      <c r="D310" s="27"/>
      <c r="E310" s="27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9"/>
      <c r="DA310" s="28"/>
      <c r="DB310" s="28"/>
      <c r="DC310" s="28"/>
      <c r="DD310" s="28"/>
    </row>
    <row r="311" spans="1:108" ht="15.75" customHeight="1" x14ac:dyDescent="0.2">
      <c r="A311" s="27"/>
      <c r="B311" s="27"/>
      <c r="C311" s="27"/>
      <c r="D311" s="27"/>
      <c r="E311" s="27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9"/>
      <c r="DA311" s="28"/>
      <c r="DB311" s="28"/>
      <c r="DC311" s="28"/>
      <c r="DD311" s="28"/>
    </row>
    <row r="312" spans="1:108" ht="15.75" customHeight="1" x14ac:dyDescent="0.2">
      <c r="A312" s="27"/>
      <c r="B312" s="27"/>
      <c r="C312" s="27"/>
      <c r="D312" s="27"/>
      <c r="E312" s="27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9"/>
      <c r="DA312" s="28"/>
      <c r="DB312" s="28"/>
      <c r="DC312" s="28"/>
      <c r="DD312" s="28"/>
    </row>
    <row r="313" spans="1:108" ht="15.75" customHeight="1" x14ac:dyDescent="0.2">
      <c r="A313" s="27"/>
      <c r="B313" s="27"/>
      <c r="C313" s="27"/>
      <c r="D313" s="27"/>
      <c r="E313" s="27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9"/>
      <c r="DA313" s="28"/>
      <c r="DB313" s="28"/>
      <c r="DC313" s="28"/>
      <c r="DD313" s="28"/>
    </row>
    <row r="314" spans="1:108" ht="15.75" customHeight="1" x14ac:dyDescent="0.2">
      <c r="A314" s="27"/>
      <c r="B314" s="27"/>
      <c r="C314" s="27"/>
      <c r="D314" s="27"/>
      <c r="E314" s="27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9"/>
      <c r="DA314" s="28"/>
      <c r="DB314" s="28"/>
      <c r="DC314" s="28"/>
      <c r="DD314" s="28"/>
    </row>
    <row r="315" spans="1:108" ht="15.75" customHeight="1" x14ac:dyDescent="0.2">
      <c r="A315" s="27"/>
      <c r="B315" s="27"/>
      <c r="C315" s="27"/>
      <c r="D315" s="27"/>
      <c r="E315" s="27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9"/>
      <c r="DA315" s="28"/>
      <c r="DB315" s="28"/>
      <c r="DC315" s="28"/>
      <c r="DD315" s="28"/>
    </row>
    <row r="316" spans="1:108" ht="15.75" customHeight="1" x14ac:dyDescent="0.2">
      <c r="A316" s="27"/>
      <c r="B316" s="27"/>
      <c r="C316" s="27"/>
      <c r="D316" s="27"/>
      <c r="E316" s="27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9"/>
      <c r="DA316" s="28"/>
      <c r="DB316" s="28"/>
      <c r="DC316" s="28"/>
      <c r="DD316" s="28"/>
    </row>
    <row r="317" spans="1:108" ht="15.75" customHeight="1" x14ac:dyDescent="0.2">
      <c r="A317" s="27"/>
      <c r="B317" s="27"/>
      <c r="C317" s="27"/>
      <c r="D317" s="27"/>
      <c r="E317" s="27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9"/>
      <c r="DA317" s="28"/>
      <c r="DB317" s="28"/>
      <c r="DC317" s="28"/>
      <c r="DD317" s="28"/>
    </row>
    <row r="318" spans="1:108" ht="15.75" customHeight="1" x14ac:dyDescent="0.2">
      <c r="A318" s="27"/>
      <c r="B318" s="27"/>
      <c r="C318" s="27"/>
      <c r="D318" s="27"/>
      <c r="E318" s="27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9"/>
      <c r="DA318" s="28"/>
      <c r="DB318" s="28"/>
      <c r="DC318" s="28"/>
      <c r="DD318" s="28"/>
    </row>
    <row r="319" spans="1:108" ht="15.75" customHeight="1" x14ac:dyDescent="0.2">
      <c r="A319" s="27"/>
      <c r="B319" s="27"/>
      <c r="C319" s="27"/>
      <c r="D319" s="27"/>
      <c r="E319" s="27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9"/>
      <c r="DA319" s="28"/>
      <c r="DB319" s="28"/>
      <c r="DC319" s="28"/>
      <c r="DD319" s="28"/>
    </row>
    <row r="320" spans="1:108" ht="15.75" customHeight="1" x14ac:dyDescent="0.2">
      <c r="A320" s="27"/>
      <c r="B320" s="27"/>
      <c r="C320" s="27"/>
      <c r="D320" s="27"/>
      <c r="E320" s="27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9"/>
      <c r="DA320" s="28"/>
      <c r="DB320" s="28"/>
      <c r="DC320" s="28"/>
      <c r="DD320" s="28"/>
    </row>
    <row r="321" spans="1:108" ht="15.75" customHeight="1" x14ac:dyDescent="0.2">
      <c r="A321" s="27"/>
      <c r="B321" s="27"/>
      <c r="C321" s="27"/>
      <c r="D321" s="27"/>
      <c r="E321" s="27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9"/>
      <c r="DA321" s="28"/>
      <c r="DB321" s="28"/>
      <c r="DC321" s="28"/>
      <c r="DD321" s="28"/>
    </row>
    <row r="322" spans="1:108" ht="15.75" customHeight="1" x14ac:dyDescent="0.2">
      <c r="A322" s="27"/>
      <c r="B322" s="27"/>
      <c r="C322" s="27"/>
      <c r="D322" s="27"/>
      <c r="E322" s="27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9"/>
      <c r="DA322" s="28"/>
      <c r="DB322" s="28"/>
      <c r="DC322" s="28"/>
      <c r="DD322" s="28"/>
    </row>
    <row r="323" spans="1:108" ht="15.75" customHeight="1" x14ac:dyDescent="0.2">
      <c r="A323" s="27"/>
      <c r="B323" s="27"/>
      <c r="C323" s="27"/>
      <c r="D323" s="27"/>
      <c r="E323" s="27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9"/>
      <c r="DA323" s="28"/>
      <c r="DB323" s="28"/>
      <c r="DC323" s="28"/>
      <c r="DD323" s="28"/>
    </row>
    <row r="324" spans="1:108" ht="15.75" customHeight="1" x14ac:dyDescent="0.2">
      <c r="A324" s="27"/>
      <c r="B324" s="27"/>
      <c r="C324" s="27"/>
      <c r="D324" s="27"/>
      <c r="E324" s="27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9"/>
      <c r="DA324" s="28"/>
      <c r="DB324" s="28"/>
      <c r="DC324" s="28"/>
      <c r="DD324" s="28"/>
    </row>
    <row r="325" spans="1:108" ht="15.75" customHeight="1" x14ac:dyDescent="0.2">
      <c r="A325" s="27"/>
      <c r="B325" s="27"/>
      <c r="C325" s="27"/>
      <c r="D325" s="27"/>
      <c r="E325" s="27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9"/>
      <c r="DA325" s="28"/>
      <c r="DB325" s="28"/>
      <c r="DC325" s="28"/>
      <c r="DD325" s="28"/>
    </row>
    <row r="326" spans="1:108" ht="15.75" customHeight="1" x14ac:dyDescent="0.2">
      <c r="A326" s="27"/>
      <c r="B326" s="27"/>
      <c r="C326" s="27"/>
      <c r="D326" s="27"/>
      <c r="E326" s="27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9"/>
      <c r="DA326" s="28"/>
      <c r="DB326" s="28"/>
      <c r="DC326" s="28"/>
      <c r="DD326" s="28"/>
    </row>
    <row r="327" spans="1:108" ht="15.75" customHeight="1" x14ac:dyDescent="0.2">
      <c r="A327" s="27"/>
      <c r="B327" s="27"/>
      <c r="C327" s="27"/>
      <c r="D327" s="27"/>
      <c r="E327" s="27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9"/>
      <c r="DA327" s="28"/>
      <c r="DB327" s="28"/>
      <c r="DC327" s="28"/>
      <c r="DD327" s="28"/>
    </row>
    <row r="328" spans="1:108" ht="15.75" customHeight="1" x14ac:dyDescent="0.2">
      <c r="A328" s="27"/>
      <c r="B328" s="27"/>
      <c r="C328" s="27"/>
      <c r="D328" s="27"/>
      <c r="E328" s="27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9"/>
      <c r="DA328" s="28"/>
      <c r="DB328" s="28"/>
      <c r="DC328" s="28"/>
      <c r="DD328" s="28"/>
    </row>
    <row r="329" spans="1:108" ht="15.75" customHeight="1" x14ac:dyDescent="0.2">
      <c r="A329" s="27"/>
      <c r="B329" s="27"/>
      <c r="C329" s="27"/>
      <c r="D329" s="27"/>
      <c r="E329" s="27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9"/>
      <c r="DA329" s="28"/>
      <c r="DB329" s="28"/>
      <c r="DC329" s="28"/>
      <c r="DD329" s="28"/>
    </row>
    <row r="330" spans="1:108" ht="15.75" customHeight="1" x14ac:dyDescent="0.2">
      <c r="A330" s="27"/>
      <c r="B330" s="27"/>
      <c r="C330" s="27"/>
      <c r="D330" s="27"/>
      <c r="E330" s="27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9"/>
      <c r="DA330" s="28"/>
      <c r="DB330" s="28"/>
      <c r="DC330" s="28"/>
      <c r="DD330" s="28"/>
    </row>
    <row r="331" spans="1:108" ht="15.75" customHeight="1" x14ac:dyDescent="0.2">
      <c r="A331" s="27"/>
      <c r="B331" s="27"/>
      <c r="C331" s="27"/>
      <c r="D331" s="27"/>
      <c r="E331" s="27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9"/>
      <c r="DA331" s="28"/>
      <c r="DB331" s="28"/>
      <c r="DC331" s="28"/>
      <c r="DD331" s="28"/>
    </row>
    <row r="332" spans="1:108" ht="15.75" customHeight="1" x14ac:dyDescent="0.2">
      <c r="A332" s="27"/>
      <c r="B332" s="27"/>
      <c r="C332" s="27"/>
      <c r="D332" s="27"/>
      <c r="E332" s="27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9"/>
      <c r="DA332" s="28"/>
      <c r="DB332" s="28"/>
      <c r="DC332" s="28"/>
      <c r="DD332" s="28"/>
    </row>
    <row r="333" spans="1:108" ht="15.75" customHeight="1" x14ac:dyDescent="0.2">
      <c r="A333" s="27"/>
      <c r="B333" s="27"/>
      <c r="C333" s="27"/>
      <c r="D333" s="27"/>
      <c r="E333" s="27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9"/>
      <c r="DA333" s="28"/>
      <c r="DB333" s="28"/>
      <c r="DC333" s="28"/>
      <c r="DD333" s="28"/>
    </row>
    <row r="334" spans="1:108" ht="15.75" customHeight="1" x14ac:dyDescent="0.2">
      <c r="A334" s="27"/>
      <c r="B334" s="27"/>
      <c r="C334" s="27"/>
      <c r="D334" s="27"/>
      <c r="E334" s="27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9"/>
      <c r="DA334" s="28"/>
      <c r="DB334" s="28"/>
      <c r="DC334" s="28"/>
      <c r="DD334" s="28"/>
    </row>
    <row r="335" spans="1:108" ht="15.75" customHeight="1" x14ac:dyDescent="0.2">
      <c r="A335" s="27"/>
      <c r="B335" s="27"/>
      <c r="C335" s="27"/>
      <c r="D335" s="27"/>
      <c r="E335" s="27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9"/>
      <c r="DA335" s="28"/>
      <c r="DB335" s="28"/>
      <c r="DC335" s="28"/>
      <c r="DD335" s="28"/>
    </row>
    <row r="336" spans="1:108" ht="15.75" customHeight="1" x14ac:dyDescent="0.2">
      <c r="A336" s="27"/>
      <c r="B336" s="27"/>
      <c r="C336" s="27"/>
      <c r="D336" s="27"/>
      <c r="E336" s="27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9"/>
      <c r="DA336" s="28"/>
      <c r="DB336" s="28"/>
      <c r="DC336" s="28"/>
      <c r="DD336" s="28"/>
    </row>
    <row r="337" spans="1:108" ht="15.75" customHeight="1" x14ac:dyDescent="0.2">
      <c r="A337" s="27"/>
      <c r="B337" s="27"/>
      <c r="C337" s="27"/>
      <c r="D337" s="27"/>
      <c r="E337" s="27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9"/>
      <c r="DA337" s="28"/>
      <c r="DB337" s="28"/>
      <c r="DC337" s="28"/>
      <c r="DD337" s="28"/>
    </row>
    <row r="338" spans="1:108" ht="15.75" customHeight="1" x14ac:dyDescent="0.2">
      <c r="A338" s="27"/>
      <c r="B338" s="27"/>
      <c r="C338" s="27"/>
      <c r="D338" s="27"/>
      <c r="E338" s="27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9"/>
      <c r="DA338" s="28"/>
      <c r="DB338" s="28"/>
      <c r="DC338" s="28"/>
      <c r="DD338" s="28"/>
    </row>
    <row r="339" spans="1:108" ht="15.75" customHeight="1" x14ac:dyDescent="0.2">
      <c r="A339" s="27"/>
      <c r="B339" s="27"/>
      <c r="C339" s="27"/>
      <c r="D339" s="27"/>
      <c r="E339" s="27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9"/>
      <c r="DA339" s="28"/>
      <c r="DB339" s="28"/>
      <c r="DC339" s="28"/>
      <c r="DD339" s="28"/>
    </row>
    <row r="340" spans="1:108" ht="15.75" customHeight="1" x14ac:dyDescent="0.2">
      <c r="A340" s="27"/>
      <c r="B340" s="27"/>
      <c r="C340" s="27"/>
      <c r="D340" s="27"/>
      <c r="E340" s="27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9"/>
      <c r="DA340" s="28"/>
      <c r="DB340" s="28"/>
      <c r="DC340" s="28"/>
      <c r="DD340" s="28"/>
    </row>
    <row r="341" spans="1:108" ht="15.75" customHeight="1" x14ac:dyDescent="0.2">
      <c r="A341" s="27"/>
      <c r="B341" s="27"/>
      <c r="C341" s="27"/>
      <c r="D341" s="27"/>
      <c r="E341" s="27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9"/>
      <c r="DA341" s="28"/>
      <c r="DB341" s="28"/>
      <c r="DC341" s="28"/>
      <c r="DD341" s="28"/>
    </row>
    <row r="342" spans="1:108" ht="15.75" customHeight="1" x14ac:dyDescent="0.2">
      <c r="A342" s="27"/>
      <c r="B342" s="27"/>
      <c r="C342" s="27"/>
      <c r="D342" s="27"/>
      <c r="E342" s="27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9"/>
      <c r="DA342" s="28"/>
      <c r="DB342" s="28"/>
      <c r="DC342" s="28"/>
      <c r="DD342" s="28"/>
    </row>
    <row r="343" spans="1:108" ht="15.75" customHeight="1" x14ac:dyDescent="0.2">
      <c r="A343" s="27"/>
      <c r="B343" s="27"/>
      <c r="C343" s="27"/>
      <c r="D343" s="27"/>
      <c r="E343" s="27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9"/>
      <c r="DA343" s="28"/>
      <c r="DB343" s="28"/>
      <c r="DC343" s="28"/>
      <c r="DD343" s="28"/>
    </row>
    <row r="344" spans="1:108" ht="15.75" customHeight="1" x14ac:dyDescent="0.2">
      <c r="A344" s="27"/>
      <c r="B344" s="27"/>
      <c r="C344" s="27"/>
      <c r="D344" s="27"/>
      <c r="E344" s="27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9"/>
      <c r="DA344" s="28"/>
      <c r="DB344" s="28"/>
      <c r="DC344" s="28"/>
      <c r="DD344" s="28"/>
    </row>
    <row r="345" spans="1:108" ht="15.75" customHeight="1" x14ac:dyDescent="0.2">
      <c r="A345" s="27"/>
      <c r="B345" s="27"/>
      <c r="C345" s="27"/>
      <c r="D345" s="27"/>
      <c r="E345" s="27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9"/>
      <c r="DA345" s="28"/>
      <c r="DB345" s="28"/>
      <c r="DC345" s="28"/>
      <c r="DD345" s="28"/>
    </row>
    <row r="346" spans="1:108" ht="15.75" customHeight="1" x14ac:dyDescent="0.2">
      <c r="A346" s="27"/>
      <c r="B346" s="27"/>
      <c r="C346" s="27"/>
      <c r="D346" s="27"/>
      <c r="E346" s="27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9"/>
      <c r="DA346" s="28"/>
      <c r="DB346" s="28"/>
      <c r="DC346" s="28"/>
      <c r="DD346" s="28"/>
    </row>
    <row r="347" spans="1:108" ht="15.75" customHeight="1" x14ac:dyDescent="0.2">
      <c r="A347" s="27"/>
      <c r="B347" s="27"/>
      <c r="C347" s="27"/>
      <c r="D347" s="27"/>
      <c r="E347" s="27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9"/>
      <c r="DA347" s="28"/>
      <c r="DB347" s="28"/>
      <c r="DC347" s="28"/>
      <c r="DD347" s="28"/>
    </row>
    <row r="348" spans="1:108" ht="15.75" customHeight="1" x14ac:dyDescent="0.2">
      <c r="A348" s="27"/>
      <c r="B348" s="27"/>
      <c r="C348" s="27"/>
      <c r="D348" s="27"/>
      <c r="E348" s="27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9"/>
      <c r="DA348" s="28"/>
      <c r="DB348" s="28"/>
      <c r="DC348" s="28"/>
      <c r="DD348" s="28"/>
    </row>
    <row r="349" spans="1:108" ht="15.75" customHeight="1" x14ac:dyDescent="0.2">
      <c r="A349" s="27"/>
      <c r="B349" s="27"/>
      <c r="C349" s="27"/>
      <c r="D349" s="27"/>
      <c r="E349" s="27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9"/>
      <c r="DA349" s="28"/>
      <c r="DB349" s="28"/>
      <c r="DC349" s="28"/>
      <c r="DD349" s="28"/>
    </row>
    <row r="350" spans="1:108" ht="15.75" customHeight="1" x14ac:dyDescent="0.2">
      <c r="A350" s="27"/>
      <c r="B350" s="27"/>
      <c r="C350" s="27"/>
      <c r="D350" s="27"/>
      <c r="E350" s="27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9"/>
      <c r="DA350" s="28"/>
      <c r="DB350" s="28"/>
      <c r="DC350" s="28"/>
      <c r="DD350" s="28"/>
    </row>
    <row r="351" spans="1:108" ht="15.75" customHeight="1" x14ac:dyDescent="0.2">
      <c r="A351" s="27"/>
      <c r="B351" s="27"/>
      <c r="C351" s="27"/>
      <c r="D351" s="27"/>
      <c r="E351" s="27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9"/>
      <c r="DA351" s="28"/>
      <c r="DB351" s="28"/>
      <c r="DC351" s="28"/>
      <c r="DD351" s="28"/>
    </row>
    <row r="352" spans="1:108" ht="15.75" customHeight="1" x14ac:dyDescent="0.2">
      <c r="A352" s="27"/>
      <c r="B352" s="27"/>
      <c r="C352" s="27"/>
      <c r="D352" s="27"/>
      <c r="E352" s="27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9"/>
      <c r="DA352" s="28"/>
      <c r="DB352" s="28"/>
      <c r="DC352" s="28"/>
      <c r="DD352" s="28"/>
    </row>
    <row r="353" spans="1:108" ht="15.75" customHeight="1" x14ac:dyDescent="0.2">
      <c r="A353" s="27"/>
      <c r="B353" s="27"/>
      <c r="C353" s="27"/>
      <c r="D353" s="27"/>
      <c r="E353" s="27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9"/>
      <c r="DA353" s="28"/>
      <c r="DB353" s="28"/>
      <c r="DC353" s="28"/>
      <c r="DD353" s="28"/>
    </row>
    <row r="354" spans="1:108" ht="15.75" customHeight="1" x14ac:dyDescent="0.2">
      <c r="A354" s="27"/>
      <c r="B354" s="27"/>
      <c r="C354" s="27"/>
      <c r="D354" s="27"/>
      <c r="E354" s="27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9"/>
      <c r="DA354" s="28"/>
      <c r="DB354" s="28"/>
      <c r="DC354" s="28"/>
      <c r="DD354" s="28"/>
    </row>
    <row r="355" spans="1:108" ht="15.75" customHeight="1" x14ac:dyDescent="0.2">
      <c r="A355" s="27"/>
      <c r="B355" s="27"/>
      <c r="C355" s="27"/>
      <c r="D355" s="27"/>
      <c r="E355" s="27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9"/>
      <c r="DA355" s="28"/>
      <c r="DB355" s="28"/>
      <c r="DC355" s="28"/>
      <c r="DD355" s="28"/>
    </row>
    <row r="356" spans="1:108" ht="15.75" customHeight="1" x14ac:dyDescent="0.2">
      <c r="A356" s="27"/>
      <c r="B356" s="27"/>
      <c r="C356" s="27"/>
      <c r="D356" s="27"/>
      <c r="E356" s="27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9"/>
      <c r="DA356" s="28"/>
      <c r="DB356" s="28"/>
      <c r="DC356" s="28"/>
      <c r="DD356" s="28"/>
    </row>
    <row r="357" spans="1:108" ht="15.75" customHeight="1" x14ac:dyDescent="0.2">
      <c r="A357" s="27"/>
      <c r="B357" s="27"/>
      <c r="C357" s="27"/>
      <c r="D357" s="27"/>
      <c r="E357" s="27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9"/>
      <c r="DA357" s="28"/>
      <c r="DB357" s="28"/>
      <c r="DC357" s="28"/>
      <c r="DD357" s="28"/>
    </row>
    <row r="358" spans="1:108" ht="15.75" customHeight="1" x14ac:dyDescent="0.2">
      <c r="A358" s="27"/>
      <c r="B358" s="27"/>
      <c r="C358" s="27"/>
      <c r="D358" s="27"/>
      <c r="E358" s="27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9"/>
      <c r="DA358" s="28"/>
      <c r="DB358" s="28"/>
      <c r="DC358" s="28"/>
      <c r="DD358" s="28"/>
    </row>
    <row r="359" spans="1:108" ht="15.75" customHeight="1" x14ac:dyDescent="0.2">
      <c r="A359" s="27"/>
      <c r="B359" s="27"/>
      <c r="C359" s="27"/>
      <c r="D359" s="27"/>
      <c r="E359" s="27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9"/>
      <c r="DA359" s="28"/>
      <c r="DB359" s="28"/>
      <c r="DC359" s="28"/>
      <c r="DD359" s="28"/>
    </row>
    <row r="360" spans="1:108" ht="15.75" customHeight="1" x14ac:dyDescent="0.2">
      <c r="A360" s="27"/>
      <c r="B360" s="27"/>
      <c r="C360" s="27"/>
      <c r="D360" s="27"/>
      <c r="E360" s="27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9"/>
      <c r="DA360" s="28"/>
      <c r="DB360" s="28"/>
      <c r="DC360" s="28"/>
      <c r="DD360" s="28"/>
    </row>
    <row r="361" spans="1:108" ht="15.75" customHeight="1" x14ac:dyDescent="0.2">
      <c r="A361" s="27"/>
      <c r="B361" s="27"/>
      <c r="C361" s="27"/>
      <c r="D361" s="27"/>
      <c r="E361" s="27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9"/>
      <c r="DA361" s="28"/>
      <c r="DB361" s="28"/>
      <c r="DC361" s="28"/>
      <c r="DD361" s="28"/>
    </row>
    <row r="362" spans="1:108" ht="15.75" customHeight="1" x14ac:dyDescent="0.2">
      <c r="A362" s="27"/>
      <c r="B362" s="27"/>
      <c r="C362" s="27"/>
      <c r="D362" s="27"/>
      <c r="E362" s="27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9"/>
      <c r="DA362" s="28"/>
      <c r="DB362" s="28"/>
      <c r="DC362" s="28"/>
      <c r="DD362" s="28"/>
    </row>
    <row r="363" spans="1:108" ht="15.75" customHeight="1" x14ac:dyDescent="0.2">
      <c r="A363" s="27"/>
      <c r="B363" s="27"/>
      <c r="C363" s="27"/>
      <c r="D363" s="27"/>
      <c r="E363" s="27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9"/>
      <c r="DA363" s="28"/>
      <c r="DB363" s="28"/>
      <c r="DC363" s="28"/>
      <c r="DD363" s="28"/>
    </row>
    <row r="364" spans="1:108" ht="15.75" customHeight="1" x14ac:dyDescent="0.2">
      <c r="A364" s="27"/>
      <c r="B364" s="27"/>
      <c r="C364" s="27"/>
      <c r="D364" s="27"/>
      <c r="E364" s="27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9"/>
      <c r="DA364" s="28"/>
      <c r="DB364" s="28"/>
      <c r="DC364" s="28"/>
      <c r="DD364" s="28"/>
    </row>
    <row r="365" spans="1:108" ht="15.75" customHeight="1" x14ac:dyDescent="0.2">
      <c r="A365" s="27"/>
      <c r="B365" s="27"/>
      <c r="C365" s="27"/>
      <c r="D365" s="27"/>
      <c r="E365" s="27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9"/>
      <c r="DA365" s="28"/>
      <c r="DB365" s="28"/>
      <c r="DC365" s="28"/>
      <c r="DD365" s="28"/>
    </row>
    <row r="366" spans="1:108" ht="15.75" customHeight="1" x14ac:dyDescent="0.2">
      <c r="A366" s="27"/>
      <c r="B366" s="27"/>
      <c r="C366" s="27"/>
      <c r="D366" s="27"/>
      <c r="E366" s="27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9"/>
      <c r="DA366" s="28"/>
      <c r="DB366" s="28"/>
      <c r="DC366" s="28"/>
      <c r="DD366" s="28"/>
    </row>
    <row r="367" spans="1:108" ht="15.75" customHeight="1" x14ac:dyDescent="0.2">
      <c r="A367" s="27"/>
      <c r="B367" s="27"/>
      <c r="C367" s="27"/>
      <c r="D367" s="27"/>
      <c r="E367" s="27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9"/>
      <c r="DA367" s="28"/>
      <c r="DB367" s="28"/>
      <c r="DC367" s="28"/>
      <c r="DD367" s="28"/>
    </row>
    <row r="368" spans="1:108" ht="15.75" customHeight="1" x14ac:dyDescent="0.2">
      <c r="A368" s="27"/>
      <c r="B368" s="27"/>
      <c r="C368" s="27"/>
      <c r="D368" s="27"/>
      <c r="E368" s="27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9"/>
      <c r="DA368" s="28"/>
      <c r="DB368" s="28"/>
      <c r="DC368" s="28"/>
      <c r="DD368" s="28"/>
    </row>
    <row r="369" spans="1:108" ht="15.75" customHeight="1" x14ac:dyDescent="0.2">
      <c r="A369" s="27"/>
      <c r="B369" s="27"/>
      <c r="C369" s="27"/>
      <c r="D369" s="27"/>
      <c r="E369" s="27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9"/>
      <c r="DA369" s="28"/>
      <c r="DB369" s="28"/>
      <c r="DC369" s="28"/>
      <c r="DD369" s="28"/>
    </row>
    <row r="370" spans="1:108" ht="15.75" customHeight="1" x14ac:dyDescent="0.2">
      <c r="A370" s="27"/>
      <c r="B370" s="27"/>
      <c r="C370" s="27"/>
      <c r="D370" s="27"/>
      <c r="E370" s="27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9"/>
      <c r="DA370" s="28"/>
      <c r="DB370" s="28"/>
      <c r="DC370" s="28"/>
      <c r="DD370" s="28"/>
    </row>
    <row r="371" spans="1:108" ht="15.75" customHeight="1" x14ac:dyDescent="0.2">
      <c r="A371" s="27"/>
      <c r="B371" s="27"/>
      <c r="C371" s="27"/>
      <c r="D371" s="27"/>
      <c r="E371" s="27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9"/>
      <c r="DA371" s="28"/>
      <c r="DB371" s="28"/>
      <c r="DC371" s="28"/>
      <c r="DD371" s="28"/>
    </row>
    <row r="372" spans="1:108" ht="15.75" customHeight="1" x14ac:dyDescent="0.2">
      <c r="A372" s="27"/>
      <c r="B372" s="27"/>
      <c r="C372" s="27"/>
      <c r="D372" s="27"/>
      <c r="E372" s="27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9"/>
      <c r="DA372" s="28"/>
      <c r="DB372" s="28"/>
      <c r="DC372" s="28"/>
      <c r="DD372" s="28"/>
    </row>
    <row r="373" spans="1:108" ht="15.75" customHeight="1" x14ac:dyDescent="0.2">
      <c r="A373" s="27"/>
      <c r="B373" s="27"/>
      <c r="C373" s="27"/>
      <c r="D373" s="27"/>
      <c r="E373" s="27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9"/>
      <c r="DA373" s="28"/>
      <c r="DB373" s="28"/>
      <c r="DC373" s="28"/>
      <c r="DD373" s="28"/>
    </row>
    <row r="374" spans="1:108" ht="15.75" customHeight="1" x14ac:dyDescent="0.2">
      <c r="A374" s="27"/>
      <c r="B374" s="27"/>
      <c r="C374" s="27"/>
      <c r="D374" s="27"/>
      <c r="E374" s="27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9"/>
      <c r="DA374" s="28"/>
      <c r="DB374" s="28"/>
      <c r="DC374" s="28"/>
      <c r="DD374" s="28"/>
    </row>
    <row r="375" spans="1:108" ht="15.75" customHeight="1" x14ac:dyDescent="0.2">
      <c r="A375" s="27"/>
      <c r="B375" s="27"/>
      <c r="C375" s="27"/>
      <c r="D375" s="27"/>
      <c r="E375" s="27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9"/>
      <c r="DA375" s="28"/>
      <c r="DB375" s="28"/>
      <c r="DC375" s="28"/>
      <c r="DD375" s="28"/>
    </row>
    <row r="376" spans="1:108" ht="15.75" customHeight="1" x14ac:dyDescent="0.2">
      <c r="A376" s="27"/>
      <c r="B376" s="27"/>
      <c r="C376" s="27"/>
      <c r="D376" s="27"/>
      <c r="E376" s="27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9"/>
      <c r="DA376" s="28"/>
      <c r="DB376" s="28"/>
      <c r="DC376" s="28"/>
      <c r="DD376" s="28"/>
    </row>
    <row r="377" spans="1:108" ht="15.75" customHeight="1" x14ac:dyDescent="0.2">
      <c r="A377" s="27"/>
      <c r="B377" s="27"/>
      <c r="C377" s="27"/>
      <c r="D377" s="27"/>
      <c r="E377" s="27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9"/>
      <c r="DA377" s="28"/>
      <c r="DB377" s="28"/>
      <c r="DC377" s="28"/>
      <c r="DD377" s="28"/>
    </row>
    <row r="378" spans="1:108" ht="15.75" customHeight="1" x14ac:dyDescent="0.2">
      <c r="A378" s="27"/>
      <c r="B378" s="27"/>
      <c r="C378" s="27"/>
      <c r="D378" s="27"/>
      <c r="E378" s="27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9"/>
      <c r="DA378" s="28"/>
      <c r="DB378" s="28"/>
      <c r="DC378" s="28"/>
      <c r="DD378" s="28"/>
    </row>
    <row r="379" spans="1:108" ht="15.75" customHeight="1" x14ac:dyDescent="0.2">
      <c r="A379" s="27"/>
      <c r="B379" s="27"/>
      <c r="C379" s="27"/>
      <c r="D379" s="27"/>
      <c r="E379" s="27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9"/>
      <c r="DA379" s="28"/>
      <c r="DB379" s="28"/>
      <c r="DC379" s="28"/>
      <c r="DD379" s="28"/>
    </row>
    <row r="380" spans="1:108" ht="15.75" customHeight="1" x14ac:dyDescent="0.2">
      <c r="A380" s="27"/>
      <c r="B380" s="27"/>
      <c r="C380" s="27"/>
      <c r="D380" s="27"/>
      <c r="E380" s="27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9"/>
      <c r="DA380" s="28"/>
      <c r="DB380" s="28"/>
      <c r="DC380" s="28"/>
      <c r="DD380" s="28"/>
    </row>
    <row r="381" spans="1:108" ht="15.75" customHeight="1" x14ac:dyDescent="0.2">
      <c r="A381" s="27"/>
      <c r="B381" s="27"/>
      <c r="C381" s="27"/>
      <c r="D381" s="27"/>
      <c r="E381" s="27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9"/>
      <c r="DA381" s="28"/>
      <c r="DB381" s="28"/>
      <c r="DC381" s="28"/>
      <c r="DD381" s="28"/>
    </row>
    <row r="382" spans="1:108" ht="15.75" customHeight="1" x14ac:dyDescent="0.2">
      <c r="A382" s="27"/>
      <c r="B382" s="27"/>
      <c r="C382" s="27"/>
      <c r="D382" s="27"/>
      <c r="E382" s="27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9"/>
      <c r="DA382" s="28"/>
      <c r="DB382" s="28"/>
      <c r="DC382" s="28"/>
      <c r="DD382" s="28"/>
    </row>
    <row r="383" spans="1:108" ht="15.75" customHeight="1" x14ac:dyDescent="0.2">
      <c r="A383" s="27"/>
      <c r="B383" s="27"/>
      <c r="C383" s="27"/>
      <c r="D383" s="27"/>
      <c r="E383" s="27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9"/>
      <c r="DA383" s="28"/>
      <c r="DB383" s="28"/>
      <c r="DC383" s="28"/>
      <c r="DD383" s="28"/>
    </row>
    <row r="384" spans="1:108" ht="15.75" customHeight="1" x14ac:dyDescent="0.2">
      <c r="A384" s="27"/>
      <c r="B384" s="27"/>
      <c r="C384" s="27"/>
      <c r="D384" s="27"/>
      <c r="E384" s="27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9"/>
      <c r="DA384" s="28"/>
      <c r="DB384" s="28"/>
      <c r="DC384" s="28"/>
      <c r="DD384" s="28"/>
    </row>
    <row r="385" spans="1:108" ht="15.75" customHeight="1" x14ac:dyDescent="0.2">
      <c r="A385" s="27"/>
      <c r="B385" s="27"/>
      <c r="C385" s="27"/>
      <c r="D385" s="27"/>
      <c r="E385" s="27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9"/>
      <c r="DA385" s="28"/>
      <c r="DB385" s="28"/>
      <c r="DC385" s="28"/>
      <c r="DD385" s="28"/>
    </row>
    <row r="386" spans="1:108" ht="15.75" customHeight="1" x14ac:dyDescent="0.2">
      <c r="A386" s="27"/>
      <c r="B386" s="27"/>
      <c r="C386" s="27"/>
      <c r="D386" s="27"/>
      <c r="E386" s="27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9"/>
      <c r="DA386" s="28"/>
      <c r="DB386" s="28"/>
      <c r="DC386" s="28"/>
      <c r="DD386" s="28"/>
    </row>
    <row r="387" spans="1:108" ht="15.75" customHeight="1" x14ac:dyDescent="0.2">
      <c r="A387" s="27"/>
      <c r="B387" s="27"/>
      <c r="C387" s="27"/>
      <c r="D387" s="27"/>
      <c r="E387" s="27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9"/>
      <c r="DA387" s="28"/>
      <c r="DB387" s="28"/>
      <c r="DC387" s="28"/>
      <c r="DD387" s="28"/>
    </row>
    <row r="388" spans="1:108" ht="15.75" customHeight="1" x14ac:dyDescent="0.2">
      <c r="A388" s="27"/>
      <c r="B388" s="27"/>
      <c r="C388" s="27"/>
      <c r="D388" s="27"/>
      <c r="E388" s="27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9"/>
      <c r="DA388" s="28"/>
      <c r="DB388" s="28"/>
      <c r="DC388" s="28"/>
      <c r="DD388" s="28"/>
    </row>
    <row r="389" spans="1:108" ht="15.75" customHeight="1" x14ac:dyDescent="0.2">
      <c r="A389" s="27"/>
      <c r="B389" s="27"/>
      <c r="C389" s="27"/>
      <c r="D389" s="27"/>
      <c r="E389" s="27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9"/>
      <c r="DA389" s="28"/>
      <c r="DB389" s="28"/>
      <c r="DC389" s="28"/>
      <c r="DD389" s="28"/>
    </row>
    <row r="390" spans="1:108" ht="15.75" customHeight="1" x14ac:dyDescent="0.2">
      <c r="A390" s="27"/>
      <c r="B390" s="27"/>
      <c r="C390" s="27"/>
      <c r="D390" s="27"/>
      <c r="E390" s="27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9"/>
      <c r="DA390" s="28"/>
      <c r="DB390" s="28"/>
      <c r="DC390" s="28"/>
      <c r="DD390" s="28"/>
    </row>
    <row r="391" spans="1:108" ht="15.75" customHeight="1" x14ac:dyDescent="0.2">
      <c r="A391" s="27"/>
      <c r="B391" s="27"/>
      <c r="C391" s="27"/>
      <c r="D391" s="27"/>
      <c r="E391" s="27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9"/>
      <c r="DA391" s="28"/>
      <c r="DB391" s="28"/>
      <c r="DC391" s="28"/>
      <c r="DD391" s="28"/>
    </row>
    <row r="392" spans="1:108" ht="15.75" customHeight="1" x14ac:dyDescent="0.2">
      <c r="A392" s="27"/>
      <c r="B392" s="27"/>
      <c r="C392" s="27"/>
      <c r="D392" s="27"/>
      <c r="E392" s="27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9"/>
      <c r="DA392" s="28"/>
      <c r="DB392" s="28"/>
      <c r="DC392" s="28"/>
      <c r="DD392" s="28"/>
    </row>
    <row r="393" spans="1:108" ht="15.75" customHeight="1" x14ac:dyDescent="0.2">
      <c r="A393" s="27"/>
      <c r="B393" s="27"/>
      <c r="C393" s="27"/>
      <c r="D393" s="27"/>
      <c r="E393" s="27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9"/>
      <c r="DA393" s="28"/>
      <c r="DB393" s="28"/>
      <c r="DC393" s="28"/>
      <c r="DD393" s="28"/>
    </row>
    <row r="394" spans="1:108" ht="15.75" customHeight="1" x14ac:dyDescent="0.2">
      <c r="A394" s="27"/>
      <c r="B394" s="27"/>
      <c r="C394" s="27"/>
      <c r="D394" s="27"/>
      <c r="E394" s="27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9"/>
      <c r="DA394" s="28"/>
      <c r="DB394" s="28"/>
      <c r="DC394" s="28"/>
      <c r="DD394" s="28"/>
    </row>
    <row r="395" spans="1:108" ht="15.75" customHeight="1" x14ac:dyDescent="0.2">
      <c r="A395" s="27"/>
      <c r="B395" s="27"/>
      <c r="C395" s="27"/>
      <c r="D395" s="27"/>
      <c r="E395" s="27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9"/>
      <c r="DA395" s="28"/>
      <c r="DB395" s="28"/>
      <c r="DC395" s="28"/>
      <c r="DD395" s="28"/>
    </row>
    <row r="396" spans="1:108" ht="15.75" customHeight="1" x14ac:dyDescent="0.2">
      <c r="A396" s="27"/>
      <c r="B396" s="27"/>
      <c r="C396" s="27"/>
      <c r="D396" s="27"/>
      <c r="E396" s="27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9"/>
      <c r="DA396" s="28"/>
      <c r="DB396" s="28"/>
      <c r="DC396" s="28"/>
      <c r="DD396" s="28"/>
    </row>
    <row r="397" spans="1:108" ht="15.75" customHeight="1" x14ac:dyDescent="0.2">
      <c r="A397" s="27"/>
      <c r="B397" s="27"/>
      <c r="C397" s="27"/>
      <c r="D397" s="27"/>
      <c r="E397" s="27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9"/>
      <c r="DA397" s="28"/>
      <c r="DB397" s="28"/>
      <c r="DC397" s="28"/>
      <c r="DD397" s="28"/>
    </row>
    <row r="398" spans="1:108" ht="15.75" customHeight="1" x14ac:dyDescent="0.2">
      <c r="A398" s="27"/>
      <c r="B398" s="27"/>
      <c r="C398" s="27"/>
      <c r="D398" s="27"/>
      <c r="E398" s="27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9"/>
      <c r="DA398" s="28"/>
      <c r="DB398" s="28"/>
      <c r="DC398" s="28"/>
      <c r="DD398" s="28"/>
    </row>
    <row r="399" spans="1:108" ht="15.75" customHeight="1" x14ac:dyDescent="0.2">
      <c r="A399" s="27"/>
      <c r="B399" s="27"/>
      <c r="C399" s="27"/>
      <c r="D399" s="27"/>
      <c r="E399" s="27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9"/>
      <c r="DA399" s="28"/>
      <c r="DB399" s="28"/>
      <c r="DC399" s="28"/>
      <c r="DD399" s="28"/>
    </row>
    <row r="400" spans="1:108" ht="15.75" customHeight="1" x14ac:dyDescent="0.2">
      <c r="A400" s="27"/>
      <c r="B400" s="27"/>
      <c r="C400" s="27"/>
      <c r="D400" s="27"/>
      <c r="E400" s="27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9"/>
      <c r="DA400" s="28"/>
      <c r="DB400" s="28"/>
      <c r="DC400" s="28"/>
      <c r="DD400" s="28"/>
    </row>
    <row r="401" spans="1:108" ht="15.75" customHeight="1" x14ac:dyDescent="0.2">
      <c r="A401" s="27"/>
      <c r="B401" s="27"/>
      <c r="C401" s="27"/>
      <c r="D401" s="27"/>
      <c r="E401" s="27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9"/>
      <c r="DA401" s="28"/>
      <c r="DB401" s="28"/>
      <c r="DC401" s="28"/>
      <c r="DD401" s="28"/>
    </row>
    <row r="402" spans="1:108" ht="15.75" customHeight="1" x14ac:dyDescent="0.2">
      <c r="A402" s="27"/>
      <c r="B402" s="27"/>
      <c r="C402" s="27"/>
      <c r="D402" s="27"/>
      <c r="E402" s="27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9"/>
      <c r="DA402" s="28"/>
      <c r="DB402" s="28"/>
      <c r="DC402" s="28"/>
      <c r="DD402" s="28"/>
    </row>
    <row r="403" spans="1:108" ht="15.75" customHeight="1" x14ac:dyDescent="0.2">
      <c r="A403" s="27"/>
      <c r="B403" s="27"/>
      <c r="C403" s="27"/>
      <c r="D403" s="27"/>
      <c r="E403" s="27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9"/>
      <c r="DA403" s="28"/>
      <c r="DB403" s="28"/>
      <c r="DC403" s="28"/>
      <c r="DD403" s="28"/>
    </row>
    <row r="404" spans="1:108" ht="15.75" customHeight="1" x14ac:dyDescent="0.2">
      <c r="A404" s="27"/>
      <c r="B404" s="27"/>
      <c r="C404" s="27"/>
      <c r="D404" s="27"/>
      <c r="E404" s="27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9"/>
      <c r="DA404" s="28"/>
      <c r="DB404" s="28"/>
      <c r="DC404" s="28"/>
      <c r="DD404" s="28"/>
    </row>
    <row r="405" spans="1:108" ht="15.75" customHeight="1" x14ac:dyDescent="0.2">
      <c r="A405" s="27"/>
      <c r="B405" s="27"/>
      <c r="C405" s="27"/>
      <c r="D405" s="27"/>
      <c r="E405" s="27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9"/>
      <c r="DA405" s="28"/>
      <c r="DB405" s="28"/>
      <c r="DC405" s="28"/>
      <c r="DD405" s="28"/>
    </row>
    <row r="406" spans="1:108" ht="15.75" customHeight="1" x14ac:dyDescent="0.2">
      <c r="A406" s="27"/>
      <c r="B406" s="27"/>
      <c r="C406" s="27"/>
      <c r="D406" s="27"/>
      <c r="E406" s="27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9"/>
      <c r="DA406" s="28"/>
      <c r="DB406" s="28"/>
      <c r="DC406" s="28"/>
      <c r="DD406" s="28"/>
    </row>
    <row r="407" spans="1:108" ht="15.75" customHeight="1" x14ac:dyDescent="0.2">
      <c r="A407" s="27"/>
      <c r="B407" s="27"/>
      <c r="C407" s="27"/>
      <c r="D407" s="27"/>
      <c r="E407" s="27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9"/>
      <c r="DA407" s="28"/>
      <c r="DB407" s="28"/>
      <c r="DC407" s="28"/>
      <c r="DD407" s="28"/>
    </row>
    <row r="408" spans="1:108" ht="15.75" customHeight="1" x14ac:dyDescent="0.2">
      <c r="A408" s="27"/>
      <c r="B408" s="27"/>
      <c r="C408" s="27"/>
      <c r="D408" s="27"/>
      <c r="E408" s="27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9"/>
      <c r="DA408" s="28"/>
      <c r="DB408" s="28"/>
      <c r="DC408" s="28"/>
      <c r="DD408" s="28"/>
    </row>
    <row r="409" spans="1:108" ht="15.75" customHeight="1" x14ac:dyDescent="0.2">
      <c r="A409" s="27"/>
      <c r="B409" s="27"/>
      <c r="C409" s="27"/>
      <c r="D409" s="27"/>
      <c r="E409" s="27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9"/>
      <c r="DA409" s="28"/>
      <c r="DB409" s="28"/>
      <c r="DC409" s="28"/>
      <c r="DD409" s="28"/>
    </row>
    <row r="410" spans="1:108" ht="15.75" customHeight="1" x14ac:dyDescent="0.2">
      <c r="A410" s="27"/>
      <c r="B410" s="27"/>
      <c r="C410" s="27"/>
      <c r="D410" s="27"/>
      <c r="E410" s="27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9"/>
      <c r="DA410" s="28"/>
      <c r="DB410" s="28"/>
      <c r="DC410" s="28"/>
      <c r="DD410" s="28"/>
    </row>
    <row r="411" spans="1:108" ht="15.75" customHeight="1" x14ac:dyDescent="0.2">
      <c r="A411" s="27"/>
      <c r="B411" s="27"/>
      <c r="C411" s="27"/>
      <c r="D411" s="27"/>
      <c r="E411" s="27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9"/>
      <c r="DA411" s="28"/>
      <c r="DB411" s="28"/>
      <c r="DC411" s="28"/>
      <c r="DD411" s="28"/>
    </row>
    <row r="412" spans="1:108" ht="15.75" customHeight="1" x14ac:dyDescent="0.2">
      <c r="A412" s="27"/>
      <c r="B412" s="27"/>
      <c r="C412" s="27"/>
      <c r="D412" s="27"/>
      <c r="E412" s="27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9"/>
      <c r="DA412" s="28"/>
      <c r="DB412" s="28"/>
      <c r="DC412" s="28"/>
      <c r="DD412" s="28"/>
    </row>
    <row r="413" spans="1:108" ht="15.75" customHeight="1" x14ac:dyDescent="0.2">
      <c r="A413" s="27"/>
      <c r="B413" s="27"/>
      <c r="C413" s="27"/>
      <c r="D413" s="27"/>
      <c r="E413" s="27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9"/>
      <c r="DA413" s="28"/>
      <c r="DB413" s="28"/>
      <c r="DC413" s="28"/>
      <c r="DD413" s="28"/>
    </row>
    <row r="414" spans="1:108" ht="15.75" customHeight="1" x14ac:dyDescent="0.2">
      <c r="A414" s="27"/>
      <c r="B414" s="27"/>
      <c r="C414" s="27"/>
      <c r="D414" s="27"/>
      <c r="E414" s="27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9"/>
      <c r="DA414" s="28"/>
      <c r="DB414" s="28"/>
      <c r="DC414" s="28"/>
      <c r="DD414" s="28"/>
    </row>
    <row r="415" spans="1:108" ht="15.75" customHeight="1" x14ac:dyDescent="0.2">
      <c r="A415" s="27"/>
      <c r="B415" s="27"/>
      <c r="C415" s="27"/>
      <c r="D415" s="27"/>
      <c r="E415" s="27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9"/>
      <c r="DA415" s="28"/>
      <c r="DB415" s="28"/>
      <c r="DC415" s="28"/>
      <c r="DD415" s="28"/>
    </row>
    <row r="416" spans="1:108" ht="15.75" customHeight="1" x14ac:dyDescent="0.2">
      <c r="A416" s="27"/>
      <c r="B416" s="27"/>
      <c r="C416" s="27"/>
      <c r="D416" s="27"/>
      <c r="E416" s="27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9"/>
      <c r="DA416" s="28"/>
      <c r="DB416" s="28"/>
      <c r="DC416" s="28"/>
      <c r="DD416" s="28"/>
    </row>
    <row r="417" spans="1:108" ht="15.75" customHeight="1" x14ac:dyDescent="0.2">
      <c r="A417" s="27"/>
      <c r="B417" s="27"/>
      <c r="C417" s="27"/>
      <c r="D417" s="27"/>
      <c r="E417" s="27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9"/>
      <c r="DA417" s="28"/>
      <c r="DB417" s="28"/>
      <c r="DC417" s="28"/>
      <c r="DD417" s="28"/>
    </row>
    <row r="418" spans="1:108" ht="15.75" customHeight="1" x14ac:dyDescent="0.2">
      <c r="A418" s="27"/>
      <c r="B418" s="27"/>
      <c r="C418" s="27"/>
      <c r="D418" s="27"/>
      <c r="E418" s="27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9"/>
      <c r="DA418" s="28"/>
      <c r="DB418" s="28"/>
      <c r="DC418" s="28"/>
      <c r="DD418" s="28"/>
    </row>
    <row r="419" spans="1:108" ht="15.75" customHeight="1" x14ac:dyDescent="0.2">
      <c r="A419" s="27"/>
      <c r="B419" s="27"/>
      <c r="C419" s="27"/>
      <c r="D419" s="27"/>
      <c r="E419" s="27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9"/>
      <c r="DA419" s="28"/>
      <c r="DB419" s="28"/>
      <c r="DC419" s="28"/>
      <c r="DD419" s="28"/>
    </row>
    <row r="420" spans="1:108" ht="15.75" customHeight="1" x14ac:dyDescent="0.2">
      <c r="A420" s="27"/>
      <c r="B420" s="27"/>
      <c r="C420" s="27"/>
      <c r="D420" s="27"/>
      <c r="E420" s="27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9"/>
      <c r="DA420" s="28"/>
      <c r="DB420" s="28"/>
      <c r="DC420" s="28"/>
      <c r="DD420" s="28"/>
    </row>
    <row r="421" spans="1:108" ht="15.75" customHeight="1" x14ac:dyDescent="0.2">
      <c r="A421" s="27"/>
      <c r="B421" s="27"/>
      <c r="C421" s="27"/>
      <c r="D421" s="27"/>
      <c r="E421" s="27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9"/>
      <c r="DA421" s="28"/>
      <c r="DB421" s="28"/>
      <c r="DC421" s="28"/>
      <c r="DD421" s="28"/>
    </row>
    <row r="422" spans="1:108" ht="15.75" customHeight="1" x14ac:dyDescent="0.2">
      <c r="A422" s="27"/>
      <c r="B422" s="27"/>
      <c r="C422" s="27"/>
      <c r="D422" s="27"/>
      <c r="E422" s="27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9"/>
      <c r="DA422" s="28"/>
      <c r="DB422" s="28"/>
      <c r="DC422" s="28"/>
      <c r="DD422" s="28"/>
    </row>
    <row r="423" spans="1:108" ht="15.75" customHeight="1" x14ac:dyDescent="0.2">
      <c r="A423" s="27"/>
      <c r="B423" s="27"/>
      <c r="C423" s="27"/>
      <c r="D423" s="27"/>
      <c r="E423" s="27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9"/>
      <c r="DA423" s="28"/>
      <c r="DB423" s="28"/>
      <c r="DC423" s="28"/>
      <c r="DD423" s="28"/>
    </row>
    <row r="424" spans="1:108" ht="15.75" customHeight="1" x14ac:dyDescent="0.2">
      <c r="A424" s="27"/>
      <c r="B424" s="27"/>
      <c r="C424" s="27"/>
      <c r="D424" s="27"/>
      <c r="E424" s="27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9"/>
      <c r="DA424" s="28"/>
      <c r="DB424" s="28"/>
      <c r="DC424" s="28"/>
      <c r="DD424" s="28"/>
    </row>
    <row r="425" spans="1:108" ht="15.75" customHeight="1" x14ac:dyDescent="0.2">
      <c r="A425" s="27"/>
      <c r="B425" s="27"/>
      <c r="C425" s="27"/>
      <c r="D425" s="27"/>
      <c r="E425" s="27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9"/>
      <c r="DA425" s="28"/>
      <c r="DB425" s="28"/>
      <c r="DC425" s="28"/>
      <c r="DD425" s="28"/>
    </row>
    <row r="426" spans="1:108" ht="15.75" customHeight="1" x14ac:dyDescent="0.2">
      <c r="A426" s="27"/>
      <c r="B426" s="27"/>
      <c r="C426" s="27"/>
      <c r="D426" s="27"/>
      <c r="E426" s="27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9"/>
      <c r="DA426" s="28"/>
      <c r="DB426" s="28"/>
      <c r="DC426" s="28"/>
      <c r="DD426" s="28"/>
    </row>
    <row r="427" spans="1:108" ht="15.75" customHeight="1" x14ac:dyDescent="0.2">
      <c r="A427" s="27"/>
      <c r="B427" s="27"/>
      <c r="C427" s="27"/>
      <c r="D427" s="27"/>
      <c r="E427" s="27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9"/>
      <c r="DA427" s="28"/>
      <c r="DB427" s="28"/>
      <c r="DC427" s="28"/>
      <c r="DD427" s="28"/>
    </row>
    <row r="428" spans="1:108" ht="15.75" customHeight="1" x14ac:dyDescent="0.2">
      <c r="A428" s="27"/>
      <c r="B428" s="27"/>
      <c r="C428" s="27"/>
      <c r="D428" s="27"/>
      <c r="E428" s="27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9"/>
      <c r="DA428" s="28"/>
      <c r="DB428" s="28"/>
      <c r="DC428" s="28"/>
      <c r="DD428" s="28"/>
    </row>
    <row r="429" spans="1:108" ht="15.75" customHeight="1" x14ac:dyDescent="0.2">
      <c r="A429" s="27"/>
      <c r="B429" s="27"/>
      <c r="C429" s="27"/>
      <c r="D429" s="27"/>
      <c r="E429" s="27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9"/>
      <c r="DA429" s="28"/>
      <c r="DB429" s="28"/>
      <c r="DC429" s="28"/>
      <c r="DD429" s="28"/>
    </row>
    <row r="430" spans="1:108" ht="15.75" customHeight="1" x14ac:dyDescent="0.2">
      <c r="A430" s="27"/>
      <c r="B430" s="27"/>
      <c r="C430" s="27"/>
      <c r="D430" s="27"/>
      <c r="E430" s="27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9"/>
      <c r="DA430" s="28"/>
      <c r="DB430" s="28"/>
      <c r="DC430" s="28"/>
      <c r="DD430" s="28"/>
    </row>
    <row r="431" spans="1:108" ht="15.75" customHeight="1" x14ac:dyDescent="0.2">
      <c r="A431" s="27"/>
      <c r="B431" s="27"/>
      <c r="C431" s="27"/>
      <c r="D431" s="27"/>
      <c r="E431" s="27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9"/>
      <c r="DA431" s="28"/>
      <c r="DB431" s="28"/>
      <c r="DC431" s="28"/>
      <c r="DD431" s="28"/>
    </row>
    <row r="432" spans="1:108" ht="15.75" customHeight="1" x14ac:dyDescent="0.2">
      <c r="A432" s="27"/>
      <c r="B432" s="27"/>
      <c r="C432" s="27"/>
      <c r="D432" s="27"/>
      <c r="E432" s="27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9"/>
      <c r="DA432" s="28"/>
      <c r="DB432" s="28"/>
      <c r="DC432" s="28"/>
      <c r="DD432" s="28"/>
    </row>
    <row r="433" spans="1:108" ht="15.75" customHeight="1" x14ac:dyDescent="0.2">
      <c r="A433" s="27"/>
      <c r="B433" s="27"/>
      <c r="C433" s="27"/>
      <c r="D433" s="27"/>
      <c r="E433" s="27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9"/>
      <c r="DA433" s="28"/>
      <c r="DB433" s="28"/>
      <c r="DC433" s="28"/>
      <c r="DD433" s="28"/>
    </row>
    <row r="434" spans="1:108" ht="15.75" customHeight="1" x14ac:dyDescent="0.2">
      <c r="A434" s="27"/>
      <c r="B434" s="27"/>
      <c r="C434" s="27"/>
      <c r="D434" s="27"/>
      <c r="E434" s="27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9"/>
      <c r="DA434" s="28"/>
      <c r="DB434" s="28"/>
      <c r="DC434" s="28"/>
      <c r="DD434" s="28"/>
    </row>
    <row r="435" spans="1:108" ht="15.75" customHeight="1" x14ac:dyDescent="0.2">
      <c r="A435" s="27"/>
      <c r="B435" s="27"/>
      <c r="C435" s="27"/>
      <c r="D435" s="27"/>
      <c r="E435" s="27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9"/>
      <c r="DA435" s="28"/>
      <c r="DB435" s="28"/>
      <c r="DC435" s="28"/>
      <c r="DD435" s="28"/>
    </row>
    <row r="436" spans="1:108" ht="15.75" customHeight="1" x14ac:dyDescent="0.2">
      <c r="A436" s="27"/>
      <c r="B436" s="27"/>
      <c r="C436" s="27"/>
      <c r="D436" s="27"/>
      <c r="E436" s="27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9"/>
      <c r="DA436" s="28"/>
      <c r="DB436" s="28"/>
      <c r="DC436" s="28"/>
      <c r="DD436" s="28"/>
    </row>
    <row r="437" spans="1:108" ht="15.75" customHeight="1" x14ac:dyDescent="0.2">
      <c r="A437" s="27"/>
      <c r="B437" s="27"/>
      <c r="C437" s="27"/>
      <c r="D437" s="27"/>
      <c r="E437" s="27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9"/>
      <c r="DA437" s="28"/>
      <c r="DB437" s="28"/>
      <c r="DC437" s="28"/>
      <c r="DD437" s="28"/>
    </row>
    <row r="438" spans="1:108" ht="15.75" customHeight="1" x14ac:dyDescent="0.2">
      <c r="A438" s="27"/>
      <c r="B438" s="27"/>
      <c r="C438" s="27"/>
      <c r="D438" s="27"/>
      <c r="E438" s="27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9"/>
      <c r="DA438" s="28"/>
      <c r="DB438" s="28"/>
      <c r="DC438" s="28"/>
      <c r="DD438" s="28"/>
    </row>
    <row r="439" spans="1:108" ht="15.75" customHeight="1" x14ac:dyDescent="0.2">
      <c r="A439" s="27"/>
      <c r="B439" s="27"/>
      <c r="C439" s="27"/>
      <c r="D439" s="27"/>
      <c r="E439" s="27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9"/>
      <c r="DA439" s="28"/>
      <c r="DB439" s="28"/>
      <c r="DC439" s="28"/>
      <c r="DD439" s="28"/>
    </row>
    <row r="440" spans="1:108" ht="15.75" customHeight="1" x14ac:dyDescent="0.2">
      <c r="A440" s="27"/>
      <c r="B440" s="27"/>
      <c r="C440" s="27"/>
      <c r="D440" s="27"/>
      <c r="E440" s="27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9"/>
      <c r="DA440" s="28"/>
      <c r="DB440" s="28"/>
      <c r="DC440" s="28"/>
      <c r="DD440" s="28"/>
    </row>
    <row r="441" spans="1:108" ht="15.75" customHeight="1" x14ac:dyDescent="0.2">
      <c r="A441" s="27"/>
      <c r="B441" s="27"/>
      <c r="C441" s="27"/>
      <c r="D441" s="27"/>
      <c r="E441" s="27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9"/>
      <c r="DA441" s="28"/>
      <c r="DB441" s="28"/>
      <c r="DC441" s="28"/>
      <c r="DD441" s="28"/>
    </row>
    <row r="442" spans="1:108" ht="15.75" customHeight="1" x14ac:dyDescent="0.2">
      <c r="A442" s="27"/>
      <c r="B442" s="27"/>
      <c r="C442" s="27"/>
      <c r="D442" s="27"/>
      <c r="E442" s="27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9"/>
      <c r="DA442" s="28"/>
      <c r="DB442" s="28"/>
      <c r="DC442" s="28"/>
      <c r="DD442" s="28"/>
    </row>
    <row r="443" spans="1:108" ht="15.75" customHeight="1" x14ac:dyDescent="0.2">
      <c r="A443" s="27"/>
      <c r="B443" s="27"/>
      <c r="C443" s="27"/>
      <c r="D443" s="27"/>
      <c r="E443" s="27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9"/>
      <c r="DA443" s="28"/>
      <c r="DB443" s="28"/>
      <c r="DC443" s="28"/>
      <c r="DD443" s="28"/>
    </row>
    <row r="444" spans="1:108" ht="15.75" customHeight="1" x14ac:dyDescent="0.2">
      <c r="A444" s="27"/>
      <c r="B444" s="27"/>
      <c r="C444" s="27"/>
      <c r="D444" s="27"/>
      <c r="E444" s="27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9"/>
      <c r="DA444" s="28"/>
      <c r="DB444" s="28"/>
      <c r="DC444" s="28"/>
      <c r="DD444" s="28"/>
    </row>
    <row r="445" spans="1:108" ht="15.75" customHeight="1" x14ac:dyDescent="0.2">
      <c r="A445" s="27"/>
      <c r="B445" s="27"/>
      <c r="C445" s="27"/>
      <c r="D445" s="27"/>
      <c r="E445" s="27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9"/>
      <c r="DA445" s="28"/>
      <c r="DB445" s="28"/>
      <c r="DC445" s="28"/>
      <c r="DD445" s="28"/>
    </row>
    <row r="446" spans="1:108" ht="15.75" customHeight="1" x14ac:dyDescent="0.2">
      <c r="A446" s="27"/>
      <c r="B446" s="27"/>
      <c r="C446" s="27"/>
      <c r="D446" s="27"/>
      <c r="E446" s="27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9"/>
      <c r="DA446" s="28"/>
      <c r="DB446" s="28"/>
      <c r="DC446" s="28"/>
      <c r="DD446" s="28"/>
    </row>
    <row r="447" spans="1:108" ht="15.75" customHeight="1" x14ac:dyDescent="0.2">
      <c r="A447" s="27"/>
      <c r="B447" s="27"/>
      <c r="C447" s="27"/>
      <c r="D447" s="27"/>
      <c r="E447" s="27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9"/>
      <c r="DA447" s="28"/>
      <c r="DB447" s="28"/>
      <c r="DC447" s="28"/>
      <c r="DD447" s="28"/>
    </row>
    <row r="448" spans="1:108" ht="15.75" customHeight="1" x14ac:dyDescent="0.2">
      <c r="A448" s="27"/>
      <c r="B448" s="27"/>
      <c r="C448" s="27"/>
      <c r="D448" s="27"/>
      <c r="E448" s="27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9"/>
      <c r="DA448" s="28"/>
      <c r="DB448" s="28"/>
      <c r="DC448" s="28"/>
      <c r="DD448" s="28"/>
    </row>
    <row r="449" spans="1:108" ht="15.75" customHeight="1" x14ac:dyDescent="0.2">
      <c r="A449" s="27"/>
      <c r="B449" s="27"/>
      <c r="C449" s="27"/>
      <c r="D449" s="27"/>
      <c r="E449" s="27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9"/>
      <c r="DA449" s="28"/>
      <c r="DB449" s="28"/>
      <c r="DC449" s="28"/>
      <c r="DD449" s="28"/>
    </row>
    <row r="450" spans="1:108" ht="15.75" customHeight="1" x14ac:dyDescent="0.2">
      <c r="A450" s="27"/>
      <c r="B450" s="27"/>
      <c r="C450" s="27"/>
      <c r="D450" s="27"/>
      <c r="E450" s="27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9"/>
      <c r="DA450" s="28"/>
      <c r="DB450" s="28"/>
      <c r="DC450" s="28"/>
      <c r="DD450" s="28"/>
    </row>
    <row r="451" spans="1:108" ht="15.75" customHeight="1" x14ac:dyDescent="0.2">
      <c r="A451" s="27"/>
      <c r="B451" s="27"/>
      <c r="C451" s="27"/>
      <c r="D451" s="27"/>
      <c r="E451" s="27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9"/>
      <c r="DA451" s="28"/>
      <c r="DB451" s="28"/>
      <c r="DC451" s="28"/>
      <c r="DD451" s="28"/>
    </row>
    <row r="452" spans="1:108" ht="15.75" customHeight="1" x14ac:dyDescent="0.2">
      <c r="A452" s="27"/>
      <c r="B452" s="27"/>
      <c r="C452" s="27"/>
      <c r="D452" s="27"/>
      <c r="E452" s="27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9"/>
      <c r="DA452" s="28"/>
      <c r="DB452" s="28"/>
      <c r="DC452" s="28"/>
      <c r="DD452" s="28"/>
    </row>
    <row r="453" spans="1:108" ht="15.75" customHeight="1" x14ac:dyDescent="0.2">
      <c r="A453" s="27"/>
      <c r="B453" s="27"/>
      <c r="C453" s="27"/>
      <c r="D453" s="27"/>
      <c r="E453" s="27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9"/>
      <c r="DA453" s="28"/>
      <c r="DB453" s="28"/>
      <c r="DC453" s="28"/>
      <c r="DD453" s="28"/>
    </row>
    <row r="454" spans="1:108" ht="15.75" customHeight="1" x14ac:dyDescent="0.2">
      <c r="A454" s="27"/>
      <c r="B454" s="27"/>
      <c r="C454" s="27"/>
      <c r="D454" s="27"/>
      <c r="E454" s="27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9"/>
      <c r="DA454" s="28"/>
      <c r="DB454" s="28"/>
      <c r="DC454" s="28"/>
      <c r="DD454" s="28"/>
    </row>
    <row r="455" spans="1:108" ht="15.75" customHeight="1" x14ac:dyDescent="0.2">
      <c r="A455" s="27"/>
      <c r="B455" s="27"/>
      <c r="C455" s="27"/>
      <c r="D455" s="27"/>
      <c r="E455" s="27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9"/>
      <c r="DA455" s="28"/>
      <c r="DB455" s="28"/>
      <c r="DC455" s="28"/>
      <c r="DD455" s="28"/>
    </row>
    <row r="456" spans="1:108" ht="15.75" customHeight="1" x14ac:dyDescent="0.2">
      <c r="A456" s="27"/>
      <c r="B456" s="27"/>
      <c r="C456" s="27"/>
      <c r="D456" s="27"/>
      <c r="E456" s="27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9"/>
      <c r="DA456" s="28"/>
      <c r="DB456" s="28"/>
      <c r="DC456" s="28"/>
      <c r="DD456" s="28"/>
    </row>
    <row r="457" spans="1:108" ht="15.75" customHeight="1" x14ac:dyDescent="0.2">
      <c r="A457" s="27"/>
      <c r="B457" s="27"/>
      <c r="C457" s="27"/>
      <c r="D457" s="27"/>
      <c r="E457" s="27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9"/>
      <c r="DA457" s="28"/>
      <c r="DB457" s="28"/>
      <c r="DC457" s="28"/>
      <c r="DD457" s="28"/>
    </row>
    <row r="458" spans="1:108" ht="15.75" customHeight="1" x14ac:dyDescent="0.2">
      <c r="A458" s="27"/>
      <c r="B458" s="27"/>
      <c r="C458" s="27"/>
      <c r="D458" s="27"/>
      <c r="E458" s="27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9"/>
      <c r="DA458" s="28"/>
      <c r="DB458" s="28"/>
      <c r="DC458" s="28"/>
      <c r="DD458" s="28"/>
    </row>
    <row r="459" spans="1:108" ht="15.75" customHeight="1" x14ac:dyDescent="0.2">
      <c r="A459" s="27"/>
      <c r="B459" s="27"/>
      <c r="C459" s="27"/>
      <c r="D459" s="27"/>
      <c r="E459" s="27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9"/>
      <c r="DA459" s="28"/>
      <c r="DB459" s="28"/>
      <c r="DC459" s="28"/>
      <c r="DD459" s="28"/>
    </row>
    <row r="460" spans="1:108" ht="15.75" customHeight="1" x14ac:dyDescent="0.2">
      <c r="A460" s="27"/>
      <c r="B460" s="27"/>
      <c r="C460" s="27"/>
      <c r="D460" s="27"/>
      <c r="E460" s="27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9"/>
      <c r="DA460" s="28"/>
      <c r="DB460" s="28"/>
      <c r="DC460" s="28"/>
      <c r="DD460" s="28"/>
    </row>
    <row r="461" spans="1:108" ht="15.75" customHeight="1" x14ac:dyDescent="0.2">
      <c r="A461" s="27"/>
      <c r="B461" s="27"/>
      <c r="C461" s="27"/>
      <c r="D461" s="27"/>
      <c r="E461" s="27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9"/>
      <c r="DA461" s="28"/>
      <c r="DB461" s="28"/>
      <c r="DC461" s="28"/>
      <c r="DD461" s="28"/>
    </row>
    <row r="462" spans="1:108" ht="15.75" customHeight="1" x14ac:dyDescent="0.2">
      <c r="A462" s="27"/>
      <c r="B462" s="27"/>
      <c r="C462" s="27"/>
      <c r="D462" s="27"/>
      <c r="E462" s="27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9"/>
      <c r="DA462" s="28"/>
      <c r="DB462" s="28"/>
      <c r="DC462" s="28"/>
      <c r="DD462" s="28"/>
    </row>
    <row r="463" spans="1:108" ht="15.75" customHeight="1" x14ac:dyDescent="0.2">
      <c r="A463" s="27"/>
      <c r="B463" s="27"/>
      <c r="C463" s="27"/>
      <c r="D463" s="27"/>
      <c r="E463" s="27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9"/>
      <c r="DA463" s="28"/>
      <c r="DB463" s="28"/>
      <c r="DC463" s="28"/>
      <c r="DD463" s="28"/>
    </row>
    <row r="464" spans="1:108" ht="15.75" customHeight="1" x14ac:dyDescent="0.2">
      <c r="A464" s="27"/>
      <c r="B464" s="27"/>
      <c r="C464" s="27"/>
      <c r="D464" s="27"/>
      <c r="E464" s="27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9"/>
      <c r="DA464" s="28"/>
      <c r="DB464" s="28"/>
      <c r="DC464" s="28"/>
      <c r="DD464" s="28"/>
    </row>
    <row r="465" spans="1:108" ht="15.75" customHeight="1" x14ac:dyDescent="0.2">
      <c r="A465" s="27"/>
      <c r="B465" s="27"/>
      <c r="C465" s="27"/>
      <c r="D465" s="27"/>
      <c r="E465" s="27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9"/>
      <c r="DA465" s="28"/>
      <c r="DB465" s="28"/>
      <c r="DC465" s="28"/>
      <c r="DD465" s="28"/>
    </row>
    <row r="466" spans="1:108" ht="15.75" customHeight="1" x14ac:dyDescent="0.2">
      <c r="A466" s="27"/>
      <c r="B466" s="27"/>
      <c r="C466" s="27"/>
      <c r="D466" s="27"/>
      <c r="E466" s="27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9"/>
      <c r="DA466" s="28"/>
      <c r="DB466" s="28"/>
      <c r="DC466" s="28"/>
      <c r="DD466" s="28"/>
    </row>
    <row r="467" spans="1:108" ht="15.75" customHeight="1" x14ac:dyDescent="0.2">
      <c r="A467" s="27"/>
      <c r="B467" s="27"/>
      <c r="C467" s="27"/>
      <c r="D467" s="27"/>
      <c r="E467" s="27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9"/>
      <c r="DA467" s="28"/>
      <c r="DB467" s="28"/>
      <c r="DC467" s="28"/>
      <c r="DD467" s="28"/>
    </row>
    <row r="468" spans="1:108" ht="15.75" customHeight="1" x14ac:dyDescent="0.2">
      <c r="A468" s="27"/>
      <c r="B468" s="27"/>
      <c r="C468" s="27"/>
      <c r="D468" s="27"/>
      <c r="E468" s="27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9"/>
      <c r="DA468" s="28"/>
      <c r="DB468" s="28"/>
      <c r="DC468" s="28"/>
      <c r="DD468" s="28"/>
    </row>
    <row r="469" spans="1:108" ht="15.75" customHeight="1" x14ac:dyDescent="0.2">
      <c r="A469" s="27"/>
      <c r="B469" s="27"/>
      <c r="C469" s="27"/>
      <c r="D469" s="27"/>
      <c r="E469" s="27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9"/>
      <c r="DA469" s="28"/>
      <c r="DB469" s="28"/>
      <c r="DC469" s="28"/>
      <c r="DD469" s="28"/>
    </row>
    <row r="470" spans="1:108" ht="15.75" customHeight="1" x14ac:dyDescent="0.2">
      <c r="A470" s="27"/>
      <c r="B470" s="27"/>
      <c r="C470" s="27"/>
      <c r="D470" s="27"/>
      <c r="E470" s="27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9"/>
      <c r="DA470" s="28"/>
      <c r="DB470" s="28"/>
      <c r="DC470" s="28"/>
      <c r="DD470" s="28"/>
    </row>
    <row r="471" spans="1:108" ht="15.75" customHeight="1" x14ac:dyDescent="0.2">
      <c r="A471" s="27"/>
      <c r="B471" s="27"/>
      <c r="C471" s="27"/>
      <c r="D471" s="27"/>
      <c r="E471" s="27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9"/>
      <c r="DA471" s="28"/>
      <c r="DB471" s="28"/>
      <c r="DC471" s="28"/>
      <c r="DD471" s="28"/>
    </row>
    <row r="472" spans="1:108" ht="15.75" customHeight="1" x14ac:dyDescent="0.2">
      <c r="A472" s="27"/>
      <c r="B472" s="27"/>
      <c r="C472" s="27"/>
      <c r="D472" s="27"/>
      <c r="E472" s="27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9"/>
      <c r="DA472" s="28"/>
      <c r="DB472" s="28"/>
      <c r="DC472" s="28"/>
      <c r="DD472" s="28"/>
    </row>
    <row r="473" spans="1:108" ht="15.75" customHeight="1" x14ac:dyDescent="0.2">
      <c r="A473" s="27"/>
      <c r="B473" s="27"/>
      <c r="C473" s="27"/>
      <c r="D473" s="27"/>
      <c r="E473" s="27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9"/>
      <c r="DA473" s="28"/>
      <c r="DB473" s="28"/>
      <c r="DC473" s="28"/>
      <c r="DD473" s="28"/>
    </row>
    <row r="474" spans="1:108" ht="15.75" customHeight="1" x14ac:dyDescent="0.2">
      <c r="A474" s="27"/>
      <c r="B474" s="27"/>
      <c r="C474" s="27"/>
      <c r="D474" s="27"/>
      <c r="E474" s="27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9"/>
      <c r="DA474" s="28"/>
      <c r="DB474" s="28"/>
      <c r="DC474" s="28"/>
      <c r="DD474" s="28"/>
    </row>
    <row r="475" spans="1:108" ht="15.75" customHeight="1" x14ac:dyDescent="0.2">
      <c r="A475" s="27"/>
      <c r="B475" s="27"/>
      <c r="C475" s="27"/>
      <c r="D475" s="27"/>
      <c r="E475" s="27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9"/>
      <c r="DA475" s="28"/>
      <c r="DB475" s="28"/>
      <c r="DC475" s="28"/>
      <c r="DD475" s="28"/>
    </row>
    <row r="476" spans="1:108" ht="15.75" customHeight="1" x14ac:dyDescent="0.2">
      <c r="A476" s="27"/>
      <c r="B476" s="27"/>
      <c r="C476" s="27"/>
      <c r="D476" s="27"/>
      <c r="E476" s="27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9"/>
      <c r="DA476" s="28"/>
      <c r="DB476" s="28"/>
      <c r="DC476" s="28"/>
      <c r="DD476" s="28"/>
    </row>
    <row r="477" spans="1:108" ht="15.75" customHeight="1" x14ac:dyDescent="0.2">
      <c r="A477" s="27"/>
      <c r="B477" s="27"/>
      <c r="C477" s="27"/>
      <c r="D477" s="27"/>
      <c r="E477" s="27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9"/>
      <c r="DA477" s="28"/>
      <c r="DB477" s="28"/>
      <c r="DC477" s="28"/>
      <c r="DD477" s="28"/>
    </row>
    <row r="478" spans="1:108" ht="15.75" customHeight="1" x14ac:dyDescent="0.2">
      <c r="A478" s="27"/>
      <c r="B478" s="27"/>
      <c r="C478" s="27"/>
      <c r="D478" s="27"/>
      <c r="E478" s="27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9"/>
      <c r="DA478" s="28"/>
      <c r="DB478" s="28"/>
      <c r="DC478" s="28"/>
      <c r="DD478" s="28"/>
    </row>
    <row r="479" spans="1:108" ht="15.75" customHeight="1" x14ac:dyDescent="0.2">
      <c r="A479" s="27"/>
      <c r="B479" s="27"/>
      <c r="C479" s="27"/>
      <c r="D479" s="27"/>
      <c r="E479" s="27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9"/>
      <c r="DA479" s="28"/>
      <c r="DB479" s="28"/>
      <c r="DC479" s="28"/>
      <c r="DD479" s="28"/>
    </row>
    <row r="480" spans="1:108" ht="15.75" customHeight="1" x14ac:dyDescent="0.2">
      <c r="A480" s="27"/>
      <c r="B480" s="27"/>
      <c r="C480" s="27"/>
      <c r="D480" s="27"/>
      <c r="E480" s="27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9"/>
      <c r="DA480" s="28"/>
      <c r="DB480" s="28"/>
      <c r="DC480" s="28"/>
      <c r="DD480" s="28"/>
    </row>
    <row r="481" spans="1:108" ht="15.75" customHeight="1" x14ac:dyDescent="0.2">
      <c r="A481" s="27"/>
      <c r="B481" s="27"/>
      <c r="C481" s="27"/>
      <c r="D481" s="27"/>
      <c r="E481" s="27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9"/>
      <c r="DA481" s="28"/>
      <c r="DB481" s="28"/>
      <c r="DC481" s="28"/>
      <c r="DD481" s="28"/>
    </row>
    <row r="482" spans="1:108" ht="15.75" customHeight="1" x14ac:dyDescent="0.2">
      <c r="A482" s="27"/>
      <c r="B482" s="27"/>
      <c r="C482" s="27"/>
      <c r="D482" s="27"/>
      <c r="E482" s="27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9"/>
      <c r="DA482" s="28"/>
      <c r="DB482" s="28"/>
      <c r="DC482" s="28"/>
      <c r="DD482" s="28"/>
    </row>
    <row r="483" spans="1:108" ht="15.75" customHeight="1" x14ac:dyDescent="0.2">
      <c r="A483" s="27"/>
      <c r="B483" s="27"/>
      <c r="C483" s="27"/>
      <c r="D483" s="27"/>
      <c r="E483" s="27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9"/>
      <c r="DA483" s="28"/>
      <c r="DB483" s="28"/>
      <c r="DC483" s="28"/>
      <c r="DD483" s="28"/>
    </row>
    <row r="484" spans="1:108" ht="15.75" customHeight="1" x14ac:dyDescent="0.2">
      <c r="A484" s="27"/>
      <c r="B484" s="27"/>
      <c r="C484" s="27"/>
      <c r="D484" s="27"/>
      <c r="E484" s="27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9"/>
      <c r="DA484" s="28"/>
      <c r="DB484" s="28"/>
      <c r="DC484" s="28"/>
      <c r="DD484" s="28"/>
    </row>
    <row r="485" spans="1:108" ht="15.75" customHeight="1" x14ac:dyDescent="0.2">
      <c r="A485" s="27"/>
      <c r="B485" s="27"/>
      <c r="C485" s="27"/>
      <c r="D485" s="27"/>
      <c r="E485" s="27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9"/>
      <c r="DA485" s="28"/>
      <c r="DB485" s="28"/>
      <c r="DC485" s="28"/>
      <c r="DD485" s="28"/>
    </row>
    <row r="486" spans="1:108" ht="15.75" customHeight="1" x14ac:dyDescent="0.2">
      <c r="A486" s="27"/>
      <c r="B486" s="27"/>
      <c r="C486" s="27"/>
      <c r="D486" s="27"/>
      <c r="E486" s="27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9"/>
      <c r="DA486" s="28"/>
      <c r="DB486" s="28"/>
      <c r="DC486" s="28"/>
      <c r="DD486" s="28"/>
    </row>
    <row r="487" spans="1:108" ht="15.75" customHeight="1" x14ac:dyDescent="0.2">
      <c r="A487" s="27"/>
      <c r="B487" s="27"/>
      <c r="C487" s="27"/>
      <c r="D487" s="27"/>
      <c r="E487" s="27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9"/>
      <c r="DA487" s="28"/>
      <c r="DB487" s="28"/>
      <c r="DC487" s="28"/>
      <c r="DD487" s="28"/>
    </row>
    <row r="488" spans="1:108" ht="15.75" customHeight="1" x14ac:dyDescent="0.2">
      <c r="A488" s="27"/>
      <c r="B488" s="27"/>
      <c r="C488" s="27"/>
      <c r="D488" s="27"/>
      <c r="E488" s="27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9"/>
      <c r="DA488" s="28"/>
      <c r="DB488" s="28"/>
      <c r="DC488" s="28"/>
      <c r="DD488" s="28"/>
    </row>
    <row r="489" spans="1:108" ht="15.75" customHeight="1" x14ac:dyDescent="0.2">
      <c r="A489" s="27"/>
      <c r="B489" s="27"/>
      <c r="C489" s="27"/>
      <c r="D489" s="27"/>
      <c r="E489" s="27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9"/>
      <c r="DA489" s="28"/>
      <c r="DB489" s="28"/>
      <c r="DC489" s="28"/>
      <c r="DD489" s="28"/>
    </row>
    <row r="490" spans="1:108" ht="15.75" customHeight="1" x14ac:dyDescent="0.2">
      <c r="A490" s="27"/>
      <c r="B490" s="27"/>
      <c r="C490" s="27"/>
      <c r="D490" s="27"/>
      <c r="E490" s="27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9"/>
      <c r="DA490" s="28"/>
      <c r="DB490" s="28"/>
      <c r="DC490" s="28"/>
      <c r="DD490" s="28"/>
    </row>
    <row r="491" spans="1:108" ht="15.75" customHeight="1" x14ac:dyDescent="0.2">
      <c r="A491" s="27"/>
      <c r="B491" s="27"/>
      <c r="C491" s="27"/>
      <c r="D491" s="27"/>
      <c r="E491" s="27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9"/>
      <c r="DA491" s="28"/>
      <c r="DB491" s="28"/>
      <c r="DC491" s="28"/>
      <c r="DD491" s="28"/>
    </row>
    <row r="492" spans="1:108" ht="15.75" customHeight="1" x14ac:dyDescent="0.2">
      <c r="A492" s="27"/>
      <c r="B492" s="27"/>
      <c r="C492" s="27"/>
      <c r="D492" s="27"/>
      <c r="E492" s="27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9"/>
      <c r="DA492" s="28"/>
      <c r="DB492" s="28"/>
      <c r="DC492" s="28"/>
      <c r="DD492" s="28"/>
    </row>
    <row r="493" spans="1:108" ht="15.75" customHeight="1" x14ac:dyDescent="0.2">
      <c r="A493" s="27"/>
      <c r="B493" s="27"/>
      <c r="C493" s="27"/>
      <c r="D493" s="27"/>
      <c r="E493" s="27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9"/>
      <c r="DA493" s="28"/>
      <c r="DB493" s="28"/>
      <c r="DC493" s="28"/>
      <c r="DD493" s="28"/>
    </row>
    <row r="494" spans="1:108" ht="15.75" customHeight="1" x14ac:dyDescent="0.2">
      <c r="A494" s="27"/>
      <c r="B494" s="27"/>
      <c r="C494" s="27"/>
      <c r="D494" s="27"/>
      <c r="E494" s="27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9"/>
      <c r="DA494" s="28"/>
      <c r="DB494" s="28"/>
      <c r="DC494" s="28"/>
      <c r="DD494" s="28"/>
    </row>
    <row r="495" spans="1:108" ht="15.75" customHeight="1" x14ac:dyDescent="0.2">
      <c r="A495" s="27"/>
      <c r="B495" s="27"/>
      <c r="C495" s="27"/>
      <c r="D495" s="27"/>
      <c r="E495" s="27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9"/>
      <c r="DA495" s="28"/>
      <c r="DB495" s="28"/>
      <c r="DC495" s="28"/>
      <c r="DD495" s="28"/>
    </row>
    <row r="496" spans="1:108" ht="15.75" customHeight="1" x14ac:dyDescent="0.2">
      <c r="A496" s="27"/>
      <c r="B496" s="27"/>
      <c r="C496" s="27"/>
      <c r="D496" s="27"/>
      <c r="E496" s="27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9"/>
      <c r="DA496" s="28"/>
      <c r="DB496" s="28"/>
      <c r="DC496" s="28"/>
      <c r="DD496" s="28"/>
    </row>
    <row r="497" spans="1:108" ht="15.75" customHeight="1" x14ac:dyDescent="0.2">
      <c r="A497" s="27"/>
      <c r="B497" s="27"/>
      <c r="C497" s="27"/>
      <c r="D497" s="27"/>
      <c r="E497" s="27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9"/>
      <c r="DA497" s="28"/>
      <c r="DB497" s="28"/>
      <c r="DC497" s="28"/>
      <c r="DD497" s="28"/>
    </row>
    <row r="498" spans="1:108" ht="15.75" customHeight="1" x14ac:dyDescent="0.2">
      <c r="A498" s="27"/>
      <c r="B498" s="27"/>
      <c r="C498" s="27"/>
      <c r="D498" s="27"/>
      <c r="E498" s="27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9"/>
      <c r="DA498" s="28"/>
      <c r="DB498" s="28"/>
      <c r="DC498" s="28"/>
      <c r="DD498" s="28"/>
    </row>
    <row r="499" spans="1:108" ht="15.75" customHeight="1" x14ac:dyDescent="0.2">
      <c r="A499" s="27"/>
      <c r="B499" s="27"/>
      <c r="C499" s="27"/>
      <c r="D499" s="27"/>
      <c r="E499" s="27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9"/>
      <c r="DA499" s="28"/>
      <c r="DB499" s="28"/>
      <c r="DC499" s="28"/>
      <c r="DD499" s="28"/>
    </row>
    <row r="500" spans="1:108" ht="15.75" customHeight="1" x14ac:dyDescent="0.2">
      <c r="A500" s="27"/>
      <c r="B500" s="27"/>
      <c r="C500" s="27"/>
      <c r="D500" s="27"/>
      <c r="E500" s="27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9"/>
      <c r="DA500" s="28"/>
      <c r="DB500" s="28"/>
      <c r="DC500" s="28"/>
      <c r="DD500" s="28"/>
    </row>
    <row r="501" spans="1:108" ht="15.75" customHeight="1" x14ac:dyDescent="0.2">
      <c r="A501" s="27"/>
      <c r="B501" s="27"/>
      <c r="C501" s="27"/>
      <c r="D501" s="27"/>
      <c r="E501" s="27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9"/>
      <c r="DA501" s="28"/>
      <c r="DB501" s="28"/>
      <c r="DC501" s="28"/>
      <c r="DD501" s="28"/>
    </row>
    <row r="502" spans="1:108" ht="15.75" customHeight="1" x14ac:dyDescent="0.2">
      <c r="A502" s="27"/>
      <c r="B502" s="27"/>
      <c r="C502" s="27"/>
      <c r="D502" s="27"/>
      <c r="E502" s="27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9"/>
      <c r="DA502" s="28"/>
      <c r="DB502" s="28"/>
      <c r="DC502" s="28"/>
      <c r="DD502" s="28"/>
    </row>
    <row r="503" spans="1:108" ht="15.75" customHeight="1" x14ac:dyDescent="0.2">
      <c r="A503" s="27"/>
      <c r="B503" s="27"/>
      <c r="C503" s="27"/>
      <c r="D503" s="27"/>
      <c r="E503" s="27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9"/>
      <c r="DA503" s="28"/>
      <c r="DB503" s="28"/>
      <c r="DC503" s="28"/>
      <c r="DD503" s="28"/>
    </row>
    <row r="504" spans="1:108" ht="15.75" customHeight="1" x14ac:dyDescent="0.2">
      <c r="A504" s="27"/>
      <c r="B504" s="27"/>
      <c r="C504" s="27"/>
      <c r="D504" s="27"/>
      <c r="E504" s="27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  <c r="CZ504" s="29"/>
      <c r="DA504" s="28"/>
      <c r="DB504" s="28"/>
      <c r="DC504" s="28"/>
      <c r="DD504" s="28"/>
    </row>
    <row r="505" spans="1:108" ht="15.75" customHeight="1" x14ac:dyDescent="0.2">
      <c r="A505" s="27"/>
      <c r="B505" s="27"/>
      <c r="C505" s="27"/>
      <c r="D505" s="27"/>
      <c r="E505" s="27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9"/>
      <c r="DA505" s="28"/>
      <c r="DB505" s="28"/>
      <c r="DC505" s="28"/>
      <c r="DD505" s="28"/>
    </row>
    <row r="506" spans="1:108" ht="15.75" customHeight="1" x14ac:dyDescent="0.2">
      <c r="A506" s="27"/>
      <c r="B506" s="27"/>
      <c r="C506" s="27"/>
      <c r="D506" s="27"/>
      <c r="E506" s="27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9"/>
      <c r="DA506" s="28"/>
      <c r="DB506" s="28"/>
      <c r="DC506" s="28"/>
      <c r="DD506" s="28"/>
    </row>
    <row r="507" spans="1:108" ht="15.75" customHeight="1" x14ac:dyDescent="0.2">
      <c r="A507" s="27"/>
      <c r="B507" s="27"/>
      <c r="C507" s="27"/>
      <c r="D507" s="27"/>
      <c r="E507" s="27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9"/>
      <c r="DA507" s="28"/>
      <c r="DB507" s="28"/>
      <c r="DC507" s="28"/>
      <c r="DD507" s="28"/>
    </row>
    <row r="508" spans="1:108" ht="15.75" customHeight="1" x14ac:dyDescent="0.2">
      <c r="A508" s="27"/>
      <c r="B508" s="27"/>
      <c r="C508" s="27"/>
      <c r="D508" s="27"/>
      <c r="E508" s="27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9"/>
      <c r="DA508" s="28"/>
      <c r="DB508" s="28"/>
      <c r="DC508" s="28"/>
      <c r="DD508" s="28"/>
    </row>
    <row r="509" spans="1:108" ht="15.75" customHeight="1" x14ac:dyDescent="0.2">
      <c r="A509" s="27"/>
      <c r="B509" s="27"/>
      <c r="C509" s="27"/>
      <c r="D509" s="27"/>
      <c r="E509" s="27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9"/>
      <c r="DA509" s="28"/>
      <c r="DB509" s="28"/>
      <c r="DC509" s="28"/>
      <c r="DD509" s="28"/>
    </row>
    <row r="510" spans="1:108" ht="15.75" customHeight="1" x14ac:dyDescent="0.2">
      <c r="A510" s="27"/>
      <c r="B510" s="27"/>
      <c r="C510" s="27"/>
      <c r="D510" s="27"/>
      <c r="E510" s="27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9"/>
      <c r="DA510" s="28"/>
      <c r="DB510" s="28"/>
      <c r="DC510" s="28"/>
      <c r="DD510" s="28"/>
    </row>
    <row r="511" spans="1:108" ht="15.75" customHeight="1" x14ac:dyDescent="0.2">
      <c r="A511" s="27"/>
      <c r="B511" s="27"/>
      <c r="C511" s="27"/>
      <c r="D511" s="27"/>
      <c r="E511" s="27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9"/>
      <c r="DA511" s="28"/>
      <c r="DB511" s="28"/>
      <c r="DC511" s="28"/>
      <c r="DD511" s="28"/>
    </row>
    <row r="512" spans="1:108" ht="15.75" customHeight="1" x14ac:dyDescent="0.2">
      <c r="A512" s="27"/>
      <c r="B512" s="27"/>
      <c r="C512" s="27"/>
      <c r="D512" s="27"/>
      <c r="E512" s="27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9"/>
      <c r="DA512" s="28"/>
      <c r="DB512" s="28"/>
      <c r="DC512" s="28"/>
      <c r="DD512" s="28"/>
    </row>
    <row r="513" spans="1:108" ht="15.75" customHeight="1" x14ac:dyDescent="0.2">
      <c r="A513" s="27"/>
      <c r="B513" s="27"/>
      <c r="C513" s="27"/>
      <c r="D513" s="27"/>
      <c r="E513" s="27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9"/>
      <c r="DA513" s="28"/>
      <c r="DB513" s="28"/>
      <c r="DC513" s="28"/>
      <c r="DD513" s="28"/>
    </row>
    <row r="514" spans="1:108" ht="15.75" customHeight="1" x14ac:dyDescent="0.2">
      <c r="A514" s="27"/>
      <c r="B514" s="27"/>
      <c r="C514" s="27"/>
      <c r="D514" s="27"/>
      <c r="E514" s="27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9"/>
      <c r="DA514" s="28"/>
      <c r="DB514" s="28"/>
      <c r="DC514" s="28"/>
      <c r="DD514" s="28"/>
    </row>
    <row r="515" spans="1:108" ht="15.75" customHeight="1" x14ac:dyDescent="0.2">
      <c r="A515" s="27"/>
      <c r="B515" s="27"/>
      <c r="C515" s="27"/>
      <c r="D515" s="27"/>
      <c r="E515" s="27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9"/>
      <c r="DA515" s="28"/>
      <c r="DB515" s="28"/>
      <c r="DC515" s="28"/>
      <c r="DD515" s="28"/>
    </row>
    <row r="516" spans="1:108" ht="15.75" customHeight="1" x14ac:dyDescent="0.2">
      <c r="A516" s="27"/>
      <c r="B516" s="27"/>
      <c r="C516" s="27"/>
      <c r="D516" s="27"/>
      <c r="E516" s="27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9"/>
      <c r="DA516" s="28"/>
      <c r="DB516" s="28"/>
      <c r="DC516" s="28"/>
      <c r="DD516" s="28"/>
    </row>
    <row r="517" spans="1:108" ht="15.75" customHeight="1" x14ac:dyDescent="0.2">
      <c r="A517" s="27"/>
      <c r="B517" s="27"/>
      <c r="C517" s="27"/>
      <c r="D517" s="27"/>
      <c r="E517" s="27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9"/>
      <c r="DA517" s="28"/>
      <c r="DB517" s="28"/>
      <c r="DC517" s="28"/>
      <c r="DD517" s="28"/>
    </row>
    <row r="518" spans="1:108" ht="15.75" customHeight="1" x14ac:dyDescent="0.2">
      <c r="A518" s="27"/>
      <c r="B518" s="27"/>
      <c r="C518" s="27"/>
      <c r="D518" s="27"/>
      <c r="E518" s="27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9"/>
      <c r="DA518" s="28"/>
      <c r="DB518" s="28"/>
      <c r="DC518" s="28"/>
      <c r="DD518" s="28"/>
    </row>
    <row r="519" spans="1:108" ht="15.75" customHeight="1" x14ac:dyDescent="0.2">
      <c r="A519" s="27"/>
      <c r="B519" s="27"/>
      <c r="C519" s="27"/>
      <c r="D519" s="27"/>
      <c r="E519" s="27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9"/>
      <c r="DA519" s="28"/>
      <c r="DB519" s="28"/>
      <c r="DC519" s="28"/>
      <c r="DD519" s="28"/>
    </row>
    <row r="520" spans="1:108" ht="15.75" customHeight="1" x14ac:dyDescent="0.2">
      <c r="A520" s="27"/>
      <c r="B520" s="27"/>
      <c r="C520" s="27"/>
      <c r="D520" s="27"/>
      <c r="E520" s="27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9"/>
      <c r="DA520" s="28"/>
      <c r="DB520" s="28"/>
      <c r="DC520" s="28"/>
      <c r="DD520" s="28"/>
    </row>
    <row r="521" spans="1:108" ht="15.75" customHeight="1" x14ac:dyDescent="0.2">
      <c r="A521" s="27"/>
      <c r="B521" s="27"/>
      <c r="C521" s="27"/>
      <c r="D521" s="27"/>
      <c r="E521" s="27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9"/>
      <c r="DA521" s="28"/>
      <c r="DB521" s="28"/>
      <c r="DC521" s="28"/>
      <c r="DD521" s="28"/>
    </row>
    <row r="522" spans="1:108" ht="15.75" customHeight="1" x14ac:dyDescent="0.2">
      <c r="A522" s="27"/>
      <c r="B522" s="27"/>
      <c r="C522" s="27"/>
      <c r="D522" s="27"/>
      <c r="E522" s="27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9"/>
      <c r="DA522" s="28"/>
      <c r="DB522" s="28"/>
      <c r="DC522" s="28"/>
      <c r="DD522" s="28"/>
    </row>
    <row r="523" spans="1:108" ht="15.75" customHeight="1" x14ac:dyDescent="0.2">
      <c r="A523" s="27"/>
      <c r="B523" s="27"/>
      <c r="C523" s="27"/>
      <c r="D523" s="27"/>
      <c r="E523" s="27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9"/>
      <c r="DA523" s="28"/>
      <c r="DB523" s="28"/>
      <c r="DC523" s="28"/>
      <c r="DD523" s="28"/>
    </row>
    <row r="524" spans="1:108" ht="15.75" customHeight="1" x14ac:dyDescent="0.2">
      <c r="A524" s="27"/>
      <c r="B524" s="27"/>
      <c r="C524" s="27"/>
      <c r="D524" s="27"/>
      <c r="E524" s="27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9"/>
      <c r="DA524" s="28"/>
      <c r="DB524" s="28"/>
      <c r="DC524" s="28"/>
      <c r="DD524" s="28"/>
    </row>
    <row r="525" spans="1:108" ht="15.75" customHeight="1" x14ac:dyDescent="0.2">
      <c r="A525" s="27"/>
      <c r="B525" s="27"/>
      <c r="C525" s="27"/>
      <c r="D525" s="27"/>
      <c r="E525" s="27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9"/>
      <c r="DA525" s="28"/>
      <c r="DB525" s="28"/>
      <c r="DC525" s="28"/>
      <c r="DD525" s="28"/>
    </row>
    <row r="526" spans="1:108" ht="15.75" customHeight="1" x14ac:dyDescent="0.2">
      <c r="A526" s="27"/>
      <c r="B526" s="27"/>
      <c r="C526" s="27"/>
      <c r="D526" s="27"/>
      <c r="E526" s="27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9"/>
      <c r="DA526" s="28"/>
      <c r="DB526" s="28"/>
      <c r="DC526" s="28"/>
      <c r="DD526" s="28"/>
    </row>
    <row r="527" spans="1:108" ht="15.75" customHeight="1" x14ac:dyDescent="0.2">
      <c r="A527" s="27"/>
      <c r="B527" s="27"/>
      <c r="C527" s="27"/>
      <c r="D527" s="27"/>
      <c r="E527" s="27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9"/>
      <c r="DA527" s="28"/>
      <c r="DB527" s="28"/>
      <c r="DC527" s="28"/>
      <c r="DD527" s="28"/>
    </row>
    <row r="528" spans="1:108" ht="15.75" customHeight="1" x14ac:dyDescent="0.2">
      <c r="A528" s="27"/>
      <c r="B528" s="27"/>
      <c r="C528" s="27"/>
      <c r="D528" s="27"/>
      <c r="E528" s="27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9"/>
      <c r="DA528" s="28"/>
      <c r="DB528" s="28"/>
      <c r="DC528" s="28"/>
      <c r="DD528" s="28"/>
    </row>
    <row r="529" spans="1:108" ht="15.75" customHeight="1" x14ac:dyDescent="0.2">
      <c r="A529" s="27"/>
      <c r="B529" s="27"/>
      <c r="C529" s="27"/>
      <c r="D529" s="27"/>
      <c r="E529" s="27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  <c r="CZ529" s="29"/>
      <c r="DA529" s="28"/>
      <c r="DB529" s="28"/>
      <c r="DC529" s="28"/>
      <c r="DD529" s="28"/>
    </row>
    <row r="530" spans="1:108" ht="15.75" customHeight="1" x14ac:dyDescent="0.2">
      <c r="A530" s="27"/>
      <c r="B530" s="27"/>
      <c r="C530" s="27"/>
      <c r="D530" s="27"/>
      <c r="E530" s="27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  <c r="CZ530" s="29"/>
      <c r="DA530" s="28"/>
      <c r="DB530" s="28"/>
      <c r="DC530" s="28"/>
      <c r="DD530" s="28"/>
    </row>
    <row r="531" spans="1:108" ht="15.75" customHeight="1" x14ac:dyDescent="0.2">
      <c r="A531" s="27"/>
      <c r="B531" s="27"/>
      <c r="C531" s="27"/>
      <c r="D531" s="27"/>
      <c r="E531" s="27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  <c r="CZ531" s="29"/>
      <c r="DA531" s="28"/>
      <c r="DB531" s="28"/>
      <c r="DC531" s="28"/>
      <c r="DD531" s="28"/>
    </row>
    <row r="532" spans="1:108" ht="15.75" customHeight="1" x14ac:dyDescent="0.2">
      <c r="A532" s="27"/>
      <c r="B532" s="27"/>
      <c r="C532" s="27"/>
      <c r="D532" s="27"/>
      <c r="E532" s="27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9"/>
      <c r="DA532" s="28"/>
      <c r="DB532" s="28"/>
      <c r="DC532" s="28"/>
      <c r="DD532" s="28"/>
    </row>
    <row r="533" spans="1:108" ht="15.75" customHeight="1" x14ac:dyDescent="0.2">
      <c r="A533" s="27"/>
      <c r="B533" s="27"/>
      <c r="C533" s="27"/>
      <c r="D533" s="27"/>
      <c r="E533" s="27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9"/>
      <c r="DA533" s="28"/>
      <c r="DB533" s="28"/>
      <c r="DC533" s="28"/>
      <c r="DD533" s="28"/>
    </row>
    <row r="534" spans="1:108" ht="15.75" customHeight="1" x14ac:dyDescent="0.2">
      <c r="A534" s="27"/>
      <c r="B534" s="27"/>
      <c r="C534" s="27"/>
      <c r="D534" s="27"/>
      <c r="E534" s="27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  <c r="CW534" s="28"/>
      <c r="CX534" s="28"/>
      <c r="CY534" s="28"/>
      <c r="CZ534" s="29"/>
      <c r="DA534" s="28"/>
      <c r="DB534" s="28"/>
      <c r="DC534" s="28"/>
      <c r="DD534" s="28"/>
    </row>
    <row r="535" spans="1:108" ht="15.75" customHeight="1" x14ac:dyDescent="0.2">
      <c r="A535" s="27"/>
      <c r="B535" s="27"/>
      <c r="C535" s="27"/>
      <c r="D535" s="27"/>
      <c r="E535" s="27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  <c r="CZ535" s="29"/>
      <c r="DA535" s="28"/>
      <c r="DB535" s="28"/>
      <c r="DC535" s="28"/>
      <c r="DD535" s="28"/>
    </row>
    <row r="536" spans="1:108" ht="15.75" customHeight="1" x14ac:dyDescent="0.2">
      <c r="A536" s="27"/>
      <c r="B536" s="27"/>
      <c r="C536" s="27"/>
      <c r="D536" s="27"/>
      <c r="E536" s="27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  <c r="CZ536" s="29"/>
      <c r="DA536" s="28"/>
      <c r="DB536" s="28"/>
      <c r="DC536" s="28"/>
      <c r="DD536" s="28"/>
    </row>
    <row r="537" spans="1:108" ht="15.75" customHeight="1" x14ac:dyDescent="0.2">
      <c r="A537" s="27"/>
      <c r="B537" s="27"/>
      <c r="C537" s="27"/>
      <c r="D537" s="27"/>
      <c r="E537" s="27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  <c r="CZ537" s="29"/>
      <c r="DA537" s="28"/>
      <c r="DB537" s="28"/>
      <c r="DC537" s="28"/>
      <c r="DD537" s="28"/>
    </row>
    <row r="538" spans="1:108" ht="15.75" customHeight="1" x14ac:dyDescent="0.2">
      <c r="A538" s="27"/>
      <c r="B538" s="27"/>
      <c r="C538" s="27"/>
      <c r="D538" s="27"/>
      <c r="E538" s="27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  <c r="CZ538" s="29"/>
      <c r="DA538" s="28"/>
      <c r="DB538" s="28"/>
      <c r="DC538" s="28"/>
      <c r="DD538" s="28"/>
    </row>
    <row r="539" spans="1:108" ht="15.75" customHeight="1" x14ac:dyDescent="0.2">
      <c r="A539" s="27"/>
      <c r="B539" s="27"/>
      <c r="C539" s="27"/>
      <c r="D539" s="27"/>
      <c r="E539" s="27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  <c r="CZ539" s="29"/>
      <c r="DA539" s="28"/>
      <c r="DB539" s="28"/>
      <c r="DC539" s="28"/>
      <c r="DD539" s="28"/>
    </row>
    <row r="540" spans="1:108" ht="15.75" customHeight="1" x14ac:dyDescent="0.2">
      <c r="A540" s="27"/>
      <c r="B540" s="27"/>
      <c r="C540" s="27"/>
      <c r="D540" s="27"/>
      <c r="E540" s="27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  <c r="CW540" s="28"/>
      <c r="CX540" s="28"/>
      <c r="CY540" s="28"/>
      <c r="CZ540" s="29"/>
      <c r="DA540" s="28"/>
      <c r="DB540" s="28"/>
      <c r="DC540" s="28"/>
      <c r="DD540" s="28"/>
    </row>
    <row r="541" spans="1:108" ht="15.75" customHeight="1" x14ac:dyDescent="0.2">
      <c r="A541" s="27"/>
      <c r="B541" s="27"/>
      <c r="C541" s="27"/>
      <c r="D541" s="27"/>
      <c r="E541" s="27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  <c r="CW541" s="28"/>
      <c r="CX541" s="28"/>
      <c r="CY541" s="28"/>
      <c r="CZ541" s="29"/>
      <c r="DA541" s="28"/>
      <c r="DB541" s="28"/>
      <c r="DC541" s="28"/>
      <c r="DD541" s="28"/>
    </row>
    <row r="542" spans="1:108" ht="15.75" customHeight="1" x14ac:dyDescent="0.2">
      <c r="A542" s="27"/>
      <c r="B542" s="27"/>
      <c r="C542" s="27"/>
      <c r="D542" s="27"/>
      <c r="E542" s="27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  <c r="CZ542" s="29"/>
      <c r="DA542" s="28"/>
      <c r="DB542" s="28"/>
      <c r="DC542" s="28"/>
      <c r="DD542" s="28"/>
    </row>
    <row r="543" spans="1:108" ht="15.75" customHeight="1" x14ac:dyDescent="0.2">
      <c r="A543" s="27"/>
      <c r="B543" s="27"/>
      <c r="C543" s="27"/>
      <c r="D543" s="27"/>
      <c r="E543" s="27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  <c r="CZ543" s="29"/>
      <c r="DA543" s="28"/>
      <c r="DB543" s="28"/>
      <c r="DC543" s="28"/>
      <c r="DD543" s="28"/>
    </row>
    <row r="544" spans="1:108" ht="15.75" customHeight="1" x14ac:dyDescent="0.2">
      <c r="A544" s="27"/>
      <c r="B544" s="27"/>
      <c r="C544" s="27"/>
      <c r="D544" s="27"/>
      <c r="E544" s="27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  <c r="CZ544" s="29"/>
      <c r="DA544" s="28"/>
      <c r="DB544" s="28"/>
      <c r="DC544" s="28"/>
      <c r="DD544" s="28"/>
    </row>
    <row r="545" spans="1:108" ht="15.75" customHeight="1" x14ac:dyDescent="0.2">
      <c r="A545" s="27"/>
      <c r="B545" s="27"/>
      <c r="C545" s="27"/>
      <c r="D545" s="27"/>
      <c r="E545" s="27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9"/>
      <c r="DA545" s="28"/>
      <c r="DB545" s="28"/>
      <c r="DC545" s="28"/>
      <c r="DD545" s="28"/>
    </row>
    <row r="546" spans="1:108" ht="15.75" customHeight="1" x14ac:dyDescent="0.2">
      <c r="A546" s="27"/>
      <c r="B546" s="27"/>
      <c r="C546" s="27"/>
      <c r="D546" s="27"/>
      <c r="E546" s="27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  <c r="CZ546" s="29"/>
      <c r="DA546" s="28"/>
      <c r="DB546" s="28"/>
      <c r="DC546" s="28"/>
      <c r="DD546" s="28"/>
    </row>
    <row r="547" spans="1:108" ht="15.75" customHeight="1" x14ac:dyDescent="0.2">
      <c r="A547" s="27"/>
      <c r="B547" s="27"/>
      <c r="C547" s="27"/>
      <c r="D547" s="27"/>
      <c r="E547" s="27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  <c r="CZ547" s="29"/>
      <c r="DA547" s="28"/>
      <c r="DB547" s="28"/>
      <c r="DC547" s="28"/>
      <c r="DD547" s="28"/>
    </row>
    <row r="548" spans="1:108" ht="15.75" customHeight="1" x14ac:dyDescent="0.2">
      <c r="A548" s="27"/>
      <c r="B548" s="27"/>
      <c r="C548" s="27"/>
      <c r="D548" s="27"/>
      <c r="E548" s="27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  <c r="CW548" s="28"/>
      <c r="CX548" s="28"/>
      <c r="CY548" s="28"/>
      <c r="CZ548" s="29"/>
      <c r="DA548" s="28"/>
      <c r="DB548" s="28"/>
      <c r="DC548" s="28"/>
      <c r="DD548" s="28"/>
    </row>
    <row r="549" spans="1:108" ht="15.75" customHeight="1" x14ac:dyDescent="0.2">
      <c r="A549" s="27"/>
      <c r="B549" s="27"/>
      <c r="C549" s="27"/>
      <c r="D549" s="27"/>
      <c r="E549" s="27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  <c r="CZ549" s="29"/>
      <c r="DA549" s="28"/>
      <c r="DB549" s="28"/>
      <c r="DC549" s="28"/>
      <c r="DD549" s="28"/>
    </row>
    <row r="550" spans="1:108" ht="15.75" customHeight="1" x14ac:dyDescent="0.2">
      <c r="A550" s="27"/>
      <c r="B550" s="27"/>
      <c r="C550" s="27"/>
      <c r="D550" s="27"/>
      <c r="E550" s="27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  <c r="CZ550" s="29"/>
      <c r="DA550" s="28"/>
      <c r="DB550" s="28"/>
      <c r="DC550" s="28"/>
      <c r="DD550" s="28"/>
    </row>
    <row r="551" spans="1:108" ht="15.75" customHeight="1" x14ac:dyDescent="0.2">
      <c r="A551" s="27"/>
      <c r="B551" s="27"/>
      <c r="C551" s="27"/>
      <c r="D551" s="27"/>
      <c r="E551" s="27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  <c r="CZ551" s="29"/>
      <c r="DA551" s="28"/>
      <c r="DB551" s="28"/>
      <c r="DC551" s="28"/>
      <c r="DD551" s="28"/>
    </row>
    <row r="552" spans="1:108" ht="15.75" customHeight="1" x14ac:dyDescent="0.2">
      <c r="A552" s="27"/>
      <c r="B552" s="27"/>
      <c r="C552" s="27"/>
      <c r="D552" s="27"/>
      <c r="E552" s="27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  <c r="CZ552" s="29"/>
      <c r="DA552" s="28"/>
      <c r="DB552" s="28"/>
      <c r="DC552" s="28"/>
      <c r="DD552" s="28"/>
    </row>
    <row r="553" spans="1:108" ht="15.75" customHeight="1" x14ac:dyDescent="0.2">
      <c r="A553" s="27"/>
      <c r="B553" s="27"/>
      <c r="C553" s="27"/>
      <c r="D553" s="27"/>
      <c r="E553" s="27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  <c r="CW553" s="28"/>
      <c r="CX553" s="28"/>
      <c r="CY553" s="28"/>
      <c r="CZ553" s="29"/>
      <c r="DA553" s="28"/>
      <c r="DB553" s="28"/>
      <c r="DC553" s="28"/>
      <c r="DD553" s="28"/>
    </row>
    <row r="554" spans="1:108" ht="15.75" customHeight="1" x14ac:dyDescent="0.2">
      <c r="A554" s="27"/>
      <c r="B554" s="27"/>
      <c r="C554" s="27"/>
      <c r="D554" s="27"/>
      <c r="E554" s="27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9"/>
      <c r="DA554" s="28"/>
      <c r="DB554" s="28"/>
      <c r="DC554" s="28"/>
      <c r="DD554" s="28"/>
    </row>
    <row r="555" spans="1:108" ht="15.75" customHeight="1" x14ac:dyDescent="0.2">
      <c r="A555" s="27"/>
      <c r="B555" s="27"/>
      <c r="C555" s="27"/>
      <c r="D555" s="27"/>
      <c r="E555" s="27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  <c r="CZ555" s="29"/>
      <c r="DA555" s="28"/>
      <c r="DB555" s="28"/>
      <c r="DC555" s="28"/>
      <c r="DD555" s="28"/>
    </row>
    <row r="556" spans="1:108" ht="15.75" customHeight="1" x14ac:dyDescent="0.2">
      <c r="A556" s="27"/>
      <c r="B556" s="27"/>
      <c r="C556" s="27"/>
      <c r="D556" s="27"/>
      <c r="E556" s="27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  <c r="CZ556" s="29"/>
      <c r="DA556" s="28"/>
      <c r="DB556" s="28"/>
      <c r="DC556" s="28"/>
      <c r="DD556" s="28"/>
    </row>
    <row r="557" spans="1:108" ht="15.75" customHeight="1" x14ac:dyDescent="0.2">
      <c r="A557" s="27"/>
      <c r="B557" s="27"/>
      <c r="C557" s="27"/>
      <c r="D557" s="27"/>
      <c r="E557" s="27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  <c r="CZ557" s="29"/>
      <c r="DA557" s="28"/>
      <c r="DB557" s="28"/>
      <c r="DC557" s="28"/>
      <c r="DD557" s="28"/>
    </row>
    <row r="558" spans="1:108" ht="15.75" customHeight="1" x14ac:dyDescent="0.2">
      <c r="A558" s="27"/>
      <c r="B558" s="27"/>
      <c r="C558" s="27"/>
      <c r="D558" s="27"/>
      <c r="E558" s="27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  <c r="CZ558" s="29"/>
      <c r="DA558" s="28"/>
      <c r="DB558" s="28"/>
      <c r="DC558" s="28"/>
      <c r="DD558" s="28"/>
    </row>
    <row r="559" spans="1:108" ht="15.75" customHeight="1" x14ac:dyDescent="0.2">
      <c r="A559" s="27"/>
      <c r="B559" s="27"/>
      <c r="C559" s="27"/>
      <c r="D559" s="27"/>
      <c r="E559" s="27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  <c r="CZ559" s="29"/>
      <c r="DA559" s="28"/>
      <c r="DB559" s="28"/>
      <c r="DC559" s="28"/>
      <c r="DD559" s="28"/>
    </row>
    <row r="560" spans="1:108" ht="15.75" customHeight="1" x14ac:dyDescent="0.2">
      <c r="A560" s="27"/>
      <c r="B560" s="27"/>
      <c r="C560" s="27"/>
      <c r="D560" s="27"/>
      <c r="E560" s="27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9"/>
      <c r="DA560" s="28"/>
      <c r="DB560" s="28"/>
      <c r="DC560" s="28"/>
      <c r="DD560" s="28"/>
    </row>
    <row r="561" spans="1:108" ht="15.75" customHeight="1" x14ac:dyDescent="0.2">
      <c r="A561" s="27"/>
      <c r="B561" s="27"/>
      <c r="C561" s="27"/>
      <c r="D561" s="27"/>
      <c r="E561" s="27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  <c r="CW561" s="28"/>
      <c r="CX561" s="28"/>
      <c r="CY561" s="28"/>
      <c r="CZ561" s="29"/>
      <c r="DA561" s="28"/>
      <c r="DB561" s="28"/>
      <c r="DC561" s="28"/>
      <c r="DD561" s="28"/>
    </row>
    <row r="562" spans="1:108" ht="15.75" customHeight="1" x14ac:dyDescent="0.2">
      <c r="A562" s="27"/>
      <c r="B562" s="27"/>
      <c r="C562" s="27"/>
      <c r="D562" s="27"/>
      <c r="E562" s="27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9"/>
      <c r="DA562" s="28"/>
      <c r="DB562" s="28"/>
      <c r="DC562" s="28"/>
      <c r="DD562" s="28"/>
    </row>
    <row r="563" spans="1:108" ht="15.75" customHeight="1" x14ac:dyDescent="0.2">
      <c r="A563" s="27"/>
      <c r="B563" s="27"/>
      <c r="C563" s="27"/>
      <c r="D563" s="27"/>
      <c r="E563" s="27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  <c r="CZ563" s="29"/>
      <c r="DA563" s="28"/>
      <c r="DB563" s="28"/>
      <c r="DC563" s="28"/>
      <c r="DD563" s="28"/>
    </row>
    <row r="564" spans="1:108" ht="15.75" customHeight="1" x14ac:dyDescent="0.2">
      <c r="A564" s="27"/>
      <c r="B564" s="27"/>
      <c r="C564" s="27"/>
      <c r="D564" s="27"/>
      <c r="E564" s="27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9"/>
      <c r="DA564" s="28"/>
      <c r="DB564" s="28"/>
      <c r="DC564" s="28"/>
      <c r="DD564" s="28"/>
    </row>
    <row r="565" spans="1:108" ht="15.75" customHeight="1" x14ac:dyDescent="0.2">
      <c r="A565" s="27"/>
      <c r="B565" s="27"/>
      <c r="C565" s="27"/>
      <c r="D565" s="27"/>
      <c r="E565" s="27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  <c r="CZ565" s="29"/>
      <c r="DA565" s="28"/>
      <c r="DB565" s="28"/>
      <c r="DC565" s="28"/>
      <c r="DD565" s="28"/>
    </row>
    <row r="566" spans="1:108" ht="15.75" customHeight="1" x14ac:dyDescent="0.2">
      <c r="A566" s="27"/>
      <c r="B566" s="27"/>
      <c r="C566" s="27"/>
      <c r="D566" s="27"/>
      <c r="E566" s="27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9"/>
      <c r="DA566" s="28"/>
      <c r="DB566" s="28"/>
      <c r="DC566" s="28"/>
      <c r="DD566" s="28"/>
    </row>
    <row r="567" spans="1:108" ht="15.75" customHeight="1" x14ac:dyDescent="0.2">
      <c r="A567" s="27"/>
      <c r="B567" s="27"/>
      <c r="C567" s="27"/>
      <c r="D567" s="27"/>
      <c r="E567" s="27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  <c r="CW567" s="28"/>
      <c r="CX567" s="28"/>
      <c r="CY567" s="28"/>
      <c r="CZ567" s="29"/>
      <c r="DA567" s="28"/>
      <c r="DB567" s="28"/>
      <c r="DC567" s="28"/>
      <c r="DD567" s="28"/>
    </row>
    <row r="568" spans="1:108" ht="15.75" customHeight="1" x14ac:dyDescent="0.2">
      <c r="A568" s="27"/>
      <c r="B568" s="27"/>
      <c r="C568" s="27"/>
      <c r="D568" s="27"/>
      <c r="E568" s="27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9"/>
      <c r="DA568" s="28"/>
      <c r="DB568" s="28"/>
      <c r="DC568" s="28"/>
      <c r="DD568" s="28"/>
    </row>
    <row r="569" spans="1:108" ht="15.75" customHeight="1" x14ac:dyDescent="0.2">
      <c r="A569" s="27"/>
      <c r="B569" s="27"/>
      <c r="C569" s="27"/>
      <c r="D569" s="27"/>
      <c r="E569" s="27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  <c r="CZ569" s="29"/>
      <c r="DA569" s="28"/>
      <c r="DB569" s="28"/>
      <c r="DC569" s="28"/>
      <c r="DD569" s="28"/>
    </row>
    <row r="570" spans="1:108" ht="15.75" customHeight="1" x14ac:dyDescent="0.2">
      <c r="A570" s="27"/>
      <c r="B570" s="27"/>
      <c r="C570" s="27"/>
      <c r="D570" s="27"/>
      <c r="E570" s="27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  <c r="CW570" s="28"/>
      <c r="CX570" s="28"/>
      <c r="CY570" s="28"/>
      <c r="CZ570" s="29"/>
      <c r="DA570" s="28"/>
      <c r="DB570" s="28"/>
      <c r="DC570" s="28"/>
      <c r="DD570" s="28"/>
    </row>
    <row r="571" spans="1:108" ht="15.75" customHeight="1" x14ac:dyDescent="0.2">
      <c r="A571" s="27"/>
      <c r="B571" s="27"/>
      <c r="C571" s="27"/>
      <c r="D571" s="27"/>
      <c r="E571" s="27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  <c r="CW571" s="28"/>
      <c r="CX571" s="28"/>
      <c r="CY571" s="28"/>
      <c r="CZ571" s="29"/>
      <c r="DA571" s="28"/>
      <c r="DB571" s="28"/>
      <c r="DC571" s="28"/>
      <c r="DD571" s="28"/>
    </row>
    <row r="572" spans="1:108" ht="15.75" customHeight="1" x14ac:dyDescent="0.2">
      <c r="A572" s="27"/>
      <c r="B572" s="27"/>
      <c r="C572" s="27"/>
      <c r="D572" s="27"/>
      <c r="E572" s="27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9"/>
      <c r="DA572" s="28"/>
      <c r="DB572" s="28"/>
      <c r="DC572" s="28"/>
      <c r="DD572" s="28"/>
    </row>
    <row r="573" spans="1:108" ht="15.75" customHeight="1" x14ac:dyDescent="0.2">
      <c r="A573" s="27"/>
      <c r="B573" s="27"/>
      <c r="C573" s="27"/>
      <c r="D573" s="27"/>
      <c r="E573" s="27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  <c r="CZ573" s="29"/>
      <c r="DA573" s="28"/>
      <c r="DB573" s="28"/>
      <c r="DC573" s="28"/>
      <c r="DD573" s="28"/>
    </row>
    <row r="574" spans="1:108" ht="15.75" customHeight="1" x14ac:dyDescent="0.2">
      <c r="A574" s="27"/>
      <c r="B574" s="27"/>
      <c r="C574" s="27"/>
      <c r="D574" s="27"/>
      <c r="E574" s="27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  <c r="CZ574" s="29"/>
      <c r="DA574" s="28"/>
      <c r="DB574" s="28"/>
      <c r="DC574" s="28"/>
      <c r="DD574" s="28"/>
    </row>
    <row r="575" spans="1:108" ht="15.75" customHeight="1" x14ac:dyDescent="0.2">
      <c r="A575" s="27"/>
      <c r="B575" s="27"/>
      <c r="C575" s="27"/>
      <c r="D575" s="27"/>
      <c r="E575" s="27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  <c r="CZ575" s="29"/>
      <c r="DA575" s="28"/>
      <c r="DB575" s="28"/>
      <c r="DC575" s="28"/>
      <c r="DD575" s="28"/>
    </row>
    <row r="576" spans="1:108" ht="15.75" customHeight="1" x14ac:dyDescent="0.2">
      <c r="A576" s="27"/>
      <c r="B576" s="27"/>
      <c r="C576" s="27"/>
      <c r="D576" s="27"/>
      <c r="E576" s="27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9"/>
      <c r="DA576" s="28"/>
      <c r="DB576" s="28"/>
      <c r="DC576" s="28"/>
      <c r="DD576" s="28"/>
    </row>
    <row r="577" spans="1:108" ht="15.75" customHeight="1" x14ac:dyDescent="0.2">
      <c r="A577" s="27"/>
      <c r="B577" s="27"/>
      <c r="C577" s="27"/>
      <c r="D577" s="27"/>
      <c r="E577" s="27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  <c r="CZ577" s="29"/>
      <c r="DA577" s="28"/>
      <c r="DB577" s="28"/>
      <c r="DC577" s="28"/>
      <c r="DD577" s="28"/>
    </row>
    <row r="578" spans="1:108" ht="15.75" customHeight="1" x14ac:dyDescent="0.2">
      <c r="A578" s="27"/>
      <c r="B578" s="27"/>
      <c r="C578" s="27"/>
      <c r="D578" s="27"/>
      <c r="E578" s="27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9"/>
      <c r="DA578" s="28"/>
      <c r="DB578" s="28"/>
      <c r="DC578" s="28"/>
      <c r="DD578" s="28"/>
    </row>
    <row r="579" spans="1:108" ht="15.75" customHeight="1" x14ac:dyDescent="0.2">
      <c r="A579" s="27"/>
      <c r="B579" s="27"/>
      <c r="C579" s="27"/>
      <c r="D579" s="27"/>
      <c r="E579" s="27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  <c r="CZ579" s="29"/>
      <c r="DA579" s="28"/>
      <c r="DB579" s="28"/>
      <c r="DC579" s="28"/>
      <c r="DD579" s="28"/>
    </row>
    <row r="580" spans="1:108" ht="15.75" customHeight="1" x14ac:dyDescent="0.2">
      <c r="A580" s="27"/>
      <c r="B580" s="27"/>
      <c r="C580" s="27"/>
      <c r="D580" s="27"/>
      <c r="E580" s="27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9"/>
      <c r="DA580" s="28"/>
      <c r="DB580" s="28"/>
      <c r="DC580" s="28"/>
      <c r="DD580" s="28"/>
    </row>
    <row r="581" spans="1:108" ht="15.75" customHeight="1" x14ac:dyDescent="0.2">
      <c r="A581" s="27"/>
      <c r="B581" s="27"/>
      <c r="C581" s="27"/>
      <c r="D581" s="27"/>
      <c r="E581" s="27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  <c r="CW581" s="28"/>
      <c r="CX581" s="28"/>
      <c r="CY581" s="28"/>
      <c r="CZ581" s="29"/>
      <c r="DA581" s="28"/>
      <c r="DB581" s="28"/>
      <c r="DC581" s="28"/>
      <c r="DD581" s="28"/>
    </row>
    <row r="582" spans="1:108" ht="15.75" customHeight="1" x14ac:dyDescent="0.2">
      <c r="A582" s="27"/>
      <c r="B582" s="27"/>
      <c r="C582" s="27"/>
      <c r="D582" s="27"/>
      <c r="E582" s="27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9"/>
      <c r="DA582" s="28"/>
      <c r="DB582" s="28"/>
      <c r="DC582" s="28"/>
      <c r="DD582" s="28"/>
    </row>
    <row r="583" spans="1:108" ht="15.75" customHeight="1" x14ac:dyDescent="0.2">
      <c r="A583" s="27"/>
      <c r="B583" s="27"/>
      <c r="C583" s="27"/>
      <c r="D583" s="27"/>
      <c r="E583" s="27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  <c r="CW583" s="28"/>
      <c r="CX583" s="28"/>
      <c r="CY583" s="28"/>
      <c r="CZ583" s="29"/>
      <c r="DA583" s="28"/>
      <c r="DB583" s="28"/>
      <c r="DC583" s="28"/>
      <c r="DD583" s="28"/>
    </row>
    <row r="584" spans="1:108" ht="15.75" customHeight="1" x14ac:dyDescent="0.2">
      <c r="A584" s="27"/>
      <c r="B584" s="27"/>
      <c r="C584" s="27"/>
      <c r="D584" s="27"/>
      <c r="E584" s="27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  <c r="CZ584" s="29"/>
      <c r="DA584" s="28"/>
      <c r="DB584" s="28"/>
      <c r="DC584" s="28"/>
      <c r="DD584" s="28"/>
    </row>
    <row r="585" spans="1:108" ht="15.75" customHeight="1" x14ac:dyDescent="0.2">
      <c r="A585" s="27"/>
      <c r="B585" s="27"/>
      <c r="C585" s="27"/>
      <c r="D585" s="27"/>
      <c r="E585" s="27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  <c r="CZ585" s="29"/>
      <c r="DA585" s="28"/>
      <c r="DB585" s="28"/>
      <c r="DC585" s="28"/>
      <c r="DD585" s="28"/>
    </row>
    <row r="586" spans="1:108" ht="15.75" customHeight="1" x14ac:dyDescent="0.2">
      <c r="A586" s="27"/>
      <c r="B586" s="27"/>
      <c r="C586" s="27"/>
      <c r="D586" s="27"/>
      <c r="E586" s="27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  <c r="CZ586" s="29"/>
      <c r="DA586" s="28"/>
      <c r="DB586" s="28"/>
      <c r="DC586" s="28"/>
      <c r="DD586" s="28"/>
    </row>
    <row r="587" spans="1:108" ht="15.75" customHeight="1" x14ac:dyDescent="0.2">
      <c r="A587" s="27"/>
      <c r="B587" s="27"/>
      <c r="C587" s="27"/>
      <c r="D587" s="27"/>
      <c r="E587" s="27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  <c r="CZ587" s="29"/>
      <c r="DA587" s="28"/>
      <c r="DB587" s="28"/>
      <c r="DC587" s="28"/>
      <c r="DD587" s="28"/>
    </row>
    <row r="588" spans="1:108" ht="15.75" customHeight="1" x14ac:dyDescent="0.2">
      <c r="A588" s="27"/>
      <c r="B588" s="27"/>
      <c r="C588" s="27"/>
      <c r="D588" s="27"/>
      <c r="E588" s="27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  <c r="CZ588" s="29"/>
      <c r="DA588" s="28"/>
      <c r="DB588" s="28"/>
      <c r="DC588" s="28"/>
      <c r="DD588" s="28"/>
    </row>
    <row r="589" spans="1:108" ht="15.75" customHeight="1" x14ac:dyDescent="0.2">
      <c r="A589" s="27"/>
      <c r="B589" s="27"/>
      <c r="C589" s="27"/>
      <c r="D589" s="27"/>
      <c r="E589" s="27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  <c r="CW589" s="28"/>
      <c r="CX589" s="28"/>
      <c r="CY589" s="28"/>
      <c r="CZ589" s="29"/>
      <c r="DA589" s="28"/>
      <c r="DB589" s="28"/>
      <c r="DC589" s="28"/>
      <c r="DD589" s="28"/>
    </row>
    <row r="590" spans="1:108" ht="15.75" customHeight="1" x14ac:dyDescent="0.2">
      <c r="A590" s="27"/>
      <c r="B590" s="27"/>
      <c r="C590" s="27"/>
      <c r="D590" s="27"/>
      <c r="E590" s="27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  <c r="CZ590" s="29"/>
      <c r="DA590" s="28"/>
      <c r="DB590" s="28"/>
      <c r="DC590" s="28"/>
      <c r="DD590" s="28"/>
    </row>
    <row r="591" spans="1:108" ht="15.75" customHeight="1" x14ac:dyDescent="0.2">
      <c r="A591" s="27"/>
      <c r="B591" s="27"/>
      <c r="C591" s="27"/>
      <c r="D591" s="27"/>
      <c r="E591" s="27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  <c r="CZ591" s="29"/>
      <c r="DA591" s="28"/>
      <c r="DB591" s="28"/>
      <c r="DC591" s="28"/>
      <c r="DD591" s="28"/>
    </row>
    <row r="592" spans="1:108" ht="15.75" customHeight="1" x14ac:dyDescent="0.2">
      <c r="A592" s="27"/>
      <c r="B592" s="27"/>
      <c r="C592" s="27"/>
      <c r="D592" s="27"/>
      <c r="E592" s="27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9"/>
      <c r="DA592" s="28"/>
      <c r="DB592" s="28"/>
      <c r="DC592" s="28"/>
      <c r="DD592" s="28"/>
    </row>
    <row r="593" spans="1:108" ht="15.75" customHeight="1" x14ac:dyDescent="0.2">
      <c r="A593" s="27"/>
      <c r="B593" s="27"/>
      <c r="C593" s="27"/>
      <c r="D593" s="27"/>
      <c r="E593" s="27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  <c r="CZ593" s="29"/>
      <c r="DA593" s="28"/>
      <c r="DB593" s="28"/>
      <c r="DC593" s="28"/>
      <c r="DD593" s="28"/>
    </row>
    <row r="594" spans="1:108" ht="15.75" customHeight="1" x14ac:dyDescent="0.2">
      <c r="A594" s="27"/>
      <c r="B594" s="27"/>
      <c r="C594" s="27"/>
      <c r="D594" s="27"/>
      <c r="E594" s="27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9"/>
      <c r="DA594" s="28"/>
      <c r="DB594" s="28"/>
      <c r="DC594" s="28"/>
      <c r="DD594" s="28"/>
    </row>
    <row r="595" spans="1:108" ht="15.75" customHeight="1" x14ac:dyDescent="0.2">
      <c r="A595" s="27"/>
      <c r="B595" s="27"/>
      <c r="C595" s="27"/>
      <c r="D595" s="27"/>
      <c r="E595" s="27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  <c r="CZ595" s="29"/>
      <c r="DA595" s="28"/>
      <c r="DB595" s="28"/>
      <c r="DC595" s="28"/>
      <c r="DD595" s="28"/>
    </row>
    <row r="596" spans="1:108" ht="15.75" customHeight="1" x14ac:dyDescent="0.2">
      <c r="A596" s="27"/>
      <c r="B596" s="27"/>
      <c r="C596" s="27"/>
      <c r="D596" s="27"/>
      <c r="E596" s="27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  <c r="CZ596" s="29"/>
      <c r="DA596" s="28"/>
      <c r="DB596" s="28"/>
      <c r="DC596" s="28"/>
      <c r="DD596" s="28"/>
    </row>
    <row r="597" spans="1:108" ht="15.75" customHeight="1" x14ac:dyDescent="0.2">
      <c r="A597" s="27"/>
      <c r="B597" s="27"/>
      <c r="C597" s="27"/>
      <c r="D597" s="27"/>
      <c r="E597" s="27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  <c r="CZ597" s="29"/>
      <c r="DA597" s="28"/>
      <c r="DB597" s="28"/>
      <c r="DC597" s="28"/>
      <c r="DD597" s="28"/>
    </row>
    <row r="598" spans="1:108" ht="15.75" customHeight="1" x14ac:dyDescent="0.2">
      <c r="A598" s="27"/>
      <c r="B598" s="27"/>
      <c r="C598" s="27"/>
      <c r="D598" s="27"/>
      <c r="E598" s="27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  <c r="CZ598" s="29"/>
      <c r="DA598" s="28"/>
      <c r="DB598" s="28"/>
      <c r="DC598" s="28"/>
      <c r="DD598" s="28"/>
    </row>
    <row r="599" spans="1:108" ht="15.75" customHeight="1" x14ac:dyDescent="0.2">
      <c r="A599" s="27"/>
      <c r="B599" s="27"/>
      <c r="C599" s="27"/>
      <c r="D599" s="27"/>
      <c r="E599" s="27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  <c r="CZ599" s="29"/>
      <c r="DA599" s="28"/>
      <c r="DB599" s="28"/>
      <c r="DC599" s="28"/>
      <c r="DD599" s="28"/>
    </row>
    <row r="600" spans="1:108" ht="15.75" customHeight="1" x14ac:dyDescent="0.2">
      <c r="A600" s="27"/>
      <c r="B600" s="27"/>
      <c r="C600" s="27"/>
      <c r="D600" s="27"/>
      <c r="E600" s="27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  <c r="CZ600" s="29"/>
      <c r="DA600" s="28"/>
      <c r="DB600" s="28"/>
      <c r="DC600" s="28"/>
      <c r="DD600" s="28"/>
    </row>
    <row r="601" spans="1:108" ht="15.75" customHeight="1" x14ac:dyDescent="0.2">
      <c r="A601" s="27"/>
      <c r="B601" s="27"/>
      <c r="C601" s="27"/>
      <c r="D601" s="27"/>
      <c r="E601" s="27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9"/>
      <c r="DA601" s="28"/>
      <c r="DB601" s="28"/>
      <c r="DC601" s="28"/>
      <c r="DD601" s="28"/>
    </row>
    <row r="602" spans="1:108" ht="15.75" customHeight="1" x14ac:dyDescent="0.2">
      <c r="A602" s="27"/>
      <c r="B602" s="27"/>
      <c r="C602" s="27"/>
      <c r="D602" s="27"/>
      <c r="E602" s="27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  <c r="CZ602" s="29"/>
      <c r="DA602" s="28"/>
      <c r="DB602" s="28"/>
      <c r="DC602" s="28"/>
      <c r="DD602" s="28"/>
    </row>
    <row r="603" spans="1:108" ht="15.75" customHeight="1" x14ac:dyDescent="0.2">
      <c r="A603" s="27"/>
      <c r="B603" s="27"/>
      <c r="C603" s="27"/>
      <c r="D603" s="27"/>
      <c r="E603" s="27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  <c r="CZ603" s="29"/>
      <c r="DA603" s="28"/>
      <c r="DB603" s="28"/>
      <c r="DC603" s="28"/>
      <c r="DD603" s="28"/>
    </row>
    <row r="604" spans="1:108" ht="15.75" customHeight="1" x14ac:dyDescent="0.2">
      <c r="A604" s="27"/>
      <c r="B604" s="27"/>
      <c r="C604" s="27"/>
      <c r="D604" s="27"/>
      <c r="E604" s="27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  <c r="CZ604" s="29"/>
      <c r="DA604" s="28"/>
      <c r="DB604" s="28"/>
      <c r="DC604" s="28"/>
      <c r="DD604" s="28"/>
    </row>
    <row r="605" spans="1:108" ht="15.75" customHeight="1" x14ac:dyDescent="0.2">
      <c r="A605" s="27"/>
      <c r="B605" s="27"/>
      <c r="C605" s="27"/>
      <c r="D605" s="27"/>
      <c r="E605" s="27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9"/>
      <c r="DA605" s="28"/>
      <c r="DB605" s="28"/>
      <c r="DC605" s="28"/>
      <c r="DD605" s="28"/>
    </row>
    <row r="606" spans="1:108" ht="15.75" customHeight="1" x14ac:dyDescent="0.2">
      <c r="A606" s="27"/>
      <c r="B606" s="27"/>
      <c r="C606" s="27"/>
      <c r="D606" s="27"/>
      <c r="E606" s="27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9"/>
      <c r="DA606" s="28"/>
      <c r="DB606" s="28"/>
      <c r="DC606" s="28"/>
      <c r="DD606" s="28"/>
    </row>
    <row r="607" spans="1:108" ht="15.75" customHeight="1" x14ac:dyDescent="0.2">
      <c r="A607" s="27"/>
      <c r="B607" s="27"/>
      <c r="C607" s="27"/>
      <c r="D607" s="27"/>
      <c r="E607" s="27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  <c r="CZ607" s="29"/>
      <c r="DA607" s="28"/>
      <c r="DB607" s="28"/>
      <c r="DC607" s="28"/>
      <c r="DD607" s="28"/>
    </row>
    <row r="608" spans="1:108" ht="15.75" customHeight="1" x14ac:dyDescent="0.2">
      <c r="A608" s="27"/>
      <c r="B608" s="27"/>
      <c r="C608" s="27"/>
      <c r="D608" s="27"/>
      <c r="E608" s="27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9"/>
      <c r="DA608" s="28"/>
      <c r="DB608" s="28"/>
      <c r="DC608" s="28"/>
      <c r="DD608" s="28"/>
    </row>
    <row r="609" spans="1:108" ht="15.75" customHeight="1" x14ac:dyDescent="0.2">
      <c r="A609" s="27"/>
      <c r="B609" s="27"/>
      <c r="C609" s="27"/>
      <c r="D609" s="27"/>
      <c r="E609" s="27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9"/>
      <c r="DA609" s="28"/>
      <c r="DB609" s="28"/>
      <c r="DC609" s="28"/>
      <c r="DD609" s="28"/>
    </row>
    <row r="610" spans="1:108" ht="15.75" customHeight="1" x14ac:dyDescent="0.2">
      <c r="A610" s="27"/>
      <c r="B610" s="27"/>
      <c r="C610" s="27"/>
      <c r="D610" s="27"/>
      <c r="E610" s="27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9"/>
      <c r="DA610" s="28"/>
      <c r="DB610" s="28"/>
      <c r="DC610" s="28"/>
      <c r="DD610" s="28"/>
    </row>
    <row r="611" spans="1:108" ht="15.75" customHeight="1" x14ac:dyDescent="0.2">
      <c r="A611" s="27"/>
      <c r="B611" s="27"/>
      <c r="C611" s="27"/>
      <c r="D611" s="27"/>
      <c r="E611" s="27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9"/>
      <c r="DA611" s="28"/>
      <c r="DB611" s="28"/>
      <c r="DC611" s="28"/>
      <c r="DD611" s="28"/>
    </row>
    <row r="612" spans="1:108" ht="15.75" customHeight="1" x14ac:dyDescent="0.2">
      <c r="A612" s="27"/>
      <c r="B612" s="27"/>
      <c r="C612" s="27"/>
      <c r="D612" s="27"/>
      <c r="E612" s="27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9"/>
      <c r="DA612" s="28"/>
      <c r="DB612" s="28"/>
      <c r="DC612" s="28"/>
      <c r="DD612" s="28"/>
    </row>
    <row r="613" spans="1:108" ht="15.75" customHeight="1" x14ac:dyDescent="0.2">
      <c r="A613" s="27"/>
      <c r="B613" s="27"/>
      <c r="C613" s="27"/>
      <c r="D613" s="27"/>
      <c r="E613" s="27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9"/>
      <c r="DA613" s="28"/>
      <c r="DB613" s="28"/>
      <c r="DC613" s="28"/>
      <c r="DD613" s="28"/>
    </row>
    <row r="614" spans="1:108" ht="15.75" customHeight="1" x14ac:dyDescent="0.2">
      <c r="A614" s="27"/>
      <c r="B614" s="27"/>
      <c r="C614" s="27"/>
      <c r="D614" s="27"/>
      <c r="E614" s="27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9"/>
      <c r="DA614" s="28"/>
      <c r="DB614" s="28"/>
      <c r="DC614" s="28"/>
      <c r="DD614" s="28"/>
    </row>
    <row r="615" spans="1:108" ht="15.75" customHeight="1" x14ac:dyDescent="0.2">
      <c r="A615" s="27"/>
      <c r="B615" s="27"/>
      <c r="C615" s="27"/>
      <c r="D615" s="27"/>
      <c r="E615" s="27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9"/>
      <c r="DA615" s="28"/>
      <c r="DB615" s="28"/>
      <c r="DC615" s="28"/>
      <c r="DD615" s="28"/>
    </row>
    <row r="616" spans="1:108" ht="15.75" customHeight="1" x14ac:dyDescent="0.2">
      <c r="A616" s="27"/>
      <c r="B616" s="27"/>
      <c r="C616" s="27"/>
      <c r="D616" s="27"/>
      <c r="E616" s="27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9"/>
      <c r="DA616" s="28"/>
      <c r="DB616" s="28"/>
      <c r="DC616" s="28"/>
      <c r="DD616" s="28"/>
    </row>
    <row r="617" spans="1:108" ht="15.75" customHeight="1" x14ac:dyDescent="0.2">
      <c r="A617" s="27"/>
      <c r="B617" s="27"/>
      <c r="C617" s="27"/>
      <c r="D617" s="27"/>
      <c r="E617" s="27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9"/>
      <c r="DA617" s="28"/>
      <c r="DB617" s="28"/>
      <c r="DC617" s="28"/>
      <c r="DD617" s="28"/>
    </row>
    <row r="618" spans="1:108" ht="15.75" customHeight="1" x14ac:dyDescent="0.2">
      <c r="A618" s="27"/>
      <c r="B618" s="27"/>
      <c r="C618" s="27"/>
      <c r="D618" s="27"/>
      <c r="E618" s="27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  <c r="CW618" s="28"/>
      <c r="CX618" s="28"/>
      <c r="CY618" s="28"/>
      <c r="CZ618" s="29"/>
      <c r="DA618" s="28"/>
      <c r="DB618" s="28"/>
      <c r="DC618" s="28"/>
      <c r="DD618" s="28"/>
    </row>
    <row r="619" spans="1:108" ht="15.75" customHeight="1" x14ac:dyDescent="0.2">
      <c r="A619" s="27"/>
      <c r="B619" s="27"/>
      <c r="C619" s="27"/>
      <c r="D619" s="27"/>
      <c r="E619" s="27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  <c r="CW619" s="28"/>
      <c r="CX619" s="28"/>
      <c r="CY619" s="28"/>
      <c r="CZ619" s="29"/>
      <c r="DA619" s="28"/>
      <c r="DB619" s="28"/>
      <c r="DC619" s="28"/>
      <c r="DD619" s="28"/>
    </row>
    <row r="620" spans="1:108" ht="15.75" customHeight="1" x14ac:dyDescent="0.2">
      <c r="A620" s="27"/>
      <c r="B620" s="27"/>
      <c r="C620" s="27"/>
      <c r="D620" s="27"/>
      <c r="E620" s="27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  <c r="CW620" s="28"/>
      <c r="CX620" s="28"/>
      <c r="CY620" s="28"/>
      <c r="CZ620" s="29"/>
      <c r="DA620" s="28"/>
      <c r="DB620" s="28"/>
      <c r="DC620" s="28"/>
      <c r="DD620" s="28"/>
    </row>
    <row r="621" spans="1:108" ht="15.75" customHeight="1" x14ac:dyDescent="0.2">
      <c r="A621" s="27"/>
      <c r="B621" s="27"/>
      <c r="C621" s="27"/>
      <c r="D621" s="27"/>
      <c r="E621" s="27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  <c r="CW621" s="28"/>
      <c r="CX621" s="28"/>
      <c r="CY621" s="28"/>
      <c r="CZ621" s="29"/>
      <c r="DA621" s="28"/>
      <c r="DB621" s="28"/>
      <c r="DC621" s="28"/>
      <c r="DD621" s="28"/>
    </row>
    <row r="622" spans="1:108" ht="15.75" customHeight="1" x14ac:dyDescent="0.2">
      <c r="A622" s="27"/>
      <c r="B622" s="27"/>
      <c r="C622" s="27"/>
      <c r="D622" s="27"/>
      <c r="E622" s="27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  <c r="CW622" s="28"/>
      <c r="CX622" s="28"/>
      <c r="CY622" s="28"/>
      <c r="CZ622" s="29"/>
      <c r="DA622" s="28"/>
      <c r="DB622" s="28"/>
      <c r="DC622" s="28"/>
      <c r="DD622" s="28"/>
    </row>
    <row r="623" spans="1:108" ht="15.75" customHeight="1" x14ac:dyDescent="0.2">
      <c r="A623" s="27"/>
      <c r="B623" s="27"/>
      <c r="C623" s="27"/>
      <c r="D623" s="27"/>
      <c r="E623" s="27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9"/>
      <c r="DA623" s="28"/>
      <c r="DB623" s="28"/>
      <c r="DC623" s="28"/>
      <c r="DD623" s="28"/>
    </row>
    <row r="624" spans="1:108" ht="15.75" customHeight="1" x14ac:dyDescent="0.2">
      <c r="A624" s="27"/>
      <c r="B624" s="27"/>
      <c r="C624" s="27"/>
      <c r="D624" s="27"/>
      <c r="E624" s="27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9"/>
      <c r="DA624" s="28"/>
      <c r="DB624" s="28"/>
      <c r="DC624" s="28"/>
      <c r="DD624" s="28"/>
    </row>
    <row r="625" spans="1:108" ht="15.75" customHeight="1" x14ac:dyDescent="0.2">
      <c r="A625" s="27"/>
      <c r="B625" s="27"/>
      <c r="C625" s="27"/>
      <c r="D625" s="27"/>
      <c r="E625" s="27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9"/>
      <c r="DA625" s="28"/>
      <c r="DB625" s="28"/>
      <c r="DC625" s="28"/>
      <c r="DD625" s="28"/>
    </row>
    <row r="626" spans="1:108" ht="15.75" customHeight="1" x14ac:dyDescent="0.2">
      <c r="A626" s="27"/>
      <c r="B626" s="27"/>
      <c r="C626" s="27"/>
      <c r="D626" s="27"/>
      <c r="E626" s="27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9"/>
      <c r="DA626" s="28"/>
      <c r="DB626" s="28"/>
      <c r="DC626" s="28"/>
      <c r="DD626" s="28"/>
    </row>
    <row r="627" spans="1:108" ht="15.75" customHeight="1" x14ac:dyDescent="0.2">
      <c r="A627" s="27"/>
      <c r="B627" s="27"/>
      <c r="C627" s="27"/>
      <c r="D627" s="27"/>
      <c r="E627" s="27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9"/>
      <c r="DA627" s="28"/>
      <c r="DB627" s="28"/>
      <c r="DC627" s="28"/>
      <c r="DD627" s="28"/>
    </row>
    <row r="628" spans="1:108" ht="15.75" customHeight="1" x14ac:dyDescent="0.2">
      <c r="A628" s="27"/>
      <c r="B628" s="27"/>
      <c r="C628" s="27"/>
      <c r="D628" s="27"/>
      <c r="E628" s="27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9"/>
      <c r="DA628" s="28"/>
      <c r="DB628" s="28"/>
      <c r="DC628" s="28"/>
      <c r="DD628" s="28"/>
    </row>
    <row r="629" spans="1:108" ht="15.75" customHeight="1" x14ac:dyDescent="0.2">
      <c r="A629" s="27"/>
      <c r="B629" s="27"/>
      <c r="C629" s="27"/>
      <c r="D629" s="27"/>
      <c r="E629" s="27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9"/>
      <c r="DA629" s="28"/>
      <c r="DB629" s="28"/>
      <c r="DC629" s="28"/>
      <c r="DD629" s="28"/>
    </row>
    <row r="630" spans="1:108" ht="15.75" customHeight="1" x14ac:dyDescent="0.2">
      <c r="A630" s="27"/>
      <c r="B630" s="27"/>
      <c r="C630" s="27"/>
      <c r="D630" s="27"/>
      <c r="E630" s="27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9"/>
      <c r="DA630" s="28"/>
      <c r="DB630" s="28"/>
      <c r="DC630" s="28"/>
      <c r="DD630" s="28"/>
    </row>
    <row r="631" spans="1:108" ht="15.75" customHeight="1" x14ac:dyDescent="0.2">
      <c r="A631" s="27"/>
      <c r="B631" s="27"/>
      <c r="C631" s="27"/>
      <c r="D631" s="27"/>
      <c r="E631" s="27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9"/>
      <c r="DA631" s="28"/>
      <c r="DB631" s="28"/>
      <c r="DC631" s="28"/>
      <c r="DD631" s="28"/>
    </row>
    <row r="632" spans="1:108" ht="15.75" customHeight="1" x14ac:dyDescent="0.2">
      <c r="A632" s="27"/>
      <c r="B632" s="27"/>
      <c r="C632" s="27"/>
      <c r="D632" s="27"/>
      <c r="E632" s="27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9"/>
      <c r="DA632" s="28"/>
      <c r="DB632" s="28"/>
      <c r="DC632" s="28"/>
      <c r="DD632" s="28"/>
    </row>
    <row r="633" spans="1:108" ht="15.75" customHeight="1" x14ac:dyDescent="0.2">
      <c r="A633" s="27"/>
      <c r="B633" s="27"/>
      <c r="C633" s="27"/>
      <c r="D633" s="27"/>
      <c r="E633" s="27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9"/>
      <c r="DA633" s="28"/>
      <c r="DB633" s="28"/>
      <c r="DC633" s="28"/>
      <c r="DD633" s="28"/>
    </row>
    <row r="634" spans="1:108" ht="15.75" customHeight="1" x14ac:dyDescent="0.2">
      <c r="A634" s="27"/>
      <c r="B634" s="27"/>
      <c r="C634" s="27"/>
      <c r="D634" s="27"/>
      <c r="E634" s="27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9"/>
      <c r="DA634" s="28"/>
      <c r="DB634" s="28"/>
      <c r="DC634" s="28"/>
      <c r="DD634" s="28"/>
    </row>
    <row r="635" spans="1:108" ht="15.75" customHeight="1" x14ac:dyDescent="0.2">
      <c r="A635" s="27"/>
      <c r="B635" s="27"/>
      <c r="C635" s="27"/>
      <c r="D635" s="27"/>
      <c r="E635" s="27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9"/>
      <c r="DA635" s="28"/>
      <c r="DB635" s="28"/>
      <c r="DC635" s="28"/>
      <c r="DD635" s="28"/>
    </row>
    <row r="636" spans="1:108" ht="15.75" customHeight="1" x14ac:dyDescent="0.2">
      <c r="A636" s="27"/>
      <c r="B636" s="27"/>
      <c r="C636" s="27"/>
      <c r="D636" s="27"/>
      <c r="E636" s="27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9"/>
      <c r="DA636" s="28"/>
      <c r="DB636" s="28"/>
      <c r="DC636" s="28"/>
      <c r="DD636" s="28"/>
    </row>
    <row r="637" spans="1:108" ht="15.75" customHeight="1" x14ac:dyDescent="0.2">
      <c r="A637" s="27"/>
      <c r="B637" s="27"/>
      <c r="C637" s="27"/>
      <c r="D637" s="27"/>
      <c r="E637" s="27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9"/>
      <c r="DA637" s="28"/>
      <c r="DB637" s="28"/>
      <c r="DC637" s="28"/>
      <c r="DD637" s="28"/>
    </row>
    <row r="638" spans="1:108" ht="15.75" customHeight="1" x14ac:dyDescent="0.2">
      <c r="A638" s="27"/>
      <c r="B638" s="27"/>
      <c r="C638" s="27"/>
      <c r="D638" s="27"/>
      <c r="E638" s="27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9"/>
      <c r="DA638" s="28"/>
      <c r="DB638" s="28"/>
      <c r="DC638" s="28"/>
      <c r="DD638" s="28"/>
    </row>
    <row r="639" spans="1:108" ht="15.75" customHeight="1" x14ac:dyDescent="0.2">
      <c r="A639" s="27"/>
      <c r="B639" s="27"/>
      <c r="C639" s="27"/>
      <c r="D639" s="27"/>
      <c r="E639" s="27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9"/>
      <c r="DA639" s="28"/>
      <c r="DB639" s="28"/>
      <c r="DC639" s="28"/>
      <c r="DD639" s="28"/>
    </row>
    <row r="640" spans="1:108" ht="15.75" customHeight="1" x14ac:dyDescent="0.2">
      <c r="A640" s="27"/>
      <c r="B640" s="27"/>
      <c r="C640" s="27"/>
      <c r="D640" s="27"/>
      <c r="E640" s="27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9"/>
      <c r="DA640" s="28"/>
      <c r="DB640" s="28"/>
      <c r="DC640" s="28"/>
      <c r="DD640" s="28"/>
    </row>
    <row r="641" spans="1:108" ht="15.75" customHeight="1" x14ac:dyDescent="0.2">
      <c r="A641" s="27"/>
      <c r="B641" s="27"/>
      <c r="C641" s="27"/>
      <c r="D641" s="27"/>
      <c r="E641" s="27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9"/>
      <c r="DA641" s="28"/>
      <c r="DB641" s="28"/>
      <c r="DC641" s="28"/>
      <c r="DD641" s="28"/>
    </row>
    <row r="642" spans="1:108" ht="15.75" customHeight="1" x14ac:dyDescent="0.2">
      <c r="A642" s="27"/>
      <c r="B642" s="27"/>
      <c r="C642" s="27"/>
      <c r="D642" s="27"/>
      <c r="E642" s="27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  <c r="CW642" s="28"/>
      <c r="CX642" s="28"/>
      <c r="CY642" s="28"/>
      <c r="CZ642" s="29"/>
      <c r="DA642" s="28"/>
      <c r="DB642" s="28"/>
      <c r="DC642" s="28"/>
      <c r="DD642" s="28"/>
    </row>
    <row r="643" spans="1:108" ht="15.75" customHeight="1" x14ac:dyDescent="0.2">
      <c r="A643" s="27"/>
      <c r="B643" s="27"/>
      <c r="C643" s="27"/>
      <c r="D643" s="27"/>
      <c r="E643" s="27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  <c r="CW643" s="28"/>
      <c r="CX643" s="28"/>
      <c r="CY643" s="28"/>
      <c r="CZ643" s="29"/>
      <c r="DA643" s="28"/>
      <c r="DB643" s="28"/>
      <c r="DC643" s="28"/>
      <c r="DD643" s="28"/>
    </row>
    <row r="644" spans="1:108" ht="15.75" customHeight="1" x14ac:dyDescent="0.2">
      <c r="A644" s="27"/>
      <c r="B644" s="27"/>
      <c r="C644" s="27"/>
      <c r="D644" s="27"/>
      <c r="E644" s="27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  <c r="CW644" s="28"/>
      <c r="CX644" s="28"/>
      <c r="CY644" s="28"/>
      <c r="CZ644" s="29"/>
      <c r="DA644" s="28"/>
      <c r="DB644" s="28"/>
      <c r="DC644" s="28"/>
      <c r="DD644" s="28"/>
    </row>
    <row r="645" spans="1:108" ht="15.75" customHeight="1" x14ac:dyDescent="0.2">
      <c r="A645" s="27"/>
      <c r="B645" s="27"/>
      <c r="C645" s="27"/>
      <c r="D645" s="27"/>
      <c r="E645" s="27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  <c r="CW645" s="28"/>
      <c r="CX645" s="28"/>
      <c r="CY645" s="28"/>
      <c r="CZ645" s="29"/>
      <c r="DA645" s="28"/>
      <c r="DB645" s="28"/>
      <c r="DC645" s="28"/>
      <c r="DD645" s="28"/>
    </row>
    <row r="646" spans="1:108" ht="15.75" customHeight="1" x14ac:dyDescent="0.2">
      <c r="A646" s="27"/>
      <c r="B646" s="27"/>
      <c r="C646" s="27"/>
      <c r="D646" s="27"/>
      <c r="E646" s="27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9"/>
      <c r="DA646" s="28"/>
      <c r="DB646" s="28"/>
      <c r="DC646" s="28"/>
      <c r="DD646" s="28"/>
    </row>
    <row r="647" spans="1:108" ht="15.75" customHeight="1" x14ac:dyDescent="0.2">
      <c r="A647" s="27"/>
      <c r="B647" s="27"/>
      <c r="C647" s="27"/>
      <c r="D647" s="27"/>
      <c r="E647" s="27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9"/>
      <c r="DA647" s="28"/>
      <c r="DB647" s="28"/>
      <c r="DC647" s="28"/>
      <c r="DD647" s="28"/>
    </row>
    <row r="648" spans="1:108" ht="15.75" customHeight="1" x14ac:dyDescent="0.2">
      <c r="A648" s="27"/>
      <c r="B648" s="27"/>
      <c r="C648" s="27"/>
      <c r="D648" s="27"/>
      <c r="E648" s="27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9"/>
      <c r="DA648" s="28"/>
      <c r="DB648" s="28"/>
      <c r="DC648" s="28"/>
      <c r="DD648" s="28"/>
    </row>
    <row r="649" spans="1:108" ht="15.75" customHeight="1" x14ac:dyDescent="0.2">
      <c r="A649" s="27"/>
      <c r="B649" s="27"/>
      <c r="C649" s="27"/>
      <c r="D649" s="27"/>
      <c r="E649" s="27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  <c r="CW649" s="28"/>
      <c r="CX649" s="28"/>
      <c r="CY649" s="28"/>
      <c r="CZ649" s="29"/>
      <c r="DA649" s="28"/>
      <c r="DB649" s="28"/>
      <c r="DC649" s="28"/>
      <c r="DD649" s="28"/>
    </row>
    <row r="650" spans="1:108" ht="15.75" customHeight="1" x14ac:dyDescent="0.2">
      <c r="A650" s="27"/>
      <c r="B650" s="27"/>
      <c r="C650" s="27"/>
      <c r="D650" s="27"/>
      <c r="E650" s="27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9"/>
      <c r="DA650" s="28"/>
      <c r="DB650" s="28"/>
      <c r="DC650" s="28"/>
      <c r="DD650" s="28"/>
    </row>
    <row r="651" spans="1:108" ht="15.75" customHeight="1" x14ac:dyDescent="0.2">
      <c r="A651" s="27"/>
      <c r="B651" s="27"/>
      <c r="C651" s="27"/>
      <c r="D651" s="27"/>
      <c r="E651" s="27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9"/>
      <c r="DA651" s="28"/>
      <c r="DB651" s="28"/>
      <c r="DC651" s="28"/>
      <c r="DD651" s="28"/>
    </row>
    <row r="652" spans="1:108" ht="15.75" customHeight="1" x14ac:dyDescent="0.2">
      <c r="A652" s="27"/>
      <c r="B652" s="27"/>
      <c r="C652" s="27"/>
      <c r="D652" s="27"/>
      <c r="E652" s="27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9"/>
      <c r="DA652" s="28"/>
      <c r="DB652" s="28"/>
      <c r="DC652" s="28"/>
      <c r="DD652" s="28"/>
    </row>
    <row r="653" spans="1:108" ht="15.75" customHeight="1" x14ac:dyDescent="0.2">
      <c r="A653" s="27"/>
      <c r="B653" s="27"/>
      <c r="C653" s="27"/>
      <c r="D653" s="27"/>
      <c r="E653" s="27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  <c r="CW653" s="28"/>
      <c r="CX653" s="28"/>
      <c r="CY653" s="28"/>
      <c r="CZ653" s="29"/>
      <c r="DA653" s="28"/>
      <c r="DB653" s="28"/>
      <c r="DC653" s="28"/>
      <c r="DD653" s="28"/>
    </row>
    <row r="654" spans="1:108" ht="15.75" customHeight="1" x14ac:dyDescent="0.2">
      <c r="A654" s="27"/>
      <c r="B654" s="27"/>
      <c r="C654" s="27"/>
      <c r="D654" s="27"/>
      <c r="E654" s="27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  <c r="CW654" s="28"/>
      <c r="CX654" s="28"/>
      <c r="CY654" s="28"/>
      <c r="CZ654" s="29"/>
      <c r="DA654" s="28"/>
      <c r="DB654" s="28"/>
      <c r="DC654" s="28"/>
      <c r="DD654" s="28"/>
    </row>
    <row r="655" spans="1:108" ht="15.75" customHeight="1" x14ac:dyDescent="0.2">
      <c r="A655" s="27"/>
      <c r="B655" s="27"/>
      <c r="C655" s="27"/>
      <c r="D655" s="27"/>
      <c r="E655" s="27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  <c r="CW655" s="28"/>
      <c r="CX655" s="28"/>
      <c r="CY655" s="28"/>
      <c r="CZ655" s="29"/>
      <c r="DA655" s="28"/>
      <c r="DB655" s="28"/>
      <c r="DC655" s="28"/>
      <c r="DD655" s="28"/>
    </row>
    <row r="656" spans="1:108" ht="15.75" customHeight="1" x14ac:dyDescent="0.2">
      <c r="A656" s="27"/>
      <c r="B656" s="27"/>
      <c r="C656" s="27"/>
      <c r="D656" s="27"/>
      <c r="E656" s="27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  <c r="CW656" s="28"/>
      <c r="CX656" s="28"/>
      <c r="CY656" s="28"/>
      <c r="CZ656" s="29"/>
      <c r="DA656" s="28"/>
      <c r="DB656" s="28"/>
      <c r="DC656" s="28"/>
      <c r="DD656" s="28"/>
    </row>
    <row r="657" spans="1:108" ht="15.75" customHeight="1" x14ac:dyDescent="0.2">
      <c r="A657" s="27"/>
      <c r="B657" s="27"/>
      <c r="C657" s="27"/>
      <c r="D657" s="27"/>
      <c r="E657" s="27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  <c r="CW657" s="28"/>
      <c r="CX657" s="28"/>
      <c r="CY657" s="28"/>
      <c r="CZ657" s="29"/>
      <c r="DA657" s="28"/>
      <c r="DB657" s="28"/>
      <c r="DC657" s="28"/>
      <c r="DD657" s="28"/>
    </row>
    <row r="658" spans="1:108" ht="15.75" customHeight="1" x14ac:dyDescent="0.2">
      <c r="A658" s="27"/>
      <c r="B658" s="27"/>
      <c r="C658" s="27"/>
      <c r="D658" s="27"/>
      <c r="E658" s="27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9"/>
      <c r="DA658" s="28"/>
      <c r="DB658" s="28"/>
      <c r="DC658" s="28"/>
      <c r="DD658" s="28"/>
    </row>
    <row r="659" spans="1:108" ht="15.75" customHeight="1" x14ac:dyDescent="0.2">
      <c r="A659" s="27"/>
      <c r="B659" s="27"/>
      <c r="C659" s="27"/>
      <c r="D659" s="27"/>
      <c r="E659" s="27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9"/>
      <c r="DA659" s="28"/>
      <c r="DB659" s="28"/>
      <c r="DC659" s="28"/>
      <c r="DD659" s="28"/>
    </row>
    <row r="660" spans="1:108" ht="15.75" customHeight="1" x14ac:dyDescent="0.2">
      <c r="A660" s="27"/>
      <c r="B660" s="27"/>
      <c r="C660" s="27"/>
      <c r="D660" s="27"/>
      <c r="E660" s="27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9"/>
      <c r="DA660" s="28"/>
      <c r="DB660" s="28"/>
      <c r="DC660" s="28"/>
      <c r="DD660" s="28"/>
    </row>
    <row r="661" spans="1:108" ht="15.75" customHeight="1" x14ac:dyDescent="0.2">
      <c r="A661" s="27"/>
      <c r="B661" s="27"/>
      <c r="C661" s="27"/>
      <c r="D661" s="27"/>
      <c r="E661" s="27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9"/>
      <c r="DA661" s="28"/>
      <c r="DB661" s="28"/>
      <c r="DC661" s="28"/>
      <c r="DD661" s="28"/>
    </row>
    <row r="662" spans="1:108" ht="15.75" customHeight="1" x14ac:dyDescent="0.2">
      <c r="A662" s="27"/>
      <c r="B662" s="27"/>
      <c r="C662" s="27"/>
      <c r="D662" s="27"/>
      <c r="E662" s="27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9"/>
      <c r="DA662" s="28"/>
      <c r="DB662" s="28"/>
      <c r="DC662" s="28"/>
      <c r="DD662" s="28"/>
    </row>
    <row r="663" spans="1:108" ht="15.75" customHeight="1" x14ac:dyDescent="0.2">
      <c r="A663" s="27"/>
      <c r="B663" s="27"/>
      <c r="C663" s="27"/>
      <c r="D663" s="27"/>
      <c r="E663" s="27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9"/>
      <c r="DA663" s="28"/>
      <c r="DB663" s="28"/>
      <c r="DC663" s="28"/>
      <c r="DD663" s="28"/>
    </row>
    <row r="664" spans="1:108" ht="15.75" customHeight="1" x14ac:dyDescent="0.2">
      <c r="A664" s="27"/>
      <c r="B664" s="27"/>
      <c r="C664" s="27"/>
      <c r="D664" s="27"/>
      <c r="E664" s="27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9"/>
      <c r="DA664" s="28"/>
      <c r="DB664" s="28"/>
      <c r="DC664" s="28"/>
      <c r="DD664" s="28"/>
    </row>
    <row r="665" spans="1:108" ht="15.75" customHeight="1" x14ac:dyDescent="0.2">
      <c r="A665" s="27"/>
      <c r="B665" s="27"/>
      <c r="C665" s="27"/>
      <c r="D665" s="27"/>
      <c r="E665" s="27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9"/>
      <c r="DA665" s="28"/>
      <c r="DB665" s="28"/>
      <c r="DC665" s="28"/>
      <c r="DD665" s="28"/>
    </row>
    <row r="666" spans="1:108" ht="15.75" customHeight="1" x14ac:dyDescent="0.2">
      <c r="A666" s="27"/>
      <c r="B666" s="27"/>
      <c r="C666" s="27"/>
      <c r="D666" s="27"/>
      <c r="E666" s="27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9"/>
      <c r="DA666" s="28"/>
      <c r="DB666" s="28"/>
      <c r="DC666" s="28"/>
      <c r="DD666" s="28"/>
    </row>
    <row r="667" spans="1:108" ht="15.75" customHeight="1" x14ac:dyDescent="0.2">
      <c r="A667" s="27"/>
      <c r="B667" s="27"/>
      <c r="C667" s="27"/>
      <c r="D667" s="27"/>
      <c r="E667" s="27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9"/>
      <c r="DA667" s="28"/>
      <c r="DB667" s="28"/>
      <c r="DC667" s="28"/>
      <c r="DD667" s="28"/>
    </row>
    <row r="668" spans="1:108" ht="15.75" customHeight="1" x14ac:dyDescent="0.2">
      <c r="A668" s="27"/>
      <c r="B668" s="27"/>
      <c r="C668" s="27"/>
      <c r="D668" s="27"/>
      <c r="E668" s="27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9"/>
      <c r="DA668" s="28"/>
      <c r="DB668" s="28"/>
      <c r="DC668" s="28"/>
      <c r="DD668" s="28"/>
    </row>
    <row r="669" spans="1:108" ht="15.75" customHeight="1" x14ac:dyDescent="0.2">
      <c r="A669" s="27"/>
      <c r="B669" s="27"/>
      <c r="C669" s="27"/>
      <c r="D669" s="27"/>
      <c r="E669" s="27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9"/>
      <c r="DA669" s="28"/>
      <c r="DB669" s="28"/>
      <c r="DC669" s="28"/>
      <c r="DD669" s="28"/>
    </row>
    <row r="670" spans="1:108" ht="15.75" customHeight="1" x14ac:dyDescent="0.2">
      <c r="A670" s="27"/>
      <c r="B670" s="27"/>
      <c r="C670" s="27"/>
      <c r="D670" s="27"/>
      <c r="E670" s="27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9"/>
      <c r="DA670" s="28"/>
      <c r="DB670" s="28"/>
      <c r="DC670" s="28"/>
      <c r="DD670" s="28"/>
    </row>
    <row r="671" spans="1:108" ht="15.75" customHeight="1" x14ac:dyDescent="0.2">
      <c r="A671" s="27"/>
      <c r="B671" s="27"/>
      <c r="C671" s="27"/>
      <c r="D671" s="27"/>
      <c r="E671" s="27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9"/>
      <c r="DA671" s="28"/>
      <c r="DB671" s="28"/>
      <c r="DC671" s="28"/>
      <c r="DD671" s="28"/>
    </row>
    <row r="672" spans="1:108" ht="15.75" customHeight="1" x14ac:dyDescent="0.2">
      <c r="A672" s="27"/>
      <c r="B672" s="27"/>
      <c r="C672" s="27"/>
      <c r="D672" s="27"/>
      <c r="E672" s="27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9"/>
      <c r="DA672" s="28"/>
      <c r="DB672" s="28"/>
      <c r="DC672" s="28"/>
      <c r="DD672" s="28"/>
    </row>
    <row r="673" spans="1:108" ht="15.75" customHeight="1" x14ac:dyDescent="0.2">
      <c r="A673" s="27"/>
      <c r="B673" s="27"/>
      <c r="C673" s="27"/>
      <c r="D673" s="27"/>
      <c r="E673" s="27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9"/>
      <c r="DA673" s="28"/>
      <c r="DB673" s="28"/>
      <c r="DC673" s="28"/>
      <c r="DD673" s="28"/>
    </row>
    <row r="674" spans="1:108" ht="15.75" customHeight="1" x14ac:dyDescent="0.2">
      <c r="A674" s="27"/>
      <c r="B674" s="27"/>
      <c r="C674" s="27"/>
      <c r="D674" s="27"/>
      <c r="E674" s="27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9"/>
      <c r="DA674" s="28"/>
      <c r="DB674" s="28"/>
      <c r="DC674" s="28"/>
      <c r="DD674" s="28"/>
    </row>
    <row r="675" spans="1:108" ht="15.75" customHeight="1" x14ac:dyDescent="0.2">
      <c r="A675" s="27"/>
      <c r="B675" s="27"/>
      <c r="C675" s="27"/>
      <c r="D675" s="27"/>
      <c r="E675" s="27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9"/>
      <c r="DA675" s="28"/>
      <c r="DB675" s="28"/>
      <c r="DC675" s="28"/>
      <c r="DD675" s="28"/>
    </row>
    <row r="676" spans="1:108" ht="15.75" customHeight="1" x14ac:dyDescent="0.2">
      <c r="A676" s="27"/>
      <c r="B676" s="27"/>
      <c r="C676" s="27"/>
      <c r="D676" s="27"/>
      <c r="E676" s="27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9"/>
      <c r="DA676" s="28"/>
      <c r="DB676" s="28"/>
      <c r="DC676" s="28"/>
      <c r="DD676" s="28"/>
    </row>
    <row r="677" spans="1:108" ht="15.75" customHeight="1" x14ac:dyDescent="0.2">
      <c r="A677" s="27"/>
      <c r="B677" s="27"/>
      <c r="C677" s="27"/>
      <c r="D677" s="27"/>
      <c r="E677" s="27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9"/>
      <c r="DA677" s="28"/>
      <c r="DB677" s="28"/>
      <c r="DC677" s="28"/>
      <c r="DD677" s="28"/>
    </row>
    <row r="678" spans="1:108" ht="15.75" customHeight="1" x14ac:dyDescent="0.2">
      <c r="A678" s="27"/>
      <c r="B678" s="27"/>
      <c r="C678" s="27"/>
      <c r="D678" s="27"/>
      <c r="E678" s="27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9"/>
      <c r="DA678" s="28"/>
      <c r="DB678" s="28"/>
      <c r="DC678" s="28"/>
      <c r="DD678" s="28"/>
    </row>
    <row r="679" spans="1:108" ht="15.75" customHeight="1" x14ac:dyDescent="0.2">
      <c r="A679" s="27"/>
      <c r="B679" s="27"/>
      <c r="C679" s="27"/>
      <c r="D679" s="27"/>
      <c r="E679" s="27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9"/>
      <c r="DA679" s="28"/>
      <c r="DB679" s="28"/>
      <c r="DC679" s="28"/>
      <c r="DD679" s="28"/>
    </row>
    <row r="680" spans="1:108" ht="15.75" customHeight="1" x14ac:dyDescent="0.2">
      <c r="A680" s="27"/>
      <c r="B680" s="27"/>
      <c r="C680" s="27"/>
      <c r="D680" s="27"/>
      <c r="E680" s="27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9"/>
      <c r="DA680" s="28"/>
      <c r="DB680" s="28"/>
      <c r="DC680" s="28"/>
      <c r="DD680" s="28"/>
    </row>
    <row r="681" spans="1:108" ht="15.75" customHeight="1" x14ac:dyDescent="0.2">
      <c r="A681" s="27"/>
      <c r="B681" s="27"/>
      <c r="C681" s="27"/>
      <c r="D681" s="27"/>
      <c r="E681" s="27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9"/>
      <c r="DA681" s="28"/>
      <c r="DB681" s="28"/>
      <c r="DC681" s="28"/>
      <c r="DD681" s="28"/>
    </row>
    <row r="682" spans="1:108" ht="15.75" customHeight="1" x14ac:dyDescent="0.2">
      <c r="A682" s="27"/>
      <c r="B682" s="27"/>
      <c r="C682" s="27"/>
      <c r="D682" s="27"/>
      <c r="E682" s="27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9"/>
      <c r="DA682" s="28"/>
      <c r="DB682" s="28"/>
      <c r="DC682" s="28"/>
      <c r="DD682" s="28"/>
    </row>
    <row r="683" spans="1:108" ht="15.75" customHeight="1" x14ac:dyDescent="0.2">
      <c r="A683" s="27"/>
      <c r="B683" s="27"/>
      <c r="C683" s="27"/>
      <c r="D683" s="27"/>
      <c r="E683" s="27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9"/>
      <c r="DA683" s="28"/>
      <c r="DB683" s="28"/>
      <c r="DC683" s="28"/>
      <c r="DD683" s="28"/>
    </row>
    <row r="684" spans="1:108" ht="15.75" customHeight="1" x14ac:dyDescent="0.2">
      <c r="A684" s="27"/>
      <c r="B684" s="27"/>
      <c r="C684" s="27"/>
      <c r="D684" s="27"/>
      <c r="E684" s="27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9"/>
      <c r="DA684" s="28"/>
      <c r="DB684" s="28"/>
      <c r="DC684" s="28"/>
      <c r="DD684" s="28"/>
    </row>
    <row r="685" spans="1:108" ht="15.75" customHeight="1" x14ac:dyDescent="0.2">
      <c r="A685" s="27"/>
      <c r="B685" s="27"/>
      <c r="C685" s="27"/>
      <c r="D685" s="27"/>
      <c r="E685" s="27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9"/>
      <c r="DA685" s="28"/>
      <c r="DB685" s="28"/>
      <c r="DC685" s="28"/>
      <c r="DD685" s="28"/>
    </row>
    <row r="686" spans="1:108" ht="15.75" customHeight="1" x14ac:dyDescent="0.2">
      <c r="A686" s="27"/>
      <c r="B686" s="27"/>
      <c r="C686" s="27"/>
      <c r="D686" s="27"/>
      <c r="E686" s="27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9"/>
      <c r="DA686" s="28"/>
      <c r="DB686" s="28"/>
      <c r="DC686" s="28"/>
      <c r="DD686" s="28"/>
    </row>
    <row r="687" spans="1:108" ht="15.75" customHeight="1" x14ac:dyDescent="0.2">
      <c r="A687" s="27"/>
      <c r="B687" s="27"/>
      <c r="C687" s="27"/>
      <c r="D687" s="27"/>
      <c r="E687" s="27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9"/>
      <c r="DA687" s="28"/>
      <c r="DB687" s="28"/>
      <c r="DC687" s="28"/>
      <c r="DD687" s="28"/>
    </row>
    <row r="688" spans="1:108" ht="15.75" customHeight="1" x14ac:dyDescent="0.2">
      <c r="A688" s="27"/>
      <c r="B688" s="27"/>
      <c r="C688" s="27"/>
      <c r="D688" s="27"/>
      <c r="E688" s="27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9"/>
      <c r="DA688" s="28"/>
      <c r="DB688" s="28"/>
      <c r="DC688" s="28"/>
      <c r="DD688" s="28"/>
    </row>
    <row r="689" spans="1:108" ht="15.75" customHeight="1" x14ac:dyDescent="0.2">
      <c r="A689" s="27"/>
      <c r="B689" s="27"/>
      <c r="C689" s="27"/>
      <c r="D689" s="27"/>
      <c r="E689" s="27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9"/>
      <c r="DA689" s="28"/>
      <c r="DB689" s="28"/>
      <c r="DC689" s="28"/>
      <c r="DD689" s="28"/>
    </row>
    <row r="690" spans="1:108" ht="15.75" customHeight="1" x14ac:dyDescent="0.2">
      <c r="A690" s="27"/>
      <c r="B690" s="27"/>
      <c r="C690" s="27"/>
      <c r="D690" s="27"/>
      <c r="E690" s="27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9"/>
      <c r="DA690" s="28"/>
      <c r="DB690" s="28"/>
      <c r="DC690" s="28"/>
      <c r="DD690" s="28"/>
    </row>
    <row r="691" spans="1:108" ht="15.75" customHeight="1" x14ac:dyDescent="0.2">
      <c r="A691" s="27"/>
      <c r="B691" s="27"/>
      <c r="C691" s="27"/>
      <c r="D691" s="27"/>
      <c r="E691" s="27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9"/>
      <c r="DA691" s="28"/>
      <c r="DB691" s="28"/>
      <c r="DC691" s="28"/>
      <c r="DD691" s="28"/>
    </row>
    <row r="692" spans="1:108" ht="15.75" customHeight="1" x14ac:dyDescent="0.2">
      <c r="A692" s="27"/>
      <c r="B692" s="27"/>
      <c r="C692" s="27"/>
      <c r="D692" s="27"/>
      <c r="E692" s="27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9"/>
      <c r="DA692" s="28"/>
      <c r="DB692" s="28"/>
      <c r="DC692" s="28"/>
      <c r="DD692" s="28"/>
    </row>
    <row r="693" spans="1:108" ht="15.75" customHeight="1" x14ac:dyDescent="0.2">
      <c r="A693" s="27"/>
      <c r="B693" s="27"/>
      <c r="C693" s="27"/>
      <c r="D693" s="27"/>
      <c r="E693" s="27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  <c r="CW693" s="28"/>
      <c r="CX693" s="28"/>
      <c r="CY693" s="28"/>
      <c r="CZ693" s="29"/>
      <c r="DA693" s="28"/>
      <c r="DB693" s="28"/>
      <c r="DC693" s="28"/>
      <c r="DD693" s="28"/>
    </row>
    <row r="694" spans="1:108" ht="15.75" customHeight="1" x14ac:dyDescent="0.2">
      <c r="A694" s="27"/>
      <c r="B694" s="27"/>
      <c r="C694" s="27"/>
      <c r="D694" s="27"/>
      <c r="E694" s="27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  <c r="CW694" s="28"/>
      <c r="CX694" s="28"/>
      <c r="CY694" s="28"/>
      <c r="CZ694" s="29"/>
      <c r="DA694" s="28"/>
      <c r="DB694" s="28"/>
      <c r="DC694" s="28"/>
      <c r="DD694" s="28"/>
    </row>
    <row r="695" spans="1:108" ht="15.75" customHeight="1" x14ac:dyDescent="0.2">
      <c r="A695" s="27"/>
      <c r="B695" s="27"/>
      <c r="C695" s="27"/>
      <c r="D695" s="27"/>
      <c r="E695" s="27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  <c r="CW695" s="28"/>
      <c r="CX695" s="28"/>
      <c r="CY695" s="28"/>
      <c r="CZ695" s="29"/>
      <c r="DA695" s="28"/>
      <c r="DB695" s="28"/>
      <c r="DC695" s="28"/>
      <c r="DD695" s="28"/>
    </row>
    <row r="696" spans="1:108" ht="15.75" customHeight="1" x14ac:dyDescent="0.2">
      <c r="A696" s="27"/>
      <c r="B696" s="27"/>
      <c r="C696" s="27"/>
      <c r="D696" s="27"/>
      <c r="E696" s="27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  <c r="CW696" s="28"/>
      <c r="CX696" s="28"/>
      <c r="CY696" s="28"/>
      <c r="CZ696" s="29"/>
      <c r="DA696" s="28"/>
      <c r="DB696" s="28"/>
      <c r="DC696" s="28"/>
      <c r="DD696" s="28"/>
    </row>
    <row r="697" spans="1:108" ht="15.75" customHeight="1" x14ac:dyDescent="0.2">
      <c r="A697" s="27"/>
      <c r="B697" s="27"/>
      <c r="C697" s="27"/>
      <c r="D697" s="27"/>
      <c r="E697" s="27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  <c r="CW697" s="28"/>
      <c r="CX697" s="28"/>
      <c r="CY697" s="28"/>
      <c r="CZ697" s="29"/>
      <c r="DA697" s="28"/>
      <c r="DB697" s="28"/>
      <c r="DC697" s="28"/>
      <c r="DD697" s="28"/>
    </row>
    <row r="698" spans="1:108" ht="15.75" customHeight="1" x14ac:dyDescent="0.2">
      <c r="A698" s="27"/>
      <c r="B698" s="27"/>
      <c r="C698" s="27"/>
      <c r="D698" s="27"/>
      <c r="E698" s="27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  <c r="CW698" s="28"/>
      <c r="CX698" s="28"/>
      <c r="CY698" s="28"/>
      <c r="CZ698" s="29"/>
      <c r="DA698" s="28"/>
      <c r="DB698" s="28"/>
      <c r="DC698" s="28"/>
      <c r="DD698" s="28"/>
    </row>
    <row r="699" spans="1:108" ht="15.75" customHeight="1" x14ac:dyDescent="0.2">
      <c r="A699" s="27"/>
      <c r="B699" s="27"/>
      <c r="C699" s="27"/>
      <c r="D699" s="27"/>
      <c r="E699" s="27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  <c r="CW699" s="28"/>
      <c r="CX699" s="28"/>
      <c r="CY699" s="28"/>
      <c r="CZ699" s="29"/>
      <c r="DA699" s="28"/>
      <c r="DB699" s="28"/>
      <c r="DC699" s="28"/>
      <c r="DD699" s="28"/>
    </row>
    <row r="700" spans="1:108" ht="15.75" customHeight="1" x14ac:dyDescent="0.2">
      <c r="A700" s="27"/>
      <c r="B700" s="27"/>
      <c r="C700" s="27"/>
      <c r="D700" s="27"/>
      <c r="E700" s="27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  <c r="CW700" s="28"/>
      <c r="CX700" s="28"/>
      <c r="CY700" s="28"/>
      <c r="CZ700" s="29"/>
      <c r="DA700" s="28"/>
      <c r="DB700" s="28"/>
      <c r="DC700" s="28"/>
      <c r="DD700" s="28"/>
    </row>
    <row r="701" spans="1:108" ht="15.75" customHeight="1" x14ac:dyDescent="0.2">
      <c r="A701" s="27"/>
      <c r="B701" s="27"/>
      <c r="C701" s="27"/>
      <c r="D701" s="27"/>
      <c r="E701" s="27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  <c r="CW701" s="28"/>
      <c r="CX701" s="28"/>
      <c r="CY701" s="28"/>
      <c r="CZ701" s="29"/>
      <c r="DA701" s="28"/>
      <c r="DB701" s="28"/>
      <c r="DC701" s="28"/>
      <c r="DD701" s="28"/>
    </row>
    <row r="702" spans="1:108" ht="15.75" customHeight="1" x14ac:dyDescent="0.2">
      <c r="A702" s="27"/>
      <c r="B702" s="27"/>
      <c r="C702" s="27"/>
      <c r="D702" s="27"/>
      <c r="E702" s="27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  <c r="CW702" s="28"/>
      <c r="CX702" s="28"/>
      <c r="CY702" s="28"/>
      <c r="CZ702" s="29"/>
      <c r="DA702" s="28"/>
      <c r="DB702" s="28"/>
      <c r="DC702" s="28"/>
      <c r="DD702" s="28"/>
    </row>
    <row r="703" spans="1:108" ht="15.75" customHeight="1" x14ac:dyDescent="0.2">
      <c r="A703" s="27"/>
      <c r="B703" s="27"/>
      <c r="C703" s="27"/>
      <c r="D703" s="27"/>
      <c r="E703" s="27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  <c r="CW703" s="28"/>
      <c r="CX703" s="28"/>
      <c r="CY703" s="28"/>
      <c r="CZ703" s="29"/>
      <c r="DA703" s="28"/>
      <c r="DB703" s="28"/>
      <c r="DC703" s="28"/>
      <c r="DD703" s="28"/>
    </row>
    <row r="704" spans="1:108" ht="15.75" customHeight="1" x14ac:dyDescent="0.2">
      <c r="A704" s="27"/>
      <c r="B704" s="27"/>
      <c r="C704" s="27"/>
      <c r="D704" s="27"/>
      <c r="E704" s="27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  <c r="CW704" s="28"/>
      <c r="CX704" s="28"/>
      <c r="CY704" s="28"/>
      <c r="CZ704" s="29"/>
      <c r="DA704" s="28"/>
      <c r="DB704" s="28"/>
      <c r="DC704" s="28"/>
      <c r="DD704" s="28"/>
    </row>
    <row r="705" spans="1:108" ht="15.75" customHeight="1" x14ac:dyDescent="0.2">
      <c r="A705" s="27"/>
      <c r="B705" s="27"/>
      <c r="C705" s="27"/>
      <c r="D705" s="27"/>
      <c r="E705" s="27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  <c r="CW705" s="28"/>
      <c r="CX705" s="28"/>
      <c r="CY705" s="28"/>
      <c r="CZ705" s="29"/>
      <c r="DA705" s="28"/>
      <c r="DB705" s="28"/>
      <c r="DC705" s="28"/>
      <c r="DD705" s="28"/>
    </row>
    <row r="706" spans="1:108" ht="15.75" customHeight="1" x14ac:dyDescent="0.2">
      <c r="A706" s="27"/>
      <c r="B706" s="27"/>
      <c r="C706" s="27"/>
      <c r="D706" s="27"/>
      <c r="E706" s="27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  <c r="CW706" s="28"/>
      <c r="CX706" s="28"/>
      <c r="CY706" s="28"/>
      <c r="CZ706" s="29"/>
      <c r="DA706" s="28"/>
      <c r="DB706" s="28"/>
      <c r="DC706" s="28"/>
      <c r="DD706" s="28"/>
    </row>
    <row r="707" spans="1:108" ht="15.75" customHeight="1" x14ac:dyDescent="0.2">
      <c r="A707" s="27"/>
      <c r="B707" s="27"/>
      <c r="C707" s="27"/>
      <c r="D707" s="27"/>
      <c r="E707" s="27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  <c r="CW707" s="28"/>
      <c r="CX707" s="28"/>
      <c r="CY707" s="28"/>
      <c r="CZ707" s="29"/>
      <c r="DA707" s="28"/>
      <c r="DB707" s="28"/>
      <c r="DC707" s="28"/>
      <c r="DD707" s="28"/>
    </row>
    <row r="708" spans="1:108" ht="15.75" customHeight="1" x14ac:dyDescent="0.2">
      <c r="A708" s="27"/>
      <c r="B708" s="27"/>
      <c r="C708" s="27"/>
      <c r="D708" s="27"/>
      <c r="E708" s="27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  <c r="CW708" s="28"/>
      <c r="CX708" s="28"/>
      <c r="CY708" s="28"/>
      <c r="CZ708" s="29"/>
      <c r="DA708" s="28"/>
      <c r="DB708" s="28"/>
      <c r="DC708" s="28"/>
      <c r="DD708" s="28"/>
    </row>
    <row r="709" spans="1:108" ht="15.75" customHeight="1" x14ac:dyDescent="0.2">
      <c r="A709" s="27"/>
      <c r="B709" s="27"/>
      <c r="C709" s="27"/>
      <c r="D709" s="27"/>
      <c r="E709" s="27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  <c r="CW709" s="28"/>
      <c r="CX709" s="28"/>
      <c r="CY709" s="28"/>
      <c r="CZ709" s="29"/>
      <c r="DA709" s="28"/>
      <c r="DB709" s="28"/>
      <c r="DC709" s="28"/>
      <c r="DD709" s="28"/>
    </row>
    <row r="710" spans="1:108" ht="15.75" customHeight="1" x14ac:dyDescent="0.2">
      <c r="A710" s="27"/>
      <c r="B710" s="27"/>
      <c r="C710" s="27"/>
      <c r="D710" s="27"/>
      <c r="E710" s="27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  <c r="CW710" s="28"/>
      <c r="CX710" s="28"/>
      <c r="CY710" s="28"/>
      <c r="CZ710" s="29"/>
      <c r="DA710" s="28"/>
      <c r="DB710" s="28"/>
      <c r="DC710" s="28"/>
      <c r="DD710" s="28"/>
    </row>
    <row r="711" spans="1:108" ht="15.75" customHeight="1" x14ac:dyDescent="0.2">
      <c r="A711" s="27"/>
      <c r="B711" s="27"/>
      <c r="C711" s="27"/>
      <c r="D711" s="27"/>
      <c r="E711" s="27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9"/>
      <c r="DA711" s="28"/>
      <c r="DB711" s="28"/>
      <c r="DC711" s="28"/>
      <c r="DD711" s="28"/>
    </row>
    <row r="712" spans="1:108" ht="15.75" customHeight="1" x14ac:dyDescent="0.2">
      <c r="A712" s="27"/>
      <c r="B712" s="27"/>
      <c r="C712" s="27"/>
      <c r="D712" s="27"/>
      <c r="E712" s="27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9"/>
      <c r="DA712" s="28"/>
      <c r="DB712" s="28"/>
      <c r="DC712" s="28"/>
      <c r="DD712" s="28"/>
    </row>
    <row r="713" spans="1:108" ht="15.75" customHeight="1" x14ac:dyDescent="0.2">
      <c r="A713" s="27"/>
      <c r="B713" s="27"/>
      <c r="C713" s="27"/>
      <c r="D713" s="27"/>
      <c r="E713" s="27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  <c r="CW713" s="28"/>
      <c r="CX713" s="28"/>
      <c r="CY713" s="28"/>
      <c r="CZ713" s="29"/>
      <c r="DA713" s="28"/>
      <c r="DB713" s="28"/>
      <c r="DC713" s="28"/>
      <c r="DD713" s="28"/>
    </row>
    <row r="714" spans="1:108" ht="15.75" customHeight="1" x14ac:dyDescent="0.2">
      <c r="A714" s="27"/>
      <c r="B714" s="27"/>
      <c r="C714" s="27"/>
      <c r="D714" s="27"/>
      <c r="E714" s="27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  <c r="CW714" s="28"/>
      <c r="CX714" s="28"/>
      <c r="CY714" s="28"/>
      <c r="CZ714" s="29"/>
      <c r="DA714" s="28"/>
      <c r="DB714" s="28"/>
      <c r="DC714" s="28"/>
      <c r="DD714" s="28"/>
    </row>
    <row r="715" spans="1:108" ht="15.75" customHeight="1" x14ac:dyDescent="0.2">
      <c r="A715" s="27"/>
      <c r="B715" s="27"/>
      <c r="C715" s="27"/>
      <c r="D715" s="27"/>
      <c r="E715" s="27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9"/>
      <c r="DA715" s="28"/>
      <c r="DB715" s="28"/>
      <c r="DC715" s="28"/>
      <c r="DD715" s="28"/>
    </row>
    <row r="716" spans="1:108" ht="15.75" customHeight="1" x14ac:dyDescent="0.2">
      <c r="A716" s="27"/>
      <c r="B716" s="27"/>
      <c r="C716" s="27"/>
      <c r="D716" s="27"/>
      <c r="E716" s="27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  <c r="CW716" s="28"/>
      <c r="CX716" s="28"/>
      <c r="CY716" s="28"/>
      <c r="CZ716" s="29"/>
      <c r="DA716" s="28"/>
      <c r="DB716" s="28"/>
      <c r="DC716" s="28"/>
      <c r="DD716" s="28"/>
    </row>
    <row r="717" spans="1:108" ht="15.75" customHeight="1" x14ac:dyDescent="0.2">
      <c r="A717" s="27"/>
      <c r="B717" s="27"/>
      <c r="C717" s="27"/>
      <c r="D717" s="27"/>
      <c r="E717" s="27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  <c r="CW717" s="28"/>
      <c r="CX717" s="28"/>
      <c r="CY717" s="28"/>
      <c r="CZ717" s="29"/>
      <c r="DA717" s="28"/>
      <c r="DB717" s="28"/>
      <c r="DC717" s="28"/>
      <c r="DD717" s="28"/>
    </row>
    <row r="718" spans="1:108" ht="15.75" customHeight="1" x14ac:dyDescent="0.2">
      <c r="A718" s="27"/>
      <c r="B718" s="27"/>
      <c r="C718" s="27"/>
      <c r="D718" s="27"/>
      <c r="E718" s="27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  <c r="CW718" s="28"/>
      <c r="CX718" s="28"/>
      <c r="CY718" s="28"/>
      <c r="CZ718" s="29"/>
      <c r="DA718" s="28"/>
      <c r="DB718" s="28"/>
      <c r="DC718" s="28"/>
      <c r="DD718" s="28"/>
    </row>
    <row r="719" spans="1:108" ht="15.75" customHeight="1" x14ac:dyDescent="0.2">
      <c r="A719" s="27"/>
      <c r="B719" s="27"/>
      <c r="C719" s="27"/>
      <c r="D719" s="27"/>
      <c r="E719" s="27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9"/>
      <c r="DA719" s="28"/>
      <c r="DB719" s="28"/>
      <c r="DC719" s="28"/>
      <c r="DD719" s="28"/>
    </row>
    <row r="720" spans="1:108" ht="15.75" customHeight="1" x14ac:dyDescent="0.2">
      <c r="A720" s="27"/>
      <c r="B720" s="27"/>
      <c r="C720" s="27"/>
      <c r="D720" s="27"/>
      <c r="E720" s="27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9"/>
      <c r="DA720" s="28"/>
      <c r="DB720" s="28"/>
      <c r="DC720" s="28"/>
      <c r="DD720" s="28"/>
    </row>
    <row r="721" spans="1:108" ht="15.75" customHeight="1" x14ac:dyDescent="0.2">
      <c r="A721" s="27"/>
      <c r="B721" s="27"/>
      <c r="C721" s="27"/>
      <c r="D721" s="27"/>
      <c r="E721" s="27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9"/>
      <c r="DA721" s="28"/>
      <c r="DB721" s="28"/>
      <c r="DC721" s="28"/>
      <c r="DD721" s="28"/>
    </row>
    <row r="722" spans="1:108" ht="15.75" customHeight="1" x14ac:dyDescent="0.2">
      <c r="A722" s="27"/>
      <c r="B722" s="27"/>
      <c r="C722" s="27"/>
      <c r="D722" s="27"/>
      <c r="E722" s="27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9"/>
      <c r="DA722" s="28"/>
      <c r="DB722" s="28"/>
      <c r="DC722" s="28"/>
      <c r="DD722" s="28"/>
    </row>
    <row r="723" spans="1:108" ht="15.75" customHeight="1" x14ac:dyDescent="0.2">
      <c r="A723" s="27"/>
      <c r="B723" s="27"/>
      <c r="C723" s="27"/>
      <c r="D723" s="27"/>
      <c r="E723" s="27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9"/>
      <c r="DA723" s="28"/>
      <c r="DB723" s="28"/>
      <c r="DC723" s="28"/>
      <c r="DD723" s="28"/>
    </row>
    <row r="724" spans="1:108" ht="15.75" customHeight="1" x14ac:dyDescent="0.2">
      <c r="A724" s="27"/>
      <c r="B724" s="27"/>
      <c r="C724" s="27"/>
      <c r="D724" s="27"/>
      <c r="E724" s="27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9"/>
      <c r="DA724" s="28"/>
      <c r="DB724" s="28"/>
      <c r="DC724" s="28"/>
      <c r="DD724" s="28"/>
    </row>
    <row r="725" spans="1:108" ht="15.75" customHeight="1" x14ac:dyDescent="0.2">
      <c r="A725" s="27"/>
      <c r="B725" s="27"/>
      <c r="C725" s="27"/>
      <c r="D725" s="27"/>
      <c r="E725" s="27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9"/>
      <c r="DA725" s="28"/>
      <c r="DB725" s="28"/>
      <c r="DC725" s="28"/>
      <c r="DD725" s="28"/>
    </row>
    <row r="726" spans="1:108" ht="15.75" customHeight="1" x14ac:dyDescent="0.2">
      <c r="A726" s="27"/>
      <c r="B726" s="27"/>
      <c r="C726" s="27"/>
      <c r="D726" s="27"/>
      <c r="E726" s="27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9"/>
      <c r="DA726" s="28"/>
      <c r="DB726" s="28"/>
      <c r="DC726" s="28"/>
      <c r="DD726" s="28"/>
    </row>
    <row r="727" spans="1:108" ht="15.75" customHeight="1" x14ac:dyDescent="0.2">
      <c r="A727" s="27"/>
      <c r="B727" s="27"/>
      <c r="C727" s="27"/>
      <c r="D727" s="27"/>
      <c r="E727" s="27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9"/>
      <c r="DA727" s="28"/>
      <c r="DB727" s="28"/>
      <c r="DC727" s="28"/>
      <c r="DD727" s="28"/>
    </row>
    <row r="728" spans="1:108" ht="15.75" customHeight="1" x14ac:dyDescent="0.2">
      <c r="A728" s="27"/>
      <c r="B728" s="27"/>
      <c r="C728" s="27"/>
      <c r="D728" s="27"/>
      <c r="E728" s="27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  <c r="CW728" s="28"/>
      <c r="CX728" s="28"/>
      <c r="CY728" s="28"/>
      <c r="CZ728" s="29"/>
      <c r="DA728" s="28"/>
      <c r="DB728" s="28"/>
      <c r="DC728" s="28"/>
      <c r="DD728" s="28"/>
    </row>
    <row r="729" spans="1:108" ht="15.75" customHeight="1" x14ac:dyDescent="0.2">
      <c r="A729" s="27"/>
      <c r="B729" s="27"/>
      <c r="C729" s="27"/>
      <c r="D729" s="27"/>
      <c r="E729" s="27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  <c r="CW729" s="28"/>
      <c r="CX729" s="28"/>
      <c r="CY729" s="28"/>
      <c r="CZ729" s="29"/>
      <c r="DA729" s="28"/>
      <c r="DB729" s="28"/>
      <c r="DC729" s="28"/>
      <c r="DD729" s="28"/>
    </row>
    <row r="730" spans="1:108" ht="15.75" customHeight="1" x14ac:dyDescent="0.2">
      <c r="A730" s="27"/>
      <c r="B730" s="27"/>
      <c r="C730" s="27"/>
      <c r="D730" s="27"/>
      <c r="E730" s="27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  <c r="CW730" s="28"/>
      <c r="CX730" s="28"/>
      <c r="CY730" s="28"/>
      <c r="CZ730" s="29"/>
      <c r="DA730" s="28"/>
      <c r="DB730" s="28"/>
      <c r="DC730" s="28"/>
      <c r="DD730" s="28"/>
    </row>
    <row r="731" spans="1:108" ht="15.75" customHeight="1" x14ac:dyDescent="0.2">
      <c r="A731" s="27"/>
      <c r="B731" s="27"/>
      <c r="C731" s="27"/>
      <c r="D731" s="27"/>
      <c r="E731" s="27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  <c r="CW731" s="28"/>
      <c r="CX731" s="28"/>
      <c r="CY731" s="28"/>
      <c r="CZ731" s="29"/>
      <c r="DA731" s="28"/>
      <c r="DB731" s="28"/>
      <c r="DC731" s="28"/>
      <c r="DD731" s="28"/>
    </row>
    <row r="732" spans="1:108" ht="15.75" customHeight="1" x14ac:dyDescent="0.2">
      <c r="A732" s="27"/>
      <c r="B732" s="27"/>
      <c r="C732" s="27"/>
      <c r="D732" s="27"/>
      <c r="E732" s="27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  <c r="CW732" s="28"/>
      <c r="CX732" s="28"/>
      <c r="CY732" s="28"/>
      <c r="CZ732" s="29"/>
      <c r="DA732" s="28"/>
      <c r="DB732" s="28"/>
      <c r="DC732" s="28"/>
      <c r="DD732" s="28"/>
    </row>
    <row r="733" spans="1:108" ht="15.75" customHeight="1" x14ac:dyDescent="0.2">
      <c r="A733" s="27"/>
      <c r="B733" s="27"/>
      <c r="C733" s="27"/>
      <c r="D733" s="27"/>
      <c r="E733" s="27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  <c r="CW733" s="28"/>
      <c r="CX733" s="28"/>
      <c r="CY733" s="28"/>
      <c r="CZ733" s="29"/>
      <c r="DA733" s="28"/>
      <c r="DB733" s="28"/>
      <c r="DC733" s="28"/>
      <c r="DD733" s="28"/>
    </row>
    <row r="734" spans="1:108" ht="15.75" customHeight="1" x14ac:dyDescent="0.2">
      <c r="A734" s="27"/>
      <c r="B734" s="27"/>
      <c r="C734" s="27"/>
      <c r="D734" s="27"/>
      <c r="E734" s="27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  <c r="CW734" s="28"/>
      <c r="CX734" s="28"/>
      <c r="CY734" s="28"/>
      <c r="CZ734" s="29"/>
      <c r="DA734" s="28"/>
      <c r="DB734" s="28"/>
      <c r="DC734" s="28"/>
      <c r="DD734" s="28"/>
    </row>
    <row r="735" spans="1:108" ht="15.75" customHeight="1" x14ac:dyDescent="0.2">
      <c r="A735" s="27"/>
      <c r="B735" s="27"/>
      <c r="C735" s="27"/>
      <c r="D735" s="27"/>
      <c r="E735" s="27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  <c r="CW735" s="28"/>
      <c r="CX735" s="28"/>
      <c r="CY735" s="28"/>
      <c r="CZ735" s="29"/>
      <c r="DA735" s="28"/>
      <c r="DB735" s="28"/>
      <c r="DC735" s="28"/>
      <c r="DD735" s="28"/>
    </row>
    <row r="736" spans="1:108" ht="15.75" customHeight="1" x14ac:dyDescent="0.2">
      <c r="A736" s="27"/>
      <c r="B736" s="27"/>
      <c r="C736" s="27"/>
      <c r="D736" s="27"/>
      <c r="E736" s="27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  <c r="CW736" s="28"/>
      <c r="CX736" s="28"/>
      <c r="CY736" s="28"/>
      <c r="CZ736" s="29"/>
      <c r="DA736" s="28"/>
      <c r="DB736" s="28"/>
      <c r="DC736" s="28"/>
      <c r="DD736" s="28"/>
    </row>
    <row r="737" spans="1:108" ht="15.75" customHeight="1" x14ac:dyDescent="0.2">
      <c r="A737" s="27"/>
      <c r="B737" s="27"/>
      <c r="C737" s="27"/>
      <c r="D737" s="27"/>
      <c r="E737" s="27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  <c r="CW737" s="28"/>
      <c r="CX737" s="28"/>
      <c r="CY737" s="28"/>
      <c r="CZ737" s="29"/>
      <c r="DA737" s="28"/>
      <c r="DB737" s="28"/>
      <c r="DC737" s="28"/>
      <c r="DD737" s="28"/>
    </row>
    <row r="738" spans="1:108" ht="15.75" customHeight="1" x14ac:dyDescent="0.2">
      <c r="A738" s="27"/>
      <c r="B738" s="27"/>
      <c r="C738" s="27"/>
      <c r="D738" s="27"/>
      <c r="E738" s="27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  <c r="CW738" s="28"/>
      <c r="CX738" s="28"/>
      <c r="CY738" s="28"/>
      <c r="CZ738" s="29"/>
      <c r="DA738" s="28"/>
      <c r="DB738" s="28"/>
      <c r="DC738" s="28"/>
      <c r="DD738" s="28"/>
    </row>
    <row r="739" spans="1:108" ht="15.75" customHeight="1" x14ac:dyDescent="0.2">
      <c r="A739" s="27"/>
      <c r="B739" s="27"/>
      <c r="C739" s="27"/>
      <c r="D739" s="27"/>
      <c r="E739" s="27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  <c r="CW739" s="28"/>
      <c r="CX739" s="28"/>
      <c r="CY739" s="28"/>
      <c r="CZ739" s="29"/>
      <c r="DA739" s="28"/>
      <c r="DB739" s="28"/>
      <c r="DC739" s="28"/>
      <c r="DD739" s="28"/>
    </row>
    <row r="740" spans="1:108" ht="15.75" customHeight="1" x14ac:dyDescent="0.2">
      <c r="A740" s="27"/>
      <c r="B740" s="27"/>
      <c r="C740" s="27"/>
      <c r="D740" s="27"/>
      <c r="E740" s="27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  <c r="CW740" s="28"/>
      <c r="CX740" s="28"/>
      <c r="CY740" s="28"/>
      <c r="CZ740" s="29"/>
      <c r="DA740" s="28"/>
      <c r="DB740" s="28"/>
      <c r="DC740" s="28"/>
      <c r="DD740" s="28"/>
    </row>
    <row r="741" spans="1:108" ht="15.75" customHeight="1" x14ac:dyDescent="0.2">
      <c r="A741" s="27"/>
      <c r="B741" s="27"/>
      <c r="C741" s="27"/>
      <c r="D741" s="27"/>
      <c r="E741" s="27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  <c r="CW741" s="28"/>
      <c r="CX741" s="28"/>
      <c r="CY741" s="28"/>
      <c r="CZ741" s="29"/>
      <c r="DA741" s="28"/>
      <c r="DB741" s="28"/>
      <c r="DC741" s="28"/>
      <c r="DD741" s="28"/>
    </row>
    <row r="742" spans="1:108" ht="15.75" customHeight="1" x14ac:dyDescent="0.2">
      <c r="A742" s="27"/>
      <c r="B742" s="27"/>
      <c r="C742" s="27"/>
      <c r="D742" s="27"/>
      <c r="E742" s="27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  <c r="CW742" s="28"/>
      <c r="CX742" s="28"/>
      <c r="CY742" s="28"/>
      <c r="CZ742" s="29"/>
      <c r="DA742" s="28"/>
      <c r="DB742" s="28"/>
      <c r="DC742" s="28"/>
      <c r="DD742" s="28"/>
    </row>
    <row r="743" spans="1:108" ht="15.75" customHeight="1" x14ac:dyDescent="0.2">
      <c r="A743" s="27"/>
      <c r="B743" s="27"/>
      <c r="C743" s="27"/>
      <c r="D743" s="27"/>
      <c r="E743" s="27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  <c r="CW743" s="28"/>
      <c r="CX743" s="28"/>
      <c r="CY743" s="28"/>
      <c r="CZ743" s="29"/>
      <c r="DA743" s="28"/>
      <c r="DB743" s="28"/>
      <c r="DC743" s="28"/>
      <c r="DD743" s="28"/>
    </row>
    <row r="744" spans="1:108" ht="15.75" customHeight="1" x14ac:dyDescent="0.2">
      <c r="A744" s="27"/>
      <c r="B744" s="27"/>
      <c r="C744" s="27"/>
      <c r="D744" s="27"/>
      <c r="E744" s="27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  <c r="CW744" s="28"/>
      <c r="CX744" s="28"/>
      <c r="CY744" s="28"/>
      <c r="CZ744" s="29"/>
      <c r="DA744" s="28"/>
      <c r="DB744" s="28"/>
      <c r="DC744" s="28"/>
      <c r="DD744" s="28"/>
    </row>
    <row r="745" spans="1:108" ht="15.75" customHeight="1" x14ac:dyDescent="0.2">
      <c r="A745" s="27"/>
      <c r="B745" s="27"/>
      <c r="C745" s="27"/>
      <c r="D745" s="27"/>
      <c r="E745" s="27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  <c r="CW745" s="28"/>
      <c r="CX745" s="28"/>
      <c r="CY745" s="28"/>
      <c r="CZ745" s="29"/>
      <c r="DA745" s="28"/>
      <c r="DB745" s="28"/>
      <c r="DC745" s="28"/>
      <c r="DD745" s="28"/>
    </row>
    <row r="746" spans="1:108" ht="15.75" customHeight="1" x14ac:dyDescent="0.2">
      <c r="A746" s="27"/>
      <c r="B746" s="27"/>
      <c r="C746" s="27"/>
      <c r="D746" s="27"/>
      <c r="E746" s="27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  <c r="CW746" s="28"/>
      <c r="CX746" s="28"/>
      <c r="CY746" s="28"/>
      <c r="CZ746" s="29"/>
      <c r="DA746" s="28"/>
      <c r="DB746" s="28"/>
      <c r="DC746" s="28"/>
      <c r="DD746" s="28"/>
    </row>
    <row r="747" spans="1:108" ht="15.75" customHeight="1" x14ac:dyDescent="0.2">
      <c r="A747" s="27"/>
      <c r="B747" s="27"/>
      <c r="C747" s="27"/>
      <c r="D747" s="27"/>
      <c r="E747" s="27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  <c r="CW747" s="28"/>
      <c r="CX747" s="28"/>
      <c r="CY747" s="28"/>
      <c r="CZ747" s="29"/>
      <c r="DA747" s="28"/>
      <c r="DB747" s="28"/>
      <c r="DC747" s="28"/>
      <c r="DD747" s="28"/>
    </row>
    <row r="748" spans="1:108" ht="15.75" customHeight="1" x14ac:dyDescent="0.2">
      <c r="A748" s="27"/>
      <c r="B748" s="27"/>
      <c r="C748" s="27"/>
      <c r="D748" s="27"/>
      <c r="E748" s="27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  <c r="CW748" s="28"/>
      <c r="CX748" s="28"/>
      <c r="CY748" s="28"/>
      <c r="CZ748" s="29"/>
      <c r="DA748" s="28"/>
      <c r="DB748" s="28"/>
      <c r="DC748" s="28"/>
      <c r="DD748" s="28"/>
    </row>
    <row r="749" spans="1:108" ht="15.75" customHeight="1" x14ac:dyDescent="0.2">
      <c r="A749" s="27"/>
      <c r="B749" s="27"/>
      <c r="C749" s="27"/>
      <c r="D749" s="27"/>
      <c r="E749" s="27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  <c r="CW749" s="28"/>
      <c r="CX749" s="28"/>
      <c r="CY749" s="28"/>
      <c r="CZ749" s="29"/>
      <c r="DA749" s="28"/>
      <c r="DB749" s="28"/>
      <c r="DC749" s="28"/>
      <c r="DD749" s="28"/>
    </row>
    <row r="750" spans="1:108" ht="15.75" customHeight="1" x14ac:dyDescent="0.2">
      <c r="A750" s="27"/>
      <c r="B750" s="27"/>
      <c r="C750" s="27"/>
      <c r="D750" s="27"/>
      <c r="E750" s="27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  <c r="CW750" s="28"/>
      <c r="CX750" s="28"/>
      <c r="CY750" s="28"/>
      <c r="CZ750" s="29"/>
      <c r="DA750" s="28"/>
      <c r="DB750" s="28"/>
      <c r="DC750" s="28"/>
      <c r="DD750" s="28"/>
    </row>
    <row r="751" spans="1:108" ht="15.75" customHeight="1" x14ac:dyDescent="0.2">
      <c r="A751" s="27"/>
      <c r="B751" s="27"/>
      <c r="C751" s="27"/>
      <c r="D751" s="27"/>
      <c r="E751" s="27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  <c r="CW751" s="28"/>
      <c r="CX751" s="28"/>
      <c r="CY751" s="28"/>
      <c r="CZ751" s="29"/>
      <c r="DA751" s="28"/>
      <c r="DB751" s="28"/>
      <c r="DC751" s="28"/>
      <c r="DD751" s="28"/>
    </row>
    <row r="752" spans="1:108" ht="15.75" customHeight="1" x14ac:dyDescent="0.2">
      <c r="A752" s="27"/>
      <c r="B752" s="27"/>
      <c r="C752" s="27"/>
      <c r="D752" s="27"/>
      <c r="E752" s="27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  <c r="CW752" s="28"/>
      <c r="CX752" s="28"/>
      <c r="CY752" s="28"/>
      <c r="CZ752" s="29"/>
      <c r="DA752" s="28"/>
      <c r="DB752" s="28"/>
      <c r="DC752" s="28"/>
      <c r="DD752" s="28"/>
    </row>
    <row r="753" spans="1:108" ht="15.75" customHeight="1" x14ac:dyDescent="0.2">
      <c r="A753" s="27"/>
      <c r="B753" s="27"/>
      <c r="C753" s="27"/>
      <c r="D753" s="27"/>
      <c r="E753" s="27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  <c r="CW753" s="28"/>
      <c r="CX753" s="28"/>
      <c r="CY753" s="28"/>
      <c r="CZ753" s="29"/>
      <c r="DA753" s="28"/>
      <c r="DB753" s="28"/>
      <c r="DC753" s="28"/>
      <c r="DD753" s="28"/>
    </row>
    <row r="754" spans="1:108" ht="15.75" customHeight="1" x14ac:dyDescent="0.2">
      <c r="A754" s="27"/>
      <c r="B754" s="27"/>
      <c r="C754" s="27"/>
      <c r="D754" s="27"/>
      <c r="E754" s="27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  <c r="CW754" s="28"/>
      <c r="CX754" s="28"/>
      <c r="CY754" s="28"/>
      <c r="CZ754" s="29"/>
      <c r="DA754" s="28"/>
      <c r="DB754" s="28"/>
      <c r="DC754" s="28"/>
      <c r="DD754" s="28"/>
    </row>
    <row r="755" spans="1:108" ht="15.75" customHeight="1" x14ac:dyDescent="0.2">
      <c r="A755" s="27"/>
      <c r="B755" s="27"/>
      <c r="C755" s="27"/>
      <c r="D755" s="27"/>
      <c r="E755" s="27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9"/>
      <c r="DA755" s="28"/>
      <c r="DB755" s="28"/>
      <c r="DC755" s="28"/>
      <c r="DD755" s="28"/>
    </row>
    <row r="756" spans="1:108" ht="15.75" customHeight="1" x14ac:dyDescent="0.2">
      <c r="A756" s="27"/>
      <c r="B756" s="27"/>
      <c r="C756" s="27"/>
      <c r="D756" s="27"/>
      <c r="E756" s="27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9"/>
      <c r="DA756" s="28"/>
      <c r="DB756" s="28"/>
      <c r="DC756" s="28"/>
      <c r="DD756" s="28"/>
    </row>
    <row r="757" spans="1:108" ht="15.75" customHeight="1" x14ac:dyDescent="0.2">
      <c r="A757" s="27"/>
      <c r="B757" s="27"/>
      <c r="C757" s="27"/>
      <c r="D757" s="27"/>
      <c r="E757" s="27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  <c r="CW757" s="28"/>
      <c r="CX757" s="28"/>
      <c r="CY757" s="28"/>
      <c r="CZ757" s="29"/>
      <c r="DA757" s="28"/>
      <c r="DB757" s="28"/>
      <c r="DC757" s="28"/>
      <c r="DD757" s="28"/>
    </row>
    <row r="758" spans="1:108" ht="15.75" customHeight="1" x14ac:dyDescent="0.2">
      <c r="A758" s="27"/>
      <c r="B758" s="27"/>
      <c r="C758" s="27"/>
      <c r="D758" s="27"/>
      <c r="E758" s="27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  <c r="CW758" s="28"/>
      <c r="CX758" s="28"/>
      <c r="CY758" s="28"/>
      <c r="CZ758" s="29"/>
      <c r="DA758" s="28"/>
      <c r="DB758" s="28"/>
      <c r="DC758" s="28"/>
      <c r="DD758" s="28"/>
    </row>
    <row r="759" spans="1:108" ht="15.75" customHeight="1" x14ac:dyDescent="0.2">
      <c r="A759" s="27"/>
      <c r="B759" s="27"/>
      <c r="C759" s="27"/>
      <c r="D759" s="27"/>
      <c r="E759" s="27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  <c r="CW759" s="28"/>
      <c r="CX759" s="28"/>
      <c r="CY759" s="28"/>
      <c r="CZ759" s="29"/>
      <c r="DA759" s="28"/>
      <c r="DB759" s="28"/>
      <c r="DC759" s="28"/>
      <c r="DD759" s="28"/>
    </row>
    <row r="760" spans="1:108" ht="15.75" customHeight="1" x14ac:dyDescent="0.2">
      <c r="A760" s="27"/>
      <c r="B760" s="27"/>
      <c r="C760" s="27"/>
      <c r="D760" s="27"/>
      <c r="E760" s="27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  <c r="CW760" s="28"/>
      <c r="CX760" s="28"/>
      <c r="CY760" s="28"/>
      <c r="CZ760" s="29"/>
      <c r="DA760" s="28"/>
      <c r="DB760" s="28"/>
      <c r="DC760" s="28"/>
      <c r="DD760" s="28"/>
    </row>
    <row r="761" spans="1:108" ht="15.75" customHeight="1" x14ac:dyDescent="0.2">
      <c r="A761" s="27"/>
      <c r="B761" s="27"/>
      <c r="C761" s="27"/>
      <c r="D761" s="27"/>
      <c r="E761" s="27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  <c r="CW761" s="28"/>
      <c r="CX761" s="28"/>
      <c r="CY761" s="28"/>
      <c r="CZ761" s="29"/>
      <c r="DA761" s="28"/>
      <c r="DB761" s="28"/>
      <c r="DC761" s="28"/>
      <c r="DD761" s="28"/>
    </row>
    <row r="762" spans="1:108" ht="15.75" customHeight="1" x14ac:dyDescent="0.2">
      <c r="A762" s="27"/>
      <c r="B762" s="27"/>
      <c r="C762" s="27"/>
      <c r="D762" s="27"/>
      <c r="E762" s="27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  <c r="CW762" s="28"/>
      <c r="CX762" s="28"/>
      <c r="CY762" s="28"/>
      <c r="CZ762" s="29"/>
      <c r="DA762" s="28"/>
      <c r="DB762" s="28"/>
      <c r="DC762" s="28"/>
      <c r="DD762" s="28"/>
    </row>
    <row r="763" spans="1:108" ht="15.75" customHeight="1" x14ac:dyDescent="0.2">
      <c r="A763" s="27"/>
      <c r="B763" s="27"/>
      <c r="C763" s="27"/>
      <c r="D763" s="27"/>
      <c r="E763" s="27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  <c r="CW763" s="28"/>
      <c r="CX763" s="28"/>
      <c r="CY763" s="28"/>
      <c r="CZ763" s="29"/>
      <c r="DA763" s="28"/>
      <c r="DB763" s="28"/>
      <c r="DC763" s="28"/>
      <c r="DD763" s="28"/>
    </row>
    <row r="764" spans="1:108" ht="15.75" customHeight="1" x14ac:dyDescent="0.2">
      <c r="A764" s="27"/>
      <c r="B764" s="27"/>
      <c r="C764" s="27"/>
      <c r="D764" s="27"/>
      <c r="E764" s="27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  <c r="CW764" s="28"/>
      <c r="CX764" s="28"/>
      <c r="CY764" s="28"/>
      <c r="CZ764" s="29"/>
      <c r="DA764" s="28"/>
      <c r="DB764" s="28"/>
      <c r="DC764" s="28"/>
      <c r="DD764" s="28"/>
    </row>
    <row r="765" spans="1:108" ht="15.75" customHeight="1" x14ac:dyDescent="0.2">
      <c r="A765" s="27"/>
      <c r="B765" s="27"/>
      <c r="C765" s="27"/>
      <c r="D765" s="27"/>
      <c r="E765" s="27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  <c r="CW765" s="28"/>
      <c r="CX765" s="28"/>
      <c r="CY765" s="28"/>
      <c r="CZ765" s="29"/>
      <c r="DA765" s="28"/>
      <c r="DB765" s="28"/>
      <c r="DC765" s="28"/>
      <c r="DD765" s="28"/>
    </row>
    <row r="766" spans="1:108" ht="15.75" customHeight="1" x14ac:dyDescent="0.2">
      <c r="A766" s="27"/>
      <c r="B766" s="27"/>
      <c r="C766" s="27"/>
      <c r="D766" s="27"/>
      <c r="E766" s="27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  <c r="CW766" s="28"/>
      <c r="CX766" s="28"/>
      <c r="CY766" s="28"/>
      <c r="CZ766" s="29"/>
      <c r="DA766" s="28"/>
      <c r="DB766" s="28"/>
      <c r="DC766" s="28"/>
      <c r="DD766" s="28"/>
    </row>
    <row r="767" spans="1:108" ht="15.75" customHeight="1" x14ac:dyDescent="0.2">
      <c r="A767" s="27"/>
      <c r="B767" s="27"/>
      <c r="C767" s="27"/>
      <c r="D767" s="27"/>
      <c r="E767" s="27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  <c r="CW767" s="28"/>
      <c r="CX767" s="28"/>
      <c r="CY767" s="28"/>
      <c r="CZ767" s="29"/>
      <c r="DA767" s="28"/>
      <c r="DB767" s="28"/>
      <c r="DC767" s="28"/>
      <c r="DD767" s="28"/>
    </row>
    <row r="768" spans="1:108" ht="15.75" customHeight="1" x14ac:dyDescent="0.2">
      <c r="A768" s="27"/>
      <c r="B768" s="27"/>
      <c r="C768" s="27"/>
      <c r="D768" s="27"/>
      <c r="E768" s="27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  <c r="CW768" s="28"/>
      <c r="CX768" s="28"/>
      <c r="CY768" s="28"/>
      <c r="CZ768" s="29"/>
      <c r="DA768" s="28"/>
      <c r="DB768" s="28"/>
      <c r="DC768" s="28"/>
      <c r="DD768" s="28"/>
    </row>
    <row r="769" spans="1:108" ht="15.75" customHeight="1" x14ac:dyDescent="0.2">
      <c r="A769" s="27"/>
      <c r="B769" s="27"/>
      <c r="C769" s="27"/>
      <c r="D769" s="27"/>
      <c r="E769" s="27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  <c r="CW769" s="28"/>
      <c r="CX769" s="28"/>
      <c r="CY769" s="28"/>
      <c r="CZ769" s="29"/>
      <c r="DA769" s="28"/>
      <c r="DB769" s="28"/>
      <c r="DC769" s="28"/>
      <c r="DD769" s="28"/>
    </row>
    <row r="770" spans="1:108" ht="15.75" customHeight="1" x14ac:dyDescent="0.2">
      <c r="A770" s="27"/>
      <c r="B770" s="27"/>
      <c r="C770" s="27"/>
      <c r="D770" s="27"/>
      <c r="E770" s="27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  <c r="CW770" s="28"/>
      <c r="CX770" s="28"/>
      <c r="CY770" s="28"/>
      <c r="CZ770" s="29"/>
      <c r="DA770" s="28"/>
      <c r="DB770" s="28"/>
      <c r="DC770" s="28"/>
      <c r="DD770" s="28"/>
    </row>
    <row r="771" spans="1:108" ht="15.75" customHeight="1" x14ac:dyDescent="0.2">
      <c r="A771" s="27"/>
      <c r="B771" s="27"/>
      <c r="C771" s="27"/>
      <c r="D771" s="27"/>
      <c r="E771" s="27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  <c r="CW771" s="28"/>
      <c r="CX771" s="28"/>
      <c r="CY771" s="28"/>
      <c r="CZ771" s="29"/>
      <c r="DA771" s="28"/>
      <c r="DB771" s="28"/>
      <c r="DC771" s="28"/>
      <c r="DD771" s="28"/>
    </row>
    <row r="772" spans="1:108" ht="15.75" customHeight="1" x14ac:dyDescent="0.2">
      <c r="A772" s="27"/>
      <c r="B772" s="27"/>
      <c r="C772" s="27"/>
      <c r="D772" s="27"/>
      <c r="E772" s="27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  <c r="CW772" s="28"/>
      <c r="CX772" s="28"/>
      <c r="CY772" s="28"/>
      <c r="CZ772" s="29"/>
      <c r="DA772" s="28"/>
      <c r="DB772" s="28"/>
      <c r="DC772" s="28"/>
      <c r="DD772" s="28"/>
    </row>
    <row r="773" spans="1:108" ht="15.75" customHeight="1" x14ac:dyDescent="0.2">
      <c r="A773" s="27"/>
      <c r="B773" s="27"/>
      <c r="C773" s="27"/>
      <c r="D773" s="27"/>
      <c r="E773" s="27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  <c r="CW773" s="28"/>
      <c r="CX773" s="28"/>
      <c r="CY773" s="28"/>
      <c r="CZ773" s="29"/>
      <c r="DA773" s="28"/>
      <c r="DB773" s="28"/>
      <c r="DC773" s="28"/>
      <c r="DD773" s="28"/>
    </row>
    <row r="774" spans="1:108" ht="15.75" customHeight="1" x14ac:dyDescent="0.2">
      <c r="A774" s="27"/>
      <c r="B774" s="27"/>
      <c r="C774" s="27"/>
      <c r="D774" s="27"/>
      <c r="E774" s="27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  <c r="CW774" s="28"/>
      <c r="CX774" s="28"/>
      <c r="CY774" s="28"/>
      <c r="CZ774" s="29"/>
      <c r="DA774" s="28"/>
      <c r="DB774" s="28"/>
      <c r="DC774" s="28"/>
      <c r="DD774" s="28"/>
    </row>
    <row r="775" spans="1:108" ht="15.75" customHeight="1" x14ac:dyDescent="0.2">
      <c r="A775" s="27"/>
      <c r="B775" s="27"/>
      <c r="C775" s="27"/>
      <c r="D775" s="27"/>
      <c r="E775" s="27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  <c r="CW775" s="28"/>
      <c r="CX775" s="28"/>
      <c r="CY775" s="28"/>
      <c r="CZ775" s="29"/>
      <c r="DA775" s="28"/>
      <c r="DB775" s="28"/>
      <c r="DC775" s="28"/>
      <c r="DD775" s="28"/>
    </row>
    <row r="776" spans="1:108" ht="15.75" customHeight="1" x14ac:dyDescent="0.2">
      <c r="A776" s="27"/>
      <c r="B776" s="27"/>
      <c r="C776" s="27"/>
      <c r="D776" s="27"/>
      <c r="E776" s="27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  <c r="CW776" s="28"/>
      <c r="CX776" s="28"/>
      <c r="CY776" s="28"/>
      <c r="CZ776" s="29"/>
      <c r="DA776" s="28"/>
      <c r="DB776" s="28"/>
      <c r="DC776" s="28"/>
      <c r="DD776" s="28"/>
    </row>
    <row r="777" spans="1:108" ht="15.75" customHeight="1" x14ac:dyDescent="0.2">
      <c r="A777" s="27"/>
      <c r="B777" s="27"/>
      <c r="C777" s="27"/>
      <c r="D777" s="27"/>
      <c r="E777" s="27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  <c r="CW777" s="28"/>
      <c r="CX777" s="28"/>
      <c r="CY777" s="28"/>
      <c r="CZ777" s="29"/>
      <c r="DA777" s="28"/>
      <c r="DB777" s="28"/>
      <c r="DC777" s="28"/>
      <c r="DD777" s="28"/>
    </row>
    <row r="778" spans="1:108" ht="15.75" customHeight="1" x14ac:dyDescent="0.2">
      <c r="A778" s="27"/>
      <c r="B778" s="27"/>
      <c r="C778" s="27"/>
      <c r="D778" s="27"/>
      <c r="E778" s="27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  <c r="CW778" s="28"/>
      <c r="CX778" s="28"/>
      <c r="CY778" s="28"/>
      <c r="CZ778" s="29"/>
      <c r="DA778" s="28"/>
      <c r="DB778" s="28"/>
      <c r="DC778" s="28"/>
      <c r="DD778" s="28"/>
    </row>
    <row r="779" spans="1:108" ht="15.75" customHeight="1" x14ac:dyDescent="0.2">
      <c r="A779" s="27"/>
      <c r="B779" s="27"/>
      <c r="C779" s="27"/>
      <c r="D779" s="27"/>
      <c r="E779" s="27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  <c r="CW779" s="28"/>
      <c r="CX779" s="28"/>
      <c r="CY779" s="28"/>
      <c r="CZ779" s="29"/>
      <c r="DA779" s="28"/>
      <c r="DB779" s="28"/>
      <c r="DC779" s="28"/>
      <c r="DD779" s="28"/>
    </row>
    <row r="780" spans="1:108" ht="15.75" customHeight="1" x14ac:dyDescent="0.2">
      <c r="A780" s="27"/>
      <c r="B780" s="27"/>
      <c r="C780" s="27"/>
      <c r="D780" s="27"/>
      <c r="E780" s="27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  <c r="CW780" s="28"/>
      <c r="CX780" s="28"/>
      <c r="CY780" s="28"/>
      <c r="CZ780" s="29"/>
      <c r="DA780" s="28"/>
      <c r="DB780" s="28"/>
      <c r="DC780" s="28"/>
      <c r="DD780" s="28"/>
    </row>
    <row r="781" spans="1:108" ht="15.75" customHeight="1" x14ac:dyDescent="0.2">
      <c r="A781" s="27"/>
      <c r="B781" s="27"/>
      <c r="C781" s="27"/>
      <c r="D781" s="27"/>
      <c r="E781" s="27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  <c r="CW781" s="28"/>
      <c r="CX781" s="28"/>
      <c r="CY781" s="28"/>
      <c r="CZ781" s="29"/>
      <c r="DA781" s="28"/>
      <c r="DB781" s="28"/>
      <c r="DC781" s="28"/>
      <c r="DD781" s="28"/>
    </row>
    <row r="782" spans="1:108" ht="15.75" customHeight="1" x14ac:dyDescent="0.2">
      <c r="A782" s="27"/>
      <c r="B782" s="27"/>
      <c r="C782" s="27"/>
      <c r="D782" s="27"/>
      <c r="E782" s="27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  <c r="CW782" s="28"/>
      <c r="CX782" s="28"/>
      <c r="CY782" s="28"/>
      <c r="CZ782" s="29"/>
      <c r="DA782" s="28"/>
      <c r="DB782" s="28"/>
      <c r="DC782" s="28"/>
      <c r="DD782" s="28"/>
    </row>
    <row r="783" spans="1:108" ht="15.75" customHeight="1" x14ac:dyDescent="0.2">
      <c r="A783" s="27"/>
      <c r="B783" s="27"/>
      <c r="C783" s="27"/>
      <c r="D783" s="27"/>
      <c r="E783" s="27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  <c r="CW783" s="28"/>
      <c r="CX783" s="28"/>
      <c r="CY783" s="28"/>
      <c r="CZ783" s="29"/>
      <c r="DA783" s="28"/>
      <c r="DB783" s="28"/>
      <c r="DC783" s="28"/>
      <c r="DD783" s="28"/>
    </row>
    <row r="784" spans="1:108" ht="15.75" customHeight="1" x14ac:dyDescent="0.2">
      <c r="A784" s="27"/>
      <c r="B784" s="27"/>
      <c r="C784" s="27"/>
      <c r="D784" s="27"/>
      <c r="E784" s="27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  <c r="CW784" s="28"/>
      <c r="CX784" s="28"/>
      <c r="CY784" s="28"/>
      <c r="CZ784" s="29"/>
      <c r="DA784" s="28"/>
      <c r="DB784" s="28"/>
      <c r="DC784" s="28"/>
      <c r="DD784" s="28"/>
    </row>
    <row r="785" spans="1:108" ht="15.75" customHeight="1" x14ac:dyDescent="0.2">
      <c r="A785" s="27"/>
      <c r="B785" s="27"/>
      <c r="C785" s="27"/>
      <c r="D785" s="27"/>
      <c r="E785" s="27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  <c r="CW785" s="28"/>
      <c r="CX785" s="28"/>
      <c r="CY785" s="28"/>
      <c r="CZ785" s="29"/>
      <c r="DA785" s="28"/>
      <c r="DB785" s="28"/>
      <c r="DC785" s="28"/>
      <c r="DD785" s="28"/>
    </row>
    <row r="786" spans="1:108" ht="15.75" customHeight="1" x14ac:dyDescent="0.2">
      <c r="A786" s="27"/>
      <c r="B786" s="27"/>
      <c r="C786" s="27"/>
      <c r="D786" s="27"/>
      <c r="E786" s="27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  <c r="CW786" s="28"/>
      <c r="CX786" s="28"/>
      <c r="CY786" s="28"/>
      <c r="CZ786" s="29"/>
      <c r="DA786" s="28"/>
      <c r="DB786" s="28"/>
      <c r="DC786" s="28"/>
      <c r="DD786" s="28"/>
    </row>
    <row r="787" spans="1:108" ht="15.75" customHeight="1" x14ac:dyDescent="0.2">
      <c r="A787" s="27"/>
      <c r="B787" s="27"/>
      <c r="C787" s="27"/>
      <c r="D787" s="27"/>
      <c r="E787" s="27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  <c r="CS787" s="28"/>
      <c r="CT787" s="28"/>
      <c r="CU787" s="28"/>
      <c r="CV787" s="28"/>
      <c r="CW787" s="28"/>
      <c r="CX787" s="28"/>
      <c r="CY787" s="28"/>
      <c r="CZ787" s="29"/>
      <c r="DA787" s="28"/>
      <c r="DB787" s="28"/>
      <c r="DC787" s="28"/>
      <c r="DD787" s="28"/>
    </row>
    <row r="788" spans="1:108" ht="15.75" customHeight="1" x14ac:dyDescent="0.2">
      <c r="A788" s="27"/>
      <c r="B788" s="27"/>
      <c r="C788" s="27"/>
      <c r="D788" s="27"/>
      <c r="E788" s="27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  <c r="CW788" s="28"/>
      <c r="CX788" s="28"/>
      <c r="CY788" s="28"/>
      <c r="CZ788" s="29"/>
      <c r="DA788" s="28"/>
      <c r="DB788" s="28"/>
      <c r="DC788" s="28"/>
      <c r="DD788" s="28"/>
    </row>
    <row r="789" spans="1:108" ht="15.75" customHeight="1" x14ac:dyDescent="0.2">
      <c r="A789" s="27"/>
      <c r="B789" s="27"/>
      <c r="C789" s="27"/>
      <c r="D789" s="27"/>
      <c r="E789" s="27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  <c r="CW789" s="28"/>
      <c r="CX789" s="28"/>
      <c r="CY789" s="28"/>
      <c r="CZ789" s="29"/>
      <c r="DA789" s="28"/>
      <c r="DB789" s="28"/>
      <c r="DC789" s="28"/>
      <c r="DD789" s="28"/>
    </row>
    <row r="790" spans="1:108" ht="15.75" customHeight="1" x14ac:dyDescent="0.2">
      <c r="A790" s="27"/>
      <c r="B790" s="27"/>
      <c r="C790" s="27"/>
      <c r="D790" s="27"/>
      <c r="E790" s="27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  <c r="CW790" s="28"/>
      <c r="CX790" s="28"/>
      <c r="CY790" s="28"/>
      <c r="CZ790" s="29"/>
      <c r="DA790" s="28"/>
      <c r="DB790" s="28"/>
      <c r="DC790" s="28"/>
      <c r="DD790" s="28"/>
    </row>
    <row r="791" spans="1:108" ht="15.75" customHeight="1" x14ac:dyDescent="0.2">
      <c r="A791" s="27"/>
      <c r="B791" s="27"/>
      <c r="C791" s="27"/>
      <c r="D791" s="27"/>
      <c r="E791" s="27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  <c r="CW791" s="28"/>
      <c r="CX791" s="28"/>
      <c r="CY791" s="28"/>
      <c r="CZ791" s="29"/>
      <c r="DA791" s="28"/>
      <c r="DB791" s="28"/>
      <c r="DC791" s="28"/>
      <c r="DD791" s="28"/>
    </row>
    <row r="792" spans="1:108" ht="15.75" customHeight="1" x14ac:dyDescent="0.2">
      <c r="A792" s="27"/>
      <c r="B792" s="27"/>
      <c r="C792" s="27"/>
      <c r="D792" s="27"/>
      <c r="E792" s="27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  <c r="CW792" s="28"/>
      <c r="CX792" s="28"/>
      <c r="CY792" s="28"/>
      <c r="CZ792" s="29"/>
      <c r="DA792" s="28"/>
      <c r="DB792" s="28"/>
      <c r="DC792" s="28"/>
      <c r="DD792" s="28"/>
    </row>
    <row r="793" spans="1:108" ht="15.75" customHeight="1" x14ac:dyDescent="0.2">
      <c r="A793" s="27"/>
      <c r="B793" s="27"/>
      <c r="C793" s="27"/>
      <c r="D793" s="27"/>
      <c r="E793" s="27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  <c r="CW793" s="28"/>
      <c r="CX793" s="28"/>
      <c r="CY793" s="28"/>
      <c r="CZ793" s="29"/>
      <c r="DA793" s="28"/>
      <c r="DB793" s="28"/>
      <c r="DC793" s="28"/>
      <c r="DD793" s="28"/>
    </row>
    <row r="794" spans="1:108" ht="15.75" customHeight="1" x14ac:dyDescent="0.2">
      <c r="A794" s="27"/>
      <c r="B794" s="27"/>
      <c r="C794" s="27"/>
      <c r="D794" s="27"/>
      <c r="E794" s="27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  <c r="CW794" s="28"/>
      <c r="CX794" s="28"/>
      <c r="CY794" s="28"/>
      <c r="CZ794" s="29"/>
      <c r="DA794" s="28"/>
      <c r="DB794" s="28"/>
      <c r="DC794" s="28"/>
      <c r="DD794" s="28"/>
    </row>
    <row r="795" spans="1:108" ht="15.75" customHeight="1" x14ac:dyDescent="0.2">
      <c r="A795" s="27"/>
      <c r="B795" s="27"/>
      <c r="C795" s="27"/>
      <c r="D795" s="27"/>
      <c r="E795" s="27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  <c r="CS795" s="28"/>
      <c r="CT795" s="28"/>
      <c r="CU795" s="28"/>
      <c r="CV795" s="28"/>
      <c r="CW795" s="28"/>
      <c r="CX795" s="28"/>
      <c r="CY795" s="28"/>
      <c r="CZ795" s="29"/>
      <c r="DA795" s="28"/>
      <c r="DB795" s="28"/>
      <c r="DC795" s="28"/>
      <c r="DD795" s="28"/>
    </row>
    <row r="796" spans="1:108" ht="15.75" customHeight="1" x14ac:dyDescent="0.2">
      <c r="A796" s="27"/>
      <c r="B796" s="27"/>
      <c r="C796" s="27"/>
      <c r="D796" s="27"/>
      <c r="E796" s="27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  <c r="CW796" s="28"/>
      <c r="CX796" s="28"/>
      <c r="CY796" s="28"/>
      <c r="CZ796" s="29"/>
      <c r="DA796" s="28"/>
      <c r="DB796" s="28"/>
      <c r="DC796" s="28"/>
      <c r="DD796" s="28"/>
    </row>
    <row r="797" spans="1:108" ht="15.75" customHeight="1" x14ac:dyDescent="0.2">
      <c r="A797" s="27"/>
      <c r="B797" s="27"/>
      <c r="C797" s="27"/>
      <c r="D797" s="27"/>
      <c r="E797" s="27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  <c r="CW797" s="28"/>
      <c r="CX797" s="28"/>
      <c r="CY797" s="28"/>
      <c r="CZ797" s="29"/>
      <c r="DA797" s="28"/>
      <c r="DB797" s="28"/>
      <c r="DC797" s="28"/>
      <c r="DD797" s="28"/>
    </row>
    <row r="798" spans="1:108" ht="15.75" customHeight="1" x14ac:dyDescent="0.2">
      <c r="A798" s="27"/>
      <c r="B798" s="27"/>
      <c r="C798" s="27"/>
      <c r="D798" s="27"/>
      <c r="E798" s="27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  <c r="CW798" s="28"/>
      <c r="CX798" s="28"/>
      <c r="CY798" s="28"/>
      <c r="CZ798" s="29"/>
      <c r="DA798" s="28"/>
      <c r="DB798" s="28"/>
      <c r="DC798" s="28"/>
      <c r="DD798" s="28"/>
    </row>
    <row r="799" spans="1:108" ht="15.75" customHeight="1" x14ac:dyDescent="0.2">
      <c r="A799" s="27"/>
      <c r="B799" s="27"/>
      <c r="C799" s="27"/>
      <c r="D799" s="27"/>
      <c r="E799" s="27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  <c r="CW799" s="28"/>
      <c r="CX799" s="28"/>
      <c r="CY799" s="28"/>
      <c r="CZ799" s="29"/>
      <c r="DA799" s="28"/>
      <c r="DB799" s="28"/>
      <c r="DC799" s="28"/>
      <c r="DD799" s="28"/>
    </row>
    <row r="800" spans="1:108" ht="15.75" customHeight="1" x14ac:dyDescent="0.2">
      <c r="A800" s="27"/>
      <c r="B800" s="27"/>
      <c r="C800" s="27"/>
      <c r="D800" s="27"/>
      <c r="E800" s="27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  <c r="CW800" s="28"/>
      <c r="CX800" s="28"/>
      <c r="CY800" s="28"/>
      <c r="CZ800" s="29"/>
      <c r="DA800" s="28"/>
      <c r="DB800" s="28"/>
      <c r="DC800" s="28"/>
      <c r="DD800" s="28"/>
    </row>
    <row r="801" spans="1:108" ht="15.75" customHeight="1" x14ac:dyDescent="0.2">
      <c r="A801" s="27"/>
      <c r="B801" s="27"/>
      <c r="C801" s="27"/>
      <c r="D801" s="27"/>
      <c r="E801" s="27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  <c r="CW801" s="28"/>
      <c r="CX801" s="28"/>
      <c r="CY801" s="28"/>
      <c r="CZ801" s="29"/>
      <c r="DA801" s="28"/>
      <c r="DB801" s="28"/>
      <c r="DC801" s="28"/>
      <c r="DD801" s="28"/>
    </row>
    <row r="802" spans="1:108" ht="15.75" customHeight="1" x14ac:dyDescent="0.2">
      <c r="A802" s="27"/>
      <c r="B802" s="27"/>
      <c r="C802" s="27"/>
      <c r="D802" s="27"/>
      <c r="E802" s="27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  <c r="CW802" s="28"/>
      <c r="CX802" s="28"/>
      <c r="CY802" s="28"/>
      <c r="CZ802" s="29"/>
      <c r="DA802" s="28"/>
      <c r="DB802" s="28"/>
      <c r="DC802" s="28"/>
      <c r="DD802" s="28"/>
    </row>
    <row r="803" spans="1:108" ht="15.75" customHeight="1" x14ac:dyDescent="0.2">
      <c r="A803" s="27"/>
      <c r="B803" s="27"/>
      <c r="C803" s="27"/>
      <c r="D803" s="27"/>
      <c r="E803" s="27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  <c r="CW803" s="28"/>
      <c r="CX803" s="28"/>
      <c r="CY803" s="28"/>
      <c r="CZ803" s="29"/>
      <c r="DA803" s="28"/>
      <c r="DB803" s="28"/>
      <c r="DC803" s="28"/>
      <c r="DD803" s="28"/>
    </row>
    <row r="804" spans="1:108" ht="15.75" customHeight="1" x14ac:dyDescent="0.2">
      <c r="A804" s="27"/>
      <c r="B804" s="27"/>
      <c r="C804" s="27"/>
      <c r="D804" s="27"/>
      <c r="E804" s="27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  <c r="CW804" s="28"/>
      <c r="CX804" s="28"/>
      <c r="CY804" s="28"/>
      <c r="CZ804" s="29"/>
      <c r="DA804" s="28"/>
      <c r="DB804" s="28"/>
      <c r="DC804" s="28"/>
      <c r="DD804" s="28"/>
    </row>
    <row r="805" spans="1:108" ht="15.75" customHeight="1" x14ac:dyDescent="0.2">
      <c r="A805" s="27"/>
      <c r="B805" s="27"/>
      <c r="C805" s="27"/>
      <c r="D805" s="27"/>
      <c r="E805" s="27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  <c r="CW805" s="28"/>
      <c r="CX805" s="28"/>
      <c r="CY805" s="28"/>
      <c r="CZ805" s="29"/>
      <c r="DA805" s="28"/>
      <c r="DB805" s="28"/>
      <c r="DC805" s="28"/>
      <c r="DD805" s="28"/>
    </row>
    <row r="806" spans="1:108" ht="15.75" customHeight="1" x14ac:dyDescent="0.2">
      <c r="A806" s="27"/>
      <c r="B806" s="27"/>
      <c r="C806" s="27"/>
      <c r="D806" s="27"/>
      <c r="E806" s="27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  <c r="CW806" s="28"/>
      <c r="CX806" s="28"/>
      <c r="CY806" s="28"/>
      <c r="CZ806" s="29"/>
      <c r="DA806" s="28"/>
      <c r="DB806" s="28"/>
      <c r="DC806" s="28"/>
      <c r="DD806" s="28"/>
    </row>
    <row r="807" spans="1:108" ht="15.75" customHeight="1" x14ac:dyDescent="0.2">
      <c r="A807" s="27"/>
      <c r="B807" s="27"/>
      <c r="C807" s="27"/>
      <c r="D807" s="27"/>
      <c r="E807" s="27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  <c r="CS807" s="28"/>
      <c r="CT807" s="28"/>
      <c r="CU807" s="28"/>
      <c r="CV807" s="28"/>
      <c r="CW807" s="28"/>
      <c r="CX807" s="28"/>
      <c r="CY807" s="28"/>
      <c r="CZ807" s="29"/>
      <c r="DA807" s="28"/>
      <c r="DB807" s="28"/>
      <c r="DC807" s="28"/>
      <c r="DD807" s="28"/>
    </row>
    <row r="808" spans="1:108" ht="15.75" customHeight="1" x14ac:dyDescent="0.2">
      <c r="A808" s="27"/>
      <c r="B808" s="27"/>
      <c r="C808" s="27"/>
      <c r="D808" s="27"/>
      <c r="E808" s="27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  <c r="CW808" s="28"/>
      <c r="CX808" s="28"/>
      <c r="CY808" s="28"/>
      <c r="CZ808" s="29"/>
      <c r="DA808" s="28"/>
      <c r="DB808" s="28"/>
      <c r="DC808" s="28"/>
      <c r="DD808" s="28"/>
    </row>
    <row r="809" spans="1:108" ht="15.75" customHeight="1" x14ac:dyDescent="0.2">
      <c r="A809" s="27"/>
      <c r="B809" s="27"/>
      <c r="C809" s="27"/>
      <c r="D809" s="27"/>
      <c r="E809" s="27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  <c r="CW809" s="28"/>
      <c r="CX809" s="28"/>
      <c r="CY809" s="28"/>
      <c r="CZ809" s="29"/>
      <c r="DA809" s="28"/>
      <c r="DB809" s="28"/>
      <c r="DC809" s="28"/>
      <c r="DD809" s="28"/>
    </row>
    <row r="810" spans="1:108" ht="15.75" customHeight="1" x14ac:dyDescent="0.2">
      <c r="A810" s="27"/>
      <c r="B810" s="27"/>
      <c r="C810" s="27"/>
      <c r="D810" s="27"/>
      <c r="E810" s="27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  <c r="CW810" s="28"/>
      <c r="CX810" s="28"/>
      <c r="CY810" s="28"/>
      <c r="CZ810" s="29"/>
      <c r="DA810" s="28"/>
      <c r="DB810" s="28"/>
      <c r="DC810" s="28"/>
      <c r="DD810" s="28"/>
    </row>
    <row r="811" spans="1:108" ht="15.75" customHeight="1" x14ac:dyDescent="0.2">
      <c r="A811" s="27"/>
      <c r="B811" s="27"/>
      <c r="C811" s="27"/>
      <c r="D811" s="27"/>
      <c r="E811" s="27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  <c r="CW811" s="28"/>
      <c r="CX811" s="28"/>
      <c r="CY811" s="28"/>
      <c r="CZ811" s="29"/>
      <c r="DA811" s="28"/>
      <c r="DB811" s="28"/>
      <c r="DC811" s="28"/>
      <c r="DD811" s="28"/>
    </row>
    <row r="812" spans="1:108" ht="15.75" customHeight="1" x14ac:dyDescent="0.2">
      <c r="A812" s="27"/>
      <c r="B812" s="27"/>
      <c r="C812" s="27"/>
      <c r="D812" s="27"/>
      <c r="E812" s="27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  <c r="CW812" s="28"/>
      <c r="CX812" s="28"/>
      <c r="CY812" s="28"/>
      <c r="CZ812" s="29"/>
      <c r="DA812" s="28"/>
      <c r="DB812" s="28"/>
      <c r="DC812" s="28"/>
      <c r="DD812" s="28"/>
    </row>
    <row r="813" spans="1:108" ht="15.75" customHeight="1" x14ac:dyDescent="0.2">
      <c r="A813" s="27"/>
      <c r="B813" s="27"/>
      <c r="C813" s="27"/>
      <c r="D813" s="27"/>
      <c r="E813" s="27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  <c r="CW813" s="28"/>
      <c r="CX813" s="28"/>
      <c r="CY813" s="28"/>
      <c r="CZ813" s="29"/>
      <c r="DA813" s="28"/>
      <c r="DB813" s="28"/>
      <c r="DC813" s="28"/>
      <c r="DD813" s="28"/>
    </row>
    <row r="814" spans="1:108" ht="15.75" customHeight="1" x14ac:dyDescent="0.2">
      <c r="A814" s="27"/>
      <c r="B814" s="27"/>
      <c r="C814" s="27"/>
      <c r="D814" s="27"/>
      <c r="E814" s="27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  <c r="CW814" s="28"/>
      <c r="CX814" s="28"/>
      <c r="CY814" s="28"/>
      <c r="CZ814" s="29"/>
      <c r="DA814" s="28"/>
      <c r="DB814" s="28"/>
      <c r="DC814" s="28"/>
      <c r="DD814" s="28"/>
    </row>
    <row r="815" spans="1:108" ht="15.75" customHeight="1" x14ac:dyDescent="0.2">
      <c r="A815" s="27"/>
      <c r="B815" s="27"/>
      <c r="C815" s="27"/>
      <c r="D815" s="27"/>
      <c r="E815" s="27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  <c r="CW815" s="28"/>
      <c r="CX815" s="28"/>
      <c r="CY815" s="28"/>
      <c r="CZ815" s="29"/>
      <c r="DA815" s="28"/>
      <c r="DB815" s="28"/>
      <c r="DC815" s="28"/>
      <c r="DD815" s="28"/>
    </row>
    <row r="816" spans="1:108" ht="15.75" customHeight="1" x14ac:dyDescent="0.2">
      <c r="A816" s="27"/>
      <c r="B816" s="27"/>
      <c r="C816" s="27"/>
      <c r="D816" s="27"/>
      <c r="E816" s="27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  <c r="CW816" s="28"/>
      <c r="CX816" s="28"/>
      <c r="CY816" s="28"/>
      <c r="CZ816" s="29"/>
      <c r="DA816" s="28"/>
      <c r="DB816" s="28"/>
      <c r="DC816" s="28"/>
      <c r="DD816" s="28"/>
    </row>
    <row r="817" spans="1:108" ht="15.75" customHeight="1" x14ac:dyDescent="0.2">
      <c r="A817" s="27"/>
      <c r="B817" s="27"/>
      <c r="C817" s="27"/>
      <c r="D817" s="27"/>
      <c r="E817" s="27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  <c r="CW817" s="28"/>
      <c r="CX817" s="28"/>
      <c r="CY817" s="28"/>
      <c r="CZ817" s="29"/>
      <c r="DA817" s="28"/>
      <c r="DB817" s="28"/>
      <c r="DC817" s="28"/>
      <c r="DD817" s="28"/>
    </row>
    <row r="818" spans="1:108" ht="15.75" customHeight="1" x14ac:dyDescent="0.2">
      <c r="A818" s="27"/>
      <c r="B818" s="27"/>
      <c r="C818" s="27"/>
      <c r="D818" s="27"/>
      <c r="E818" s="27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  <c r="CW818" s="28"/>
      <c r="CX818" s="28"/>
      <c r="CY818" s="28"/>
      <c r="CZ818" s="29"/>
      <c r="DA818" s="28"/>
      <c r="DB818" s="28"/>
      <c r="DC818" s="28"/>
      <c r="DD818" s="28"/>
    </row>
    <row r="819" spans="1:108" ht="15.75" customHeight="1" x14ac:dyDescent="0.2">
      <c r="A819" s="27"/>
      <c r="B819" s="27"/>
      <c r="C819" s="27"/>
      <c r="D819" s="27"/>
      <c r="E819" s="27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  <c r="CW819" s="28"/>
      <c r="CX819" s="28"/>
      <c r="CY819" s="28"/>
      <c r="CZ819" s="29"/>
      <c r="DA819" s="28"/>
      <c r="DB819" s="28"/>
      <c r="DC819" s="28"/>
      <c r="DD819" s="28"/>
    </row>
    <row r="820" spans="1:108" ht="15.75" customHeight="1" x14ac:dyDescent="0.2">
      <c r="A820" s="27"/>
      <c r="B820" s="27"/>
      <c r="C820" s="27"/>
      <c r="D820" s="27"/>
      <c r="E820" s="27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  <c r="CW820" s="28"/>
      <c r="CX820" s="28"/>
      <c r="CY820" s="28"/>
      <c r="CZ820" s="29"/>
      <c r="DA820" s="28"/>
      <c r="DB820" s="28"/>
      <c r="DC820" s="28"/>
      <c r="DD820" s="28"/>
    </row>
    <row r="821" spans="1:108" ht="15.75" customHeight="1" x14ac:dyDescent="0.2">
      <c r="A821" s="27"/>
      <c r="B821" s="27"/>
      <c r="C821" s="27"/>
      <c r="D821" s="27"/>
      <c r="E821" s="27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  <c r="CW821" s="28"/>
      <c r="CX821" s="28"/>
      <c r="CY821" s="28"/>
      <c r="CZ821" s="29"/>
      <c r="DA821" s="28"/>
      <c r="DB821" s="28"/>
      <c r="DC821" s="28"/>
      <c r="DD821" s="28"/>
    </row>
    <row r="822" spans="1:108" ht="15.75" customHeight="1" x14ac:dyDescent="0.2">
      <c r="A822" s="27"/>
      <c r="B822" s="27"/>
      <c r="C822" s="27"/>
      <c r="D822" s="27"/>
      <c r="E822" s="27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  <c r="CW822" s="28"/>
      <c r="CX822" s="28"/>
      <c r="CY822" s="28"/>
      <c r="CZ822" s="29"/>
      <c r="DA822" s="28"/>
      <c r="DB822" s="28"/>
      <c r="DC822" s="28"/>
      <c r="DD822" s="28"/>
    </row>
    <row r="823" spans="1:108" ht="15.75" customHeight="1" x14ac:dyDescent="0.2">
      <c r="A823" s="27"/>
      <c r="B823" s="27"/>
      <c r="C823" s="27"/>
      <c r="D823" s="27"/>
      <c r="E823" s="27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  <c r="CW823" s="28"/>
      <c r="CX823" s="28"/>
      <c r="CY823" s="28"/>
      <c r="CZ823" s="29"/>
      <c r="DA823" s="28"/>
      <c r="DB823" s="28"/>
      <c r="DC823" s="28"/>
      <c r="DD823" s="28"/>
    </row>
    <row r="824" spans="1:108" ht="15.75" customHeight="1" x14ac:dyDescent="0.2">
      <c r="A824" s="27"/>
      <c r="B824" s="27"/>
      <c r="C824" s="27"/>
      <c r="D824" s="27"/>
      <c r="E824" s="27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  <c r="CW824" s="28"/>
      <c r="CX824" s="28"/>
      <c r="CY824" s="28"/>
      <c r="CZ824" s="29"/>
      <c r="DA824" s="28"/>
      <c r="DB824" s="28"/>
      <c r="DC824" s="28"/>
      <c r="DD824" s="28"/>
    </row>
    <row r="825" spans="1:108" ht="15.75" customHeight="1" x14ac:dyDescent="0.2">
      <c r="A825" s="27"/>
      <c r="B825" s="27"/>
      <c r="C825" s="27"/>
      <c r="D825" s="27"/>
      <c r="E825" s="27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  <c r="CW825" s="28"/>
      <c r="CX825" s="28"/>
      <c r="CY825" s="28"/>
      <c r="CZ825" s="29"/>
      <c r="DA825" s="28"/>
      <c r="DB825" s="28"/>
      <c r="DC825" s="28"/>
      <c r="DD825" s="28"/>
    </row>
    <row r="826" spans="1:108" ht="15.75" customHeight="1" x14ac:dyDescent="0.2">
      <c r="A826" s="27"/>
      <c r="B826" s="27"/>
      <c r="C826" s="27"/>
      <c r="D826" s="27"/>
      <c r="E826" s="27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  <c r="CW826" s="28"/>
      <c r="CX826" s="28"/>
      <c r="CY826" s="28"/>
      <c r="CZ826" s="29"/>
      <c r="DA826" s="28"/>
      <c r="DB826" s="28"/>
      <c r="DC826" s="28"/>
      <c r="DD826" s="28"/>
    </row>
    <row r="827" spans="1:108" ht="15.75" customHeight="1" x14ac:dyDescent="0.2">
      <c r="A827" s="27"/>
      <c r="B827" s="27"/>
      <c r="C827" s="27"/>
      <c r="D827" s="27"/>
      <c r="E827" s="27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  <c r="CW827" s="28"/>
      <c r="CX827" s="28"/>
      <c r="CY827" s="28"/>
      <c r="CZ827" s="29"/>
      <c r="DA827" s="28"/>
      <c r="DB827" s="28"/>
      <c r="DC827" s="28"/>
      <c r="DD827" s="28"/>
    </row>
    <row r="828" spans="1:108" ht="15.75" customHeight="1" x14ac:dyDescent="0.2">
      <c r="A828" s="27"/>
      <c r="B828" s="27"/>
      <c r="C828" s="27"/>
      <c r="D828" s="27"/>
      <c r="E828" s="27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  <c r="CW828" s="28"/>
      <c r="CX828" s="28"/>
      <c r="CY828" s="28"/>
      <c r="CZ828" s="29"/>
      <c r="DA828" s="28"/>
      <c r="DB828" s="28"/>
      <c r="DC828" s="28"/>
      <c r="DD828" s="28"/>
    </row>
    <row r="829" spans="1:108" ht="15.75" customHeight="1" x14ac:dyDescent="0.2">
      <c r="A829" s="27"/>
      <c r="B829" s="27"/>
      <c r="C829" s="27"/>
      <c r="D829" s="27"/>
      <c r="E829" s="27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  <c r="CW829" s="28"/>
      <c r="CX829" s="28"/>
      <c r="CY829" s="28"/>
      <c r="CZ829" s="29"/>
      <c r="DA829" s="28"/>
      <c r="DB829" s="28"/>
      <c r="DC829" s="28"/>
      <c r="DD829" s="28"/>
    </row>
    <row r="830" spans="1:108" ht="15.75" customHeight="1" x14ac:dyDescent="0.2">
      <c r="A830" s="27"/>
      <c r="B830" s="27"/>
      <c r="C830" s="27"/>
      <c r="D830" s="27"/>
      <c r="E830" s="27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  <c r="CS830" s="28"/>
      <c r="CT830" s="28"/>
      <c r="CU830" s="28"/>
      <c r="CV830" s="28"/>
      <c r="CW830" s="28"/>
      <c r="CX830" s="28"/>
      <c r="CY830" s="28"/>
      <c r="CZ830" s="29"/>
      <c r="DA830" s="28"/>
      <c r="DB830" s="28"/>
      <c r="DC830" s="28"/>
      <c r="DD830" s="28"/>
    </row>
    <row r="831" spans="1:108" ht="15.75" customHeight="1" x14ac:dyDescent="0.2">
      <c r="A831" s="27"/>
      <c r="B831" s="27"/>
      <c r="C831" s="27"/>
      <c r="D831" s="27"/>
      <c r="E831" s="27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  <c r="CS831" s="28"/>
      <c r="CT831" s="28"/>
      <c r="CU831" s="28"/>
      <c r="CV831" s="28"/>
      <c r="CW831" s="28"/>
      <c r="CX831" s="28"/>
      <c r="CY831" s="28"/>
      <c r="CZ831" s="29"/>
      <c r="DA831" s="28"/>
      <c r="DB831" s="28"/>
      <c r="DC831" s="28"/>
      <c r="DD831" s="28"/>
    </row>
    <row r="832" spans="1:108" ht="15.75" customHeight="1" x14ac:dyDescent="0.2">
      <c r="A832" s="27"/>
      <c r="B832" s="27"/>
      <c r="C832" s="27"/>
      <c r="D832" s="27"/>
      <c r="E832" s="27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  <c r="CW832" s="28"/>
      <c r="CX832" s="28"/>
      <c r="CY832" s="28"/>
      <c r="CZ832" s="29"/>
      <c r="DA832" s="28"/>
      <c r="DB832" s="28"/>
      <c r="DC832" s="28"/>
      <c r="DD832" s="28"/>
    </row>
    <row r="833" spans="1:108" ht="15.75" customHeight="1" x14ac:dyDescent="0.2">
      <c r="A833" s="27"/>
      <c r="B833" s="27"/>
      <c r="C833" s="27"/>
      <c r="D833" s="27"/>
      <c r="E833" s="27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  <c r="CW833" s="28"/>
      <c r="CX833" s="28"/>
      <c r="CY833" s="28"/>
      <c r="CZ833" s="29"/>
      <c r="DA833" s="28"/>
      <c r="DB833" s="28"/>
      <c r="DC833" s="28"/>
      <c r="DD833" s="28"/>
    </row>
    <row r="834" spans="1:108" ht="15.75" customHeight="1" x14ac:dyDescent="0.2">
      <c r="A834" s="27"/>
      <c r="B834" s="27"/>
      <c r="C834" s="27"/>
      <c r="D834" s="27"/>
      <c r="E834" s="27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  <c r="CW834" s="28"/>
      <c r="CX834" s="28"/>
      <c r="CY834" s="28"/>
      <c r="CZ834" s="29"/>
      <c r="DA834" s="28"/>
      <c r="DB834" s="28"/>
      <c r="DC834" s="28"/>
      <c r="DD834" s="28"/>
    </row>
    <row r="835" spans="1:108" ht="15.75" customHeight="1" x14ac:dyDescent="0.2">
      <c r="A835" s="27"/>
      <c r="B835" s="27"/>
      <c r="C835" s="27"/>
      <c r="D835" s="27"/>
      <c r="E835" s="27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  <c r="CW835" s="28"/>
      <c r="CX835" s="28"/>
      <c r="CY835" s="28"/>
      <c r="CZ835" s="29"/>
      <c r="DA835" s="28"/>
      <c r="DB835" s="28"/>
      <c r="DC835" s="28"/>
      <c r="DD835" s="28"/>
    </row>
    <row r="836" spans="1:108" ht="15.75" customHeight="1" x14ac:dyDescent="0.2">
      <c r="A836" s="27"/>
      <c r="B836" s="27"/>
      <c r="C836" s="27"/>
      <c r="D836" s="27"/>
      <c r="E836" s="27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  <c r="CW836" s="28"/>
      <c r="CX836" s="28"/>
      <c r="CY836" s="28"/>
      <c r="CZ836" s="29"/>
      <c r="DA836" s="28"/>
      <c r="DB836" s="28"/>
      <c r="DC836" s="28"/>
      <c r="DD836" s="28"/>
    </row>
    <row r="837" spans="1:108" ht="15.75" customHeight="1" x14ac:dyDescent="0.2">
      <c r="A837" s="27"/>
      <c r="B837" s="27"/>
      <c r="C837" s="27"/>
      <c r="D837" s="27"/>
      <c r="E837" s="27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  <c r="CW837" s="28"/>
      <c r="CX837" s="28"/>
      <c r="CY837" s="28"/>
      <c r="CZ837" s="29"/>
      <c r="DA837" s="28"/>
      <c r="DB837" s="28"/>
      <c r="DC837" s="28"/>
      <c r="DD837" s="28"/>
    </row>
    <row r="838" spans="1:108" ht="15.75" customHeight="1" x14ac:dyDescent="0.2">
      <c r="A838" s="27"/>
      <c r="B838" s="27"/>
      <c r="C838" s="27"/>
      <c r="D838" s="27"/>
      <c r="E838" s="27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  <c r="CW838" s="28"/>
      <c r="CX838" s="28"/>
      <c r="CY838" s="28"/>
      <c r="CZ838" s="29"/>
      <c r="DA838" s="28"/>
      <c r="DB838" s="28"/>
      <c r="DC838" s="28"/>
      <c r="DD838" s="28"/>
    </row>
    <row r="839" spans="1:108" ht="15.75" customHeight="1" x14ac:dyDescent="0.2">
      <c r="A839" s="27"/>
      <c r="B839" s="27"/>
      <c r="C839" s="27"/>
      <c r="D839" s="27"/>
      <c r="E839" s="27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  <c r="CS839" s="28"/>
      <c r="CT839" s="28"/>
      <c r="CU839" s="28"/>
      <c r="CV839" s="28"/>
      <c r="CW839" s="28"/>
      <c r="CX839" s="28"/>
      <c r="CY839" s="28"/>
      <c r="CZ839" s="29"/>
      <c r="DA839" s="28"/>
      <c r="DB839" s="28"/>
      <c r="DC839" s="28"/>
      <c r="DD839" s="28"/>
    </row>
    <row r="840" spans="1:108" ht="15.75" customHeight="1" x14ac:dyDescent="0.2">
      <c r="A840" s="27"/>
      <c r="B840" s="27"/>
      <c r="C840" s="27"/>
      <c r="D840" s="27"/>
      <c r="E840" s="27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  <c r="CW840" s="28"/>
      <c r="CX840" s="28"/>
      <c r="CY840" s="28"/>
      <c r="CZ840" s="29"/>
      <c r="DA840" s="28"/>
      <c r="DB840" s="28"/>
      <c r="DC840" s="28"/>
      <c r="DD840" s="28"/>
    </row>
    <row r="841" spans="1:108" ht="15.75" customHeight="1" x14ac:dyDescent="0.2">
      <c r="A841" s="27"/>
      <c r="B841" s="27"/>
      <c r="C841" s="27"/>
      <c r="D841" s="27"/>
      <c r="E841" s="27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  <c r="CS841" s="28"/>
      <c r="CT841" s="28"/>
      <c r="CU841" s="28"/>
      <c r="CV841" s="28"/>
      <c r="CW841" s="28"/>
      <c r="CX841" s="28"/>
      <c r="CY841" s="28"/>
      <c r="CZ841" s="29"/>
      <c r="DA841" s="28"/>
      <c r="DB841" s="28"/>
      <c r="DC841" s="28"/>
      <c r="DD841" s="28"/>
    </row>
    <row r="842" spans="1:108" ht="15.75" customHeight="1" x14ac:dyDescent="0.2">
      <c r="A842" s="27"/>
      <c r="B842" s="27"/>
      <c r="C842" s="27"/>
      <c r="D842" s="27"/>
      <c r="E842" s="27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  <c r="CW842" s="28"/>
      <c r="CX842" s="28"/>
      <c r="CY842" s="28"/>
      <c r="CZ842" s="29"/>
      <c r="DA842" s="28"/>
      <c r="DB842" s="28"/>
      <c r="DC842" s="28"/>
      <c r="DD842" s="28"/>
    </row>
    <row r="843" spans="1:108" ht="15.75" customHeight="1" x14ac:dyDescent="0.2">
      <c r="A843" s="27"/>
      <c r="B843" s="27"/>
      <c r="C843" s="27"/>
      <c r="D843" s="27"/>
      <c r="E843" s="27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  <c r="CS843" s="28"/>
      <c r="CT843" s="28"/>
      <c r="CU843" s="28"/>
      <c r="CV843" s="28"/>
      <c r="CW843" s="28"/>
      <c r="CX843" s="28"/>
      <c r="CY843" s="28"/>
      <c r="CZ843" s="29"/>
      <c r="DA843" s="28"/>
      <c r="DB843" s="28"/>
      <c r="DC843" s="28"/>
      <c r="DD843" s="28"/>
    </row>
    <row r="844" spans="1:108" ht="15.75" customHeight="1" x14ac:dyDescent="0.2">
      <c r="A844" s="27"/>
      <c r="B844" s="27"/>
      <c r="C844" s="27"/>
      <c r="D844" s="27"/>
      <c r="E844" s="27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  <c r="CW844" s="28"/>
      <c r="CX844" s="28"/>
      <c r="CY844" s="28"/>
      <c r="CZ844" s="29"/>
      <c r="DA844" s="28"/>
      <c r="DB844" s="28"/>
      <c r="DC844" s="28"/>
      <c r="DD844" s="28"/>
    </row>
    <row r="845" spans="1:108" ht="15.75" customHeight="1" x14ac:dyDescent="0.2">
      <c r="A845" s="27"/>
      <c r="B845" s="27"/>
      <c r="C845" s="27"/>
      <c r="D845" s="27"/>
      <c r="E845" s="27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  <c r="CW845" s="28"/>
      <c r="CX845" s="28"/>
      <c r="CY845" s="28"/>
      <c r="CZ845" s="29"/>
      <c r="DA845" s="28"/>
      <c r="DB845" s="28"/>
      <c r="DC845" s="28"/>
      <c r="DD845" s="28"/>
    </row>
    <row r="846" spans="1:108" ht="15.75" customHeight="1" x14ac:dyDescent="0.2">
      <c r="A846" s="27"/>
      <c r="B846" s="27"/>
      <c r="C846" s="27"/>
      <c r="D846" s="27"/>
      <c r="E846" s="27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  <c r="CW846" s="28"/>
      <c r="CX846" s="28"/>
      <c r="CY846" s="28"/>
      <c r="CZ846" s="29"/>
      <c r="DA846" s="28"/>
      <c r="DB846" s="28"/>
      <c r="DC846" s="28"/>
      <c r="DD846" s="28"/>
    </row>
    <row r="847" spans="1:108" ht="15.75" customHeight="1" x14ac:dyDescent="0.2">
      <c r="A847" s="27"/>
      <c r="B847" s="27"/>
      <c r="C847" s="27"/>
      <c r="D847" s="27"/>
      <c r="E847" s="27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  <c r="CS847" s="28"/>
      <c r="CT847" s="28"/>
      <c r="CU847" s="28"/>
      <c r="CV847" s="28"/>
      <c r="CW847" s="28"/>
      <c r="CX847" s="28"/>
      <c r="CY847" s="28"/>
      <c r="CZ847" s="29"/>
      <c r="DA847" s="28"/>
      <c r="DB847" s="28"/>
      <c r="DC847" s="28"/>
      <c r="DD847" s="28"/>
    </row>
    <row r="848" spans="1:108" ht="15.75" customHeight="1" x14ac:dyDescent="0.2">
      <c r="A848" s="27"/>
      <c r="B848" s="27"/>
      <c r="C848" s="27"/>
      <c r="D848" s="27"/>
      <c r="E848" s="27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  <c r="CW848" s="28"/>
      <c r="CX848" s="28"/>
      <c r="CY848" s="28"/>
      <c r="CZ848" s="29"/>
      <c r="DA848" s="28"/>
      <c r="DB848" s="28"/>
      <c r="DC848" s="28"/>
      <c r="DD848" s="28"/>
    </row>
    <row r="849" spans="1:108" ht="15.75" customHeight="1" x14ac:dyDescent="0.2">
      <c r="A849" s="27"/>
      <c r="B849" s="27"/>
      <c r="C849" s="27"/>
      <c r="D849" s="27"/>
      <c r="E849" s="27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  <c r="CS849" s="28"/>
      <c r="CT849" s="28"/>
      <c r="CU849" s="28"/>
      <c r="CV849" s="28"/>
      <c r="CW849" s="28"/>
      <c r="CX849" s="28"/>
      <c r="CY849" s="28"/>
      <c r="CZ849" s="29"/>
      <c r="DA849" s="28"/>
      <c r="DB849" s="28"/>
      <c r="DC849" s="28"/>
      <c r="DD849" s="28"/>
    </row>
    <row r="850" spans="1:108" ht="15.75" customHeight="1" x14ac:dyDescent="0.2">
      <c r="A850" s="27"/>
      <c r="B850" s="27"/>
      <c r="C850" s="27"/>
      <c r="D850" s="27"/>
      <c r="E850" s="27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  <c r="CW850" s="28"/>
      <c r="CX850" s="28"/>
      <c r="CY850" s="28"/>
      <c r="CZ850" s="29"/>
      <c r="DA850" s="28"/>
      <c r="DB850" s="28"/>
      <c r="DC850" s="28"/>
      <c r="DD850" s="28"/>
    </row>
    <row r="851" spans="1:108" ht="15.75" customHeight="1" x14ac:dyDescent="0.2">
      <c r="A851" s="27"/>
      <c r="B851" s="27"/>
      <c r="C851" s="27"/>
      <c r="D851" s="27"/>
      <c r="E851" s="27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  <c r="CW851" s="28"/>
      <c r="CX851" s="28"/>
      <c r="CY851" s="28"/>
      <c r="CZ851" s="29"/>
      <c r="DA851" s="28"/>
      <c r="DB851" s="28"/>
      <c r="DC851" s="28"/>
      <c r="DD851" s="28"/>
    </row>
    <row r="852" spans="1:108" ht="15.75" customHeight="1" x14ac:dyDescent="0.2">
      <c r="A852" s="27"/>
      <c r="B852" s="27"/>
      <c r="C852" s="27"/>
      <c r="D852" s="27"/>
      <c r="E852" s="27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  <c r="CW852" s="28"/>
      <c r="CX852" s="28"/>
      <c r="CY852" s="28"/>
      <c r="CZ852" s="29"/>
      <c r="DA852" s="28"/>
      <c r="DB852" s="28"/>
      <c r="DC852" s="28"/>
      <c r="DD852" s="28"/>
    </row>
    <row r="853" spans="1:108" ht="15.75" customHeight="1" x14ac:dyDescent="0.2">
      <c r="A853" s="27"/>
      <c r="B853" s="27"/>
      <c r="C853" s="27"/>
      <c r="D853" s="27"/>
      <c r="E853" s="27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  <c r="CW853" s="28"/>
      <c r="CX853" s="28"/>
      <c r="CY853" s="28"/>
      <c r="CZ853" s="29"/>
      <c r="DA853" s="28"/>
      <c r="DB853" s="28"/>
      <c r="DC853" s="28"/>
      <c r="DD853" s="28"/>
    </row>
    <row r="854" spans="1:108" ht="15.75" customHeight="1" x14ac:dyDescent="0.2">
      <c r="A854" s="27"/>
      <c r="B854" s="27"/>
      <c r="C854" s="27"/>
      <c r="D854" s="27"/>
      <c r="E854" s="27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  <c r="CW854" s="28"/>
      <c r="CX854" s="28"/>
      <c r="CY854" s="28"/>
      <c r="CZ854" s="29"/>
      <c r="DA854" s="28"/>
      <c r="DB854" s="28"/>
      <c r="DC854" s="28"/>
      <c r="DD854" s="28"/>
    </row>
    <row r="855" spans="1:108" ht="15.75" customHeight="1" x14ac:dyDescent="0.2">
      <c r="A855" s="27"/>
      <c r="B855" s="27"/>
      <c r="C855" s="27"/>
      <c r="D855" s="27"/>
      <c r="E855" s="27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  <c r="CW855" s="28"/>
      <c r="CX855" s="28"/>
      <c r="CY855" s="28"/>
      <c r="CZ855" s="29"/>
      <c r="DA855" s="28"/>
      <c r="DB855" s="28"/>
      <c r="DC855" s="28"/>
      <c r="DD855" s="28"/>
    </row>
    <row r="856" spans="1:108" ht="15.75" customHeight="1" x14ac:dyDescent="0.2">
      <c r="A856" s="27"/>
      <c r="B856" s="27"/>
      <c r="C856" s="27"/>
      <c r="D856" s="27"/>
      <c r="E856" s="27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  <c r="CW856" s="28"/>
      <c r="CX856" s="28"/>
      <c r="CY856" s="28"/>
      <c r="CZ856" s="29"/>
      <c r="DA856" s="28"/>
      <c r="DB856" s="28"/>
      <c r="DC856" s="28"/>
      <c r="DD856" s="28"/>
    </row>
    <row r="857" spans="1:108" ht="15.75" customHeight="1" x14ac:dyDescent="0.2">
      <c r="A857" s="27"/>
      <c r="B857" s="27"/>
      <c r="C857" s="27"/>
      <c r="D857" s="27"/>
      <c r="E857" s="27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  <c r="CW857" s="28"/>
      <c r="CX857" s="28"/>
      <c r="CY857" s="28"/>
      <c r="CZ857" s="29"/>
      <c r="DA857" s="28"/>
      <c r="DB857" s="28"/>
      <c r="DC857" s="28"/>
      <c r="DD857" s="28"/>
    </row>
    <row r="858" spans="1:108" ht="15.75" customHeight="1" x14ac:dyDescent="0.2">
      <c r="A858" s="27"/>
      <c r="B858" s="27"/>
      <c r="C858" s="27"/>
      <c r="D858" s="27"/>
      <c r="E858" s="27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  <c r="CW858" s="28"/>
      <c r="CX858" s="28"/>
      <c r="CY858" s="28"/>
      <c r="CZ858" s="29"/>
      <c r="DA858" s="28"/>
      <c r="DB858" s="28"/>
      <c r="DC858" s="28"/>
      <c r="DD858" s="28"/>
    </row>
    <row r="859" spans="1:108" ht="15.75" customHeight="1" x14ac:dyDescent="0.2">
      <c r="A859" s="27"/>
      <c r="B859" s="27"/>
      <c r="C859" s="27"/>
      <c r="D859" s="27"/>
      <c r="E859" s="27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  <c r="CW859" s="28"/>
      <c r="CX859" s="28"/>
      <c r="CY859" s="28"/>
      <c r="CZ859" s="29"/>
      <c r="DA859" s="28"/>
      <c r="DB859" s="28"/>
      <c r="DC859" s="28"/>
      <c r="DD859" s="28"/>
    </row>
    <row r="860" spans="1:108" ht="15.75" customHeight="1" x14ac:dyDescent="0.2">
      <c r="A860" s="27"/>
      <c r="B860" s="27"/>
      <c r="C860" s="27"/>
      <c r="D860" s="27"/>
      <c r="E860" s="27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  <c r="CS860" s="28"/>
      <c r="CT860" s="28"/>
      <c r="CU860" s="28"/>
      <c r="CV860" s="28"/>
      <c r="CW860" s="28"/>
      <c r="CX860" s="28"/>
      <c r="CY860" s="28"/>
      <c r="CZ860" s="29"/>
      <c r="DA860" s="28"/>
      <c r="DB860" s="28"/>
      <c r="DC860" s="28"/>
      <c r="DD860" s="28"/>
    </row>
    <row r="861" spans="1:108" ht="15.75" customHeight="1" x14ac:dyDescent="0.2">
      <c r="A861" s="27"/>
      <c r="B861" s="27"/>
      <c r="C861" s="27"/>
      <c r="D861" s="27"/>
      <c r="E861" s="27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  <c r="CS861" s="28"/>
      <c r="CT861" s="28"/>
      <c r="CU861" s="28"/>
      <c r="CV861" s="28"/>
      <c r="CW861" s="28"/>
      <c r="CX861" s="28"/>
      <c r="CY861" s="28"/>
      <c r="CZ861" s="29"/>
      <c r="DA861" s="28"/>
      <c r="DB861" s="28"/>
      <c r="DC861" s="28"/>
      <c r="DD861" s="28"/>
    </row>
    <row r="862" spans="1:108" ht="15.75" customHeight="1" x14ac:dyDescent="0.2">
      <c r="A862" s="27"/>
      <c r="B862" s="27"/>
      <c r="C862" s="27"/>
      <c r="D862" s="27"/>
      <c r="E862" s="27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  <c r="CS862" s="28"/>
      <c r="CT862" s="28"/>
      <c r="CU862" s="28"/>
      <c r="CV862" s="28"/>
      <c r="CW862" s="28"/>
      <c r="CX862" s="28"/>
      <c r="CY862" s="28"/>
      <c r="CZ862" s="29"/>
      <c r="DA862" s="28"/>
      <c r="DB862" s="28"/>
      <c r="DC862" s="28"/>
      <c r="DD862" s="28"/>
    </row>
    <row r="863" spans="1:108" ht="15.75" customHeight="1" x14ac:dyDescent="0.2">
      <c r="A863" s="27"/>
      <c r="B863" s="27"/>
      <c r="C863" s="27"/>
      <c r="D863" s="27"/>
      <c r="E863" s="27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  <c r="CW863" s="28"/>
      <c r="CX863" s="28"/>
      <c r="CY863" s="28"/>
      <c r="CZ863" s="29"/>
      <c r="DA863" s="28"/>
      <c r="DB863" s="28"/>
      <c r="DC863" s="28"/>
      <c r="DD863" s="28"/>
    </row>
    <row r="864" spans="1:108" ht="15.75" customHeight="1" x14ac:dyDescent="0.2">
      <c r="A864" s="27"/>
      <c r="B864" s="27"/>
      <c r="C864" s="27"/>
      <c r="D864" s="27"/>
      <c r="E864" s="27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  <c r="CS864" s="28"/>
      <c r="CT864" s="28"/>
      <c r="CU864" s="28"/>
      <c r="CV864" s="28"/>
      <c r="CW864" s="28"/>
      <c r="CX864" s="28"/>
      <c r="CY864" s="28"/>
      <c r="CZ864" s="29"/>
      <c r="DA864" s="28"/>
      <c r="DB864" s="28"/>
      <c r="DC864" s="28"/>
      <c r="DD864" s="28"/>
    </row>
    <row r="865" spans="1:108" ht="15.75" customHeight="1" x14ac:dyDescent="0.2">
      <c r="A865" s="27"/>
      <c r="B865" s="27"/>
      <c r="C865" s="27"/>
      <c r="D865" s="27"/>
      <c r="E865" s="27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  <c r="CS865" s="28"/>
      <c r="CT865" s="28"/>
      <c r="CU865" s="28"/>
      <c r="CV865" s="28"/>
      <c r="CW865" s="28"/>
      <c r="CX865" s="28"/>
      <c r="CY865" s="28"/>
      <c r="CZ865" s="29"/>
      <c r="DA865" s="28"/>
      <c r="DB865" s="28"/>
      <c r="DC865" s="28"/>
      <c r="DD865" s="28"/>
    </row>
    <row r="866" spans="1:108" ht="15.75" customHeight="1" x14ac:dyDescent="0.2">
      <c r="A866" s="27"/>
      <c r="B866" s="27"/>
      <c r="C866" s="27"/>
      <c r="D866" s="27"/>
      <c r="E866" s="27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  <c r="CS866" s="28"/>
      <c r="CT866" s="28"/>
      <c r="CU866" s="28"/>
      <c r="CV866" s="28"/>
      <c r="CW866" s="28"/>
      <c r="CX866" s="28"/>
      <c r="CY866" s="28"/>
      <c r="CZ866" s="29"/>
      <c r="DA866" s="28"/>
      <c r="DB866" s="28"/>
      <c r="DC866" s="28"/>
      <c r="DD866" s="28"/>
    </row>
    <row r="867" spans="1:108" ht="15.75" customHeight="1" x14ac:dyDescent="0.2">
      <c r="A867" s="27"/>
      <c r="B867" s="27"/>
      <c r="C867" s="27"/>
      <c r="D867" s="27"/>
      <c r="E867" s="27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  <c r="CS867" s="28"/>
      <c r="CT867" s="28"/>
      <c r="CU867" s="28"/>
      <c r="CV867" s="28"/>
      <c r="CW867" s="28"/>
      <c r="CX867" s="28"/>
      <c r="CY867" s="28"/>
      <c r="CZ867" s="29"/>
      <c r="DA867" s="28"/>
      <c r="DB867" s="28"/>
      <c r="DC867" s="28"/>
      <c r="DD867" s="28"/>
    </row>
    <row r="868" spans="1:108" ht="15.75" customHeight="1" x14ac:dyDescent="0.2">
      <c r="A868" s="27"/>
      <c r="B868" s="27"/>
      <c r="C868" s="27"/>
      <c r="D868" s="27"/>
      <c r="E868" s="27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  <c r="CS868" s="28"/>
      <c r="CT868" s="28"/>
      <c r="CU868" s="28"/>
      <c r="CV868" s="28"/>
      <c r="CW868" s="28"/>
      <c r="CX868" s="28"/>
      <c r="CY868" s="28"/>
      <c r="CZ868" s="29"/>
      <c r="DA868" s="28"/>
      <c r="DB868" s="28"/>
      <c r="DC868" s="28"/>
      <c r="DD868" s="28"/>
    </row>
    <row r="869" spans="1:108" ht="15.75" customHeight="1" x14ac:dyDescent="0.2">
      <c r="A869" s="27"/>
      <c r="B869" s="27"/>
      <c r="C869" s="27"/>
      <c r="D869" s="27"/>
      <c r="E869" s="27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  <c r="CS869" s="28"/>
      <c r="CT869" s="28"/>
      <c r="CU869" s="28"/>
      <c r="CV869" s="28"/>
      <c r="CW869" s="28"/>
      <c r="CX869" s="28"/>
      <c r="CY869" s="28"/>
      <c r="CZ869" s="29"/>
      <c r="DA869" s="28"/>
      <c r="DB869" s="28"/>
      <c r="DC869" s="28"/>
      <c r="DD869" s="28"/>
    </row>
    <row r="870" spans="1:108" ht="15.75" customHeight="1" x14ac:dyDescent="0.2">
      <c r="A870" s="27"/>
      <c r="B870" s="27"/>
      <c r="C870" s="27"/>
      <c r="D870" s="27"/>
      <c r="E870" s="27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  <c r="CS870" s="28"/>
      <c r="CT870" s="28"/>
      <c r="CU870" s="28"/>
      <c r="CV870" s="28"/>
      <c r="CW870" s="28"/>
      <c r="CX870" s="28"/>
      <c r="CY870" s="28"/>
      <c r="CZ870" s="29"/>
      <c r="DA870" s="28"/>
      <c r="DB870" s="28"/>
      <c r="DC870" s="28"/>
      <c r="DD870" s="28"/>
    </row>
    <row r="871" spans="1:108" ht="15.75" customHeight="1" x14ac:dyDescent="0.2">
      <c r="A871" s="27"/>
      <c r="B871" s="27"/>
      <c r="C871" s="27"/>
      <c r="D871" s="27"/>
      <c r="E871" s="27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  <c r="CS871" s="28"/>
      <c r="CT871" s="28"/>
      <c r="CU871" s="28"/>
      <c r="CV871" s="28"/>
      <c r="CW871" s="28"/>
      <c r="CX871" s="28"/>
      <c r="CY871" s="28"/>
      <c r="CZ871" s="29"/>
      <c r="DA871" s="28"/>
      <c r="DB871" s="28"/>
      <c r="DC871" s="28"/>
      <c r="DD871" s="28"/>
    </row>
    <row r="872" spans="1:108" ht="15.75" customHeight="1" x14ac:dyDescent="0.2">
      <c r="A872" s="27"/>
      <c r="B872" s="27"/>
      <c r="C872" s="27"/>
      <c r="D872" s="27"/>
      <c r="E872" s="27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  <c r="CS872" s="28"/>
      <c r="CT872" s="28"/>
      <c r="CU872" s="28"/>
      <c r="CV872" s="28"/>
      <c r="CW872" s="28"/>
      <c r="CX872" s="28"/>
      <c r="CY872" s="28"/>
      <c r="CZ872" s="29"/>
      <c r="DA872" s="28"/>
      <c r="DB872" s="28"/>
      <c r="DC872" s="28"/>
      <c r="DD872" s="28"/>
    </row>
    <row r="873" spans="1:108" ht="15.75" customHeight="1" x14ac:dyDescent="0.2">
      <c r="A873" s="27"/>
      <c r="B873" s="27"/>
      <c r="C873" s="27"/>
      <c r="D873" s="27"/>
      <c r="E873" s="27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  <c r="CS873" s="28"/>
      <c r="CT873" s="28"/>
      <c r="CU873" s="28"/>
      <c r="CV873" s="28"/>
      <c r="CW873" s="28"/>
      <c r="CX873" s="28"/>
      <c r="CY873" s="28"/>
      <c r="CZ873" s="29"/>
      <c r="DA873" s="28"/>
      <c r="DB873" s="28"/>
      <c r="DC873" s="28"/>
      <c r="DD873" s="28"/>
    </row>
    <row r="874" spans="1:108" ht="15.75" customHeight="1" x14ac:dyDescent="0.2">
      <c r="A874" s="27"/>
      <c r="B874" s="27"/>
      <c r="C874" s="27"/>
      <c r="D874" s="27"/>
      <c r="E874" s="27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  <c r="CS874" s="28"/>
      <c r="CT874" s="28"/>
      <c r="CU874" s="28"/>
      <c r="CV874" s="28"/>
      <c r="CW874" s="28"/>
      <c r="CX874" s="28"/>
      <c r="CY874" s="28"/>
      <c r="CZ874" s="29"/>
      <c r="DA874" s="28"/>
      <c r="DB874" s="28"/>
      <c r="DC874" s="28"/>
      <c r="DD874" s="28"/>
    </row>
    <row r="875" spans="1:108" ht="15.75" customHeight="1" x14ac:dyDescent="0.2">
      <c r="A875" s="27"/>
      <c r="B875" s="27"/>
      <c r="C875" s="27"/>
      <c r="D875" s="27"/>
      <c r="E875" s="27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  <c r="CS875" s="28"/>
      <c r="CT875" s="28"/>
      <c r="CU875" s="28"/>
      <c r="CV875" s="28"/>
      <c r="CW875" s="28"/>
      <c r="CX875" s="28"/>
      <c r="CY875" s="28"/>
      <c r="CZ875" s="29"/>
      <c r="DA875" s="28"/>
      <c r="DB875" s="28"/>
      <c r="DC875" s="28"/>
      <c r="DD875" s="28"/>
    </row>
    <row r="876" spans="1:108" ht="15.75" customHeight="1" x14ac:dyDescent="0.2">
      <c r="A876" s="27"/>
      <c r="B876" s="27"/>
      <c r="C876" s="27"/>
      <c r="D876" s="27"/>
      <c r="E876" s="27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  <c r="CS876" s="28"/>
      <c r="CT876" s="28"/>
      <c r="CU876" s="28"/>
      <c r="CV876" s="28"/>
      <c r="CW876" s="28"/>
      <c r="CX876" s="28"/>
      <c r="CY876" s="28"/>
      <c r="CZ876" s="29"/>
      <c r="DA876" s="28"/>
      <c r="DB876" s="28"/>
      <c r="DC876" s="28"/>
      <c r="DD876" s="28"/>
    </row>
    <row r="877" spans="1:108" ht="15.75" customHeight="1" x14ac:dyDescent="0.2">
      <c r="A877" s="27"/>
      <c r="B877" s="27"/>
      <c r="C877" s="27"/>
      <c r="D877" s="27"/>
      <c r="E877" s="27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  <c r="CS877" s="28"/>
      <c r="CT877" s="28"/>
      <c r="CU877" s="28"/>
      <c r="CV877" s="28"/>
      <c r="CW877" s="28"/>
      <c r="CX877" s="28"/>
      <c r="CY877" s="28"/>
      <c r="CZ877" s="29"/>
      <c r="DA877" s="28"/>
      <c r="DB877" s="28"/>
      <c r="DC877" s="28"/>
      <c r="DD877" s="28"/>
    </row>
    <row r="878" spans="1:108" ht="15.75" customHeight="1" x14ac:dyDescent="0.2">
      <c r="A878" s="27"/>
      <c r="B878" s="27"/>
      <c r="C878" s="27"/>
      <c r="D878" s="27"/>
      <c r="E878" s="27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  <c r="CS878" s="28"/>
      <c r="CT878" s="28"/>
      <c r="CU878" s="28"/>
      <c r="CV878" s="28"/>
      <c r="CW878" s="28"/>
      <c r="CX878" s="28"/>
      <c r="CY878" s="28"/>
      <c r="CZ878" s="29"/>
      <c r="DA878" s="28"/>
      <c r="DB878" s="28"/>
      <c r="DC878" s="28"/>
      <c r="DD878" s="28"/>
    </row>
    <row r="879" spans="1:108" ht="15.75" customHeight="1" x14ac:dyDescent="0.2">
      <c r="A879" s="27"/>
      <c r="B879" s="27"/>
      <c r="C879" s="27"/>
      <c r="D879" s="27"/>
      <c r="E879" s="27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  <c r="CS879" s="28"/>
      <c r="CT879" s="28"/>
      <c r="CU879" s="28"/>
      <c r="CV879" s="28"/>
      <c r="CW879" s="28"/>
      <c r="CX879" s="28"/>
      <c r="CY879" s="28"/>
      <c r="CZ879" s="29"/>
      <c r="DA879" s="28"/>
      <c r="DB879" s="28"/>
      <c r="DC879" s="28"/>
      <c r="DD879" s="28"/>
    </row>
    <row r="880" spans="1:108" ht="15.75" customHeight="1" x14ac:dyDescent="0.2">
      <c r="A880" s="27"/>
      <c r="B880" s="27"/>
      <c r="C880" s="27"/>
      <c r="D880" s="27"/>
      <c r="E880" s="27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  <c r="CS880" s="28"/>
      <c r="CT880" s="28"/>
      <c r="CU880" s="28"/>
      <c r="CV880" s="28"/>
      <c r="CW880" s="28"/>
      <c r="CX880" s="28"/>
      <c r="CY880" s="28"/>
      <c r="CZ880" s="29"/>
      <c r="DA880" s="28"/>
      <c r="DB880" s="28"/>
      <c r="DC880" s="28"/>
      <c r="DD880" s="28"/>
    </row>
    <row r="881" spans="1:108" ht="15.75" customHeight="1" x14ac:dyDescent="0.2">
      <c r="A881" s="27"/>
      <c r="B881" s="27"/>
      <c r="C881" s="27"/>
      <c r="D881" s="27"/>
      <c r="E881" s="27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  <c r="CS881" s="28"/>
      <c r="CT881" s="28"/>
      <c r="CU881" s="28"/>
      <c r="CV881" s="28"/>
      <c r="CW881" s="28"/>
      <c r="CX881" s="28"/>
      <c r="CY881" s="28"/>
      <c r="CZ881" s="29"/>
      <c r="DA881" s="28"/>
      <c r="DB881" s="28"/>
      <c r="DC881" s="28"/>
      <c r="DD881" s="28"/>
    </row>
    <row r="882" spans="1:108" ht="15.75" customHeight="1" x14ac:dyDescent="0.2">
      <c r="A882" s="27"/>
      <c r="B882" s="27"/>
      <c r="C882" s="27"/>
      <c r="D882" s="27"/>
      <c r="E882" s="27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  <c r="CS882" s="28"/>
      <c r="CT882" s="28"/>
      <c r="CU882" s="28"/>
      <c r="CV882" s="28"/>
      <c r="CW882" s="28"/>
      <c r="CX882" s="28"/>
      <c r="CY882" s="28"/>
      <c r="CZ882" s="29"/>
      <c r="DA882" s="28"/>
      <c r="DB882" s="28"/>
      <c r="DC882" s="28"/>
      <c r="DD882" s="28"/>
    </row>
    <row r="883" spans="1:108" ht="15.75" customHeight="1" x14ac:dyDescent="0.2">
      <c r="A883" s="27"/>
      <c r="B883" s="27"/>
      <c r="C883" s="27"/>
      <c r="D883" s="27"/>
      <c r="E883" s="27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  <c r="CS883" s="28"/>
      <c r="CT883" s="28"/>
      <c r="CU883" s="28"/>
      <c r="CV883" s="28"/>
      <c r="CW883" s="28"/>
      <c r="CX883" s="28"/>
      <c r="CY883" s="28"/>
      <c r="CZ883" s="29"/>
      <c r="DA883" s="28"/>
      <c r="DB883" s="28"/>
      <c r="DC883" s="28"/>
      <c r="DD883" s="28"/>
    </row>
    <row r="884" spans="1:108" ht="15.75" customHeight="1" x14ac:dyDescent="0.2">
      <c r="A884" s="27"/>
      <c r="B884" s="27"/>
      <c r="C884" s="27"/>
      <c r="D884" s="27"/>
      <c r="E884" s="27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  <c r="CS884" s="28"/>
      <c r="CT884" s="28"/>
      <c r="CU884" s="28"/>
      <c r="CV884" s="28"/>
      <c r="CW884" s="28"/>
      <c r="CX884" s="28"/>
      <c r="CY884" s="28"/>
      <c r="CZ884" s="29"/>
      <c r="DA884" s="28"/>
      <c r="DB884" s="28"/>
      <c r="DC884" s="28"/>
      <c r="DD884" s="28"/>
    </row>
    <row r="885" spans="1:108" ht="15.75" customHeight="1" x14ac:dyDescent="0.2">
      <c r="A885" s="27"/>
      <c r="B885" s="27"/>
      <c r="C885" s="27"/>
      <c r="D885" s="27"/>
      <c r="E885" s="27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  <c r="CS885" s="28"/>
      <c r="CT885" s="28"/>
      <c r="CU885" s="28"/>
      <c r="CV885" s="28"/>
      <c r="CW885" s="28"/>
      <c r="CX885" s="28"/>
      <c r="CY885" s="28"/>
      <c r="CZ885" s="29"/>
      <c r="DA885" s="28"/>
      <c r="DB885" s="28"/>
      <c r="DC885" s="28"/>
      <c r="DD885" s="28"/>
    </row>
    <row r="886" spans="1:108" ht="15.75" customHeight="1" x14ac:dyDescent="0.2">
      <c r="A886" s="27"/>
      <c r="B886" s="27"/>
      <c r="C886" s="27"/>
      <c r="D886" s="27"/>
      <c r="E886" s="27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  <c r="CS886" s="28"/>
      <c r="CT886" s="28"/>
      <c r="CU886" s="28"/>
      <c r="CV886" s="28"/>
      <c r="CW886" s="28"/>
      <c r="CX886" s="28"/>
      <c r="CY886" s="28"/>
      <c r="CZ886" s="29"/>
      <c r="DA886" s="28"/>
      <c r="DB886" s="28"/>
      <c r="DC886" s="28"/>
      <c r="DD886" s="28"/>
    </row>
    <row r="887" spans="1:108" ht="15.75" customHeight="1" x14ac:dyDescent="0.2">
      <c r="A887" s="27"/>
      <c r="B887" s="27"/>
      <c r="C887" s="27"/>
      <c r="D887" s="27"/>
      <c r="E887" s="27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  <c r="CS887" s="28"/>
      <c r="CT887" s="28"/>
      <c r="CU887" s="28"/>
      <c r="CV887" s="28"/>
      <c r="CW887" s="28"/>
      <c r="CX887" s="28"/>
      <c r="CY887" s="28"/>
      <c r="CZ887" s="29"/>
      <c r="DA887" s="28"/>
      <c r="DB887" s="28"/>
      <c r="DC887" s="28"/>
      <c r="DD887" s="28"/>
    </row>
    <row r="888" spans="1:108" ht="15.75" customHeight="1" x14ac:dyDescent="0.2">
      <c r="A888" s="27"/>
      <c r="B888" s="27"/>
      <c r="C888" s="27"/>
      <c r="D888" s="27"/>
      <c r="E888" s="27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  <c r="CS888" s="28"/>
      <c r="CT888" s="28"/>
      <c r="CU888" s="28"/>
      <c r="CV888" s="28"/>
      <c r="CW888" s="28"/>
      <c r="CX888" s="28"/>
      <c r="CY888" s="28"/>
      <c r="CZ888" s="29"/>
      <c r="DA888" s="28"/>
      <c r="DB888" s="28"/>
      <c r="DC888" s="28"/>
      <c r="DD888" s="28"/>
    </row>
    <row r="889" spans="1:108" ht="15.75" customHeight="1" x14ac:dyDescent="0.2">
      <c r="A889" s="27"/>
      <c r="B889" s="27"/>
      <c r="C889" s="27"/>
      <c r="D889" s="27"/>
      <c r="E889" s="27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  <c r="CS889" s="28"/>
      <c r="CT889" s="28"/>
      <c r="CU889" s="28"/>
      <c r="CV889" s="28"/>
      <c r="CW889" s="28"/>
      <c r="CX889" s="28"/>
      <c r="CY889" s="28"/>
      <c r="CZ889" s="29"/>
      <c r="DA889" s="28"/>
      <c r="DB889" s="28"/>
      <c r="DC889" s="28"/>
      <c r="DD889" s="28"/>
    </row>
    <row r="890" spans="1:108" ht="15.75" customHeight="1" x14ac:dyDescent="0.2">
      <c r="A890" s="27"/>
      <c r="B890" s="27"/>
      <c r="C890" s="27"/>
      <c r="D890" s="27"/>
      <c r="E890" s="27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  <c r="CS890" s="28"/>
      <c r="CT890" s="28"/>
      <c r="CU890" s="28"/>
      <c r="CV890" s="28"/>
      <c r="CW890" s="28"/>
      <c r="CX890" s="28"/>
      <c r="CY890" s="28"/>
      <c r="CZ890" s="29"/>
      <c r="DA890" s="28"/>
      <c r="DB890" s="28"/>
      <c r="DC890" s="28"/>
      <c r="DD890" s="28"/>
    </row>
    <row r="891" spans="1:108" ht="15.75" customHeight="1" x14ac:dyDescent="0.2">
      <c r="A891" s="27"/>
      <c r="B891" s="27"/>
      <c r="C891" s="27"/>
      <c r="D891" s="27"/>
      <c r="E891" s="27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  <c r="CS891" s="28"/>
      <c r="CT891" s="28"/>
      <c r="CU891" s="28"/>
      <c r="CV891" s="28"/>
      <c r="CW891" s="28"/>
      <c r="CX891" s="28"/>
      <c r="CY891" s="28"/>
      <c r="CZ891" s="29"/>
      <c r="DA891" s="28"/>
      <c r="DB891" s="28"/>
      <c r="DC891" s="28"/>
      <c r="DD891" s="28"/>
    </row>
    <row r="892" spans="1:108" ht="15.75" customHeight="1" x14ac:dyDescent="0.2">
      <c r="A892" s="27"/>
      <c r="B892" s="27"/>
      <c r="C892" s="27"/>
      <c r="D892" s="27"/>
      <c r="E892" s="27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  <c r="CS892" s="28"/>
      <c r="CT892" s="28"/>
      <c r="CU892" s="28"/>
      <c r="CV892" s="28"/>
      <c r="CW892" s="28"/>
      <c r="CX892" s="28"/>
      <c r="CY892" s="28"/>
      <c r="CZ892" s="29"/>
      <c r="DA892" s="28"/>
      <c r="DB892" s="28"/>
      <c r="DC892" s="28"/>
      <c r="DD892" s="28"/>
    </row>
    <row r="893" spans="1:108" ht="15.75" customHeight="1" x14ac:dyDescent="0.2">
      <c r="A893" s="27"/>
      <c r="B893" s="27"/>
      <c r="C893" s="27"/>
      <c r="D893" s="27"/>
      <c r="E893" s="27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  <c r="CS893" s="28"/>
      <c r="CT893" s="28"/>
      <c r="CU893" s="28"/>
      <c r="CV893" s="28"/>
      <c r="CW893" s="28"/>
      <c r="CX893" s="28"/>
      <c r="CY893" s="28"/>
      <c r="CZ893" s="29"/>
      <c r="DA893" s="28"/>
      <c r="DB893" s="28"/>
      <c r="DC893" s="28"/>
      <c r="DD893" s="28"/>
    </row>
    <row r="894" spans="1:108" ht="15.75" customHeight="1" x14ac:dyDescent="0.2">
      <c r="A894" s="27"/>
      <c r="B894" s="27"/>
      <c r="C894" s="27"/>
      <c r="D894" s="27"/>
      <c r="E894" s="27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  <c r="CS894" s="28"/>
      <c r="CT894" s="28"/>
      <c r="CU894" s="28"/>
      <c r="CV894" s="28"/>
      <c r="CW894" s="28"/>
      <c r="CX894" s="28"/>
      <c r="CY894" s="28"/>
      <c r="CZ894" s="29"/>
      <c r="DA894" s="28"/>
      <c r="DB894" s="28"/>
      <c r="DC894" s="28"/>
      <c r="DD894" s="28"/>
    </row>
    <row r="895" spans="1:108" ht="15.75" customHeight="1" x14ac:dyDescent="0.2">
      <c r="A895" s="27"/>
      <c r="B895" s="27"/>
      <c r="C895" s="27"/>
      <c r="D895" s="27"/>
      <c r="E895" s="27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  <c r="CS895" s="28"/>
      <c r="CT895" s="28"/>
      <c r="CU895" s="28"/>
      <c r="CV895" s="28"/>
      <c r="CW895" s="28"/>
      <c r="CX895" s="28"/>
      <c r="CY895" s="28"/>
      <c r="CZ895" s="29"/>
      <c r="DA895" s="28"/>
      <c r="DB895" s="28"/>
      <c r="DC895" s="28"/>
      <c r="DD895" s="28"/>
    </row>
    <row r="896" spans="1:108" ht="15.75" customHeight="1" x14ac:dyDescent="0.2">
      <c r="A896" s="27"/>
      <c r="B896" s="27"/>
      <c r="C896" s="27"/>
      <c r="D896" s="27"/>
      <c r="E896" s="27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  <c r="CS896" s="28"/>
      <c r="CT896" s="28"/>
      <c r="CU896" s="28"/>
      <c r="CV896" s="28"/>
      <c r="CW896" s="28"/>
      <c r="CX896" s="28"/>
      <c r="CY896" s="28"/>
      <c r="CZ896" s="29"/>
      <c r="DA896" s="28"/>
      <c r="DB896" s="28"/>
      <c r="DC896" s="28"/>
      <c r="DD896" s="28"/>
    </row>
    <row r="897" spans="1:108" ht="15.75" customHeight="1" x14ac:dyDescent="0.2">
      <c r="A897" s="27"/>
      <c r="B897" s="27"/>
      <c r="C897" s="27"/>
      <c r="D897" s="27"/>
      <c r="E897" s="27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  <c r="CS897" s="28"/>
      <c r="CT897" s="28"/>
      <c r="CU897" s="28"/>
      <c r="CV897" s="28"/>
      <c r="CW897" s="28"/>
      <c r="CX897" s="28"/>
      <c r="CY897" s="28"/>
      <c r="CZ897" s="29"/>
      <c r="DA897" s="28"/>
      <c r="DB897" s="28"/>
      <c r="DC897" s="28"/>
      <c r="DD897" s="28"/>
    </row>
    <row r="898" spans="1:108" ht="15.75" customHeight="1" x14ac:dyDescent="0.2">
      <c r="A898" s="27"/>
      <c r="B898" s="27"/>
      <c r="C898" s="27"/>
      <c r="D898" s="27"/>
      <c r="E898" s="27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  <c r="CS898" s="28"/>
      <c r="CT898" s="28"/>
      <c r="CU898" s="28"/>
      <c r="CV898" s="28"/>
      <c r="CW898" s="28"/>
      <c r="CX898" s="28"/>
      <c r="CY898" s="28"/>
      <c r="CZ898" s="29"/>
      <c r="DA898" s="28"/>
      <c r="DB898" s="28"/>
      <c r="DC898" s="28"/>
      <c r="DD898" s="28"/>
    </row>
    <row r="899" spans="1:108" ht="15.75" customHeight="1" x14ac:dyDescent="0.2">
      <c r="A899" s="27"/>
      <c r="B899" s="27"/>
      <c r="C899" s="27"/>
      <c r="D899" s="27"/>
      <c r="E899" s="27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  <c r="CS899" s="28"/>
      <c r="CT899" s="28"/>
      <c r="CU899" s="28"/>
      <c r="CV899" s="28"/>
      <c r="CW899" s="28"/>
      <c r="CX899" s="28"/>
      <c r="CY899" s="28"/>
      <c r="CZ899" s="29"/>
      <c r="DA899" s="28"/>
      <c r="DB899" s="28"/>
      <c r="DC899" s="28"/>
      <c r="DD899" s="28"/>
    </row>
    <row r="900" spans="1:108" ht="15.75" customHeight="1" x14ac:dyDescent="0.2">
      <c r="A900" s="27"/>
      <c r="B900" s="27"/>
      <c r="C900" s="27"/>
      <c r="D900" s="27"/>
      <c r="E900" s="27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  <c r="CS900" s="28"/>
      <c r="CT900" s="28"/>
      <c r="CU900" s="28"/>
      <c r="CV900" s="28"/>
      <c r="CW900" s="28"/>
      <c r="CX900" s="28"/>
      <c r="CY900" s="28"/>
      <c r="CZ900" s="29"/>
      <c r="DA900" s="28"/>
      <c r="DB900" s="28"/>
      <c r="DC900" s="28"/>
      <c r="DD900" s="28"/>
    </row>
    <row r="901" spans="1:108" ht="15.75" customHeight="1" x14ac:dyDescent="0.2">
      <c r="A901" s="27"/>
      <c r="B901" s="27"/>
      <c r="C901" s="27"/>
      <c r="D901" s="27"/>
      <c r="E901" s="27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  <c r="CS901" s="28"/>
      <c r="CT901" s="28"/>
      <c r="CU901" s="28"/>
      <c r="CV901" s="28"/>
      <c r="CW901" s="28"/>
      <c r="CX901" s="28"/>
      <c r="CY901" s="28"/>
      <c r="CZ901" s="29"/>
      <c r="DA901" s="28"/>
      <c r="DB901" s="28"/>
      <c r="DC901" s="28"/>
      <c r="DD901" s="28"/>
    </row>
    <row r="902" spans="1:108" ht="15.75" customHeight="1" x14ac:dyDescent="0.2">
      <c r="A902" s="27"/>
      <c r="B902" s="27"/>
      <c r="C902" s="27"/>
      <c r="D902" s="27"/>
      <c r="E902" s="27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  <c r="CS902" s="28"/>
      <c r="CT902" s="28"/>
      <c r="CU902" s="28"/>
      <c r="CV902" s="28"/>
      <c r="CW902" s="28"/>
      <c r="CX902" s="28"/>
      <c r="CY902" s="28"/>
      <c r="CZ902" s="29"/>
      <c r="DA902" s="28"/>
      <c r="DB902" s="28"/>
      <c r="DC902" s="28"/>
      <c r="DD902" s="28"/>
    </row>
    <row r="903" spans="1:108" ht="15.75" customHeight="1" x14ac:dyDescent="0.2">
      <c r="A903" s="27"/>
      <c r="B903" s="27"/>
      <c r="C903" s="27"/>
      <c r="D903" s="27"/>
      <c r="E903" s="27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  <c r="CS903" s="28"/>
      <c r="CT903" s="28"/>
      <c r="CU903" s="28"/>
      <c r="CV903" s="28"/>
      <c r="CW903" s="28"/>
      <c r="CX903" s="28"/>
      <c r="CY903" s="28"/>
      <c r="CZ903" s="29"/>
      <c r="DA903" s="28"/>
      <c r="DB903" s="28"/>
      <c r="DC903" s="28"/>
      <c r="DD903" s="28"/>
    </row>
    <row r="904" spans="1:108" ht="15.75" customHeight="1" x14ac:dyDescent="0.2">
      <c r="A904" s="27"/>
      <c r="B904" s="27"/>
      <c r="C904" s="27"/>
      <c r="D904" s="27"/>
      <c r="E904" s="27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  <c r="CS904" s="28"/>
      <c r="CT904" s="28"/>
      <c r="CU904" s="28"/>
      <c r="CV904" s="28"/>
      <c r="CW904" s="28"/>
      <c r="CX904" s="28"/>
      <c r="CY904" s="28"/>
      <c r="CZ904" s="29"/>
      <c r="DA904" s="28"/>
      <c r="DB904" s="28"/>
      <c r="DC904" s="28"/>
      <c r="DD904" s="28"/>
    </row>
    <row r="905" spans="1:108" ht="15.75" customHeight="1" x14ac:dyDescent="0.2">
      <c r="A905" s="27"/>
      <c r="B905" s="27"/>
      <c r="C905" s="27"/>
      <c r="D905" s="27"/>
      <c r="E905" s="27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  <c r="CS905" s="28"/>
      <c r="CT905" s="28"/>
      <c r="CU905" s="28"/>
      <c r="CV905" s="28"/>
      <c r="CW905" s="28"/>
      <c r="CX905" s="28"/>
      <c r="CY905" s="28"/>
      <c r="CZ905" s="29"/>
      <c r="DA905" s="28"/>
      <c r="DB905" s="28"/>
      <c r="DC905" s="28"/>
      <c r="DD905" s="28"/>
    </row>
    <row r="906" spans="1:108" ht="15.75" customHeight="1" x14ac:dyDescent="0.2">
      <c r="A906" s="27"/>
      <c r="B906" s="27"/>
      <c r="C906" s="27"/>
      <c r="D906" s="27"/>
      <c r="E906" s="27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  <c r="CS906" s="28"/>
      <c r="CT906" s="28"/>
      <c r="CU906" s="28"/>
      <c r="CV906" s="28"/>
      <c r="CW906" s="28"/>
      <c r="CX906" s="28"/>
      <c r="CY906" s="28"/>
      <c r="CZ906" s="29"/>
      <c r="DA906" s="28"/>
      <c r="DB906" s="28"/>
      <c r="DC906" s="28"/>
      <c r="DD906" s="28"/>
    </row>
    <row r="907" spans="1:108" ht="15.75" customHeight="1" x14ac:dyDescent="0.2">
      <c r="A907" s="27"/>
      <c r="B907" s="27"/>
      <c r="C907" s="27"/>
      <c r="D907" s="27"/>
      <c r="E907" s="27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  <c r="CS907" s="28"/>
      <c r="CT907" s="28"/>
      <c r="CU907" s="28"/>
      <c r="CV907" s="28"/>
      <c r="CW907" s="28"/>
      <c r="CX907" s="28"/>
      <c r="CY907" s="28"/>
      <c r="CZ907" s="29"/>
      <c r="DA907" s="28"/>
      <c r="DB907" s="28"/>
      <c r="DC907" s="28"/>
      <c r="DD907" s="28"/>
    </row>
    <row r="908" spans="1:108" ht="15.75" customHeight="1" x14ac:dyDescent="0.2">
      <c r="A908" s="27"/>
      <c r="B908" s="27"/>
      <c r="C908" s="27"/>
      <c r="D908" s="27"/>
      <c r="E908" s="27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  <c r="CS908" s="28"/>
      <c r="CT908" s="28"/>
      <c r="CU908" s="28"/>
      <c r="CV908" s="28"/>
      <c r="CW908" s="28"/>
      <c r="CX908" s="28"/>
      <c r="CY908" s="28"/>
      <c r="CZ908" s="29"/>
      <c r="DA908" s="28"/>
      <c r="DB908" s="28"/>
      <c r="DC908" s="28"/>
      <c r="DD908" s="28"/>
    </row>
    <row r="909" spans="1:108" ht="15.75" customHeight="1" x14ac:dyDescent="0.2">
      <c r="A909" s="27"/>
      <c r="B909" s="27"/>
      <c r="C909" s="27"/>
      <c r="D909" s="27"/>
      <c r="E909" s="27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  <c r="CS909" s="28"/>
      <c r="CT909" s="28"/>
      <c r="CU909" s="28"/>
      <c r="CV909" s="28"/>
      <c r="CW909" s="28"/>
      <c r="CX909" s="28"/>
      <c r="CY909" s="28"/>
      <c r="CZ909" s="29"/>
      <c r="DA909" s="28"/>
      <c r="DB909" s="28"/>
      <c r="DC909" s="28"/>
      <c r="DD909" s="28"/>
    </row>
    <row r="910" spans="1:108" ht="15.75" customHeight="1" x14ac:dyDescent="0.2">
      <c r="A910" s="27"/>
      <c r="B910" s="27"/>
      <c r="C910" s="27"/>
      <c r="D910" s="27"/>
      <c r="E910" s="27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  <c r="CS910" s="28"/>
      <c r="CT910" s="28"/>
      <c r="CU910" s="28"/>
      <c r="CV910" s="28"/>
      <c r="CW910" s="28"/>
      <c r="CX910" s="28"/>
      <c r="CY910" s="28"/>
      <c r="CZ910" s="29"/>
      <c r="DA910" s="28"/>
      <c r="DB910" s="28"/>
      <c r="DC910" s="28"/>
      <c r="DD910" s="28"/>
    </row>
    <row r="911" spans="1:108" ht="15.75" customHeight="1" x14ac:dyDescent="0.2">
      <c r="A911" s="27"/>
      <c r="B911" s="27"/>
      <c r="C911" s="27"/>
      <c r="D911" s="27"/>
      <c r="E911" s="27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  <c r="CS911" s="28"/>
      <c r="CT911" s="28"/>
      <c r="CU911" s="28"/>
      <c r="CV911" s="28"/>
      <c r="CW911" s="28"/>
      <c r="CX911" s="28"/>
      <c r="CY911" s="28"/>
      <c r="CZ911" s="29"/>
      <c r="DA911" s="28"/>
      <c r="DB911" s="28"/>
      <c r="DC911" s="28"/>
      <c r="DD911" s="28"/>
    </row>
    <row r="912" spans="1:108" ht="15.75" customHeight="1" x14ac:dyDescent="0.2">
      <c r="A912" s="27"/>
      <c r="B912" s="27"/>
      <c r="C912" s="27"/>
      <c r="D912" s="27"/>
      <c r="E912" s="27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  <c r="CS912" s="28"/>
      <c r="CT912" s="28"/>
      <c r="CU912" s="28"/>
      <c r="CV912" s="28"/>
      <c r="CW912" s="28"/>
      <c r="CX912" s="28"/>
      <c r="CY912" s="28"/>
      <c r="CZ912" s="29"/>
      <c r="DA912" s="28"/>
      <c r="DB912" s="28"/>
      <c r="DC912" s="28"/>
      <c r="DD912" s="28"/>
    </row>
    <row r="913" spans="1:108" ht="15.75" customHeight="1" x14ac:dyDescent="0.2">
      <c r="A913" s="27"/>
      <c r="B913" s="27"/>
      <c r="C913" s="27"/>
      <c r="D913" s="27"/>
      <c r="E913" s="27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  <c r="CS913" s="28"/>
      <c r="CT913" s="28"/>
      <c r="CU913" s="28"/>
      <c r="CV913" s="28"/>
      <c r="CW913" s="28"/>
      <c r="CX913" s="28"/>
      <c r="CY913" s="28"/>
      <c r="CZ913" s="29"/>
      <c r="DA913" s="28"/>
      <c r="DB913" s="28"/>
      <c r="DC913" s="28"/>
      <c r="DD913" s="28"/>
    </row>
    <row r="914" spans="1:108" ht="15.75" customHeight="1" x14ac:dyDescent="0.2">
      <c r="A914" s="27"/>
      <c r="B914" s="27"/>
      <c r="C914" s="27"/>
      <c r="D914" s="27"/>
      <c r="E914" s="27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  <c r="CS914" s="28"/>
      <c r="CT914" s="28"/>
      <c r="CU914" s="28"/>
      <c r="CV914" s="28"/>
      <c r="CW914" s="28"/>
      <c r="CX914" s="28"/>
      <c r="CY914" s="28"/>
      <c r="CZ914" s="29"/>
      <c r="DA914" s="28"/>
      <c r="DB914" s="28"/>
      <c r="DC914" s="28"/>
      <c r="DD914" s="28"/>
    </row>
    <row r="915" spans="1:108" ht="15.75" customHeight="1" x14ac:dyDescent="0.2">
      <c r="A915" s="27"/>
      <c r="B915" s="27"/>
      <c r="C915" s="27"/>
      <c r="D915" s="27"/>
      <c r="E915" s="27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  <c r="CS915" s="28"/>
      <c r="CT915" s="28"/>
      <c r="CU915" s="28"/>
      <c r="CV915" s="28"/>
      <c r="CW915" s="28"/>
      <c r="CX915" s="28"/>
      <c r="CY915" s="28"/>
      <c r="CZ915" s="29"/>
      <c r="DA915" s="28"/>
      <c r="DB915" s="28"/>
      <c r="DC915" s="28"/>
      <c r="DD915" s="28"/>
    </row>
    <row r="916" spans="1:108" ht="15.75" customHeight="1" x14ac:dyDescent="0.2">
      <c r="A916" s="27"/>
      <c r="B916" s="27"/>
      <c r="C916" s="27"/>
      <c r="D916" s="27"/>
      <c r="E916" s="27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  <c r="CS916" s="28"/>
      <c r="CT916" s="28"/>
      <c r="CU916" s="28"/>
      <c r="CV916" s="28"/>
      <c r="CW916" s="28"/>
      <c r="CX916" s="28"/>
      <c r="CY916" s="28"/>
      <c r="CZ916" s="29"/>
      <c r="DA916" s="28"/>
      <c r="DB916" s="28"/>
      <c r="DC916" s="28"/>
      <c r="DD916" s="28"/>
    </row>
    <row r="917" spans="1:108" ht="15.75" customHeight="1" x14ac:dyDescent="0.2">
      <c r="A917" s="27"/>
      <c r="B917" s="27"/>
      <c r="C917" s="27"/>
      <c r="D917" s="27"/>
      <c r="E917" s="27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  <c r="CS917" s="28"/>
      <c r="CT917" s="28"/>
      <c r="CU917" s="28"/>
      <c r="CV917" s="28"/>
      <c r="CW917" s="28"/>
      <c r="CX917" s="28"/>
      <c r="CY917" s="28"/>
      <c r="CZ917" s="29"/>
      <c r="DA917" s="28"/>
      <c r="DB917" s="28"/>
      <c r="DC917" s="28"/>
      <c r="DD917" s="28"/>
    </row>
    <row r="918" spans="1:108" ht="15.75" customHeight="1" x14ac:dyDescent="0.2">
      <c r="A918" s="27"/>
      <c r="B918" s="27"/>
      <c r="C918" s="27"/>
      <c r="D918" s="27"/>
      <c r="E918" s="27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  <c r="CS918" s="28"/>
      <c r="CT918" s="28"/>
      <c r="CU918" s="28"/>
      <c r="CV918" s="28"/>
      <c r="CW918" s="28"/>
      <c r="CX918" s="28"/>
      <c r="CY918" s="28"/>
      <c r="CZ918" s="29"/>
      <c r="DA918" s="28"/>
      <c r="DB918" s="28"/>
      <c r="DC918" s="28"/>
      <c r="DD918" s="28"/>
    </row>
    <row r="919" spans="1:108" ht="15.75" customHeight="1" x14ac:dyDescent="0.2">
      <c r="A919" s="27"/>
      <c r="B919" s="27"/>
      <c r="C919" s="27"/>
      <c r="D919" s="27"/>
      <c r="E919" s="27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  <c r="CS919" s="28"/>
      <c r="CT919" s="28"/>
      <c r="CU919" s="28"/>
      <c r="CV919" s="28"/>
      <c r="CW919" s="28"/>
      <c r="CX919" s="28"/>
      <c r="CY919" s="28"/>
      <c r="CZ919" s="29"/>
      <c r="DA919" s="28"/>
      <c r="DB919" s="28"/>
      <c r="DC919" s="28"/>
      <c r="DD919" s="28"/>
    </row>
    <row r="920" spans="1:108" ht="15.75" customHeight="1" x14ac:dyDescent="0.2">
      <c r="A920" s="27"/>
      <c r="B920" s="27"/>
      <c r="C920" s="27"/>
      <c r="D920" s="27"/>
      <c r="E920" s="27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  <c r="CS920" s="28"/>
      <c r="CT920" s="28"/>
      <c r="CU920" s="28"/>
      <c r="CV920" s="28"/>
      <c r="CW920" s="28"/>
      <c r="CX920" s="28"/>
      <c r="CY920" s="28"/>
      <c r="CZ920" s="29"/>
      <c r="DA920" s="28"/>
      <c r="DB920" s="28"/>
      <c r="DC920" s="28"/>
      <c r="DD920" s="28"/>
    </row>
    <row r="921" spans="1:108" ht="15.75" customHeight="1" x14ac:dyDescent="0.2">
      <c r="A921" s="27"/>
      <c r="B921" s="27"/>
      <c r="C921" s="27"/>
      <c r="D921" s="27"/>
      <c r="E921" s="27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  <c r="CS921" s="28"/>
      <c r="CT921" s="28"/>
      <c r="CU921" s="28"/>
      <c r="CV921" s="28"/>
      <c r="CW921" s="28"/>
      <c r="CX921" s="28"/>
      <c r="CY921" s="28"/>
      <c r="CZ921" s="29"/>
      <c r="DA921" s="28"/>
      <c r="DB921" s="28"/>
      <c r="DC921" s="28"/>
      <c r="DD921" s="28"/>
    </row>
    <row r="922" spans="1:108" ht="15.75" customHeight="1" x14ac:dyDescent="0.2">
      <c r="A922" s="27"/>
      <c r="B922" s="27"/>
      <c r="C922" s="27"/>
      <c r="D922" s="27"/>
      <c r="E922" s="27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  <c r="CS922" s="28"/>
      <c r="CT922" s="28"/>
      <c r="CU922" s="28"/>
      <c r="CV922" s="28"/>
      <c r="CW922" s="28"/>
      <c r="CX922" s="28"/>
      <c r="CY922" s="28"/>
      <c r="CZ922" s="29"/>
      <c r="DA922" s="28"/>
      <c r="DB922" s="28"/>
      <c r="DC922" s="28"/>
      <c r="DD922" s="28"/>
    </row>
    <row r="923" spans="1:108" ht="15.75" customHeight="1" x14ac:dyDescent="0.2">
      <c r="A923" s="27"/>
      <c r="B923" s="27"/>
      <c r="C923" s="27"/>
      <c r="D923" s="27"/>
      <c r="E923" s="27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  <c r="CS923" s="28"/>
      <c r="CT923" s="28"/>
      <c r="CU923" s="28"/>
      <c r="CV923" s="28"/>
      <c r="CW923" s="28"/>
      <c r="CX923" s="28"/>
      <c r="CY923" s="28"/>
      <c r="CZ923" s="29"/>
      <c r="DA923" s="28"/>
      <c r="DB923" s="28"/>
      <c r="DC923" s="28"/>
      <c r="DD923" s="28"/>
    </row>
    <row r="924" spans="1:108" ht="15.75" customHeight="1" x14ac:dyDescent="0.2">
      <c r="A924" s="27"/>
      <c r="B924" s="27"/>
      <c r="C924" s="27"/>
      <c r="D924" s="27"/>
      <c r="E924" s="27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  <c r="CS924" s="28"/>
      <c r="CT924" s="28"/>
      <c r="CU924" s="28"/>
      <c r="CV924" s="28"/>
      <c r="CW924" s="28"/>
      <c r="CX924" s="28"/>
      <c r="CY924" s="28"/>
      <c r="CZ924" s="29"/>
      <c r="DA924" s="28"/>
      <c r="DB924" s="28"/>
      <c r="DC924" s="28"/>
      <c r="DD924" s="28"/>
    </row>
    <row r="925" spans="1:108" ht="15.75" customHeight="1" x14ac:dyDescent="0.2">
      <c r="A925" s="27"/>
      <c r="B925" s="27"/>
      <c r="C925" s="27"/>
      <c r="D925" s="27"/>
      <c r="E925" s="27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  <c r="CS925" s="28"/>
      <c r="CT925" s="28"/>
      <c r="CU925" s="28"/>
      <c r="CV925" s="28"/>
      <c r="CW925" s="28"/>
      <c r="CX925" s="28"/>
      <c r="CY925" s="28"/>
      <c r="CZ925" s="29"/>
      <c r="DA925" s="28"/>
      <c r="DB925" s="28"/>
      <c r="DC925" s="28"/>
      <c r="DD925" s="28"/>
    </row>
    <row r="926" spans="1:108" ht="15.75" customHeight="1" x14ac:dyDescent="0.2">
      <c r="A926" s="27"/>
      <c r="B926" s="27"/>
      <c r="C926" s="27"/>
      <c r="D926" s="27"/>
      <c r="E926" s="27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  <c r="CS926" s="28"/>
      <c r="CT926" s="28"/>
      <c r="CU926" s="28"/>
      <c r="CV926" s="28"/>
      <c r="CW926" s="28"/>
      <c r="CX926" s="28"/>
      <c r="CY926" s="28"/>
      <c r="CZ926" s="29"/>
      <c r="DA926" s="28"/>
      <c r="DB926" s="28"/>
      <c r="DC926" s="28"/>
      <c r="DD926" s="28"/>
    </row>
    <row r="927" spans="1:108" ht="15.75" customHeight="1" x14ac:dyDescent="0.2">
      <c r="A927" s="27"/>
      <c r="B927" s="27"/>
      <c r="C927" s="27"/>
      <c r="D927" s="27"/>
      <c r="E927" s="27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  <c r="CS927" s="28"/>
      <c r="CT927" s="28"/>
      <c r="CU927" s="28"/>
      <c r="CV927" s="28"/>
      <c r="CW927" s="28"/>
      <c r="CX927" s="28"/>
      <c r="CY927" s="28"/>
      <c r="CZ927" s="29"/>
      <c r="DA927" s="28"/>
      <c r="DB927" s="28"/>
      <c r="DC927" s="28"/>
      <c r="DD927" s="28"/>
    </row>
    <row r="928" spans="1:108" ht="15.75" customHeight="1" x14ac:dyDescent="0.2">
      <c r="A928" s="27"/>
      <c r="B928" s="27"/>
      <c r="C928" s="27"/>
      <c r="D928" s="27"/>
      <c r="E928" s="27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  <c r="CS928" s="28"/>
      <c r="CT928" s="28"/>
      <c r="CU928" s="28"/>
      <c r="CV928" s="28"/>
      <c r="CW928" s="28"/>
      <c r="CX928" s="28"/>
      <c r="CY928" s="28"/>
      <c r="CZ928" s="29"/>
      <c r="DA928" s="28"/>
      <c r="DB928" s="28"/>
      <c r="DC928" s="28"/>
      <c r="DD928" s="28"/>
    </row>
    <row r="929" spans="1:108" ht="15.75" customHeight="1" x14ac:dyDescent="0.2">
      <c r="A929" s="27"/>
      <c r="B929" s="27"/>
      <c r="C929" s="27"/>
      <c r="D929" s="27"/>
      <c r="E929" s="27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  <c r="CS929" s="28"/>
      <c r="CT929" s="28"/>
      <c r="CU929" s="28"/>
      <c r="CV929" s="28"/>
      <c r="CW929" s="28"/>
      <c r="CX929" s="28"/>
      <c r="CY929" s="28"/>
      <c r="CZ929" s="29"/>
      <c r="DA929" s="28"/>
      <c r="DB929" s="28"/>
      <c r="DC929" s="28"/>
      <c r="DD929" s="28"/>
    </row>
    <row r="930" spans="1:108" ht="15.75" customHeight="1" x14ac:dyDescent="0.2">
      <c r="A930" s="27"/>
      <c r="B930" s="27"/>
      <c r="C930" s="27"/>
      <c r="D930" s="27"/>
      <c r="E930" s="27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  <c r="CS930" s="28"/>
      <c r="CT930" s="28"/>
      <c r="CU930" s="28"/>
      <c r="CV930" s="28"/>
      <c r="CW930" s="28"/>
      <c r="CX930" s="28"/>
      <c r="CY930" s="28"/>
      <c r="CZ930" s="29"/>
      <c r="DA930" s="28"/>
      <c r="DB930" s="28"/>
      <c r="DC930" s="28"/>
      <c r="DD930" s="28"/>
    </row>
    <row r="931" spans="1:108" ht="15.75" customHeight="1" x14ac:dyDescent="0.2">
      <c r="A931" s="27"/>
      <c r="B931" s="27"/>
      <c r="C931" s="27"/>
      <c r="D931" s="27"/>
      <c r="E931" s="27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  <c r="CS931" s="28"/>
      <c r="CT931" s="28"/>
      <c r="CU931" s="28"/>
      <c r="CV931" s="28"/>
      <c r="CW931" s="28"/>
      <c r="CX931" s="28"/>
      <c r="CY931" s="28"/>
      <c r="CZ931" s="29"/>
      <c r="DA931" s="28"/>
      <c r="DB931" s="28"/>
      <c r="DC931" s="28"/>
      <c r="DD931" s="28"/>
    </row>
    <row r="932" spans="1:108" ht="15.75" customHeight="1" x14ac:dyDescent="0.2">
      <c r="A932" s="27"/>
      <c r="B932" s="27"/>
      <c r="C932" s="27"/>
      <c r="D932" s="27"/>
      <c r="E932" s="27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  <c r="CS932" s="28"/>
      <c r="CT932" s="28"/>
      <c r="CU932" s="28"/>
      <c r="CV932" s="28"/>
      <c r="CW932" s="28"/>
      <c r="CX932" s="28"/>
      <c r="CY932" s="28"/>
      <c r="CZ932" s="29"/>
      <c r="DA932" s="28"/>
      <c r="DB932" s="28"/>
      <c r="DC932" s="28"/>
      <c r="DD932" s="28"/>
    </row>
    <row r="933" spans="1:108" ht="15.75" customHeight="1" x14ac:dyDescent="0.2">
      <c r="A933" s="27"/>
      <c r="B933" s="27"/>
      <c r="C933" s="27"/>
      <c r="D933" s="27"/>
      <c r="E933" s="27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  <c r="CS933" s="28"/>
      <c r="CT933" s="28"/>
      <c r="CU933" s="28"/>
      <c r="CV933" s="28"/>
      <c r="CW933" s="28"/>
      <c r="CX933" s="28"/>
      <c r="CY933" s="28"/>
      <c r="CZ933" s="29"/>
      <c r="DA933" s="28"/>
      <c r="DB933" s="28"/>
      <c r="DC933" s="28"/>
      <c r="DD933" s="28"/>
    </row>
    <row r="934" spans="1:108" ht="15.75" customHeight="1" x14ac:dyDescent="0.2">
      <c r="A934" s="27"/>
      <c r="B934" s="27"/>
      <c r="C934" s="27"/>
      <c r="D934" s="27"/>
      <c r="E934" s="27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  <c r="CS934" s="28"/>
      <c r="CT934" s="28"/>
      <c r="CU934" s="28"/>
      <c r="CV934" s="28"/>
      <c r="CW934" s="28"/>
      <c r="CX934" s="28"/>
      <c r="CY934" s="28"/>
      <c r="CZ934" s="29"/>
      <c r="DA934" s="28"/>
      <c r="DB934" s="28"/>
      <c r="DC934" s="28"/>
      <c r="DD934" s="28"/>
    </row>
    <row r="935" spans="1:108" ht="15.75" customHeight="1" x14ac:dyDescent="0.2">
      <c r="A935" s="27"/>
      <c r="B935" s="27"/>
      <c r="C935" s="27"/>
      <c r="D935" s="27"/>
      <c r="E935" s="27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  <c r="CW935" s="28"/>
      <c r="CX935" s="28"/>
      <c r="CY935" s="28"/>
      <c r="CZ935" s="29"/>
      <c r="DA935" s="28"/>
      <c r="DB935" s="28"/>
      <c r="DC935" s="28"/>
      <c r="DD935" s="28"/>
    </row>
    <row r="936" spans="1:108" ht="15.75" customHeight="1" x14ac:dyDescent="0.2">
      <c r="A936" s="27"/>
      <c r="B936" s="27"/>
      <c r="C936" s="27"/>
      <c r="D936" s="27"/>
      <c r="E936" s="27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  <c r="CS936" s="28"/>
      <c r="CT936" s="28"/>
      <c r="CU936" s="28"/>
      <c r="CV936" s="28"/>
      <c r="CW936" s="28"/>
      <c r="CX936" s="28"/>
      <c r="CY936" s="28"/>
      <c r="CZ936" s="29"/>
      <c r="DA936" s="28"/>
      <c r="DB936" s="28"/>
      <c r="DC936" s="28"/>
      <c r="DD936" s="28"/>
    </row>
    <row r="937" spans="1:108" ht="15.75" customHeight="1" x14ac:dyDescent="0.2">
      <c r="A937" s="27"/>
      <c r="B937" s="27"/>
      <c r="C937" s="27"/>
      <c r="D937" s="27"/>
      <c r="E937" s="27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  <c r="CS937" s="28"/>
      <c r="CT937" s="28"/>
      <c r="CU937" s="28"/>
      <c r="CV937" s="28"/>
      <c r="CW937" s="28"/>
      <c r="CX937" s="28"/>
      <c r="CY937" s="28"/>
      <c r="CZ937" s="29"/>
      <c r="DA937" s="28"/>
      <c r="DB937" s="28"/>
      <c r="DC937" s="28"/>
      <c r="DD937" s="28"/>
    </row>
    <row r="938" spans="1:108" ht="15.75" customHeight="1" x14ac:dyDescent="0.2">
      <c r="A938" s="27"/>
      <c r="B938" s="27"/>
      <c r="C938" s="27"/>
      <c r="D938" s="27"/>
      <c r="E938" s="27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  <c r="CS938" s="28"/>
      <c r="CT938" s="28"/>
      <c r="CU938" s="28"/>
      <c r="CV938" s="28"/>
      <c r="CW938" s="28"/>
      <c r="CX938" s="28"/>
      <c r="CY938" s="28"/>
      <c r="CZ938" s="29"/>
      <c r="DA938" s="28"/>
      <c r="DB938" s="28"/>
      <c r="DC938" s="28"/>
      <c r="DD938" s="28"/>
    </row>
    <row r="939" spans="1:108" ht="15.75" customHeight="1" x14ac:dyDescent="0.2">
      <c r="A939" s="27"/>
      <c r="B939" s="27"/>
      <c r="C939" s="27"/>
      <c r="D939" s="27"/>
      <c r="E939" s="27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  <c r="CS939" s="28"/>
      <c r="CT939" s="28"/>
      <c r="CU939" s="28"/>
      <c r="CV939" s="28"/>
      <c r="CW939" s="28"/>
      <c r="CX939" s="28"/>
      <c r="CY939" s="28"/>
      <c r="CZ939" s="29"/>
      <c r="DA939" s="28"/>
      <c r="DB939" s="28"/>
      <c r="DC939" s="28"/>
      <c r="DD939" s="28"/>
    </row>
    <row r="940" spans="1:108" ht="15.75" customHeight="1" x14ac:dyDescent="0.2">
      <c r="A940" s="27"/>
      <c r="B940" s="27"/>
      <c r="C940" s="27"/>
      <c r="D940" s="27"/>
      <c r="E940" s="27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  <c r="CS940" s="28"/>
      <c r="CT940" s="28"/>
      <c r="CU940" s="28"/>
      <c r="CV940" s="28"/>
      <c r="CW940" s="28"/>
      <c r="CX940" s="28"/>
      <c r="CY940" s="28"/>
      <c r="CZ940" s="29"/>
      <c r="DA940" s="28"/>
      <c r="DB940" s="28"/>
      <c r="DC940" s="28"/>
      <c r="DD940" s="28"/>
    </row>
    <row r="941" spans="1:108" ht="15.75" customHeight="1" x14ac:dyDescent="0.2">
      <c r="A941" s="27"/>
      <c r="B941" s="27"/>
      <c r="C941" s="27"/>
      <c r="D941" s="27"/>
      <c r="E941" s="27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  <c r="CS941" s="28"/>
      <c r="CT941" s="28"/>
      <c r="CU941" s="28"/>
      <c r="CV941" s="28"/>
      <c r="CW941" s="28"/>
      <c r="CX941" s="28"/>
      <c r="CY941" s="28"/>
      <c r="CZ941" s="29"/>
      <c r="DA941" s="28"/>
      <c r="DB941" s="28"/>
      <c r="DC941" s="28"/>
      <c r="DD941" s="28"/>
    </row>
    <row r="942" spans="1:108" ht="15.75" customHeight="1" x14ac:dyDescent="0.2">
      <c r="A942" s="27"/>
      <c r="B942" s="27"/>
      <c r="C942" s="27"/>
      <c r="D942" s="27"/>
      <c r="E942" s="27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  <c r="CS942" s="28"/>
      <c r="CT942" s="28"/>
      <c r="CU942" s="28"/>
      <c r="CV942" s="28"/>
      <c r="CW942" s="28"/>
      <c r="CX942" s="28"/>
      <c r="CY942" s="28"/>
      <c r="CZ942" s="29"/>
      <c r="DA942" s="28"/>
      <c r="DB942" s="28"/>
      <c r="DC942" s="28"/>
      <c r="DD942" s="28"/>
    </row>
    <row r="943" spans="1:108" ht="15.75" customHeight="1" x14ac:dyDescent="0.2">
      <c r="A943" s="27"/>
      <c r="B943" s="27"/>
      <c r="C943" s="27"/>
      <c r="D943" s="27"/>
      <c r="E943" s="27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  <c r="CS943" s="28"/>
      <c r="CT943" s="28"/>
      <c r="CU943" s="28"/>
      <c r="CV943" s="28"/>
      <c r="CW943" s="28"/>
      <c r="CX943" s="28"/>
      <c r="CY943" s="28"/>
      <c r="CZ943" s="29"/>
      <c r="DA943" s="28"/>
      <c r="DB943" s="28"/>
      <c r="DC943" s="28"/>
      <c r="DD943" s="28"/>
    </row>
    <row r="944" spans="1:108" ht="15.75" customHeight="1" x14ac:dyDescent="0.2">
      <c r="A944" s="27"/>
      <c r="B944" s="27"/>
      <c r="C944" s="27"/>
      <c r="D944" s="27"/>
      <c r="E944" s="27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  <c r="CS944" s="28"/>
      <c r="CT944" s="28"/>
      <c r="CU944" s="28"/>
      <c r="CV944" s="28"/>
      <c r="CW944" s="28"/>
      <c r="CX944" s="28"/>
      <c r="CY944" s="28"/>
      <c r="CZ944" s="29"/>
      <c r="DA944" s="28"/>
      <c r="DB944" s="28"/>
      <c r="DC944" s="28"/>
      <c r="DD944" s="28"/>
    </row>
    <row r="945" spans="1:108" ht="15.75" customHeight="1" x14ac:dyDescent="0.2">
      <c r="A945" s="27"/>
      <c r="B945" s="27"/>
      <c r="C945" s="27"/>
      <c r="D945" s="27"/>
      <c r="E945" s="27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  <c r="CS945" s="28"/>
      <c r="CT945" s="28"/>
      <c r="CU945" s="28"/>
      <c r="CV945" s="28"/>
      <c r="CW945" s="28"/>
      <c r="CX945" s="28"/>
      <c r="CY945" s="28"/>
      <c r="CZ945" s="29"/>
      <c r="DA945" s="28"/>
      <c r="DB945" s="28"/>
      <c r="DC945" s="28"/>
      <c r="DD945" s="28"/>
    </row>
    <row r="946" spans="1:108" ht="15.75" customHeight="1" x14ac:dyDescent="0.2">
      <c r="A946" s="27"/>
      <c r="B946" s="27"/>
      <c r="C946" s="27"/>
      <c r="D946" s="27"/>
      <c r="E946" s="27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  <c r="CL946" s="28"/>
      <c r="CM946" s="28"/>
      <c r="CN946" s="28"/>
      <c r="CO946" s="28"/>
      <c r="CP946" s="28"/>
      <c r="CQ946" s="28"/>
      <c r="CR946" s="28"/>
      <c r="CS946" s="28"/>
      <c r="CT946" s="28"/>
      <c r="CU946" s="28"/>
      <c r="CV946" s="28"/>
      <c r="CW946" s="28"/>
      <c r="CX946" s="28"/>
      <c r="CY946" s="28"/>
      <c r="CZ946" s="29"/>
      <c r="DA946" s="28"/>
      <c r="DB946" s="28"/>
      <c r="DC946" s="28"/>
      <c r="DD946" s="28"/>
    </row>
    <row r="947" spans="1:108" ht="15.75" customHeight="1" x14ac:dyDescent="0.2">
      <c r="A947" s="27"/>
      <c r="B947" s="27"/>
      <c r="C947" s="27"/>
      <c r="D947" s="27"/>
      <c r="E947" s="27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  <c r="CL947" s="28"/>
      <c r="CM947" s="28"/>
      <c r="CN947" s="28"/>
      <c r="CO947" s="28"/>
      <c r="CP947" s="28"/>
      <c r="CQ947" s="28"/>
      <c r="CR947" s="28"/>
      <c r="CS947" s="28"/>
      <c r="CT947" s="28"/>
      <c r="CU947" s="28"/>
      <c r="CV947" s="28"/>
      <c r="CW947" s="28"/>
      <c r="CX947" s="28"/>
      <c r="CY947" s="28"/>
      <c r="CZ947" s="29"/>
      <c r="DA947" s="28"/>
      <c r="DB947" s="28"/>
      <c r="DC947" s="28"/>
      <c r="DD947" s="28"/>
    </row>
    <row r="948" spans="1:108" ht="15.75" customHeight="1" x14ac:dyDescent="0.2">
      <c r="A948" s="27"/>
      <c r="B948" s="27"/>
      <c r="C948" s="27"/>
      <c r="D948" s="27"/>
      <c r="E948" s="27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  <c r="BY948" s="28"/>
      <c r="BZ948" s="28"/>
      <c r="CA948" s="28"/>
      <c r="CB948" s="28"/>
      <c r="CC948" s="28"/>
      <c r="CD948" s="28"/>
      <c r="CE948" s="28"/>
      <c r="CF948" s="28"/>
      <c r="CG948" s="28"/>
      <c r="CH948" s="28"/>
      <c r="CI948" s="28"/>
      <c r="CJ948" s="28"/>
      <c r="CK948" s="28"/>
      <c r="CL948" s="28"/>
      <c r="CM948" s="28"/>
      <c r="CN948" s="28"/>
      <c r="CO948" s="28"/>
      <c r="CP948" s="28"/>
      <c r="CQ948" s="28"/>
      <c r="CR948" s="28"/>
      <c r="CS948" s="28"/>
      <c r="CT948" s="28"/>
      <c r="CU948" s="28"/>
      <c r="CV948" s="28"/>
      <c r="CW948" s="28"/>
      <c r="CX948" s="28"/>
      <c r="CY948" s="28"/>
      <c r="CZ948" s="29"/>
      <c r="DA948" s="28"/>
      <c r="DB948" s="28"/>
      <c r="DC948" s="28"/>
      <c r="DD948" s="28"/>
    </row>
    <row r="949" spans="1:108" ht="15.75" customHeight="1" x14ac:dyDescent="0.2">
      <c r="A949" s="27"/>
      <c r="B949" s="27"/>
      <c r="C949" s="27"/>
      <c r="D949" s="27"/>
      <c r="E949" s="27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  <c r="BY949" s="28"/>
      <c r="BZ949" s="28"/>
      <c r="CA949" s="28"/>
      <c r="CB949" s="28"/>
      <c r="CC949" s="28"/>
      <c r="CD949" s="28"/>
      <c r="CE949" s="28"/>
      <c r="CF949" s="28"/>
      <c r="CG949" s="28"/>
      <c r="CH949" s="28"/>
      <c r="CI949" s="28"/>
      <c r="CJ949" s="28"/>
      <c r="CK949" s="28"/>
      <c r="CL949" s="28"/>
      <c r="CM949" s="28"/>
      <c r="CN949" s="28"/>
      <c r="CO949" s="28"/>
      <c r="CP949" s="28"/>
      <c r="CQ949" s="28"/>
      <c r="CR949" s="28"/>
      <c r="CS949" s="28"/>
      <c r="CT949" s="28"/>
      <c r="CU949" s="28"/>
      <c r="CV949" s="28"/>
      <c r="CW949" s="28"/>
      <c r="CX949" s="28"/>
      <c r="CY949" s="28"/>
      <c r="CZ949" s="29"/>
      <c r="DA949" s="28"/>
      <c r="DB949" s="28"/>
      <c r="DC949" s="28"/>
      <c r="DD949" s="28"/>
    </row>
    <row r="950" spans="1:108" ht="15.75" customHeight="1" x14ac:dyDescent="0.2">
      <c r="A950" s="27"/>
      <c r="B950" s="27"/>
      <c r="C950" s="27"/>
      <c r="D950" s="27"/>
      <c r="E950" s="27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  <c r="BY950" s="28"/>
      <c r="BZ950" s="28"/>
      <c r="CA950" s="28"/>
      <c r="CB950" s="28"/>
      <c r="CC950" s="28"/>
      <c r="CD950" s="28"/>
      <c r="CE950" s="28"/>
      <c r="CF950" s="28"/>
      <c r="CG950" s="28"/>
      <c r="CH950" s="28"/>
      <c r="CI950" s="28"/>
      <c r="CJ950" s="28"/>
      <c r="CK950" s="28"/>
      <c r="CL950" s="28"/>
      <c r="CM950" s="28"/>
      <c r="CN950" s="28"/>
      <c r="CO950" s="28"/>
      <c r="CP950" s="28"/>
      <c r="CQ950" s="28"/>
      <c r="CR950" s="28"/>
      <c r="CS950" s="28"/>
      <c r="CT950" s="28"/>
      <c r="CU950" s="28"/>
      <c r="CV950" s="28"/>
      <c r="CW950" s="28"/>
      <c r="CX950" s="28"/>
      <c r="CY950" s="28"/>
      <c r="CZ950" s="29"/>
      <c r="DA950" s="28"/>
      <c r="DB950" s="28"/>
      <c r="DC950" s="28"/>
      <c r="DD950" s="28"/>
    </row>
    <row r="951" spans="1:108" ht="15.75" customHeight="1" x14ac:dyDescent="0.2">
      <c r="A951" s="27"/>
      <c r="B951" s="27"/>
      <c r="C951" s="27"/>
      <c r="D951" s="27"/>
      <c r="E951" s="27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  <c r="CJ951" s="28"/>
      <c r="CK951" s="28"/>
      <c r="CL951" s="28"/>
      <c r="CM951" s="28"/>
      <c r="CN951" s="28"/>
      <c r="CO951" s="28"/>
      <c r="CP951" s="28"/>
      <c r="CQ951" s="28"/>
      <c r="CR951" s="28"/>
      <c r="CS951" s="28"/>
      <c r="CT951" s="28"/>
      <c r="CU951" s="28"/>
      <c r="CV951" s="28"/>
      <c r="CW951" s="28"/>
      <c r="CX951" s="28"/>
      <c r="CY951" s="28"/>
      <c r="CZ951" s="29"/>
      <c r="DA951" s="28"/>
      <c r="DB951" s="28"/>
      <c r="DC951" s="28"/>
      <c r="DD951" s="28"/>
    </row>
    <row r="952" spans="1:108" ht="15.75" customHeight="1" x14ac:dyDescent="0.2">
      <c r="A952" s="27"/>
      <c r="B952" s="27"/>
      <c r="C952" s="27"/>
      <c r="D952" s="27"/>
      <c r="E952" s="27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  <c r="CS952" s="28"/>
      <c r="CT952" s="28"/>
      <c r="CU952" s="28"/>
      <c r="CV952" s="28"/>
      <c r="CW952" s="28"/>
      <c r="CX952" s="28"/>
      <c r="CY952" s="28"/>
      <c r="CZ952" s="29"/>
      <c r="DA952" s="28"/>
      <c r="DB952" s="28"/>
      <c r="DC952" s="28"/>
      <c r="DD952" s="28"/>
    </row>
    <row r="953" spans="1:108" ht="15.75" customHeight="1" x14ac:dyDescent="0.2">
      <c r="A953" s="27"/>
      <c r="B953" s="27"/>
      <c r="C953" s="27"/>
      <c r="D953" s="27"/>
      <c r="E953" s="27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  <c r="BY953" s="28"/>
      <c r="BZ953" s="28"/>
      <c r="CA953" s="28"/>
      <c r="CB953" s="28"/>
      <c r="CC953" s="28"/>
      <c r="CD953" s="28"/>
      <c r="CE953" s="28"/>
      <c r="CF953" s="28"/>
      <c r="CG953" s="28"/>
      <c r="CH953" s="28"/>
      <c r="CI953" s="28"/>
      <c r="CJ953" s="28"/>
      <c r="CK953" s="28"/>
      <c r="CL953" s="28"/>
      <c r="CM953" s="28"/>
      <c r="CN953" s="28"/>
      <c r="CO953" s="28"/>
      <c r="CP953" s="28"/>
      <c r="CQ953" s="28"/>
      <c r="CR953" s="28"/>
      <c r="CS953" s="28"/>
      <c r="CT953" s="28"/>
      <c r="CU953" s="28"/>
      <c r="CV953" s="28"/>
      <c r="CW953" s="28"/>
      <c r="CX953" s="28"/>
      <c r="CY953" s="28"/>
      <c r="CZ953" s="29"/>
      <c r="DA953" s="28"/>
      <c r="DB953" s="28"/>
      <c r="DC953" s="28"/>
      <c r="DD953" s="28"/>
    </row>
    <row r="954" spans="1:108" ht="15.75" customHeight="1" x14ac:dyDescent="0.2">
      <c r="A954" s="27"/>
      <c r="B954" s="27"/>
      <c r="C954" s="27"/>
      <c r="D954" s="27"/>
      <c r="E954" s="27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  <c r="BY954" s="28"/>
      <c r="BZ954" s="28"/>
      <c r="CA954" s="28"/>
      <c r="CB954" s="28"/>
      <c r="CC954" s="28"/>
      <c r="CD954" s="28"/>
      <c r="CE954" s="28"/>
      <c r="CF954" s="28"/>
      <c r="CG954" s="28"/>
      <c r="CH954" s="28"/>
      <c r="CI954" s="28"/>
      <c r="CJ954" s="28"/>
      <c r="CK954" s="28"/>
      <c r="CL954" s="28"/>
      <c r="CM954" s="28"/>
      <c r="CN954" s="28"/>
      <c r="CO954" s="28"/>
      <c r="CP954" s="28"/>
      <c r="CQ954" s="28"/>
      <c r="CR954" s="28"/>
      <c r="CS954" s="28"/>
      <c r="CT954" s="28"/>
      <c r="CU954" s="28"/>
      <c r="CV954" s="28"/>
      <c r="CW954" s="28"/>
      <c r="CX954" s="28"/>
      <c r="CY954" s="28"/>
      <c r="CZ954" s="29"/>
      <c r="DA954" s="28"/>
      <c r="DB954" s="28"/>
      <c r="DC954" s="28"/>
      <c r="DD954" s="28"/>
    </row>
    <row r="955" spans="1:108" ht="15.75" customHeight="1" x14ac:dyDescent="0.2">
      <c r="A955" s="27"/>
      <c r="B955" s="27"/>
      <c r="C955" s="27"/>
      <c r="D955" s="27"/>
      <c r="E955" s="27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  <c r="BN955" s="28"/>
      <c r="BO955" s="28"/>
      <c r="BP955" s="28"/>
      <c r="BQ955" s="28"/>
      <c r="BR955" s="28"/>
      <c r="BS955" s="28"/>
      <c r="BT955" s="28"/>
      <c r="BU955" s="28"/>
      <c r="BV955" s="28"/>
      <c r="BW955" s="28"/>
      <c r="BX955" s="28"/>
      <c r="BY955" s="28"/>
      <c r="BZ955" s="28"/>
      <c r="CA955" s="28"/>
      <c r="CB955" s="28"/>
      <c r="CC955" s="28"/>
      <c r="CD955" s="28"/>
      <c r="CE955" s="28"/>
      <c r="CF955" s="28"/>
      <c r="CG955" s="28"/>
      <c r="CH955" s="28"/>
      <c r="CI955" s="28"/>
      <c r="CJ955" s="28"/>
      <c r="CK955" s="28"/>
      <c r="CL955" s="28"/>
      <c r="CM955" s="28"/>
      <c r="CN955" s="28"/>
      <c r="CO955" s="28"/>
      <c r="CP955" s="28"/>
      <c r="CQ955" s="28"/>
      <c r="CR955" s="28"/>
      <c r="CS955" s="28"/>
      <c r="CT955" s="28"/>
      <c r="CU955" s="28"/>
      <c r="CV955" s="28"/>
      <c r="CW955" s="28"/>
      <c r="CX955" s="28"/>
      <c r="CY955" s="28"/>
      <c r="CZ955" s="29"/>
      <c r="DA955" s="28"/>
      <c r="DB955" s="28"/>
      <c r="DC955" s="28"/>
      <c r="DD955" s="28"/>
    </row>
    <row r="956" spans="1:108" ht="15.75" customHeight="1" x14ac:dyDescent="0.2">
      <c r="A956" s="27"/>
      <c r="B956" s="27"/>
      <c r="C956" s="27"/>
      <c r="D956" s="27"/>
      <c r="E956" s="27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  <c r="BN956" s="28"/>
      <c r="BO956" s="28"/>
      <c r="BP956" s="28"/>
      <c r="BQ956" s="28"/>
      <c r="BR956" s="28"/>
      <c r="BS956" s="28"/>
      <c r="BT956" s="28"/>
      <c r="BU956" s="28"/>
      <c r="BV956" s="28"/>
      <c r="BW956" s="28"/>
      <c r="BX956" s="28"/>
      <c r="BY956" s="28"/>
      <c r="BZ956" s="28"/>
      <c r="CA956" s="28"/>
      <c r="CB956" s="28"/>
      <c r="CC956" s="28"/>
      <c r="CD956" s="28"/>
      <c r="CE956" s="28"/>
      <c r="CF956" s="28"/>
      <c r="CG956" s="28"/>
      <c r="CH956" s="28"/>
      <c r="CI956" s="28"/>
      <c r="CJ956" s="28"/>
      <c r="CK956" s="28"/>
      <c r="CL956" s="28"/>
      <c r="CM956" s="28"/>
      <c r="CN956" s="28"/>
      <c r="CO956" s="28"/>
      <c r="CP956" s="28"/>
      <c r="CQ956" s="28"/>
      <c r="CR956" s="28"/>
      <c r="CS956" s="28"/>
      <c r="CT956" s="28"/>
      <c r="CU956" s="28"/>
      <c r="CV956" s="28"/>
      <c r="CW956" s="28"/>
      <c r="CX956" s="28"/>
      <c r="CY956" s="28"/>
      <c r="CZ956" s="29"/>
      <c r="DA956" s="28"/>
      <c r="DB956" s="28"/>
      <c r="DC956" s="28"/>
      <c r="DD956" s="28"/>
    </row>
    <row r="957" spans="1:108" ht="15.75" customHeight="1" x14ac:dyDescent="0.2">
      <c r="A957" s="27"/>
      <c r="B957" s="27"/>
      <c r="C957" s="27"/>
      <c r="D957" s="27"/>
      <c r="E957" s="27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  <c r="BN957" s="28"/>
      <c r="BO957" s="28"/>
      <c r="BP957" s="28"/>
      <c r="BQ957" s="28"/>
      <c r="BR957" s="28"/>
      <c r="BS957" s="28"/>
      <c r="BT957" s="28"/>
      <c r="BU957" s="28"/>
      <c r="BV957" s="28"/>
      <c r="BW957" s="28"/>
      <c r="BX957" s="28"/>
      <c r="BY957" s="28"/>
      <c r="BZ957" s="28"/>
      <c r="CA957" s="28"/>
      <c r="CB957" s="28"/>
      <c r="CC957" s="28"/>
      <c r="CD957" s="28"/>
      <c r="CE957" s="28"/>
      <c r="CF957" s="28"/>
      <c r="CG957" s="28"/>
      <c r="CH957" s="28"/>
      <c r="CI957" s="28"/>
      <c r="CJ957" s="28"/>
      <c r="CK957" s="28"/>
      <c r="CL957" s="28"/>
      <c r="CM957" s="28"/>
      <c r="CN957" s="28"/>
      <c r="CO957" s="28"/>
      <c r="CP957" s="28"/>
      <c r="CQ957" s="28"/>
      <c r="CR957" s="28"/>
      <c r="CS957" s="28"/>
      <c r="CT957" s="28"/>
      <c r="CU957" s="28"/>
      <c r="CV957" s="28"/>
      <c r="CW957" s="28"/>
      <c r="CX957" s="28"/>
      <c r="CY957" s="28"/>
      <c r="CZ957" s="29"/>
      <c r="DA957" s="28"/>
      <c r="DB957" s="28"/>
      <c r="DC957" s="28"/>
      <c r="DD957" s="28"/>
    </row>
    <row r="958" spans="1:108" ht="15.75" customHeight="1" x14ac:dyDescent="0.2">
      <c r="A958" s="27"/>
      <c r="B958" s="27"/>
      <c r="C958" s="27"/>
      <c r="D958" s="27"/>
      <c r="E958" s="27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  <c r="BN958" s="28"/>
      <c r="BO958" s="28"/>
      <c r="BP958" s="28"/>
      <c r="BQ958" s="28"/>
      <c r="BR958" s="28"/>
      <c r="BS958" s="28"/>
      <c r="BT958" s="28"/>
      <c r="BU958" s="28"/>
      <c r="BV958" s="28"/>
      <c r="BW958" s="28"/>
      <c r="BX958" s="28"/>
      <c r="BY958" s="28"/>
      <c r="BZ958" s="28"/>
      <c r="CA958" s="28"/>
      <c r="CB958" s="28"/>
      <c r="CC958" s="28"/>
      <c r="CD958" s="28"/>
      <c r="CE958" s="28"/>
      <c r="CF958" s="28"/>
      <c r="CG958" s="28"/>
      <c r="CH958" s="28"/>
      <c r="CI958" s="28"/>
      <c r="CJ958" s="28"/>
      <c r="CK958" s="28"/>
      <c r="CL958" s="28"/>
      <c r="CM958" s="28"/>
      <c r="CN958" s="28"/>
      <c r="CO958" s="28"/>
      <c r="CP958" s="28"/>
      <c r="CQ958" s="28"/>
      <c r="CR958" s="28"/>
      <c r="CS958" s="28"/>
      <c r="CT958" s="28"/>
      <c r="CU958" s="28"/>
      <c r="CV958" s="28"/>
      <c r="CW958" s="28"/>
      <c r="CX958" s="28"/>
      <c r="CY958" s="28"/>
      <c r="CZ958" s="29"/>
      <c r="DA958" s="28"/>
      <c r="DB958" s="28"/>
      <c r="DC958" s="28"/>
      <c r="DD958" s="28"/>
    </row>
    <row r="959" spans="1:108" ht="15.75" customHeight="1" x14ac:dyDescent="0.2">
      <c r="A959" s="27"/>
      <c r="B959" s="27"/>
      <c r="C959" s="27"/>
      <c r="D959" s="27"/>
      <c r="E959" s="27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  <c r="BN959" s="28"/>
      <c r="BO959" s="28"/>
      <c r="BP959" s="28"/>
      <c r="BQ959" s="28"/>
      <c r="BR959" s="28"/>
      <c r="BS959" s="28"/>
      <c r="BT959" s="28"/>
      <c r="BU959" s="28"/>
      <c r="BV959" s="28"/>
      <c r="BW959" s="28"/>
      <c r="BX959" s="28"/>
      <c r="BY959" s="28"/>
      <c r="BZ959" s="28"/>
      <c r="CA959" s="28"/>
      <c r="CB959" s="28"/>
      <c r="CC959" s="28"/>
      <c r="CD959" s="28"/>
      <c r="CE959" s="28"/>
      <c r="CF959" s="28"/>
      <c r="CG959" s="28"/>
      <c r="CH959" s="28"/>
      <c r="CI959" s="28"/>
      <c r="CJ959" s="28"/>
      <c r="CK959" s="28"/>
      <c r="CL959" s="28"/>
      <c r="CM959" s="28"/>
      <c r="CN959" s="28"/>
      <c r="CO959" s="28"/>
      <c r="CP959" s="28"/>
      <c r="CQ959" s="28"/>
      <c r="CR959" s="28"/>
      <c r="CS959" s="28"/>
      <c r="CT959" s="28"/>
      <c r="CU959" s="28"/>
      <c r="CV959" s="28"/>
      <c r="CW959" s="28"/>
      <c r="CX959" s="28"/>
      <c r="CY959" s="28"/>
      <c r="CZ959" s="29"/>
      <c r="DA959" s="28"/>
      <c r="DB959" s="28"/>
      <c r="DC959" s="28"/>
      <c r="DD959" s="28"/>
    </row>
    <row r="960" spans="1:108" ht="15.75" customHeight="1" x14ac:dyDescent="0.2">
      <c r="A960" s="27"/>
      <c r="B960" s="27"/>
      <c r="C960" s="27"/>
      <c r="D960" s="27"/>
      <c r="E960" s="27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  <c r="BY960" s="28"/>
      <c r="BZ960" s="28"/>
      <c r="CA960" s="28"/>
      <c r="CB960" s="28"/>
      <c r="CC960" s="28"/>
      <c r="CD960" s="28"/>
      <c r="CE960" s="28"/>
      <c r="CF960" s="28"/>
      <c r="CG960" s="28"/>
      <c r="CH960" s="28"/>
      <c r="CI960" s="28"/>
      <c r="CJ960" s="28"/>
      <c r="CK960" s="28"/>
      <c r="CL960" s="28"/>
      <c r="CM960" s="28"/>
      <c r="CN960" s="28"/>
      <c r="CO960" s="28"/>
      <c r="CP960" s="28"/>
      <c r="CQ960" s="28"/>
      <c r="CR960" s="28"/>
      <c r="CS960" s="28"/>
      <c r="CT960" s="28"/>
      <c r="CU960" s="28"/>
      <c r="CV960" s="28"/>
      <c r="CW960" s="28"/>
      <c r="CX960" s="28"/>
      <c r="CY960" s="28"/>
      <c r="CZ960" s="29"/>
      <c r="DA960" s="28"/>
      <c r="DB960" s="28"/>
      <c r="DC960" s="28"/>
      <c r="DD960" s="28"/>
    </row>
    <row r="961" spans="1:108" ht="15.75" customHeight="1" x14ac:dyDescent="0.2">
      <c r="A961" s="27"/>
      <c r="B961" s="27"/>
      <c r="C961" s="27"/>
      <c r="D961" s="27"/>
      <c r="E961" s="27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  <c r="BN961" s="28"/>
      <c r="BO961" s="28"/>
      <c r="BP961" s="28"/>
      <c r="BQ961" s="28"/>
      <c r="BR961" s="28"/>
      <c r="BS961" s="28"/>
      <c r="BT961" s="28"/>
      <c r="BU961" s="28"/>
      <c r="BV961" s="28"/>
      <c r="BW961" s="28"/>
      <c r="BX961" s="28"/>
      <c r="BY961" s="28"/>
      <c r="BZ961" s="28"/>
      <c r="CA961" s="28"/>
      <c r="CB961" s="28"/>
      <c r="CC961" s="28"/>
      <c r="CD961" s="28"/>
      <c r="CE961" s="28"/>
      <c r="CF961" s="28"/>
      <c r="CG961" s="28"/>
      <c r="CH961" s="28"/>
      <c r="CI961" s="28"/>
      <c r="CJ961" s="28"/>
      <c r="CK961" s="28"/>
      <c r="CL961" s="28"/>
      <c r="CM961" s="28"/>
      <c r="CN961" s="28"/>
      <c r="CO961" s="28"/>
      <c r="CP961" s="28"/>
      <c r="CQ961" s="28"/>
      <c r="CR961" s="28"/>
      <c r="CS961" s="28"/>
      <c r="CT961" s="28"/>
      <c r="CU961" s="28"/>
      <c r="CV961" s="28"/>
      <c r="CW961" s="28"/>
      <c r="CX961" s="28"/>
      <c r="CY961" s="28"/>
      <c r="CZ961" s="29"/>
      <c r="DA961" s="28"/>
      <c r="DB961" s="28"/>
      <c r="DC961" s="28"/>
      <c r="DD961" s="28"/>
    </row>
    <row r="962" spans="1:108" ht="15.75" customHeight="1" x14ac:dyDescent="0.2">
      <c r="A962" s="27"/>
      <c r="B962" s="27"/>
      <c r="C962" s="27"/>
      <c r="D962" s="27"/>
      <c r="E962" s="27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  <c r="BY962" s="28"/>
      <c r="BZ962" s="28"/>
      <c r="CA962" s="28"/>
      <c r="CB962" s="28"/>
      <c r="CC962" s="28"/>
      <c r="CD962" s="28"/>
      <c r="CE962" s="28"/>
      <c r="CF962" s="28"/>
      <c r="CG962" s="28"/>
      <c r="CH962" s="28"/>
      <c r="CI962" s="28"/>
      <c r="CJ962" s="28"/>
      <c r="CK962" s="28"/>
      <c r="CL962" s="28"/>
      <c r="CM962" s="28"/>
      <c r="CN962" s="28"/>
      <c r="CO962" s="28"/>
      <c r="CP962" s="28"/>
      <c r="CQ962" s="28"/>
      <c r="CR962" s="28"/>
      <c r="CS962" s="28"/>
      <c r="CT962" s="28"/>
      <c r="CU962" s="28"/>
      <c r="CV962" s="28"/>
      <c r="CW962" s="28"/>
      <c r="CX962" s="28"/>
      <c r="CY962" s="28"/>
      <c r="CZ962" s="29"/>
      <c r="DA962" s="28"/>
      <c r="DB962" s="28"/>
      <c r="DC962" s="28"/>
      <c r="DD962" s="28"/>
    </row>
    <row r="963" spans="1:108" ht="15.75" customHeight="1" x14ac:dyDescent="0.2">
      <c r="A963" s="27"/>
      <c r="B963" s="27"/>
      <c r="C963" s="27"/>
      <c r="D963" s="27"/>
      <c r="E963" s="27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  <c r="CL963" s="28"/>
      <c r="CM963" s="28"/>
      <c r="CN963" s="28"/>
      <c r="CO963" s="28"/>
      <c r="CP963" s="28"/>
      <c r="CQ963" s="28"/>
      <c r="CR963" s="28"/>
      <c r="CS963" s="28"/>
      <c r="CT963" s="28"/>
      <c r="CU963" s="28"/>
      <c r="CV963" s="28"/>
      <c r="CW963" s="28"/>
      <c r="CX963" s="28"/>
      <c r="CY963" s="28"/>
      <c r="CZ963" s="29"/>
      <c r="DA963" s="28"/>
      <c r="DB963" s="28"/>
      <c r="DC963" s="28"/>
      <c r="DD963" s="28"/>
    </row>
    <row r="964" spans="1:108" ht="15.75" customHeight="1" x14ac:dyDescent="0.2">
      <c r="A964" s="27"/>
      <c r="B964" s="27"/>
      <c r="C964" s="27"/>
      <c r="D964" s="27"/>
      <c r="E964" s="27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  <c r="BN964" s="28"/>
      <c r="BO964" s="28"/>
      <c r="BP964" s="28"/>
      <c r="BQ964" s="28"/>
      <c r="BR964" s="28"/>
      <c r="BS964" s="28"/>
      <c r="BT964" s="28"/>
      <c r="BU964" s="28"/>
      <c r="BV964" s="28"/>
      <c r="BW964" s="28"/>
      <c r="BX964" s="28"/>
      <c r="BY964" s="28"/>
      <c r="BZ964" s="28"/>
      <c r="CA964" s="28"/>
      <c r="CB964" s="28"/>
      <c r="CC964" s="28"/>
      <c r="CD964" s="28"/>
      <c r="CE964" s="28"/>
      <c r="CF964" s="28"/>
      <c r="CG964" s="28"/>
      <c r="CH964" s="28"/>
      <c r="CI964" s="28"/>
      <c r="CJ964" s="28"/>
      <c r="CK964" s="28"/>
      <c r="CL964" s="28"/>
      <c r="CM964" s="28"/>
      <c r="CN964" s="28"/>
      <c r="CO964" s="28"/>
      <c r="CP964" s="28"/>
      <c r="CQ964" s="28"/>
      <c r="CR964" s="28"/>
      <c r="CS964" s="28"/>
      <c r="CT964" s="28"/>
      <c r="CU964" s="28"/>
      <c r="CV964" s="28"/>
      <c r="CW964" s="28"/>
      <c r="CX964" s="28"/>
      <c r="CY964" s="28"/>
      <c r="CZ964" s="29"/>
      <c r="DA964" s="28"/>
      <c r="DB964" s="28"/>
      <c r="DC964" s="28"/>
      <c r="DD964" s="28"/>
    </row>
    <row r="965" spans="1:108" ht="15.75" customHeight="1" x14ac:dyDescent="0.2">
      <c r="A965" s="27"/>
      <c r="B965" s="27"/>
      <c r="C965" s="27"/>
      <c r="D965" s="27"/>
      <c r="E965" s="27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  <c r="BN965" s="28"/>
      <c r="BO965" s="28"/>
      <c r="BP965" s="28"/>
      <c r="BQ965" s="28"/>
      <c r="BR965" s="28"/>
      <c r="BS965" s="28"/>
      <c r="BT965" s="28"/>
      <c r="BU965" s="28"/>
      <c r="BV965" s="28"/>
      <c r="BW965" s="28"/>
      <c r="BX965" s="28"/>
      <c r="BY965" s="28"/>
      <c r="BZ965" s="28"/>
      <c r="CA965" s="28"/>
      <c r="CB965" s="28"/>
      <c r="CC965" s="28"/>
      <c r="CD965" s="28"/>
      <c r="CE965" s="28"/>
      <c r="CF965" s="28"/>
      <c r="CG965" s="28"/>
      <c r="CH965" s="28"/>
      <c r="CI965" s="28"/>
      <c r="CJ965" s="28"/>
      <c r="CK965" s="28"/>
      <c r="CL965" s="28"/>
      <c r="CM965" s="28"/>
      <c r="CN965" s="28"/>
      <c r="CO965" s="28"/>
      <c r="CP965" s="28"/>
      <c r="CQ965" s="28"/>
      <c r="CR965" s="28"/>
      <c r="CS965" s="28"/>
      <c r="CT965" s="28"/>
      <c r="CU965" s="28"/>
      <c r="CV965" s="28"/>
      <c r="CW965" s="28"/>
      <c r="CX965" s="28"/>
      <c r="CY965" s="28"/>
      <c r="CZ965" s="29"/>
      <c r="DA965" s="28"/>
      <c r="DB965" s="28"/>
      <c r="DC965" s="28"/>
      <c r="DD965" s="28"/>
    </row>
    <row r="966" spans="1:108" ht="15.75" customHeight="1" x14ac:dyDescent="0.2">
      <c r="A966" s="27"/>
      <c r="B966" s="27"/>
      <c r="C966" s="27"/>
      <c r="D966" s="27"/>
      <c r="E966" s="27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  <c r="BN966" s="28"/>
      <c r="BO966" s="28"/>
      <c r="BP966" s="28"/>
      <c r="BQ966" s="28"/>
      <c r="BR966" s="28"/>
      <c r="BS966" s="28"/>
      <c r="BT966" s="28"/>
      <c r="BU966" s="28"/>
      <c r="BV966" s="28"/>
      <c r="BW966" s="28"/>
      <c r="BX966" s="28"/>
      <c r="BY966" s="28"/>
      <c r="BZ966" s="28"/>
      <c r="CA966" s="28"/>
      <c r="CB966" s="28"/>
      <c r="CC966" s="28"/>
      <c r="CD966" s="28"/>
      <c r="CE966" s="28"/>
      <c r="CF966" s="28"/>
      <c r="CG966" s="28"/>
      <c r="CH966" s="28"/>
      <c r="CI966" s="28"/>
      <c r="CJ966" s="28"/>
      <c r="CK966" s="28"/>
      <c r="CL966" s="28"/>
      <c r="CM966" s="28"/>
      <c r="CN966" s="28"/>
      <c r="CO966" s="28"/>
      <c r="CP966" s="28"/>
      <c r="CQ966" s="28"/>
      <c r="CR966" s="28"/>
      <c r="CS966" s="28"/>
      <c r="CT966" s="28"/>
      <c r="CU966" s="28"/>
      <c r="CV966" s="28"/>
      <c r="CW966" s="28"/>
      <c r="CX966" s="28"/>
      <c r="CY966" s="28"/>
      <c r="CZ966" s="29"/>
      <c r="DA966" s="28"/>
      <c r="DB966" s="28"/>
      <c r="DC966" s="28"/>
      <c r="DD966" s="28"/>
    </row>
    <row r="967" spans="1:108" ht="15.75" customHeight="1" x14ac:dyDescent="0.2">
      <c r="A967" s="27"/>
      <c r="B967" s="27"/>
      <c r="C967" s="27"/>
      <c r="D967" s="27"/>
      <c r="E967" s="27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  <c r="BY967" s="28"/>
      <c r="BZ967" s="28"/>
      <c r="CA967" s="28"/>
      <c r="CB967" s="28"/>
      <c r="CC967" s="28"/>
      <c r="CD967" s="28"/>
      <c r="CE967" s="28"/>
      <c r="CF967" s="28"/>
      <c r="CG967" s="28"/>
      <c r="CH967" s="28"/>
      <c r="CI967" s="28"/>
      <c r="CJ967" s="28"/>
      <c r="CK967" s="28"/>
      <c r="CL967" s="28"/>
      <c r="CM967" s="28"/>
      <c r="CN967" s="28"/>
      <c r="CO967" s="28"/>
      <c r="CP967" s="28"/>
      <c r="CQ967" s="28"/>
      <c r="CR967" s="28"/>
      <c r="CS967" s="28"/>
      <c r="CT967" s="28"/>
      <c r="CU967" s="28"/>
      <c r="CV967" s="28"/>
      <c r="CW967" s="28"/>
      <c r="CX967" s="28"/>
      <c r="CY967" s="28"/>
      <c r="CZ967" s="29"/>
      <c r="DA967" s="28"/>
      <c r="DB967" s="28"/>
      <c r="DC967" s="28"/>
      <c r="DD967" s="28"/>
    </row>
    <row r="968" spans="1:108" ht="15.75" customHeight="1" x14ac:dyDescent="0.2">
      <c r="A968" s="27"/>
      <c r="B968" s="27"/>
      <c r="C968" s="27"/>
      <c r="D968" s="27"/>
      <c r="E968" s="27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  <c r="BY968" s="28"/>
      <c r="BZ968" s="28"/>
      <c r="CA968" s="28"/>
      <c r="CB968" s="28"/>
      <c r="CC968" s="28"/>
      <c r="CD968" s="28"/>
      <c r="CE968" s="28"/>
      <c r="CF968" s="28"/>
      <c r="CG968" s="28"/>
      <c r="CH968" s="28"/>
      <c r="CI968" s="28"/>
      <c r="CJ968" s="28"/>
      <c r="CK968" s="28"/>
      <c r="CL968" s="28"/>
      <c r="CM968" s="28"/>
      <c r="CN968" s="28"/>
      <c r="CO968" s="28"/>
      <c r="CP968" s="28"/>
      <c r="CQ968" s="28"/>
      <c r="CR968" s="28"/>
      <c r="CS968" s="28"/>
      <c r="CT968" s="28"/>
      <c r="CU968" s="28"/>
      <c r="CV968" s="28"/>
      <c r="CW968" s="28"/>
      <c r="CX968" s="28"/>
      <c r="CY968" s="28"/>
      <c r="CZ968" s="29"/>
      <c r="DA968" s="28"/>
      <c r="DB968" s="28"/>
      <c r="DC968" s="28"/>
      <c r="DD968" s="28"/>
    </row>
    <row r="969" spans="1:108" ht="15.75" customHeight="1" x14ac:dyDescent="0.2">
      <c r="A969" s="27"/>
      <c r="B969" s="27"/>
      <c r="C969" s="27"/>
      <c r="D969" s="27"/>
      <c r="E969" s="27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  <c r="BY969" s="28"/>
      <c r="BZ969" s="28"/>
      <c r="CA969" s="28"/>
      <c r="CB969" s="28"/>
      <c r="CC969" s="28"/>
      <c r="CD969" s="28"/>
      <c r="CE969" s="28"/>
      <c r="CF969" s="28"/>
      <c r="CG969" s="28"/>
      <c r="CH969" s="28"/>
      <c r="CI969" s="28"/>
      <c r="CJ969" s="28"/>
      <c r="CK969" s="28"/>
      <c r="CL969" s="28"/>
      <c r="CM969" s="28"/>
      <c r="CN969" s="28"/>
      <c r="CO969" s="28"/>
      <c r="CP969" s="28"/>
      <c r="CQ969" s="28"/>
      <c r="CR969" s="28"/>
      <c r="CS969" s="28"/>
      <c r="CT969" s="28"/>
      <c r="CU969" s="28"/>
      <c r="CV969" s="28"/>
      <c r="CW969" s="28"/>
      <c r="CX969" s="28"/>
      <c r="CY969" s="28"/>
      <c r="CZ969" s="29"/>
      <c r="DA969" s="28"/>
      <c r="DB969" s="28"/>
      <c r="DC969" s="28"/>
      <c r="DD969" s="28"/>
    </row>
    <row r="970" spans="1:108" ht="15.75" customHeight="1" x14ac:dyDescent="0.2">
      <c r="A970" s="27"/>
      <c r="B970" s="27"/>
      <c r="C970" s="27"/>
      <c r="D970" s="27"/>
      <c r="E970" s="27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  <c r="BN970" s="28"/>
      <c r="BO970" s="28"/>
      <c r="BP970" s="28"/>
      <c r="BQ970" s="28"/>
      <c r="BR970" s="28"/>
      <c r="BS970" s="28"/>
      <c r="BT970" s="28"/>
      <c r="BU970" s="28"/>
      <c r="BV970" s="28"/>
      <c r="BW970" s="28"/>
      <c r="BX970" s="28"/>
      <c r="BY970" s="28"/>
      <c r="BZ970" s="28"/>
      <c r="CA970" s="28"/>
      <c r="CB970" s="28"/>
      <c r="CC970" s="28"/>
      <c r="CD970" s="28"/>
      <c r="CE970" s="28"/>
      <c r="CF970" s="28"/>
      <c r="CG970" s="28"/>
      <c r="CH970" s="28"/>
      <c r="CI970" s="28"/>
      <c r="CJ970" s="28"/>
      <c r="CK970" s="28"/>
      <c r="CL970" s="28"/>
      <c r="CM970" s="28"/>
      <c r="CN970" s="28"/>
      <c r="CO970" s="28"/>
      <c r="CP970" s="28"/>
      <c r="CQ970" s="28"/>
      <c r="CR970" s="28"/>
      <c r="CS970" s="28"/>
      <c r="CT970" s="28"/>
      <c r="CU970" s="28"/>
      <c r="CV970" s="28"/>
      <c r="CW970" s="28"/>
      <c r="CX970" s="28"/>
      <c r="CY970" s="28"/>
      <c r="CZ970" s="29"/>
      <c r="DA970" s="28"/>
      <c r="DB970" s="28"/>
      <c r="DC970" s="28"/>
      <c r="DD970" s="28"/>
    </row>
    <row r="971" spans="1:108" ht="15.75" customHeight="1" x14ac:dyDescent="0.2">
      <c r="A971" s="27"/>
      <c r="B971" s="27"/>
      <c r="C971" s="27"/>
      <c r="D971" s="27"/>
      <c r="E971" s="27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  <c r="BN971" s="28"/>
      <c r="BO971" s="28"/>
      <c r="BP971" s="28"/>
      <c r="BQ971" s="28"/>
      <c r="BR971" s="28"/>
      <c r="BS971" s="28"/>
      <c r="BT971" s="28"/>
      <c r="BU971" s="28"/>
      <c r="BV971" s="28"/>
      <c r="BW971" s="28"/>
      <c r="BX971" s="28"/>
      <c r="BY971" s="28"/>
      <c r="BZ971" s="28"/>
      <c r="CA971" s="28"/>
      <c r="CB971" s="28"/>
      <c r="CC971" s="28"/>
      <c r="CD971" s="28"/>
      <c r="CE971" s="28"/>
      <c r="CF971" s="28"/>
      <c r="CG971" s="28"/>
      <c r="CH971" s="28"/>
      <c r="CI971" s="28"/>
      <c r="CJ971" s="28"/>
      <c r="CK971" s="28"/>
      <c r="CL971" s="28"/>
      <c r="CM971" s="28"/>
      <c r="CN971" s="28"/>
      <c r="CO971" s="28"/>
      <c r="CP971" s="28"/>
      <c r="CQ971" s="28"/>
      <c r="CR971" s="28"/>
      <c r="CS971" s="28"/>
      <c r="CT971" s="28"/>
      <c r="CU971" s="28"/>
      <c r="CV971" s="28"/>
      <c r="CW971" s="28"/>
      <c r="CX971" s="28"/>
      <c r="CY971" s="28"/>
      <c r="CZ971" s="29"/>
      <c r="DA971" s="28"/>
      <c r="DB971" s="28"/>
      <c r="DC971" s="28"/>
      <c r="DD971" s="28"/>
    </row>
    <row r="972" spans="1:108" ht="15.75" customHeight="1" x14ac:dyDescent="0.2">
      <c r="A972" s="27"/>
      <c r="B972" s="27"/>
      <c r="C972" s="27"/>
      <c r="D972" s="27"/>
      <c r="E972" s="27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  <c r="BY972" s="28"/>
      <c r="BZ972" s="28"/>
      <c r="CA972" s="28"/>
      <c r="CB972" s="28"/>
      <c r="CC972" s="28"/>
      <c r="CD972" s="28"/>
      <c r="CE972" s="28"/>
      <c r="CF972" s="28"/>
      <c r="CG972" s="28"/>
      <c r="CH972" s="28"/>
      <c r="CI972" s="28"/>
      <c r="CJ972" s="28"/>
      <c r="CK972" s="28"/>
      <c r="CL972" s="28"/>
      <c r="CM972" s="28"/>
      <c r="CN972" s="28"/>
      <c r="CO972" s="28"/>
      <c r="CP972" s="28"/>
      <c r="CQ972" s="28"/>
      <c r="CR972" s="28"/>
      <c r="CS972" s="28"/>
      <c r="CT972" s="28"/>
      <c r="CU972" s="28"/>
      <c r="CV972" s="28"/>
      <c r="CW972" s="28"/>
      <c r="CX972" s="28"/>
      <c r="CY972" s="28"/>
      <c r="CZ972" s="29"/>
      <c r="DA972" s="28"/>
      <c r="DB972" s="28"/>
      <c r="DC972" s="28"/>
      <c r="DD972" s="28"/>
    </row>
    <row r="973" spans="1:108" ht="15.75" customHeight="1" x14ac:dyDescent="0.2">
      <c r="A973" s="27"/>
      <c r="B973" s="27"/>
      <c r="C973" s="27"/>
      <c r="D973" s="27"/>
      <c r="E973" s="27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  <c r="BY973" s="28"/>
      <c r="BZ973" s="28"/>
      <c r="CA973" s="28"/>
      <c r="CB973" s="28"/>
      <c r="CC973" s="28"/>
      <c r="CD973" s="28"/>
      <c r="CE973" s="28"/>
      <c r="CF973" s="28"/>
      <c r="CG973" s="28"/>
      <c r="CH973" s="28"/>
      <c r="CI973" s="28"/>
      <c r="CJ973" s="28"/>
      <c r="CK973" s="28"/>
      <c r="CL973" s="28"/>
      <c r="CM973" s="28"/>
      <c r="CN973" s="28"/>
      <c r="CO973" s="28"/>
      <c r="CP973" s="28"/>
      <c r="CQ973" s="28"/>
      <c r="CR973" s="28"/>
      <c r="CS973" s="28"/>
      <c r="CT973" s="28"/>
      <c r="CU973" s="28"/>
      <c r="CV973" s="28"/>
      <c r="CW973" s="28"/>
      <c r="CX973" s="28"/>
      <c r="CY973" s="28"/>
      <c r="CZ973" s="29"/>
      <c r="DA973" s="28"/>
      <c r="DB973" s="28"/>
      <c r="DC973" s="28"/>
      <c r="DD973" s="28"/>
    </row>
    <row r="974" spans="1:108" ht="15.75" customHeight="1" x14ac:dyDescent="0.2">
      <c r="A974" s="27"/>
      <c r="B974" s="27"/>
      <c r="C974" s="27"/>
      <c r="D974" s="27"/>
      <c r="E974" s="27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  <c r="BN974" s="28"/>
      <c r="BO974" s="28"/>
      <c r="BP974" s="28"/>
      <c r="BQ974" s="28"/>
      <c r="BR974" s="28"/>
      <c r="BS974" s="28"/>
      <c r="BT974" s="28"/>
      <c r="BU974" s="28"/>
      <c r="BV974" s="28"/>
      <c r="BW974" s="28"/>
      <c r="BX974" s="28"/>
      <c r="BY974" s="28"/>
      <c r="BZ974" s="28"/>
      <c r="CA974" s="28"/>
      <c r="CB974" s="28"/>
      <c r="CC974" s="28"/>
      <c r="CD974" s="28"/>
      <c r="CE974" s="28"/>
      <c r="CF974" s="28"/>
      <c r="CG974" s="28"/>
      <c r="CH974" s="28"/>
      <c r="CI974" s="28"/>
      <c r="CJ974" s="28"/>
      <c r="CK974" s="28"/>
      <c r="CL974" s="28"/>
      <c r="CM974" s="28"/>
      <c r="CN974" s="28"/>
      <c r="CO974" s="28"/>
      <c r="CP974" s="28"/>
      <c r="CQ974" s="28"/>
      <c r="CR974" s="28"/>
      <c r="CS974" s="28"/>
      <c r="CT974" s="28"/>
      <c r="CU974" s="28"/>
      <c r="CV974" s="28"/>
      <c r="CW974" s="28"/>
      <c r="CX974" s="28"/>
      <c r="CY974" s="28"/>
      <c r="CZ974" s="29"/>
      <c r="DA974" s="28"/>
      <c r="DB974" s="28"/>
      <c r="DC974" s="28"/>
      <c r="DD974" s="28"/>
    </row>
    <row r="975" spans="1:108" ht="15.75" customHeight="1" x14ac:dyDescent="0.2">
      <c r="A975" s="27"/>
      <c r="B975" s="27"/>
      <c r="C975" s="27"/>
      <c r="D975" s="27"/>
      <c r="E975" s="27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  <c r="BN975" s="28"/>
      <c r="BO975" s="28"/>
      <c r="BP975" s="28"/>
      <c r="BQ975" s="28"/>
      <c r="BR975" s="28"/>
      <c r="BS975" s="28"/>
      <c r="BT975" s="28"/>
      <c r="BU975" s="28"/>
      <c r="BV975" s="28"/>
      <c r="BW975" s="28"/>
      <c r="BX975" s="28"/>
      <c r="BY975" s="28"/>
      <c r="BZ975" s="28"/>
      <c r="CA975" s="28"/>
      <c r="CB975" s="28"/>
      <c r="CC975" s="28"/>
      <c r="CD975" s="28"/>
      <c r="CE975" s="28"/>
      <c r="CF975" s="28"/>
      <c r="CG975" s="28"/>
      <c r="CH975" s="28"/>
      <c r="CI975" s="28"/>
      <c r="CJ975" s="28"/>
      <c r="CK975" s="28"/>
      <c r="CL975" s="28"/>
      <c r="CM975" s="28"/>
      <c r="CN975" s="28"/>
      <c r="CO975" s="28"/>
      <c r="CP975" s="28"/>
      <c r="CQ975" s="28"/>
      <c r="CR975" s="28"/>
      <c r="CS975" s="28"/>
      <c r="CT975" s="28"/>
      <c r="CU975" s="28"/>
      <c r="CV975" s="28"/>
      <c r="CW975" s="28"/>
      <c r="CX975" s="28"/>
      <c r="CY975" s="28"/>
      <c r="CZ975" s="29"/>
      <c r="DA975" s="28"/>
      <c r="DB975" s="28"/>
      <c r="DC975" s="28"/>
      <c r="DD975" s="28"/>
    </row>
    <row r="976" spans="1:108" ht="15.75" customHeight="1" x14ac:dyDescent="0.2">
      <c r="A976" s="27"/>
      <c r="B976" s="27"/>
      <c r="C976" s="27"/>
      <c r="D976" s="27"/>
      <c r="E976" s="27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  <c r="BN976" s="28"/>
      <c r="BO976" s="28"/>
      <c r="BP976" s="28"/>
      <c r="BQ976" s="28"/>
      <c r="BR976" s="28"/>
      <c r="BS976" s="28"/>
      <c r="BT976" s="28"/>
      <c r="BU976" s="28"/>
      <c r="BV976" s="28"/>
      <c r="BW976" s="28"/>
      <c r="BX976" s="28"/>
      <c r="BY976" s="28"/>
      <c r="BZ976" s="28"/>
      <c r="CA976" s="28"/>
      <c r="CB976" s="28"/>
      <c r="CC976" s="28"/>
      <c r="CD976" s="28"/>
      <c r="CE976" s="28"/>
      <c r="CF976" s="28"/>
      <c r="CG976" s="28"/>
      <c r="CH976" s="28"/>
      <c r="CI976" s="28"/>
      <c r="CJ976" s="28"/>
      <c r="CK976" s="28"/>
      <c r="CL976" s="28"/>
      <c r="CM976" s="28"/>
      <c r="CN976" s="28"/>
      <c r="CO976" s="28"/>
      <c r="CP976" s="28"/>
      <c r="CQ976" s="28"/>
      <c r="CR976" s="28"/>
      <c r="CS976" s="28"/>
      <c r="CT976" s="28"/>
      <c r="CU976" s="28"/>
      <c r="CV976" s="28"/>
      <c r="CW976" s="28"/>
      <c r="CX976" s="28"/>
      <c r="CY976" s="28"/>
      <c r="CZ976" s="29"/>
      <c r="DA976" s="28"/>
      <c r="DB976" s="28"/>
      <c r="DC976" s="28"/>
      <c r="DD976" s="28"/>
    </row>
    <row r="977" spans="1:108" ht="15.75" customHeight="1" x14ac:dyDescent="0.2">
      <c r="A977" s="27"/>
      <c r="B977" s="27"/>
      <c r="C977" s="27"/>
      <c r="D977" s="27"/>
      <c r="E977" s="27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  <c r="BN977" s="28"/>
      <c r="BO977" s="28"/>
      <c r="BP977" s="28"/>
      <c r="BQ977" s="28"/>
      <c r="BR977" s="28"/>
      <c r="BS977" s="28"/>
      <c r="BT977" s="28"/>
      <c r="BU977" s="28"/>
      <c r="BV977" s="28"/>
      <c r="BW977" s="28"/>
      <c r="BX977" s="28"/>
      <c r="BY977" s="28"/>
      <c r="BZ977" s="28"/>
      <c r="CA977" s="28"/>
      <c r="CB977" s="28"/>
      <c r="CC977" s="28"/>
      <c r="CD977" s="28"/>
      <c r="CE977" s="28"/>
      <c r="CF977" s="28"/>
      <c r="CG977" s="28"/>
      <c r="CH977" s="28"/>
      <c r="CI977" s="28"/>
      <c r="CJ977" s="28"/>
      <c r="CK977" s="28"/>
      <c r="CL977" s="28"/>
      <c r="CM977" s="28"/>
      <c r="CN977" s="28"/>
      <c r="CO977" s="28"/>
      <c r="CP977" s="28"/>
      <c r="CQ977" s="28"/>
      <c r="CR977" s="28"/>
      <c r="CS977" s="28"/>
      <c r="CT977" s="28"/>
      <c r="CU977" s="28"/>
      <c r="CV977" s="28"/>
      <c r="CW977" s="28"/>
      <c r="CX977" s="28"/>
      <c r="CY977" s="28"/>
      <c r="CZ977" s="29"/>
      <c r="DA977" s="28"/>
      <c r="DB977" s="28"/>
      <c r="DC977" s="28"/>
      <c r="DD977" s="28"/>
    </row>
    <row r="978" spans="1:108" ht="15.75" customHeight="1" x14ac:dyDescent="0.2">
      <c r="A978" s="27"/>
      <c r="B978" s="27"/>
      <c r="C978" s="27"/>
      <c r="D978" s="27"/>
      <c r="E978" s="27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  <c r="BN978" s="28"/>
      <c r="BO978" s="28"/>
      <c r="BP978" s="28"/>
      <c r="BQ978" s="28"/>
      <c r="BR978" s="28"/>
      <c r="BS978" s="28"/>
      <c r="BT978" s="28"/>
      <c r="BU978" s="28"/>
      <c r="BV978" s="28"/>
      <c r="BW978" s="28"/>
      <c r="BX978" s="28"/>
      <c r="BY978" s="28"/>
      <c r="BZ978" s="28"/>
      <c r="CA978" s="28"/>
      <c r="CB978" s="28"/>
      <c r="CC978" s="28"/>
      <c r="CD978" s="28"/>
      <c r="CE978" s="28"/>
      <c r="CF978" s="28"/>
      <c r="CG978" s="28"/>
      <c r="CH978" s="28"/>
      <c r="CI978" s="28"/>
      <c r="CJ978" s="28"/>
      <c r="CK978" s="28"/>
      <c r="CL978" s="28"/>
      <c r="CM978" s="28"/>
      <c r="CN978" s="28"/>
      <c r="CO978" s="28"/>
      <c r="CP978" s="28"/>
      <c r="CQ978" s="28"/>
      <c r="CR978" s="28"/>
      <c r="CS978" s="28"/>
      <c r="CT978" s="28"/>
      <c r="CU978" s="28"/>
      <c r="CV978" s="28"/>
      <c r="CW978" s="28"/>
      <c r="CX978" s="28"/>
      <c r="CY978" s="28"/>
      <c r="CZ978" s="29"/>
      <c r="DA978" s="28"/>
      <c r="DB978" s="28"/>
      <c r="DC978" s="28"/>
      <c r="DD978" s="28"/>
    </row>
    <row r="979" spans="1:108" ht="15.75" customHeight="1" x14ac:dyDescent="0.2">
      <c r="A979" s="27"/>
      <c r="B979" s="27"/>
      <c r="C979" s="27"/>
      <c r="D979" s="27"/>
      <c r="E979" s="27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  <c r="BN979" s="28"/>
      <c r="BO979" s="28"/>
      <c r="BP979" s="28"/>
      <c r="BQ979" s="28"/>
      <c r="BR979" s="28"/>
      <c r="BS979" s="28"/>
      <c r="BT979" s="28"/>
      <c r="BU979" s="28"/>
      <c r="BV979" s="28"/>
      <c r="BW979" s="28"/>
      <c r="BX979" s="28"/>
      <c r="BY979" s="28"/>
      <c r="BZ979" s="28"/>
      <c r="CA979" s="28"/>
      <c r="CB979" s="28"/>
      <c r="CC979" s="28"/>
      <c r="CD979" s="28"/>
      <c r="CE979" s="28"/>
      <c r="CF979" s="28"/>
      <c r="CG979" s="28"/>
      <c r="CH979" s="28"/>
      <c r="CI979" s="28"/>
      <c r="CJ979" s="28"/>
      <c r="CK979" s="28"/>
      <c r="CL979" s="28"/>
      <c r="CM979" s="28"/>
      <c r="CN979" s="28"/>
      <c r="CO979" s="28"/>
      <c r="CP979" s="28"/>
      <c r="CQ979" s="28"/>
      <c r="CR979" s="28"/>
      <c r="CS979" s="28"/>
      <c r="CT979" s="28"/>
      <c r="CU979" s="28"/>
      <c r="CV979" s="28"/>
      <c r="CW979" s="28"/>
      <c r="CX979" s="28"/>
      <c r="CY979" s="28"/>
      <c r="CZ979" s="29"/>
      <c r="DA979" s="28"/>
      <c r="DB979" s="28"/>
      <c r="DC979" s="28"/>
      <c r="DD979" s="28"/>
    </row>
    <row r="980" spans="1:108" ht="15.75" customHeight="1" x14ac:dyDescent="0.2">
      <c r="A980" s="27"/>
      <c r="B980" s="27"/>
      <c r="C980" s="27"/>
      <c r="D980" s="27"/>
      <c r="E980" s="27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  <c r="BN980" s="28"/>
      <c r="BO980" s="28"/>
      <c r="BP980" s="28"/>
      <c r="BQ980" s="28"/>
      <c r="BR980" s="28"/>
      <c r="BS980" s="28"/>
      <c r="BT980" s="28"/>
      <c r="BU980" s="28"/>
      <c r="BV980" s="28"/>
      <c r="BW980" s="28"/>
      <c r="BX980" s="28"/>
      <c r="BY980" s="28"/>
      <c r="BZ980" s="28"/>
      <c r="CA980" s="28"/>
      <c r="CB980" s="28"/>
      <c r="CC980" s="28"/>
      <c r="CD980" s="28"/>
      <c r="CE980" s="28"/>
      <c r="CF980" s="28"/>
      <c r="CG980" s="28"/>
      <c r="CH980" s="28"/>
      <c r="CI980" s="28"/>
      <c r="CJ980" s="28"/>
      <c r="CK980" s="28"/>
      <c r="CL980" s="28"/>
      <c r="CM980" s="28"/>
      <c r="CN980" s="28"/>
      <c r="CO980" s="28"/>
      <c r="CP980" s="28"/>
      <c r="CQ980" s="28"/>
      <c r="CR980" s="28"/>
      <c r="CS980" s="28"/>
      <c r="CT980" s="28"/>
      <c r="CU980" s="28"/>
      <c r="CV980" s="28"/>
      <c r="CW980" s="28"/>
      <c r="CX980" s="28"/>
      <c r="CY980" s="28"/>
      <c r="CZ980" s="29"/>
      <c r="DA980" s="28"/>
      <c r="DB980" s="28"/>
      <c r="DC980" s="28"/>
      <c r="DD980" s="28"/>
    </row>
    <row r="981" spans="1:108" ht="15.75" customHeight="1" x14ac:dyDescent="0.2">
      <c r="A981" s="27"/>
      <c r="B981" s="27"/>
      <c r="C981" s="27"/>
      <c r="D981" s="27"/>
      <c r="E981" s="27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  <c r="BN981" s="28"/>
      <c r="BO981" s="28"/>
      <c r="BP981" s="28"/>
      <c r="BQ981" s="28"/>
      <c r="BR981" s="28"/>
      <c r="BS981" s="28"/>
      <c r="BT981" s="28"/>
      <c r="BU981" s="28"/>
      <c r="BV981" s="28"/>
      <c r="BW981" s="28"/>
      <c r="BX981" s="28"/>
      <c r="BY981" s="28"/>
      <c r="BZ981" s="28"/>
      <c r="CA981" s="28"/>
      <c r="CB981" s="28"/>
      <c r="CC981" s="28"/>
      <c r="CD981" s="28"/>
      <c r="CE981" s="28"/>
      <c r="CF981" s="28"/>
      <c r="CG981" s="28"/>
      <c r="CH981" s="28"/>
      <c r="CI981" s="28"/>
      <c r="CJ981" s="28"/>
      <c r="CK981" s="28"/>
      <c r="CL981" s="28"/>
      <c r="CM981" s="28"/>
      <c r="CN981" s="28"/>
      <c r="CO981" s="28"/>
      <c r="CP981" s="28"/>
      <c r="CQ981" s="28"/>
      <c r="CR981" s="28"/>
      <c r="CS981" s="28"/>
      <c r="CT981" s="28"/>
      <c r="CU981" s="28"/>
      <c r="CV981" s="28"/>
      <c r="CW981" s="28"/>
      <c r="CX981" s="28"/>
      <c r="CY981" s="28"/>
      <c r="CZ981" s="29"/>
      <c r="DA981" s="28"/>
      <c r="DB981" s="28"/>
      <c r="DC981" s="28"/>
      <c r="DD981" s="28"/>
    </row>
    <row r="982" spans="1:108" ht="15.75" customHeight="1" x14ac:dyDescent="0.2">
      <c r="A982" s="27"/>
      <c r="B982" s="27"/>
      <c r="C982" s="27"/>
      <c r="D982" s="27"/>
      <c r="E982" s="27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  <c r="BN982" s="28"/>
      <c r="BO982" s="28"/>
      <c r="BP982" s="28"/>
      <c r="BQ982" s="28"/>
      <c r="BR982" s="28"/>
      <c r="BS982" s="28"/>
      <c r="BT982" s="28"/>
      <c r="BU982" s="28"/>
      <c r="BV982" s="28"/>
      <c r="BW982" s="28"/>
      <c r="BX982" s="28"/>
      <c r="BY982" s="28"/>
      <c r="BZ982" s="28"/>
      <c r="CA982" s="28"/>
      <c r="CB982" s="28"/>
      <c r="CC982" s="28"/>
      <c r="CD982" s="28"/>
      <c r="CE982" s="28"/>
      <c r="CF982" s="28"/>
      <c r="CG982" s="28"/>
      <c r="CH982" s="28"/>
      <c r="CI982" s="28"/>
      <c r="CJ982" s="28"/>
      <c r="CK982" s="28"/>
      <c r="CL982" s="28"/>
      <c r="CM982" s="28"/>
      <c r="CN982" s="28"/>
      <c r="CO982" s="28"/>
      <c r="CP982" s="28"/>
      <c r="CQ982" s="28"/>
      <c r="CR982" s="28"/>
      <c r="CS982" s="28"/>
      <c r="CT982" s="28"/>
      <c r="CU982" s="28"/>
      <c r="CV982" s="28"/>
      <c r="CW982" s="28"/>
      <c r="CX982" s="28"/>
      <c r="CY982" s="28"/>
      <c r="CZ982" s="29"/>
      <c r="DA982" s="28"/>
      <c r="DB982" s="28"/>
      <c r="DC982" s="28"/>
      <c r="DD982" s="28"/>
    </row>
    <row r="983" spans="1:108" ht="15.75" customHeight="1" x14ac:dyDescent="0.2">
      <c r="A983" s="27"/>
      <c r="B983" s="27"/>
      <c r="C983" s="27"/>
      <c r="D983" s="27"/>
      <c r="E983" s="27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  <c r="BN983" s="28"/>
      <c r="BO983" s="28"/>
      <c r="BP983" s="28"/>
      <c r="BQ983" s="28"/>
      <c r="BR983" s="28"/>
      <c r="BS983" s="28"/>
      <c r="BT983" s="28"/>
      <c r="BU983" s="28"/>
      <c r="BV983" s="28"/>
      <c r="BW983" s="28"/>
      <c r="BX983" s="28"/>
      <c r="BY983" s="28"/>
      <c r="BZ983" s="28"/>
      <c r="CA983" s="28"/>
      <c r="CB983" s="28"/>
      <c r="CC983" s="28"/>
      <c r="CD983" s="28"/>
      <c r="CE983" s="28"/>
      <c r="CF983" s="28"/>
      <c r="CG983" s="28"/>
      <c r="CH983" s="28"/>
      <c r="CI983" s="28"/>
      <c r="CJ983" s="28"/>
      <c r="CK983" s="28"/>
      <c r="CL983" s="28"/>
      <c r="CM983" s="28"/>
      <c r="CN983" s="28"/>
      <c r="CO983" s="28"/>
      <c r="CP983" s="28"/>
      <c r="CQ983" s="28"/>
      <c r="CR983" s="28"/>
      <c r="CS983" s="28"/>
      <c r="CT983" s="28"/>
      <c r="CU983" s="28"/>
      <c r="CV983" s="28"/>
      <c r="CW983" s="28"/>
      <c r="CX983" s="28"/>
      <c r="CY983" s="28"/>
      <c r="CZ983" s="29"/>
      <c r="DA983" s="28"/>
      <c r="DB983" s="28"/>
      <c r="DC983" s="28"/>
      <c r="DD983" s="28"/>
    </row>
    <row r="984" spans="1:108" ht="15.75" customHeight="1" x14ac:dyDescent="0.2">
      <c r="A984" s="27"/>
      <c r="B984" s="27"/>
      <c r="C984" s="27"/>
      <c r="D984" s="27"/>
      <c r="E984" s="27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  <c r="BN984" s="28"/>
      <c r="BO984" s="28"/>
      <c r="BP984" s="28"/>
      <c r="BQ984" s="28"/>
      <c r="BR984" s="28"/>
      <c r="BS984" s="28"/>
      <c r="BT984" s="28"/>
      <c r="BU984" s="28"/>
      <c r="BV984" s="28"/>
      <c r="BW984" s="28"/>
      <c r="BX984" s="28"/>
      <c r="BY984" s="28"/>
      <c r="BZ984" s="28"/>
      <c r="CA984" s="28"/>
      <c r="CB984" s="28"/>
      <c r="CC984" s="28"/>
      <c r="CD984" s="28"/>
      <c r="CE984" s="28"/>
      <c r="CF984" s="28"/>
      <c r="CG984" s="28"/>
      <c r="CH984" s="28"/>
      <c r="CI984" s="28"/>
      <c r="CJ984" s="28"/>
      <c r="CK984" s="28"/>
      <c r="CL984" s="28"/>
      <c r="CM984" s="28"/>
      <c r="CN984" s="28"/>
      <c r="CO984" s="28"/>
      <c r="CP984" s="28"/>
      <c r="CQ984" s="28"/>
      <c r="CR984" s="28"/>
      <c r="CS984" s="28"/>
      <c r="CT984" s="28"/>
      <c r="CU984" s="28"/>
      <c r="CV984" s="28"/>
      <c r="CW984" s="28"/>
      <c r="CX984" s="28"/>
      <c r="CY984" s="28"/>
      <c r="CZ984" s="29"/>
      <c r="DA984" s="28"/>
      <c r="DB984" s="28"/>
      <c r="DC984" s="28"/>
      <c r="DD984" s="28"/>
    </row>
    <row r="985" spans="1:108" ht="15.75" customHeight="1" x14ac:dyDescent="0.2">
      <c r="A985" s="27"/>
      <c r="B985" s="27"/>
      <c r="C985" s="27"/>
      <c r="D985" s="27"/>
      <c r="E985" s="27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  <c r="BN985" s="28"/>
      <c r="BO985" s="28"/>
      <c r="BP985" s="28"/>
      <c r="BQ985" s="28"/>
      <c r="BR985" s="28"/>
      <c r="BS985" s="28"/>
      <c r="BT985" s="28"/>
      <c r="BU985" s="28"/>
      <c r="BV985" s="28"/>
      <c r="BW985" s="28"/>
      <c r="BX985" s="28"/>
      <c r="BY985" s="28"/>
      <c r="BZ985" s="28"/>
      <c r="CA985" s="28"/>
      <c r="CB985" s="28"/>
      <c r="CC985" s="28"/>
      <c r="CD985" s="28"/>
      <c r="CE985" s="28"/>
      <c r="CF985" s="28"/>
      <c r="CG985" s="28"/>
      <c r="CH985" s="28"/>
      <c r="CI985" s="28"/>
      <c r="CJ985" s="28"/>
      <c r="CK985" s="28"/>
      <c r="CL985" s="28"/>
      <c r="CM985" s="28"/>
      <c r="CN985" s="28"/>
      <c r="CO985" s="28"/>
      <c r="CP985" s="28"/>
      <c r="CQ985" s="28"/>
      <c r="CR985" s="28"/>
      <c r="CS985" s="28"/>
      <c r="CT985" s="28"/>
      <c r="CU985" s="28"/>
      <c r="CV985" s="28"/>
      <c r="CW985" s="28"/>
      <c r="CX985" s="28"/>
      <c r="CY985" s="28"/>
      <c r="CZ985" s="29"/>
      <c r="DA985" s="28"/>
      <c r="DB985" s="28"/>
      <c r="DC985" s="28"/>
      <c r="DD985" s="28"/>
    </row>
    <row r="986" spans="1:108" ht="15.75" customHeight="1" x14ac:dyDescent="0.2">
      <c r="A986" s="27"/>
      <c r="B986" s="27"/>
      <c r="C986" s="27"/>
      <c r="D986" s="27"/>
      <c r="E986" s="27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  <c r="BN986" s="28"/>
      <c r="BO986" s="28"/>
      <c r="BP986" s="28"/>
      <c r="BQ986" s="28"/>
      <c r="BR986" s="28"/>
      <c r="BS986" s="28"/>
      <c r="BT986" s="28"/>
      <c r="BU986" s="28"/>
      <c r="BV986" s="28"/>
      <c r="BW986" s="28"/>
      <c r="BX986" s="28"/>
      <c r="BY986" s="28"/>
      <c r="BZ986" s="28"/>
      <c r="CA986" s="28"/>
      <c r="CB986" s="28"/>
      <c r="CC986" s="28"/>
      <c r="CD986" s="28"/>
      <c r="CE986" s="28"/>
      <c r="CF986" s="28"/>
      <c r="CG986" s="28"/>
      <c r="CH986" s="28"/>
      <c r="CI986" s="28"/>
      <c r="CJ986" s="28"/>
      <c r="CK986" s="28"/>
      <c r="CL986" s="28"/>
      <c r="CM986" s="28"/>
      <c r="CN986" s="28"/>
      <c r="CO986" s="28"/>
      <c r="CP986" s="28"/>
      <c r="CQ986" s="28"/>
      <c r="CR986" s="28"/>
      <c r="CS986" s="28"/>
      <c r="CT986" s="28"/>
      <c r="CU986" s="28"/>
      <c r="CV986" s="28"/>
      <c r="CW986" s="28"/>
      <c r="CX986" s="28"/>
      <c r="CY986" s="28"/>
      <c r="CZ986" s="29"/>
      <c r="DA986" s="28"/>
      <c r="DB986" s="28"/>
      <c r="DC986" s="28"/>
      <c r="DD986" s="28"/>
    </row>
    <row r="987" spans="1:108" ht="15.75" customHeight="1" x14ac:dyDescent="0.2">
      <c r="A987" s="27"/>
      <c r="B987" s="27"/>
      <c r="C987" s="27"/>
      <c r="D987" s="27"/>
      <c r="E987" s="27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  <c r="BN987" s="28"/>
      <c r="BO987" s="28"/>
      <c r="BP987" s="28"/>
      <c r="BQ987" s="28"/>
      <c r="BR987" s="28"/>
      <c r="BS987" s="28"/>
      <c r="BT987" s="28"/>
      <c r="BU987" s="28"/>
      <c r="BV987" s="28"/>
      <c r="BW987" s="28"/>
      <c r="BX987" s="28"/>
      <c r="BY987" s="28"/>
      <c r="BZ987" s="28"/>
      <c r="CA987" s="28"/>
      <c r="CB987" s="28"/>
      <c r="CC987" s="28"/>
      <c r="CD987" s="28"/>
      <c r="CE987" s="28"/>
      <c r="CF987" s="28"/>
      <c r="CG987" s="28"/>
      <c r="CH987" s="28"/>
      <c r="CI987" s="28"/>
      <c r="CJ987" s="28"/>
      <c r="CK987" s="28"/>
      <c r="CL987" s="28"/>
      <c r="CM987" s="28"/>
      <c r="CN987" s="28"/>
      <c r="CO987" s="28"/>
      <c r="CP987" s="28"/>
      <c r="CQ987" s="28"/>
      <c r="CR987" s="28"/>
      <c r="CS987" s="28"/>
      <c r="CT987" s="28"/>
      <c r="CU987" s="28"/>
      <c r="CV987" s="28"/>
      <c r="CW987" s="28"/>
      <c r="CX987" s="28"/>
      <c r="CY987" s="28"/>
      <c r="CZ987" s="29"/>
      <c r="DA987" s="28"/>
      <c r="DB987" s="28"/>
      <c r="DC987" s="28"/>
      <c r="DD987" s="28"/>
    </row>
    <row r="988" spans="1:108" ht="15.75" customHeight="1" x14ac:dyDescent="0.2">
      <c r="A988" s="27"/>
      <c r="B988" s="27"/>
      <c r="C988" s="27"/>
      <c r="D988" s="27"/>
      <c r="E988" s="27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  <c r="BN988" s="28"/>
      <c r="BO988" s="28"/>
      <c r="BP988" s="28"/>
      <c r="BQ988" s="28"/>
      <c r="BR988" s="28"/>
      <c r="BS988" s="28"/>
      <c r="BT988" s="28"/>
      <c r="BU988" s="28"/>
      <c r="BV988" s="28"/>
      <c r="BW988" s="28"/>
      <c r="BX988" s="28"/>
      <c r="BY988" s="28"/>
      <c r="BZ988" s="28"/>
      <c r="CA988" s="28"/>
      <c r="CB988" s="28"/>
      <c r="CC988" s="28"/>
      <c r="CD988" s="28"/>
      <c r="CE988" s="28"/>
      <c r="CF988" s="28"/>
      <c r="CG988" s="28"/>
      <c r="CH988" s="28"/>
      <c r="CI988" s="28"/>
      <c r="CJ988" s="28"/>
      <c r="CK988" s="28"/>
      <c r="CL988" s="28"/>
      <c r="CM988" s="28"/>
      <c r="CN988" s="28"/>
      <c r="CO988" s="28"/>
      <c r="CP988" s="28"/>
      <c r="CQ988" s="28"/>
      <c r="CR988" s="28"/>
      <c r="CS988" s="28"/>
      <c r="CT988" s="28"/>
      <c r="CU988" s="28"/>
      <c r="CV988" s="28"/>
      <c r="CW988" s="28"/>
      <c r="CX988" s="28"/>
      <c r="CY988" s="28"/>
      <c r="CZ988" s="29"/>
      <c r="DA988" s="28"/>
      <c r="DB988" s="28"/>
      <c r="DC988" s="28"/>
      <c r="DD988" s="28"/>
    </row>
    <row r="989" spans="1:108" ht="15.75" customHeight="1" x14ac:dyDescent="0.2">
      <c r="A989" s="27"/>
      <c r="B989" s="27"/>
      <c r="C989" s="27"/>
      <c r="D989" s="27"/>
      <c r="E989" s="27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  <c r="BN989" s="28"/>
      <c r="BO989" s="28"/>
      <c r="BP989" s="28"/>
      <c r="BQ989" s="28"/>
      <c r="BR989" s="28"/>
      <c r="BS989" s="28"/>
      <c r="BT989" s="28"/>
      <c r="BU989" s="28"/>
      <c r="BV989" s="28"/>
      <c r="BW989" s="28"/>
      <c r="BX989" s="28"/>
      <c r="BY989" s="28"/>
      <c r="BZ989" s="28"/>
      <c r="CA989" s="28"/>
      <c r="CB989" s="28"/>
      <c r="CC989" s="28"/>
      <c r="CD989" s="28"/>
      <c r="CE989" s="28"/>
      <c r="CF989" s="28"/>
      <c r="CG989" s="28"/>
      <c r="CH989" s="28"/>
      <c r="CI989" s="28"/>
      <c r="CJ989" s="28"/>
      <c r="CK989" s="28"/>
      <c r="CL989" s="28"/>
      <c r="CM989" s="28"/>
      <c r="CN989" s="28"/>
      <c r="CO989" s="28"/>
      <c r="CP989" s="28"/>
      <c r="CQ989" s="28"/>
      <c r="CR989" s="28"/>
      <c r="CS989" s="28"/>
      <c r="CT989" s="28"/>
      <c r="CU989" s="28"/>
      <c r="CV989" s="28"/>
      <c r="CW989" s="28"/>
      <c r="CX989" s="28"/>
      <c r="CY989" s="28"/>
      <c r="CZ989" s="29"/>
      <c r="DA989" s="28"/>
      <c r="DB989" s="28"/>
      <c r="DC989" s="28"/>
      <c r="DD989" s="28"/>
    </row>
    <row r="990" spans="1:108" ht="15.75" customHeight="1" x14ac:dyDescent="0.2">
      <c r="A990" s="27"/>
      <c r="B990" s="27"/>
      <c r="C990" s="27"/>
      <c r="D990" s="27"/>
      <c r="E990" s="27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  <c r="BN990" s="28"/>
      <c r="BO990" s="28"/>
      <c r="BP990" s="28"/>
      <c r="BQ990" s="28"/>
      <c r="BR990" s="28"/>
      <c r="BS990" s="28"/>
      <c r="BT990" s="28"/>
      <c r="BU990" s="28"/>
      <c r="BV990" s="28"/>
      <c r="BW990" s="28"/>
      <c r="BX990" s="28"/>
      <c r="BY990" s="28"/>
      <c r="BZ990" s="28"/>
      <c r="CA990" s="28"/>
      <c r="CB990" s="28"/>
      <c r="CC990" s="28"/>
      <c r="CD990" s="28"/>
      <c r="CE990" s="28"/>
      <c r="CF990" s="28"/>
      <c r="CG990" s="28"/>
      <c r="CH990" s="28"/>
      <c r="CI990" s="28"/>
      <c r="CJ990" s="28"/>
      <c r="CK990" s="28"/>
      <c r="CL990" s="28"/>
      <c r="CM990" s="28"/>
      <c r="CN990" s="28"/>
      <c r="CO990" s="28"/>
      <c r="CP990" s="28"/>
      <c r="CQ990" s="28"/>
      <c r="CR990" s="28"/>
      <c r="CS990" s="28"/>
      <c r="CT990" s="28"/>
      <c r="CU990" s="28"/>
      <c r="CV990" s="28"/>
      <c r="CW990" s="28"/>
      <c r="CX990" s="28"/>
      <c r="CY990" s="28"/>
      <c r="CZ990" s="29"/>
      <c r="DA990" s="28"/>
      <c r="DB990" s="28"/>
      <c r="DC990" s="28"/>
      <c r="DD990" s="28"/>
    </row>
    <row r="991" spans="1:108" ht="15.75" customHeight="1" x14ac:dyDescent="0.2">
      <c r="A991" s="27"/>
      <c r="B991" s="27"/>
      <c r="C991" s="27"/>
      <c r="D991" s="27"/>
      <c r="E991" s="27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  <c r="BN991" s="28"/>
      <c r="BO991" s="28"/>
      <c r="BP991" s="28"/>
      <c r="BQ991" s="28"/>
      <c r="BR991" s="28"/>
      <c r="BS991" s="28"/>
      <c r="BT991" s="28"/>
      <c r="BU991" s="28"/>
      <c r="BV991" s="28"/>
      <c r="BW991" s="28"/>
      <c r="BX991" s="28"/>
      <c r="BY991" s="28"/>
      <c r="BZ991" s="28"/>
      <c r="CA991" s="28"/>
      <c r="CB991" s="28"/>
      <c r="CC991" s="28"/>
      <c r="CD991" s="28"/>
      <c r="CE991" s="28"/>
      <c r="CF991" s="28"/>
      <c r="CG991" s="28"/>
      <c r="CH991" s="28"/>
      <c r="CI991" s="28"/>
      <c r="CJ991" s="28"/>
      <c r="CK991" s="28"/>
      <c r="CL991" s="28"/>
      <c r="CM991" s="28"/>
      <c r="CN991" s="28"/>
      <c r="CO991" s="28"/>
      <c r="CP991" s="28"/>
      <c r="CQ991" s="28"/>
      <c r="CR991" s="28"/>
      <c r="CS991" s="28"/>
      <c r="CT991" s="28"/>
      <c r="CU991" s="28"/>
      <c r="CV991" s="28"/>
      <c r="CW991" s="28"/>
      <c r="CX991" s="28"/>
      <c r="CY991" s="28"/>
      <c r="CZ991" s="29"/>
      <c r="DA991" s="28"/>
      <c r="DB991" s="28"/>
      <c r="DC991" s="28"/>
      <c r="DD991" s="28"/>
    </row>
    <row r="992" spans="1:108" ht="15.75" customHeight="1" x14ac:dyDescent="0.2">
      <c r="A992" s="27"/>
      <c r="B992" s="27"/>
      <c r="C992" s="27"/>
      <c r="D992" s="27"/>
      <c r="E992" s="27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  <c r="BN992" s="28"/>
      <c r="BO992" s="28"/>
      <c r="BP992" s="28"/>
      <c r="BQ992" s="28"/>
      <c r="BR992" s="28"/>
      <c r="BS992" s="28"/>
      <c r="BT992" s="28"/>
      <c r="BU992" s="28"/>
      <c r="BV992" s="28"/>
      <c r="BW992" s="28"/>
      <c r="BX992" s="28"/>
      <c r="BY992" s="28"/>
      <c r="BZ992" s="28"/>
      <c r="CA992" s="28"/>
      <c r="CB992" s="28"/>
      <c r="CC992" s="28"/>
      <c r="CD992" s="28"/>
      <c r="CE992" s="28"/>
      <c r="CF992" s="28"/>
      <c r="CG992" s="28"/>
      <c r="CH992" s="28"/>
      <c r="CI992" s="28"/>
      <c r="CJ992" s="28"/>
      <c r="CK992" s="28"/>
      <c r="CL992" s="28"/>
      <c r="CM992" s="28"/>
      <c r="CN992" s="28"/>
      <c r="CO992" s="28"/>
      <c r="CP992" s="28"/>
      <c r="CQ992" s="28"/>
      <c r="CR992" s="28"/>
      <c r="CS992" s="28"/>
      <c r="CT992" s="28"/>
      <c r="CU992" s="28"/>
      <c r="CV992" s="28"/>
      <c r="CW992" s="28"/>
      <c r="CX992" s="28"/>
      <c r="CY992" s="28"/>
      <c r="CZ992" s="29"/>
      <c r="DA992" s="28"/>
      <c r="DB992" s="28"/>
      <c r="DC992" s="28"/>
      <c r="DD992" s="28"/>
    </row>
    <row r="993" spans="1:108" ht="15.75" customHeight="1" x14ac:dyDescent="0.2">
      <c r="A993" s="27"/>
      <c r="B993" s="27"/>
      <c r="C993" s="27"/>
      <c r="D993" s="27"/>
      <c r="E993" s="27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  <c r="BN993" s="28"/>
      <c r="BO993" s="28"/>
      <c r="BP993" s="28"/>
      <c r="BQ993" s="28"/>
      <c r="BR993" s="28"/>
      <c r="BS993" s="28"/>
      <c r="BT993" s="28"/>
      <c r="BU993" s="28"/>
      <c r="BV993" s="28"/>
      <c r="BW993" s="28"/>
      <c r="BX993" s="28"/>
      <c r="BY993" s="28"/>
      <c r="BZ993" s="28"/>
      <c r="CA993" s="28"/>
      <c r="CB993" s="28"/>
      <c r="CC993" s="28"/>
      <c r="CD993" s="28"/>
      <c r="CE993" s="28"/>
      <c r="CF993" s="28"/>
      <c r="CG993" s="28"/>
      <c r="CH993" s="28"/>
      <c r="CI993" s="28"/>
      <c r="CJ993" s="28"/>
      <c r="CK993" s="28"/>
      <c r="CL993" s="28"/>
      <c r="CM993" s="28"/>
      <c r="CN993" s="28"/>
      <c r="CO993" s="28"/>
      <c r="CP993" s="28"/>
      <c r="CQ993" s="28"/>
      <c r="CR993" s="28"/>
      <c r="CS993" s="28"/>
      <c r="CT993" s="28"/>
      <c r="CU993" s="28"/>
      <c r="CV993" s="28"/>
      <c r="CW993" s="28"/>
      <c r="CX993" s="28"/>
      <c r="CY993" s="28"/>
      <c r="CZ993" s="29"/>
      <c r="DA993" s="28"/>
      <c r="DB993" s="28"/>
      <c r="DC993" s="28"/>
      <c r="DD993" s="28"/>
    </row>
    <row r="994" spans="1:108" ht="15.75" customHeight="1" x14ac:dyDescent="0.2">
      <c r="A994" s="27"/>
      <c r="B994" s="27"/>
      <c r="C994" s="27"/>
      <c r="D994" s="27"/>
      <c r="E994" s="27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  <c r="BN994" s="28"/>
      <c r="BO994" s="28"/>
      <c r="BP994" s="28"/>
      <c r="BQ994" s="28"/>
      <c r="BR994" s="28"/>
      <c r="BS994" s="28"/>
      <c r="BT994" s="28"/>
      <c r="BU994" s="28"/>
      <c r="BV994" s="28"/>
      <c r="BW994" s="28"/>
      <c r="BX994" s="28"/>
      <c r="BY994" s="28"/>
      <c r="BZ994" s="28"/>
      <c r="CA994" s="28"/>
      <c r="CB994" s="28"/>
      <c r="CC994" s="28"/>
      <c r="CD994" s="28"/>
      <c r="CE994" s="28"/>
      <c r="CF994" s="28"/>
      <c r="CG994" s="28"/>
      <c r="CH994" s="28"/>
      <c r="CI994" s="28"/>
      <c r="CJ994" s="28"/>
      <c r="CK994" s="28"/>
      <c r="CL994" s="28"/>
      <c r="CM994" s="28"/>
      <c r="CN994" s="28"/>
      <c r="CO994" s="28"/>
      <c r="CP994" s="28"/>
      <c r="CQ994" s="28"/>
      <c r="CR994" s="28"/>
      <c r="CS994" s="28"/>
      <c r="CT994" s="28"/>
      <c r="CU994" s="28"/>
      <c r="CV994" s="28"/>
      <c r="CW994" s="28"/>
      <c r="CX994" s="28"/>
      <c r="CY994" s="28"/>
      <c r="CZ994" s="29"/>
      <c r="DA994" s="28"/>
      <c r="DB994" s="28"/>
      <c r="DC994" s="28"/>
      <c r="DD994" s="28"/>
    </row>
    <row r="995" spans="1:108" ht="15.75" customHeight="1" x14ac:dyDescent="0.2">
      <c r="A995" s="27"/>
      <c r="B995" s="27"/>
      <c r="C995" s="27"/>
      <c r="D995" s="27"/>
      <c r="E995" s="27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  <c r="BN995" s="28"/>
      <c r="BO995" s="28"/>
      <c r="BP995" s="28"/>
      <c r="BQ995" s="28"/>
      <c r="BR995" s="28"/>
      <c r="BS995" s="28"/>
      <c r="BT995" s="28"/>
      <c r="BU995" s="28"/>
      <c r="BV995" s="28"/>
      <c r="BW995" s="28"/>
      <c r="BX995" s="28"/>
      <c r="BY995" s="28"/>
      <c r="BZ995" s="28"/>
      <c r="CA995" s="28"/>
      <c r="CB995" s="28"/>
      <c r="CC995" s="28"/>
      <c r="CD995" s="28"/>
      <c r="CE995" s="28"/>
      <c r="CF995" s="28"/>
      <c r="CG995" s="28"/>
      <c r="CH995" s="28"/>
      <c r="CI995" s="28"/>
      <c r="CJ995" s="28"/>
      <c r="CK995" s="28"/>
      <c r="CL995" s="28"/>
      <c r="CM995" s="28"/>
      <c r="CN995" s="28"/>
      <c r="CO995" s="28"/>
      <c r="CP995" s="28"/>
      <c r="CQ995" s="28"/>
      <c r="CR995" s="28"/>
      <c r="CS995" s="28"/>
      <c r="CT995" s="28"/>
      <c r="CU995" s="28"/>
      <c r="CV995" s="28"/>
      <c r="CW995" s="28"/>
      <c r="CX995" s="28"/>
      <c r="CY995" s="28"/>
      <c r="CZ995" s="29"/>
      <c r="DA995" s="28"/>
      <c r="DB995" s="28"/>
      <c r="DC995" s="28"/>
      <c r="DD995" s="28"/>
    </row>
    <row r="996" spans="1:108" ht="15.75" customHeight="1" x14ac:dyDescent="0.2">
      <c r="A996" s="27"/>
      <c r="B996" s="27"/>
      <c r="C996" s="27"/>
      <c r="D996" s="27"/>
      <c r="E996" s="27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  <c r="BN996" s="28"/>
      <c r="BO996" s="28"/>
      <c r="BP996" s="28"/>
      <c r="BQ996" s="28"/>
      <c r="BR996" s="28"/>
      <c r="BS996" s="28"/>
      <c r="BT996" s="28"/>
      <c r="BU996" s="28"/>
      <c r="BV996" s="28"/>
      <c r="BW996" s="28"/>
      <c r="BX996" s="28"/>
      <c r="BY996" s="28"/>
      <c r="BZ996" s="28"/>
      <c r="CA996" s="28"/>
      <c r="CB996" s="28"/>
      <c r="CC996" s="28"/>
      <c r="CD996" s="28"/>
      <c r="CE996" s="28"/>
      <c r="CF996" s="28"/>
      <c r="CG996" s="28"/>
      <c r="CH996" s="28"/>
      <c r="CI996" s="28"/>
      <c r="CJ996" s="28"/>
      <c r="CK996" s="28"/>
      <c r="CL996" s="28"/>
      <c r="CM996" s="28"/>
      <c r="CN996" s="28"/>
      <c r="CO996" s="28"/>
      <c r="CP996" s="28"/>
      <c r="CQ996" s="28"/>
      <c r="CR996" s="28"/>
      <c r="CS996" s="28"/>
      <c r="CT996" s="28"/>
      <c r="CU996" s="28"/>
      <c r="CV996" s="28"/>
      <c r="CW996" s="28"/>
      <c r="CX996" s="28"/>
      <c r="CY996" s="28"/>
      <c r="CZ996" s="29"/>
      <c r="DA996" s="28"/>
      <c r="DB996" s="28"/>
      <c r="DC996" s="28"/>
      <c r="DD996" s="28"/>
    </row>
    <row r="997" spans="1:108" ht="15.75" customHeight="1" x14ac:dyDescent="0.2">
      <c r="A997" s="27"/>
      <c r="B997" s="27"/>
      <c r="C997" s="27"/>
      <c r="D997" s="27"/>
      <c r="E997" s="27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  <c r="BN997" s="28"/>
      <c r="BO997" s="28"/>
      <c r="BP997" s="28"/>
      <c r="BQ997" s="28"/>
      <c r="BR997" s="28"/>
      <c r="BS997" s="28"/>
      <c r="BT997" s="28"/>
      <c r="BU997" s="28"/>
      <c r="BV997" s="28"/>
      <c r="BW997" s="28"/>
      <c r="BX997" s="28"/>
      <c r="BY997" s="28"/>
      <c r="BZ997" s="28"/>
      <c r="CA997" s="28"/>
      <c r="CB997" s="28"/>
      <c r="CC997" s="28"/>
      <c r="CD997" s="28"/>
      <c r="CE997" s="28"/>
      <c r="CF997" s="28"/>
      <c r="CG997" s="28"/>
      <c r="CH997" s="28"/>
      <c r="CI997" s="28"/>
      <c r="CJ997" s="28"/>
      <c r="CK997" s="28"/>
      <c r="CL997" s="28"/>
      <c r="CM997" s="28"/>
      <c r="CN997" s="28"/>
      <c r="CO997" s="28"/>
      <c r="CP997" s="28"/>
      <c r="CQ997" s="28"/>
      <c r="CR997" s="28"/>
      <c r="CS997" s="28"/>
      <c r="CT997" s="28"/>
      <c r="CU997" s="28"/>
      <c r="CV997" s="28"/>
      <c r="CW997" s="28"/>
      <c r="CX997" s="28"/>
      <c r="CY997" s="28"/>
      <c r="CZ997" s="29"/>
      <c r="DA997" s="28"/>
      <c r="DB997" s="28"/>
      <c r="DC997" s="28"/>
      <c r="DD997" s="28"/>
    </row>
    <row r="998" spans="1:108" ht="15.75" customHeight="1" x14ac:dyDescent="0.2">
      <c r="A998" s="27"/>
      <c r="B998" s="27"/>
      <c r="C998" s="27"/>
      <c r="D998" s="27"/>
      <c r="E998" s="27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  <c r="BN998" s="28"/>
      <c r="BO998" s="28"/>
      <c r="BP998" s="28"/>
      <c r="BQ998" s="28"/>
      <c r="BR998" s="28"/>
      <c r="BS998" s="28"/>
      <c r="BT998" s="28"/>
      <c r="BU998" s="28"/>
      <c r="BV998" s="28"/>
      <c r="BW998" s="28"/>
      <c r="BX998" s="28"/>
      <c r="BY998" s="28"/>
      <c r="BZ998" s="28"/>
      <c r="CA998" s="28"/>
      <c r="CB998" s="28"/>
      <c r="CC998" s="28"/>
      <c r="CD998" s="28"/>
      <c r="CE998" s="28"/>
      <c r="CF998" s="28"/>
      <c r="CG998" s="28"/>
      <c r="CH998" s="28"/>
      <c r="CI998" s="28"/>
      <c r="CJ998" s="28"/>
      <c r="CK998" s="28"/>
      <c r="CL998" s="28"/>
      <c r="CM998" s="28"/>
      <c r="CN998" s="28"/>
      <c r="CO998" s="28"/>
      <c r="CP998" s="28"/>
      <c r="CQ998" s="28"/>
      <c r="CR998" s="28"/>
      <c r="CS998" s="28"/>
      <c r="CT998" s="28"/>
      <c r="CU998" s="28"/>
      <c r="CV998" s="28"/>
      <c r="CW998" s="28"/>
      <c r="CX998" s="28"/>
      <c r="CY998" s="28"/>
      <c r="CZ998" s="29"/>
      <c r="DA998" s="28"/>
      <c r="DB998" s="28"/>
      <c r="DC998" s="28"/>
      <c r="DD998" s="28"/>
    </row>
    <row r="999" spans="1:108" ht="15.75" customHeight="1" x14ac:dyDescent="0.2">
      <c r="A999" s="27"/>
      <c r="B999" s="27"/>
      <c r="C999" s="27"/>
      <c r="D999" s="27"/>
      <c r="E999" s="27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  <c r="BN999" s="28"/>
      <c r="BO999" s="28"/>
      <c r="BP999" s="28"/>
      <c r="BQ999" s="28"/>
      <c r="BR999" s="28"/>
      <c r="BS999" s="28"/>
      <c r="BT999" s="28"/>
      <c r="BU999" s="28"/>
      <c r="BV999" s="28"/>
      <c r="BW999" s="28"/>
      <c r="BX999" s="28"/>
      <c r="BY999" s="28"/>
      <c r="BZ999" s="28"/>
      <c r="CA999" s="28"/>
      <c r="CB999" s="28"/>
      <c r="CC999" s="28"/>
      <c r="CD999" s="28"/>
      <c r="CE999" s="28"/>
      <c r="CF999" s="28"/>
      <c r="CG999" s="28"/>
      <c r="CH999" s="28"/>
      <c r="CI999" s="28"/>
      <c r="CJ999" s="28"/>
      <c r="CK999" s="28"/>
      <c r="CL999" s="28"/>
      <c r="CM999" s="28"/>
      <c r="CN999" s="28"/>
      <c r="CO999" s="28"/>
      <c r="CP999" s="28"/>
      <c r="CQ999" s="28"/>
      <c r="CR999" s="28"/>
      <c r="CS999" s="28"/>
      <c r="CT999" s="28"/>
      <c r="CU999" s="28"/>
      <c r="CV999" s="28"/>
      <c r="CW999" s="28"/>
      <c r="CX999" s="28"/>
      <c r="CY999" s="28"/>
      <c r="CZ999" s="29"/>
      <c r="DA999" s="28"/>
      <c r="DB999" s="28"/>
      <c r="DC999" s="28"/>
      <c r="DD999" s="28"/>
    </row>
    <row r="1000" spans="1:108" ht="15.75" customHeight="1" x14ac:dyDescent="0.2">
      <c r="A1000" s="27"/>
      <c r="B1000" s="27"/>
      <c r="C1000" s="27"/>
      <c r="D1000" s="27"/>
      <c r="E1000" s="27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  <c r="BN1000" s="28"/>
      <c r="BO1000" s="28"/>
      <c r="BP1000" s="28"/>
      <c r="BQ1000" s="28"/>
      <c r="BR1000" s="28"/>
      <c r="BS1000" s="28"/>
      <c r="BT1000" s="28"/>
      <c r="BU1000" s="28"/>
      <c r="BV1000" s="28"/>
      <c r="BW1000" s="28"/>
      <c r="BX1000" s="28"/>
      <c r="BY1000" s="28"/>
      <c r="BZ1000" s="28"/>
      <c r="CA1000" s="28"/>
      <c r="CB1000" s="28"/>
      <c r="CC1000" s="28"/>
      <c r="CD1000" s="28"/>
      <c r="CE1000" s="28"/>
      <c r="CF1000" s="28"/>
      <c r="CG1000" s="28"/>
      <c r="CH1000" s="28"/>
      <c r="CI1000" s="28"/>
      <c r="CJ1000" s="28"/>
      <c r="CK1000" s="28"/>
      <c r="CL1000" s="28"/>
      <c r="CM1000" s="28"/>
      <c r="CN1000" s="28"/>
      <c r="CO1000" s="28"/>
      <c r="CP1000" s="28"/>
      <c r="CQ1000" s="28"/>
      <c r="CR1000" s="28"/>
      <c r="CS1000" s="28"/>
      <c r="CT1000" s="28"/>
      <c r="CU1000" s="28"/>
      <c r="CV1000" s="28"/>
      <c r="CW1000" s="28"/>
      <c r="CX1000" s="28"/>
      <c r="CY1000" s="28"/>
      <c r="CZ1000" s="29"/>
      <c r="DA1000" s="28"/>
      <c r="DB1000" s="28"/>
      <c r="DC1000" s="28"/>
      <c r="DD1000" s="28"/>
    </row>
  </sheetData>
  <mergeCells count="1">
    <mergeCell ref="CX1:DD1"/>
  </mergeCells>
  <pageMargins left="0.7" right="0.7" top="0.75" bottom="0.75" header="0" footer="0"/>
  <pageSetup orientation="portrait"/>
  <headerFooter>
    <oddHeader>&amp;L 3:58 PM  02/10/22  Accrual Basis&amp;C NASHVILLE COMMUNITY BAIL FUND  Profit &amp;&amp; Loss Budget vs. Actual  January through December 2021</oddHeader>
    <oddFooter>&amp;R Page &amp;P of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abSelected="1" workbookViewId="0">
      <pane xSplit="5" ySplit="2" topLeftCell="R3" activePane="bottomRight" state="frozen"/>
      <selection pane="topRight" activeCell="F1" sqref="F1"/>
      <selection pane="bottomLeft" activeCell="A3" sqref="A3"/>
      <selection pane="bottomRight" activeCell="R1" sqref="R1"/>
    </sheetView>
  </sheetViews>
  <sheetFormatPr baseColWidth="10" defaultColWidth="14.5" defaultRowHeight="15" customHeight="1" x14ac:dyDescent="0.2"/>
  <cols>
    <col min="1" max="4" width="3" customWidth="1"/>
    <col min="5" max="5" width="31.1640625" customWidth="1"/>
    <col min="6" max="8" width="10.83203125" hidden="1" customWidth="1"/>
    <col min="9" max="9" width="7.5" hidden="1" customWidth="1"/>
    <col min="10" max="15" width="10.83203125" hidden="1" customWidth="1"/>
    <col min="16" max="17" width="7.1640625" hidden="1" customWidth="1"/>
    <col min="18" max="18" width="13.33203125" style="54" customWidth="1"/>
    <col min="19" max="19" width="15.1640625" customWidth="1"/>
    <col min="20" max="20" width="11.5" hidden="1" customWidth="1"/>
    <col min="21" max="24" width="11.5" customWidth="1"/>
    <col min="25" max="25" width="42.1640625" customWidth="1"/>
  </cols>
  <sheetData>
    <row r="1" spans="1:25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62" t="s">
        <v>0</v>
      </c>
      <c r="T1" s="61"/>
      <c r="V1" s="30"/>
      <c r="W1" s="30"/>
      <c r="X1" s="30"/>
      <c r="Y1" s="30"/>
    </row>
    <row r="2" spans="1:25" ht="25" x14ac:dyDescent="0.2">
      <c r="A2" s="31"/>
      <c r="B2" s="31"/>
      <c r="C2" s="31"/>
      <c r="D2" s="31"/>
      <c r="E2" s="31"/>
      <c r="F2" s="31" t="s">
        <v>93</v>
      </c>
      <c r="G2" s="31" t="s">
        <v>94</v>
      </c>
      <c r="H2" s="31" t="s">
        <v>95</v>
      </c>
      <c r="I2" s="31" t="s">
        <v>96</v>
      </c>
      <c r="J2" s="31" t="s">
        <v>97</v>
      </c>
      <c r="K2" s="31" t="s">
        <v>98</v>
      </c>
      <c r="L2" s="31" t="s">
        <v>99</v>
      </c>
      <c r="M2" s="31" t="s">
        <v>100</v>
      </c>
      <c r="N2" s="31" t="s">
        <v>101</v>
      </c>
      <c r="O2" s="31" t="s">
        <v>102</v>
      </c>
      <c r="P2" s="31" t="s">
        <v>103</v>
      </c>
      <c r="Q2" s="31" t="s">
        <v>104</v>
      </c>
      <c r="R2" s="47" t="s">
        <v>117</v>
      </c>
      <c r="S2" s="32" t="s">
        <v>105</v>
      </c>
      <c r="T2" s="32" t="s">
        <v>106</v>
      </c>
      <c r="U2" s="32" t="s">
        <v>118</v>
      </c>
      <c r="V2" s="32" t="s">
        <v>107</v>
      </c>
      <c r="W2" s="32" t="s">
        <v>108</v>
      </c>
      <c r="X2" s="32" t="s">
        <v>109</v>
      </c>
      <c r="Y2" s="32" t="s">
        <v>110</v>
      </c>
    </row>
    <row r="3" spans="1:25" x14ac:dyDescent="0.2">
      <c r="A3" s="1"/>
      <c r="B3" s="1" t="s">
        <v>17</v>
      </c>
      <c r="C3" s="1"/>
      <c r="D3" s="1"/>
      <c r="E3" s="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/>
      <c r="S3" s="33"/>
      <c r="T3" s="33"/>
      <c r="U3" s="33"/>
      <c r="V3" s="33"/>
      <c r="W3" s="33"/>
      <c r="X3" s="33"/>
      <c r="Y3" s="33"/>
    </row>
    <row r="4" spans="1:25" x14ac:dyDescent="0.2">
      <c r="A4" s="1"/>
      <c r="B4" s="1"/>
      <c r="C4" s="1" t="s">
        <v>18</v>
      </c>
      <c r="D4" s="1"/>
      <c r="E4" s="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8"/>
      <c r="S4" s="33"/>
      <c r="T4" s="33"/>
      <c r="U4" s="33"/>
      <c r="V4" s="33"/>
      <c r="W4" s="33"/>
      <c r="X4" s="33"/>
      <c r="Y4" s="33"/>
    </row>
    <row r="5" spans="1:25" x14ac:dyDescent="0.2">
      <c r="A5" s="1"/>
      <c r="B5" s="1"/>
      <c r="C5" s="1"/>
      <c r="D5" s="1" t="s">
        <v>19</v>
      </c>
      <c r="E5" s="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8"/>
      <c r="S5" s="33"/>
      <c r="T5" s="33"/>
      <c r="U5" s="33"/>
      <c r="V5" s="33"/>
      <c r="W5" s="33"/>
      <c r="X5" s="33"/>
      <c r="Y5" s="33"/>
    </row>
    <row r="6" spans="1:25" x14ac:dyDescent="0.2">
      <c r="A6" s="1"/>
      <c r="B6" s="1"/>
      <c r="C6" s="1"/>
      <c r="D6" s="1"/>
      <c r="E6" s="1" t="s">
        <v>20</v>
      </c>
      <c r="F6" s="8">
        <v>575</v>
      </c>
      <c r="G6" s="8">
        <v>590</v>
      </c>
      <c r="H6" s="8">
        <v>500</v>
      </c>
      <c r="I6" s="8">
        <v>500</v>
      </c>
      <c r="J6" s="8">
        <v>500</v>
      </c>
      <c r="K6" s="8">
        <v>500</v>
      </c>
      <c r="L6" s="8">
        <v>500</v>
      </c>
      <c r="M6" s="8">
        <v>500</v>
      </c>
      <c r="N6" s="8">
        <v>500</v>
      </c>
      <c r="O6" s="8">
        <v>500</v>
      </c>
      <c r="P6" s="8">
        <v>500</v>
      </c>
      <c r="Q6" s="8">
        <v>0</v>
      </c>
      <c r="R6" s="48">
        <v>5000</v>
      </c>
      <c r="S6" s="33">
        <f t="shared" ref="S6:S13" si="0">ROUND(F6+G6+H6+I6+J6+K6+L6+M6+N6+O6+P6+Q6,5)</f>
        <v>5665</v>
      </c>
      <c r="T6" s="33">
        <v>5500</v>
      </c>
      <c r="U6" s="33">
        <v>6400</v>
      </c>
      <c r="V6" s="33">
        <v>24714.67</v>
      </c>
      <c r="W6" s="33">
        <v>369807.23</v>
      </c>
      <c r="X6" s="33">
        <v>0</v>
      </c>
      <c r="Y6" s="33" t="s">
        <v>123</v>
      </c>
    </row>
    <row r="7" spans="1:25" x14ac:dyDescent="0.2">
      <c r="A7" s="1"/>
      <c r="B7" s="1"/>
      <c r="C7" s="1"/>
      <c r="D7" s="1"/>
      <c r="E7" s="1" t="s">
        <v>111</v>
      </c>
      <c r="F7" s="8">
        <v>233</v>
      </c>
      <c r="G7" s="8">
        <v>560</v>
      </c>
      <c r="H7" s="8">
        <v>560</v>
      </c>
      <c r="I7" s="8">
        <v>560</v>
      </c>
      <c r="J7" s="8">
        <v>700</v>
      </c>
      <c r="K7" s="8">
        <v>560</v>
      </c>
      <c r="L7" s="8">
        <v>560</v>
      </c>
      <c r="M7" s="8">
        <v>560</v>
      </c>
      <c r="N7" s="8">
        <v>12000</v>
      </c>
      <c r="O7" s="8">
        <v>12000</v>
      </c>
      <c r="P7" s="8">
        <v>20000</v>
      </c>
      <c r="Q7" s="8">
        <v>20000</v>
      </c>
      <c r="R7" s="48">
        <v>10000</v>
      </c>
      <c r="S7" s="33">
        <f t="shared" si="0"/>
        <v>68293</v>
      </c>
      <c r="T7" s="33">
        <v>60000</v>
      </c>
      <c r="U7" s="33">
        <v>1500</v>
      </c>
      <c r="V7" s="33">
        <v>46145.7</v>
      </c>
      <c r="W7" s="33">
        <v>13492.39</v>
      </c>
      <c r="X7" s="33">
        <v>80</v>
      </c>
      <c r="Y7" s="56" t="s">
        <v>125</v>
      </c>
    </row>
    <row r="8" spans="1:25" x14ac:dyDescent="0.2">
      <c r="A8" s="1"/>
      <c r="B8" s="1"/>
      <c r="C8" s="1"/>
      <c r="D8" s="1"/>
      <c r="E8" s="1" t="s">
        <v>22</v>
      </c>
      <c r="F8" s="8"/>
      <c r="G8" s="8"/>
      <c r="H8" s="8">
        <v>0</v>
      </c>
      <c r="I8" s="8"/>
      <c r="J8" s="8"/>
      <c r="K8" s="8"/>
      <c r="L8" s="8"/>
      <c r="M8" s="8"/>
      <c r="N8" s="8">
        <v>0</v>
      </c>
      <c r="O8" s="8">
        <v>0</v>
      </c>
      <c r="P8" s="8">
        <v>0</v>
      </c>
      <c r="Q8" s="8">
        <v>0</v>
      </c>
      <c r="R8" s="48">
        <v>0</v>
      </c>
      <c r="S8" s="33">
        <f t="shared" si="0"/>
        <v>0</v>
      </c>
      <c r="T8" s="33">
        <v>0</v>
      </c>
      <c r="U8" s="33">
        <v>0</v>
      </c>
      <c r="V8" s="33">
        <v>15336.28</v>
      </c>
      <c r="W8" s="33">
        <v>91485.82</v>
      </c>
      <c r="X8" s="33">
        <v>427495</v>
      </c>
      <c r="Y8" s="33"/>
    </row>
    <row r="9" spans="1:25" x14ac:dyDescent="0.2">
      <c r="A9" s="1"/>
      <c r="B9" s="1"/>
      <c r="C9" s="1"/>
      <c r="D9" s="1"/>
      <c r="E9" s="1" t="s">
        <v>23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10000</v>
      </c>
      <c r="P9" s="8">
        <v>50000</v>
      </c>
      <c r="Q9" s="8">
        <v>20000</v>
      </c>
      <c r="R9" s="48">
        <v>85000</v>
      </c>
      <c r="S9" s="33">
        <f t="shared" si="0"/>
        <v>80000</v>
      </c>
      <c r="T9" s="33">
        <v>55100</v>
      </c>
      <c r="U9" s="33">
        <v>90000</v>
      </c>
      <c r="V9" s="33">
        <v>50620</v>
      </c>
      <c r="W9" s="33">
        <v>70216.429999999993</v>
      </c>
      <c r="X9" s="33">
        <v>0</v>
      </c>
      <c r="Y9" s="33" t="s">
        <v>124</v>
      </c>
    </row>
    <row r="10" spans="1:25" x14ac:dyDescent="0.2">
      <c r="A10" s="1"/>
      <c r="B10" s="1"/>
      <c r="C10" s="1"/>
      <c r="D10" s="1"/>
      <c r="E10" s="1" t="s">
        <v>112</v>
      </c>
      <c r="F10" s="8">
        <v>8200</v>
      </c>
      <c r="G10" s="8">
        <v>0</v>
      </c>
      <c r="H10" s="8">
        <v>2000</v>
      </c>
      <c r="I10" s="8">
        <v>2000</v>
      </c>
      <c r="J10" s="8">
        <v>2000</v>
      </c>
      <c r="K10" s="8">
        <v>2000</v>
      </c>
      <c r="L10" s="8">
        <v>15000</v>
      </c>
      <c r="M10" s="8">
        <v>10000</v>
      </c>
      <c r="N10" s="8">
        <v>2000</v>
      </c>
      <c r="O10" s="8">
        <v>2000</v>
      </c>
      <c r="P10" s="8">
        <v>10000</v>
      </c>
      <c r="Q10" s="8">
        <v>8000</v>
      </c>
      <c r="R10" s="48">
        <v>45000</v>
      </c>
      <c r="S10" s="33">
        <f t="shared" si="0"/>
        <v>63200</v>
      </c>
      <c r="T10" s="33">
        <v>41500</v>
      </c>
      <c r="U10" s="33">
        <v>45000</v>
      </c>
      <c r="V10" s="33">
        <v>82411.34</v>
      </c>
      <c r="W10" s="33">
        <v>82611.06</v>
      </c>
      <c r="X10" s="33">
        <v>8741.27</v>
      </c>
      <c r="Y10" s="33" t="s">
        <v>123</v>
      </c>
    </row>
    <row r="11" spans="1:25" ht="16" thickBot="1" x14ac:dyDescent="0.25">
      <c r="A11" s="1"/>
      <c r="B11" s="1"/>
      <c r="C11" s="1"/>
      <c r="D11" s="1"/>
      <c r="E11" s="1" t="s">
        <v>25</v>
      </c>
      <c r="F11" s="12">
        <v>10080</v>
      </c>
      <c r="G11" s="12">
        <v>4670</v>
      </c>
      <c r="H11" s="12">
        <v>4000</v>
      </c>
      <c r="I11" s="12">
        <v>4000</v>
      </c>
      <c r="J11" s="12">
        <v>4000</v>
      </c>
      <c r="K11" s="12">
        <v>5300</v>
      </c>
      <c r="L11" s="12">
        <v>10000</v>
      </c>
      <c r="M11" s="12">
        <v>12000</v>
      </c>
      <c r="N11" s="12">
        <v>8000</v>
      </c>
      <c r="O11" s="12">
        <v>8000</v>
      </c>
      <c r="P11" s="12">
        <v>12000</v>
      </c>
      <c r="Q11" s="12">
        <v>15000</v>
      </c>
      <c r="R11" s="49">
        <v>60000</v>
      </c>
      <c r="S11" s="34">
        <f t="shared" si="0"/>
        <v>97050</v>
      </c>
      <c r="T11" s="34">
        <v>78600</v>
      </c>
      <c r="U11" s="33">
        <v>60000</v>
      </c>
      <c r="V11" s="35">
        <v>90259.01</v>
      </c>
      <c r="W11" s="35">
        <v>483659.32</v>
      </c>
      <c r="X11" s="35">
        <v>20603.55</v>
      </c>
      <c r="Y11" s="33" t="s">
        <v>123</v>
      </c>
    </row>
    <row r="12" spans="1:25" x14ac:dyDescent="0.2">
      <c r="A12" s="1"/>
      <c r="B12" s="1"/>
      <c r="C12" s="1"/>
      <c r="D12" s="1" t="s">
        <v>26</v>
      </c>
      <c r="E12" s="1"/>
      <c r="F12" s="8">
        <f t="shared" ref="F12:Q12" si="1">ROUND(SUM(F5:F11),5)</f>
        <v>19088</v>
      </c>
      <c r="G12" s="8">
        <f t="shared" si="1"/>
        <v>5820</v>
      </c>
      <c r="H12" s="8">
        <f t="shared" si="1"/>
        <v>7060</v>
      </c>
      <c r="I12" s="8">
        <f t="shared" si="1"/>
        <v>7060</v>
      </c>
      <c r="J12" s="8">
        <f t="shared" si="1"/>
        <v>7200</v>
      </c>
      <c r="K12" s="8">
        <f t="shared" si="1"/>
        <v>8360</v>
      </c>
      <c r="L12" s="8">
        <f t="shared" si="1"/>
        <v>26060</v>
      </c>
      <c r="M12" s="8">
        <f t="shared" si="1"/>
        <v>23060</v>
      </c>
      <c r="N12" s="8">
        <f t="shared" si="1"/>
        <v>22500</v>
      </c>
      <c r="O12" s="8">
        <f t="shared" si="1"/>
        <v>32500</v>
      </c>
      <c r="P12" s="8">
        <f t="shared" si="1"/>
        <v>92500</v>
      </c>
      <c r="Q12" s="8">
        <f t="shared" si="1"/>
        <v>63000</v>
      </c>
      <c r="R12" s="48">
        <v>205000</v>
      </c>
      <c r="S12" s="33">
        <f t="shared" si="0"/>
        <v>314208</v>
      </c>
      <c r="T12" s="33">
        <v>240700</v>
      </c>
      <c r="U12" s="33">
        <v>202900</v>
      </c>
      <c r="V12" s="33">
        <v>309487</v>
      </c>
      <c r="W12" s="33">
        <v>1111272.1599999999</v>
      </c>
      <c r="X12" s="33">
        <v>459919.82</v>
      </c>
      <c r="Y12" s="33"/>
    </row>
    <row r="13" spans="1:25" ht="16" thickBot="1" x14ac:dyDescent="0.25">
      <c r="A13" s="1"/>
      <c r="B13" s="1"/>
      <c r="C13" s="1"/>
      <c r="D13" s="1" t="s">
        <v>27</v>
      </c>
      <c r="E13" s="1"/>
      <c r="F13" s="12">
        <v>47.8</v>
      </c>
      <c r="G13" s="12">
        <v>39.93</v>
      </c>
      <c r="H13" s="12">
        <v>50.25</v>
      </c>
      <c r="I13" s="12">
        <v>47.72</v>
      </c>
      <c r="J13" s="12">
        <v>37.340000000000003</v>
      </c>
      <c r="K13" s="12">
        <v>33.979999999999997</v>
      </c>
      <c r="L13" s="12">
        <v>34.700000000000003</v>
      </c>
      <c r="M13" s="12">
        <v>33.26</v>
      </c>
      <c r="N13" s="12">
        <v>31.91</v>
      </c>
      <c r="O13" s="12">
        <v>29.61</v>
      </c>
      <c r="P13" s="12">
        <v>21.04</v>
      </c>
      <c r="Q13" s="12">
        <v>27.94</v>
      </c>
      <c r="R13" s="49">
        <v>900</v>
      </c>
      <c r="S13" s="34">
        <f t="shared" si="0"/>
        <v>435.48</v>
      </c>
      <c r="T13" s="34">
        <v>1170</v>
      </c>
      <c r="U13" s="34">
        <v>900</v>
      </c>
      <c r="V13" s="34">
        <v>435.48</v>
      </c>
      <c r="W13" s="34">
        <v>253.26</v>
      </c>
      <c r="X13" s="34">
        <v>0</v>
      </c>
      <c r="Y13" s="33"/>
    </row>
    <row r="14" spans="1:25" x14ac:dyDescent="0.2">
      <c r="A14" s="1"/>
      <c r="B14" s="1"/>
      <c r="C14" s="1" t="s">
        <v>28</v>
      </c>
      <c r="D14" s="1"/>
      <c r="E14" s="1"/>
      <c r="F14" s="8">
        <f t="shared" ref="F14:Q14" si="2">ROUND(F4+SUM(F12:F13),5)</f>
        <v>19135.8</v>
      </c>
      <c r="G14" s="8">
        <f t="shared" si="2"/>
        <v>5859.93</v>
      </c>
      <c r="H14" s="8">
        <f t="shared" si="2"/>
        <v>7110.25</v>
      </c>
      <c r="I14" s="8">
        <f t="shared" si="2"/>
        <v>7107.72</v>
      </c>
      <c r="J14" s="8">
        <f t="shared" si="2"/>
        <v>7237.34</v>
      </c>
      <c r="K14" s="8">
        <f t="shared" si="2"/>
        <v>8393.98</v>
      </c>
      <c r="L14" s="8">
        <f t="shared" si="2"/>
        <v>26094.7</v>
      </c>
      <c r="M14" s="8">
        <f t="shared" si="2"/>
        <v>23093.26</v>
      </c>
      <c r="N14" s="8">
        <f t="shared" si="2"/>
        <v>22531.91</v>
      </c>
      <c r="O14" s="8">
        <f t="shared" si="2"/>
        <v>32529.61</v>
      </c>
      <c r="P14" s="8">
        <f t="shared" si="2"/>
        <v>92521.04</v>
      </c>
      <c r="Q14" s="8">
        <f t="shared" si="2"/>
        <v>63027.94</v>
      </c>
      <c r="R14" s="48">
        <v>205900</v>
      </c>
      <c r="S14" s="33">
        <v>314643.18</v>
      </c>
      <c r="T14" s="33">
        <v>241870</v>
      </c>
      <c r="U14" s="33">
        <v>203800</v>
      </c>
      <c r="V14" s="33">
        <v>309922.48</v>
      </c>
      <c r="W14" s="33">
        <v>1111548.4099999999</v>
      </c>
      <c r="X14" s="33">
        <v>459542.96</v>
      </c>
      <c r="Y14" s="33"/>
    </row>
    <row r="15" spans="1:25" x14ac:dyDescent="0.2">
      <c r="A15" s="1"/>
      <c r="B15" s="1"/>
      <c r="C15" s="1" t="s">
        <v>29</v>
      </c>
      <c r="D15" s="1"/>
      <c r="E15" s="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48"/>
      <c r="S15" s="33"/>
      <c r="T15" s="33"/>
      <c r="U15" s="33"/>
      <c r="V15" s="33"/>
      <c r="W15" s="33"/>
      <c r="X15" s="33"/>
      <c r="Y15" s="33"/>
    </row>
    <row r="16" spans="1:25" x14ac:dyDescent="0.2">
      <c r="A16" s="1"/>
      <c r="B16" s="1"/>
      <c r="C16" s="1"/>
      <c r="D16" s="1" t="s">
        <v>30</v>
      </c>
      <c r="E16" s="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48"/>
      <c r="S16" s="33"/>
      <c r="T16" s="33"/>
      <c r="U16" s="33"/>
      <c r="V16" s="33"/>
      <c r="W16" s="33"/>
      <c r="X16" s="33"/>
      <c r="Y16" s="33"/>
    </row>
    <row r="17" spans="1:25" x14ac:dyDescent="0.2">
      <c r="A17" s="1"/>
      <c r="B17" s="1"/>
      <c r="C17" s="1"/>
      <c r="D17" s="1"/>
      <c r="E17" s="1" t="s">
        <v>31</v>
      </c>
      <c r="F17" s="8">
        <v>120.5</v>
      </c>
      <c r="G17" s="8">
        <v>120.5</v>
      </c>
      <c r="H17" s="8">
        <v>125.5</v>
      </c>
      <c r="I17" s="8">
        <v>130.5</v>
      </c>
      <c r="J17" s="8">
        <v>125.5</v>
      </c>
      <c r="K17" s="8">
        <v>120.5</v>
      </c>
      <c r="L17" s="8">
        <v>120.5</v>
      </c>
      <c r="M17" s="8">
        <v>120.5</v>
      </c>
      <c r="N17" s="8">
        <v>120.5</v>
      </c>
      <c r="O17" s="8">
        <v>120.5</v>
      </c>
      <c r="P17" s="8">
        <v>120.5</v>
      </c>
      <c r="Q17" s="8">
        <v>120.5</v>
      </c>
      <c r="R17" s="48">
        <v>1500</v>
      </c>
      <c r="S17" s="33">
        <f t="shared" ref="S17:S25" si="3">ROUND(F17+G17+H17+I17+J17+K17+L17+M17+N17+O17+P17+Q17,5)</f>
        <v>1466</v>
      </c>
      <c r="T17" s="33">
        <v>1800</v>
      </c>
      <c r="U17" s="33">
        <v>1693</v>
      </c>
      <c r="V17" s="33">
        <v>1637.75</v>
      </c>
      <c r="W17" s="33">
        <v>1367.5</v>
      </c>
      <c r="X17" s="33">
        <v>1155</v>
      </c>
      <c r="Y17" s="33"/>
    </row>
    <row r="18" spans="1:25" x14ac:dyDescent="0.2">
      <c r="A18" s="1"/>
      <c r="B18" s="1"/>
      <c r="C18" s="1"/>
      <c r="D18" s="1"/>
      <c r="E18" s="1" t="s">
        <v>32</v>
      </c>
      <c r="F18" s="8">
        <v>0</v>
      </c>
      <c r="G18" s="8">
        <v>20</v>
      </c>
      <c r="H18" s="8">
        <v>97.72</v>
      </c>
      <c r="I18" s="8">
        <v>0</v>
      </c>
      <c r="J18" s="8">
        <v>49.5</v>
      </c>
      <c r="K18" s="8">
        <v>20</v>
      </c>
      <c r="L18" s="8">
        <v>20</v>
      </c>
      <c r="M18" s="8">
        <v>20</v>
      </c>
      <c r="N18" s="8">
        <v>20</v>
      </c>
      <c r="O18" s="8">
        <v>20</v>
      </c>
      <c r="P18" s="8">
        <v>20</v>
      </c>
      <c r="Q18" s="8">
        <v>20</v>
      </c>
      <c r="R18" s="48">
        <v>50</v>
      </c>
      <c r="S18" s="33">
        <f t="shared" si="3"/>
        <v>307.22000000000003</v>
      </c>
      <c r="T18" s="33">
        <v>480</v>
      </c>
      <c r="U18" s="33">
        <v>50</v>
      </c>
      <c r="V18" s="33">
        <v>1126.28</v>
      </c>
      <c r="W18" s="33">
        <v>358.63</v>
      </c>
      <c r="X18" s="33">
        <v>105</v>
      </c>
      <c r="Y18" s="33"/>
    </row>
    <row r="19" spans="1:25" x14ac:dyDescent="0.2">
      <c r="A19" s="1"/>
      <c r="B19" s="1"/>
      <c r="C19" s="1"/>
      <c r="D19" s="1"/>
      <c r="E19" s="1" t="s">
        <v>33</v>
      </c>
      <c r="F19" s="8">
        <v>0</v>
      </c>
      <c r="G19" s="8">
        <v>0</v>
      </c>
      <c r="H19" s="8">
        <v>0</v>
      </c>
      <c r="I19" s="8">
        <v>25</v>
      </c>
      <c r="J19" s="8">
        <v>0</v>
      </c>
      <c r="K19" s="8">
        <v>0</v>
      </c>
      <c r="L19" s="8">
        <v>240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48">
        <v>265</v>
      </c>
      <c r="S19" s="33">
        <f t="shared" si="3"/>
        <v>265</v>
      </c>
      <c r="T19" s="33">
        <v>16750</v>
      </c>
      <c r="U19" s="33">
        <v>265</v>
      </c>
      <c r="V19" s="33">
        <v>260.45999999999998</v>
      </c>
      <c r="W19" s="33">
        <v>240.92</v>
      </c>
      <c r="X19" s="33">
        <v>40.950000000000003</v>
      </c>
      <c r="Y19" s="33"/>
    </row>
    <row r="20" spans="1:25" x14ac:dyDescent="0.2">
      <c r="A20" s="1"/>
      <c r="B20" s="1"/>
      <c r="C20" s="1"/>
      <c r="D20" s="1"/>
      <c r="E20" s="1" t="s">
        <v>34</v>
      </c>
      <c r="F20" s="8">
        <v>250</v>
      </c>
      <c r="G20" s="8">
        <v>200</v>
      </c>
      <c r="H20" s="8">
        <v>200</v>
      </c>
      <c r="I20" s="8">
        <v>200</v>
      </c>
      <c r="J20" s="8">
        <v>200</v>
      </c>
      <c r="K20" s="8">
        <v>200</v>
      </c>
      <c r="L20" s="8">
        <v>200</v>
      </c>
      <c r="M20" s="8">
        <v>200</v>
      </c>
      <c r="N20" s="8">
        <v>200</v>
      </c>
      <c r="O20" s="8">
        <v>200</v>
      </c>
      <c r="P20" s="8">
        <v>200</v>
      </c>
      <c r="Q20" s="8">
        <v>200</v>
      </c>
      <c r="R20" s="48">
        <v>0</v>
      </c>
      <c r="S20" s="33">
        <f t="shared" si="3"/>
        <v>2450</v>
      </c>
      <c r="T20" s="33">
        <v>0</v>
      </c>
      <c r="U20" s="33">
        <v>1500</v>
      </c>
      <c r="V20" s="33">
        <v>250</v>
      </c>
      <c r="W20" s="33">
        <v>0</v>
      </c>
      <c r="X20" s="33">
        <v>19.13</v>
      </c>
      <c r="Y20" s="33" t="s">
        <v>126</v>
      </c>
    </row>
    <row r="21" spans="1:25" ht="15.75" customHeight="1" x14ac:dyDescent="0.2">
      <c r="A21" s="1"/>
      <c r="B21" s="1"/>
      <c r="C21" s="1"/>
      <c r="D21" s="1"/>
      <c r="E21" s="1" t="s">
        <v>35</v>
      </c>
      <c r="F21" s="8">
        <v>317.33999999999997</v>
      </c>
      <c r="G21" s="8">
        <v>100</v>
      </c>
      <c r="H21" s="8">
        <v>100</v>
      </c>
      <c r="I21" s="8">
        <v>100</v>
      </c>
      <c r="J21" s="8">
        <v>100</v>
      </c>
      <c r="K21" s="8">
        <v>160</v>
      </c>
      <c r="L21" s="8">
        <v>160</v>
      </c>
      <c r="M21" s="8">
        <v>160</v>
      </c>
      <c r="N21" s="8">
        <v>160</v>
      </c>
      <c r="O21" s="8">
        <v>160</v>
      </c>
      <c r="P21" s="8">
        <v>160</v>
      </c>
      <c r="Q21" s="8">
        <v>160</v>
      </c>
      <c r="R21" s="48">
        <v>2130</v>
      </c>
      <c r="S21" s="33">
        <f t="shared" si="3"/>
        <v>1837.34</v>
      </c>
      <c r="T21" s="33">
        <v>1638</v>
      </c>
      <c r="U21" s="33">
        <v>2130</v>
      </c>
      <c r="V21" s="33">
        <v>3272.08</v>
      </c>
      <c r="W21" s="33">
        <v>31230.67</v>
      </c>
      <c r="X21" s="33">
        <v>654.14</v>
      </c>
      <c r="Y21" s="33"/>
    </row>
    <row r="22" spans="1:25" ht="15.75" customHeight="1" x14ac:dyDescent="0.2">
      <c r="A22" s="1"/>
      <c r="B22" s="1"/>
      <c r="C22" s="1"/>
      <c r="D22" s="1"/>
      <c r="E22" s="1" t="s">
        <v>36</v>
      </c>
      <c r="F22" s="8">
        <v>30</v>
      </c>
      <c r="G22" s="8">
        <v>30</v>
      </c>
      <c r="H22" s="8">
        <v>30</v>
      </c>
      <c r="I22" s="8">
        <v>30</v>
      </c>
      <c r="J22" s="8">
        <v>30</v>
      </c>
      <c r="K22" s="8">
        <v>60</v>
      </c>
      <c r="L22" s="8">
        <v>40</v>
      </c>
      <c r="M22" s="8">
        <v>40</v>
      </c>
      <c r="N22" s="8">
        <v>40</v>
      </c>
      <c r="O22" s="8">
        <v>40</v>
      </c>
      <c r="P22" s="8">
        <v>40</v>
      </c>
      <c r="Q22" s="8">
        <v>40</v>
      </c>
      <c r="R22" s="48">
        <v>300</v>
      </c>
      <c r="S22" s="33">
        <f t="shared" si="3"/>
        <v>450</v>
      </c>
      <c r="T22" s="33">
        <v>900</v>
      </c>
      <c r="U22" s="33">
        <v>250</v>
      </c>
      <c r="V22" s="33">
        <v>360</v>
      </c>
      <c r="W22" s="33">
        <v>833</v>
      </c>
      <c r="X22" s="33">
        <v>0</v>
      </c>
      <c r="Y22" s="33"/>
    </row>
    <row r="23" spans="1:25" ht="15.75" customHeight="1" thickBot="1" x14ac:dyDescent="0.25">
      <c r="A23" s="1"/>
      <c r="B23" s="1"/>
      <c r="C23" s="1"/>
      <c r="D23" s="1"/>
      <c r="E23" s="1" t="s">
        <v>37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49">
        <v>0</v>
      </c>
      <c r="S23" s="34">
        <f t="shared" si="3"/>
        <v>0</v>
      </c>
      <c r="T23" s="34">
        <v>21568</v>
      </c>
      <c r="U23" s="33"/>
      <c r="V23" s="36">
        <v>0</v>
      </c>
      <c r="W23" s="36">
        <v>0</v>
      </c>
      <c r="X23" s="36">
        <v>0</v>
      </c>
      <c r="Y23" s="33"/>
    </row>
    <row r="24" spans="1:25" ht="15.75" customHeight="1" x14ac:dyDescent="0.2">
      <c r="A24" s="1"/>
      <c r="B24" s="1"/>
      <c r="C24" s="1"/>
      <c r="D24" s="1" t="s">
        <v>38</v>
      </c>
      <c r="E24" s="1"/>
      <c r="F24" s="8">
        <f t="shared" ref="F24:Q24" si="4">ROUND(SUM(F16:F23),5)</f>
        <v>717.84</v>
      </c>
      <c r="G24" s="8">
        <f t="shared" si="4"/>
        <v>470.5</v>
      </c>
      <c r="H24" s="8">
        <f t="shared" si="4"/>
        <v>553.22</v>
      </c>
      <c r="I24" s="8">
        <f t="shared" si="4"/>
        <v>485.5</v>
      </c>
      <c r="J24" s="8">
        <f t="shared" si="4"/>
        <v>505</v>
      </c>
      <c r="K24" s="8">
        <f t="shared" si="4"/>
        <v>560.5</v>
      </c>
      <c r="L24" s="8">
        <f t="shared" si="4"/>
        <v>780.5</v>
      </c>
      <c r="M24" s="8">
        <f t="shared" si="4"/>
        <v>540.5</v>
      </c>
      <c r="N24" s="8">
        <f t="shared" si="4"/>
        <v>540.5</v>
      </c>
      <c r="O24" s="8">
        <f t="shared" si="4"/>
        <v>540.5</v>
      </c>
      <c r="P24" s="8">
        <f t="shared" si="4"/>
        <v>540.5</v>
      </c>
      <c r="Q24" s="8">
        <f t="shared" si="4"/>
        <v>540.5</v>
      </c>
      <c r="R24" s="48">
        <f>SUM(R17:R23)</f>
        <v>4245</v>
      </c>
      <c r="S24" s="33">
        <f t="shared" si="3"/>
        <v>6775.56</v>
      </c>
      <c r="T24" s="33">
        <v>21568</v>
      </c>
      <c r="U24" s="33">
        <v>5888</v>
      </c>
      <c r="V24" s="33">
        <v>6906.57</v>
      </c>
      <c r="W24" s="33">
        <v>34030.720000000001</v>
      </c>
      <c r="X24" s="33">
        <v>1974.22</v>
      </c>
      <c r="Y24" s="33"/>
    </row>
    <row r="25" spans="1:25" ht="15.75" customHeight="1" x14ac:dyDescent="0.2">
      <c r="A25" s="1"/>
      <c r="B25" s="1"/>
      <c r="C25" s="1"/>
      <c r="D25" s="1" t="s">
        <v>39</v>
      </c>
      <c r="E25" s="1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48"/>
      <c r="S25" s="33">
        <f t="shared" si="3"/>
        <v>0</v>
      </c>
      <c r="T25" s="33">
        <v>0</v>
      </c>
      <c r="U25" s="33"/>
      <c r="V25" s="33">
        <v>0</v>
      </c>
      <c r="W25" s="33">
        <v>0</v>
      </c>
      <c r="X25" s="33">
        <v>0</v>
      </c>
      <c r="Y25" s="33"/>
    </row>
    <row r="26" spans="1:25" ht="15.75" customHeight="1" x14ac:dyDescent="0.2">
      <c r="A26" s="1"/>
      <c r="B26" s="1"/>
      <c r="C26" s="1"/>
      <c r="D26" s="1" t="s">
        <v>40</v>
      </c>
      <c r="E26" s="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48"/>
      <c r="S26" s="33"/>
      <c r="T26" s="33"/>
      <c r="U26" s="33"/>
      <c r="V26" s="33"/>
      <c r="W26" s="33"/>
      <c r="X26" s="33"/>
      <c r="Y26" s="33"/>
    </row>
    <row r="27" spans="1:25" ht="15.75" customHeight="1" x14ac:dyDescent="0.2">
      <c r="A27" s="1"/>
      <c r="B27" s="1"/>
      <c r="C27" s="1"/>
      <c r="D27" s="1"/>
      <c r="E27" s="1" t="s">
        <v>41</v>
      </c>
      <c r="F27" s="8">
        <v>84</v>
      </c>
      <c r="G27" s="8">
        <v>193.3</v>
      </c>
      <c r="H27" s="8">
        <v>114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55">
        <v>7800</v>
      </c>
      <c r="S27" s="33">
        <v>391.3</v>
      </c>
      <c r="T27" s="33">
        <v>2025</v>
      </c>
      <c r="U27" s="33">
        <v>7800</v>
      </c>
      <c r="V27" s="33">
        <v>1197.3</v>
      </c>
      <c r="W27" s="33">
        <v>1084.2</v>
      </c>
      <c r="X27" s="33">
        <v>1005.75</v>
      </c>
      <c r="Y27" s="33" t="s">
        <v>127</v>
      </c>
    </row>
    <row r="28" spans="1:25" ht="15.75" customHeight="1" thickBot="1" x14ac:dyDescent="0.25">
      <c r="A28" s="1"/>
      <c r="B28" s="1"/>
      <c r="C28" s="1"/>
      <c r="D28" s="1"/>
      <c r="E28" s="1" t="s">
        <v>42</v>
      </c>
      <c r="F28" s="12">
        <v>7000</v>
      </c>
      <c r="G28" s="12">
        <v>5000</v>
      </c>
      <c r="H28" s="12">
        <v>5000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49">
        <v>0</v>
      </c>
      <c r="S28" s="34">
        <v>17000</v>
      </c>
      <c r="T28" s="34">
        <v>60000</v>
      </c>
      <c r="U28" s="33">
        <v>39000</v>
      </c>
      <c r="V28" s="36">
        <v>67066</v>
      </c>
      <c r="W28" s="36">
        <v>61723.5</v>
      </c>
      <c r="X28" s="36">
        <v>29118.27</v>
      </c>
      <c r="Y28" s="33" t="s">
        <v>128</v>
      </c>
    </row>
    <row r="29" spans="1:25" ht="15.75" customHeight="1" x14ac:dyDescent="0.2">
      <c r="A29" s="1"/>
      <c r="B29" s="1"/>
      <c r="C29" s="1"/>
      <c r="D29" s="1" t="s">
        <v>43</v>
      </c>
      <c r="E29" s="1"/>
      <c r="F29" s="8">
        <f t="shared" ref="F29:O29" si="5">ROUND(SUM(F26:F28),5)</f>
        <v>7084</v>
      </c>
      <c r="G29" s="8">
        <f t="shared" si="5"/>
        <v>5193.3</v>
      </c>
      <c r="H29" s="8">
        <f t="shared" si="5"/>
        <v>5114</v>
      </c>
      <c r="I29" s="8">
        <f t="shared" si="5"/>
        <v>0</v>
      </c>
      <c r="J29" s="8">
        <f t="shared" si="5"/>
        <v>0</v>
      </c>
      <c r="K29" s="8">
        <f t="shared" si="5"/>
        <v>0</v>
      </c>
      <c r="L29" s="8">
        <f t="shared" si="5"/>
        <v>0</v>
      </c>
      <c r="M29" s="8">
        <f t="shared" si="5"/>
        <v>0</v>
      </c>
      <c r="N29" s="8">
        <f t="shared" si="5"/>
        <v>0</v>
      </c>
      <c r="O29" s="8">
        <f t="shared" si="5"/>
        <v>0</v>
      </c>
      <c r="P29" s="8">
        <v>0</v>
      </c>
      <c r="Q29" s="8">
        <f>ROUND(SUM(Q26:Q28),5)</f>
        <v>0</v>
      </c>
      <c r="R29" s="55">
        <v>7800</v>
      </c>
      <c r="S29" s="33">
        <f>ROUND(F29+G29+H29+I29+J29+K29+L29+M29+N29+O29+P29+Q29,5)</f>
        <v>17391.3</v>
      </c>
      <c r="T29" s="33">
        <v>62025</v>
      </c>
      <c r="U29" s="33">
        <v>46800</v>
      </c>
      <c r="V29" s="33">
        <v>68263.3</v>
      </c>
      <c r="W29" s="33">
        <v>62807.7</v>
      </c>
      <c r="X29" s="33">
        <v>30124.02</v>
      </c>
      <c r="Y29" s="33"/>
    </row>
    <row r="30" spans="1:25" ht="15.75" customHeight="1" x14ac:dyDescent="0.2">
      <c r="A30" s="1"/>
      <c r="B30" s="1"/>
      <c r="C30" s="1"/>
      <c r="D30" s="1" t="s">
        <v>44</v>
      </c>
      <c r="E30" s="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48"/>
      <c r="S30" s="33"/>
      <c r="T30" s="33"/>
      <c r="U30" s="33"/>
      <c r="V30" s="33"/>
      <c r="W30" s="33"/>
      <c r="X30" s="33"/>
      <c r="Y30" s="33"/>
    </row>
    <row r="31" spans="1:25" ht="15.75" customHeight="1" x14ac:dyDescent="0.2">
      <c r="A31" s="1"/>
      <c r="B31" s="1"/>
      <c r="C31" s="1"/>
      <c r="D31" s="1"/>
      <c r="E31" s="1" t="s">
        <v>45</v>
      </c>
      <c r="F31" s="8">
        <v>100</v>
      </c>
      <c r="G31" s="8">
        <v>100</v>
      </c>
      <c r="H31" s="8">
        <v>100</v>
      </c>
      <c r="I31" s="8">
        <v>113.73</v>
      </c>
      <c r="J31" s="8">
        <v>113.73</v>
      </c>
      <c r="K31" s="8">
        <v>113.73</v>
      </c>
      <c r="L31" s="8">
        <v>113.73</v>
      </c>
      <c r="M31" s="8">
        <v>113.73</v>
      </c>
      <c r="N31" s="8">
        <v>113.73</v>
      </c>
      <c r="O31" s="8">
        <v>113.73</v>
      </c>
      <c r="P31" s="8">
        <v>113.74</v>
      </c>
      <c r="Q31" s="8">
        <v>113.74</v>
      </c>
      <c r="R31" s="48">
        <v>1300</v>
      </c>
      <c r="S31" s="33">
        <f>ROUND(F31+G31+H31+I31+J31+K31+L31+M31+N31+O31+P31+Q31,5)</f>
        <v>1323.59</v>
      </c>
      <c r="T31" s="33">
        <v>1344</v>
      </c>
      <c r="U31" s="33">
        <v>1273</v>
      </c>
      <c r="V31" s="33">
        <v>1369.79</v>
      </c>
      <c r="W31" s="33">
        <v>2013.23</v>
      </c>
      <c r="X31" s="33">
        <v>470.76</v>
      </c>
      <c r="Y31" s="33"/>
    </row>
    <row r="32" spans="1:25" ht="15.75" customHeight="1" x14ac:dyDescent="0.2">
      <c r="A32" s="1"/>
      <c r="B32" s="1"/>
      <c r="C32" s="1"/>
      <c r="D32" s="1"/>
      <c r="E32" s="1" t="s">
        <v>113</v>
      </c>
      <c r="F32" s="8">
        <v>45</v>
      </c>
      <c r="G32" s="8">
        <v>39.33</v>
      </c>
      <c r="H32" s="8">
        <v>44.01</v>
      </c>
      <c r="I32" s="8">
        <v>45.89</v>
      </c>
      <c r="J32" s="8">
        <v>45.89</v>
      </c>
      <c r="K32" s="8">
        <v>44.18</v>
      </c>
      <c r="L32" s="8">
        <v>45</v>
      </c>
      <c r="M32" s="8">
        <v>45</v>
      </c>
      <c r="N32" s="8">
        <v>45</v>
      </c>
      <c r="O32" s="8">
        <v>45</v>
      </c>
      <c r="P32" s="8">
        <v>45</v>
      </c>
      <c r="Q32" s="8">
        <v>45</v>
      </c>
      <c r="R32" s="48">
        <v>500</v>
      </c>
      <c r="S32" s="33">
        <f>ROUND(F32+G32+H32+I32+J32+K32+L32+M32+N32+O32+P32+Q32,5)</f>
        <v>534.29999999999995</v>
      </c>
      <c r="T32" s="33">
        <v>540</v>
      </c>
      <c r="U32" s="33">
        <v>410</v>
      </c>
      <c r="V32" s="33">
        <v>481.6</v>
      </c>
      <c r="W32" s="33">
        <v>265.77999999999997</v>
      </c>
      <c r="X32" s="33">
        <v>0</v>
      </c>
      <c r="Y32" s="33"/>
    </row>
    <row r="33" spans="1:25" ht="15.75" customHeight="1" x14ac:dyDescent="0.2">
      <c r="A33" s="1"/>
      <c r="B33" s="1"/>
      <c r="C33" s="1"/>
      <c r="D33" s="1"/>
      <c r="E33" s="1" t="s">
        <v>47</v>
      </c>
      <c r="F33" s="8">
        <v>1000</v>
      </c>
      <c r="G33" s="8">
        <v>1000</v>
      </c>
      <c r="H33" s="8">
        <v>1000</v>
      </c>
      <c r="I33" s="8">
        <v>1000</v>
      </c>
      <c r="J33" s="8">
        <v>1000</v>
      </c>
      <c r="K33" s="8">
        <v>1000</v>
      </c>
      <c r="L33" s="8">
        <v>1000</v>
      </c>
      <c r="M33" s="8">
        <v>1000</v>
      </c>
      <c r="N33" s="8">
        <v>1000</v>
      </c>
      <c r="O33" s="8">
        <v>1000</v>
      </c>
      <c r="P33" s="8">
        <v>1000</v>
      </c>
      <c r="Q33" s="8">
        <v>1000</v>
      </c>
      <c r="R33" s="48">
        <v>12000</v>
      </c>
      <c r="S33" s="33">
        <f>ROUND(F33+G33+H33+I33+J33+K33+L33+M33+N33+O33+P33+Q33,5)</f>
        <v>12000</v>
      </c>
      <c r="T33" s="33">
        <v>15000</v>
      </c>
      <c r="U33" s="33">
        <v>10800</v>
      </c>
      <c r="V33" s="33">
        <v>13000</v>
      </c>
      <c r="W33" s="33">
        <v>5158.8999999999996</v>
      </c>
      <c r="X33" s="33">
        <v>4550</v>
      </c>
      <c r="Y33" s="33"/>
    </row>
    <row r="34" spans="1:25" ht="15.75" customHeight="1" thickBot="1" x14ac:dyDescent="0.25">
      <c r="A34" s="1"/>
      <c r="B34" s="1"/>
      <c r="C34" s="1"/>
      <c r="D34" s="1"/>
      <c r="E34" s="1" t="s">
        <v>48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49">
        <v>0</v>
      </c>
      <c r="S34" s="34">
        <f>ROUND(F34+G34+H34+I34+J34+K34+L34+M34+N34+O34+P34+Q34,5)</f>
        <v>0</v>
      </c>
      <c r="T34" s="34">
        <v>16884</v>
      </c>
      <c r="U34" s="34"/>
      <c r="V34" s="34">
        <v>0</v>
      </c>
      <c r="W34" s="34">
        <v>110.32</v>
      </c>
      <c r="X34" s="34">
        <v>7972.67</v>
      </c>
      <c r="Y34" s="33"/>
    </row>
    <row r="35" spans="1:25" ht="15.75" customHeight="1" x14ac:dyDescent="0.2">
      <c r="A35" s="1"/>
      <c r="B35" s="1"/>
      <c r="C35" s="1"/>
      <c r="D35" s="1" t="s">
        <v>49</v>
      </c>
      <c r="E35" s="1"/>
      <c r="F35" s="8">
        <f t="shared" ref="F35:Q35" si="6">ROUND(SUM(F30:F34),5)</f>
        <v>1145</v>
      </c>
      <c r="G35" s="8">
        <f t="shared" si="6"/>
        <v>1139.33</v>
      </c>
      <c r="H35" s="8">
        <f t="shared" si="6"/>
        <v>1144.01</v>
      </c>
      <c r="I35" s="8">
        <f t="shared" si="6"/>
        <v>1159.6199999999999</v>
      </c>
      <c r="J35" s="8">
        <f t="shared" si="6"/>
        <v>1159.6199999999999</v>
      </c>
      <c r="K35" s="8">
        <f t="shared" si="6"/>
        <v>1157.9100000000001</v>
      </c>
      <c r="L35" s="8">
        <f t="shared" si="6"/>
        <v>1158.73</v>
      </c>
      <c r="M35" s="8">
        <f t="shared" si="6"/>
        <v>1158.73</v>
      </c>
      <c r="N35" s="8">
        <f t="shared" si="6"/>
        <v>1158.73</v>
      </c>
      <c r="O35" s="8">
        <f t="shared" si="6"/>
        <v>1158.73</v>
      </c>
      <c r="P35" s="8">
        <f t="shared" si="6"/>
        <v>1158.74</v>
      </c>
      <c r="Q35" s="8">
        <f t="shared" si="6"/>
        <v>1158.74</v>
      </c>
      <c r="R35" s="48">
        <v>13800</v>
      </c>
      <c r="S35" s="33">
        <f>ROUND(F35+G35+H35+I35+J35+K35+L35+M35+N35+O35+P35+Q35,5)</f>
        <v>13857.89</v>
      </c>
      <c r="T35" s="33">
        <v>16884</v>
      </c>
      <c r="U35" s="33">
        <v>12483</v>
      </c>
      <c r="V35" s="33">
        <v>14851.39</v>
      </c>
      <c r="W35" s="33">
        <v>7525.24</v>
      </c>
      <c r="X35" s="33">
        <v>12948.43</v>
      </c>
      <c r="Y35" s="33" t="s">
        <v>119</v>
      </c>
    </row>
    <row r="36" spans="1:25" ht="15.75" customHeight="1" x14ac:dyDescent="0.2">
      <c r="A36" s="1"/>
      <c r="B36" s="1"/>
      <c r="C36" s="1"/>
      <c r="D36" s="1" t="s">
        <v>50</v>
      </c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8"/>
      <c r="S36" s="33"/>
      <c r="T36" s="33"/>
      <c r="U36" s="33"/>
      <c r="V36" s="33"/>
      <c r="W36" s="33"/>
      <c r="X36" s="33"/>
      <c r="Y36" s="33"/>
    </row>
    <row r="37" spans="1:25" ht="15.75" customHeight="1" x14ac:dyDescent="0.2">
      <c r="A37" s="1"/>
      <c r="B37" s="1"/>
      <c r="C37" s="1"/>
      <c r="D37" s="1"/>
      <c r="E37" s="1" t="s">
        <v>51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48">
        <v>4600</v>
      </c>
      <c r="S37" s="33">
        <f>ROUND(F37+G37+H37+I37+J37+K37+L37+M37+N37+O37+P37+Q37,5)</f>
        <v>0</v>
      </c>
      <c r="T37" s="33">
        <v>0</v>
      </c>
      <c r="U37" s="33">
        <v>4600</v>
      </c>
      <c r="V37" s="33">
        <v>1550</v>
      </c>
      <c r="W37" s="33">
        <v>0</v>
      </c>
      <c r="X37" s="33">
        <v>540</v>
      </c>
      <c r="Y37" s="33"/>
    </row>
    <row r="38" spans="1:25" ht="15.75" customHeight="1" thickBot="1" x14ac:dyDescent="0.25">
      <c r="A38" s="1"/>
      <c r="B38" s="1"/>
      <c r="C38" s="1"/>
      <c r="D38" s="1"/>
      <c r="E38" s="1" t="s">
        <v>52</v>
      </c>
      <c r="F38" s="12">
        <v>300</v>
      </c>
      <c r="G38" s="12">
        <v>325</v>
      </c>
      <c r="H38" s="12">
        <v>9670</v>
      </c>
      <c r="I38" s="12">
        <v>275</v>
      </c>
      <c r="J38" s="12">
        <v>275</v>
      </c>
      <c r="K38" s="12">
        <v>275</v>
      </c>
      <c r="L38" s="12">
        <v>275</v>
      </c>
      <c r="M38" s="12">
        <v>275</v>
      </c>
      <c r="N38" s="12">
        <v>275</v>
      </c>
      <c r="O38" s="12">
        <v>275</v>
      </c>
      <c r="P38" s="12">
        <v>275</v>
      </c>
      <c r="Q38" s="12">
        <v>275</v>
      </c>
      <c r="R38" s="49">
        <v>3000</v>
      </c>
      <c r="S38" s="34">
        <f>ROUND(F38+G38+H38+I38+J38+K38+L38+M38+N38+O38+P38+Q38,5)</f>
        <v>12770</v>
      </c>
      <c r="T38" s="34">
        <v>7000</v>
      </c>
      <c r="U38" s="34">
        <v>11925</v>
      </c>
      <c r="V38" s="34">
        <v>11280</v>
      </c>
      <c r="W38" s="34">
        <v>5549.25</v>
      </c>
      <c r="X38" s="34">
        <v>7233</v>
      </c>
      <c r="Y38" s="33"/>
    </row>
    <row r="39" spans="1:25" ht="15.75" customHeight="1" x14ac:dyDescent="0.2">
      <c r="A39" s="1"/>
      <c r="B39" s="1"/>
      <c r="C39" s="1"/>
      <c r="D39" s="1" t="s">
        <v>53</v>
      </c>
      <c r="E39" s="1"/>
      <c r="F39" s="8">
        <f>ROUND(SUM(F36:F38),5)</f>
        <v>300</v>
      </c>
      <c r="G39" s="8">
        <v>325</v>
      </c>
      <c r="H39" s="8">
        <f t="shared" ref="H39:Q39" si="7">ROUND(SUM(H36:H38),5)</f>
        <v>9670</v>
      </c>
      <c r="I39" s="8">
        <f t="shared" si="7"/>
        <v>275</v>
      </c>
      <c r="J39" s="8">
        <f t="shared" si="7"/>
        <v>275</v>
      </c>
      <c r="K39" s="8">
        <f t="shared" si="7"/>
        <v>275</v>
      </c>
      <c r="L39" s="8">
        <f t="shared" si="7"/>
        <v>275</v>
      </c>
      <c r="M39" s="8">
        <f t="shared" si="7"/>
        <v>275</v>
      </c>
      <c r="N39" s="8">
        <f t="shared" si="7"/>
        <v>275</v>
      </c>
      <c r="O39" s="8">
        <f t="shared" si="7"/>
        <v>275</v>
      </c>
      <c r="P39" s="8">
        <f t="shared" si="7"/>
        <v>275</v>
      </c>
      <c r="Q39" s="8">
        <f t="shared" si="7"/>
        <v>275</v>
      </c>
      <c r="R39" s="48">
        <v>7600</v>
      </c>
      <c r="S39" s="33">
        <f>ROUND(F39+G39+H39+I39+J39+K39+L39+M39+N39+O39+P39+Q39,5)</f>
        <v>12770</v>
      </c>
      <c r="T39" s="33">
        <v>7000</v>
      </c>
      <c r="U39" s="33">
        <v>16525</v>
      </c>
      <c r="V39" s="33">
        <v>12830</v>
      </c>
      <c r="W39" s="33">
        <v>5549.25</v>
      </c>
      <c r="X39" s="33">
        <v>7773</v>
      </c>
      <c r="Y39" s="56" t="s">
        <v>121</v>
      </c>
    </row>
    <row r="40" spans="1:25" ht="15.75" customHeight="1" x14ac:dyDescent="0.2">
      <c r="A40" s="1"/>
      <c r="B40" s="1"/>
      <c r="C40" s="1"/>
      <c r="D40" s="1" t="s">
        <v>54</v>
      </c>
      <c r="E40" s="1"/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500</v>
      </c>
      <c r="P40" s="8">
        <v>0</v>
      </c>
      <c r="Q40" s="8">
        <v>0</v>
      </c>
      <c r="R40" s="48">
        <v>0</v>
      </c>
      <c r="S40" s="33">
        <f>ROUND(F40+G40+H40+I40+J40+K40+L40+M40+N40+O40+P40+Q40,5)</f>
        <v>500</v>
      </c>
      <c r="T40" s="33">
        <v>0</v>
      </c>
      <c r="U40" s="33">
        <v>0</v>
      </c>
      <c r="V40" s="33">
        <v>520</v>
      </c>
      <c r="W40" s="33">
        <v>0</v>
      </c>
      <c r="X40" s="33">
        <v>0</v>
      </c>
      <c r="Y40" s="33"/>
    </row>
    <row r="41" spans="1:25" ht="15.75" customHeight="1" x14ac:dyDescent="0.2">
      <c r="A41" s="1"/>
      <c r="B41" s="1"/>
      <c r="C41" s="1"/>
      <c r="D41" s="1" t="s">
        <v>55</v>
      </c>
      <c r="E41" s="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48"/>
      <c r="S41" s="33"/>
      <c r="T41" s="33"/>
      <c r="U41" s="33"/>
      <c r="V41" s="33"/>
      <c r="W41" s="33"/>
      <c r="X41" s="33"/>
      <c r="Y41" s="33"/>
    </row>
    <row r="42" spans="1:25" ht="15.75" customHeight="1" x14ac:dyDescent="0.2">
      <c r="A42" s="1"/>
      <c r="B42" s="1"/>
      <c r="C42" s="1"/>
      <c r="D42" s="1"/>
      <c r="E42" s="1" t="s">
        <v>56</v>
      </c>
      <c r="F42" s="8">
        <v>210</v>
      </c>
      <c r="G42" s="8">
        <v>175</v>
      </c>
      <c r="H42" s="8">
        <v>800</v>
      </c>
      <c r="I42" s="8">
        <v>250</v>
      </c>
      <c r="J42" s="8">
        <v>275</v>
      </c>
      <c r="K42" s="8">
        <v>153</v>
      </c>
      <c r="L42" s="8">
        <v>153</v>
      </c>
      <c r="M42" s="8">
        <v>510</v>
      </c>
      <c r="N42" s="8">
        <v>150</v>
      </c>
      <c r="O42" s="8">
        <v>230</v>
      </c>
      <c r="P42" s="8">
        <v>145</v>
      </c>
      <c r="Q42" s="8">
        <v>170</v>
      </c>
      <c r="R42" s="48">
        <v>1300</v>
      </c>
      <c r="S42" s="33">
        <f>ROUND(F42+G42+H42+I42+J42+K42+L42+M42+N42+O42+P42+Q42,5)</f>
        <v>3221</v>
      </c>
      <c r="T42" s="33">
        <v>2520</v>
      </c>
      <c r="U42" s="33">
        <v>1300</v>
      </c>
      <c r="V42" s="33">
        <v>1190.97</v>
      </c>
      <c r="W42" s="33">
        <v>1092.44</v>
      </c>
      <c r="X42" s="33">
        <v>0</v>
      </c>
      <c r="Y42" s="33"/>
    </row>
    <row r="43" spans="1:25" ht="15.75" customHeight="1" x14ac:dyDescent="0.2">
      <c r="A43" s="1"/>
      <c r="B43" s="1"/>
      <c r="C43" s="1"/>
      <c r="D43" s="1"/>
      <c r="E43" s="1" t="s">
        <v>114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48">
        <v>1700</v>
      </c>
      <c r="S43" s="33"/>
      <c r="T43" s="33"/>
      <c r="U43" s="33">
        <v>1700</v>
      </c>
      <c r="V43" s="33">
        <v>1997.16</v>
      </c>
      <c r="W43" s="33">
        <v>1371.53</v>
      </c>
      <c r="X43" s="33">
        <v>426.74</v>
      </c>
      <c r="Y43" s="33"/>
    </row>
    <row r="44" spans="1:25" ht="15.75" customHeight="1" x14ac:dyDescent="0.2">
      <c r="A44" s="1"/>
      <c r="B44" s="1"/>
      <c r="C44" s="1"/>
      <c r="D44" s="1"/>
      <c r="E44" s="1" t="s">
        <v>58</v>
      </c>
      <c r="F44" s="8">
        <v>0</v>
      </c>
      <c r="G44" s="8">
        <v>0</v>
      </c>
      <c r="H44" s="8">
        <v>250</v>
      </c>
      <c r="I44" s="8">
        <v>0</v>
      </c>
      <c r="J44" s="8">
        <v>0</v>
      </c>
      <c r="K44" s="8">
        <v>30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48">
        <v>300</v>
      </c>
      <c r="S44" s="33">
        <f t="shared" ref="S44:S49" si="8">ROUND(F44+G44+H44+I44+J44+K44+L44+M44+N44+O44+P44+Q44,5)</f>
        <v>280</v>
      </c>
      <c r="T44" s="33">
        <v>160</v>
      </c>
      <c r="U44" s="33">
        <v>300</v>
      </c>
      <c r="V44" s="33">
        <v>204</v>
      </c>
      <c r="W44" s="33">
        <v>197</v>
      </c>
      <c r="X44" s="33">
        <v>166</v>
      </c>
      <c r="Y44" s="33"/>
    </row>
    <row r="45" spans="1:25" ht="15.75" customHeight="1" x14ac:dyDescent="0.2">
      <c r="A45" s="1"/>
      <c r="B45" s="1"/>
      <c r="C45" s="1"/>
      <c r="D45" s="1"/>
      <c r="E45" s="1" t="s">
        <v>59</v>
      </c>
      <c r="F45" s="8">
        <v>21.85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48">
        <v>350</v>
      </c>
      <c r="S45" s="33">
        <f t="shared" si="8"/>
        <v>21.85</v>
      </c>
      <c r="T45" s="33">
        <v>1500</v>
      </c>
      <c r="U45" s="33">
        <v>350</v>
      </c>
      <c r="V45" s="33">
        <v>21.85</v>
      </c>
      <c r="W45" s="33">
        <v>287.41000000000003</v>
      </c>
      <c r="X45" s="33">
        <v>0</v>
      </c>
      <c r="Y45" s="33"/>
    </row>
    <row r="46" spans="1:25" ht="15.75" customHeight="1" x14ac:dyDescent="0.2">
      <c r="A46" s="1"/>
      <c r="B46" s="1"/>
      <c r="C46" s="1"/>
      <c r="D46" s="1"/>
      <c r="E46" s="1" t="s">
        <v>60</v>
      </c>
      <c r="F46" s="8">
        <v>100</v>
      </c>
      <c r="G46" s="8">
        <v>700</v>
      </c>
      <c r="H46" s="8">
        <v>100</v>
      </c>
      <c r="I46" s="8">
        <v>50</v>
      </c>
      <c r="J46" s="8">
        <v>50</v>
      </c>
      <c r="K46" s="8">
        <v>50</v>
      </c>
      <c r="L46" s="8">
        <v>50</v>
      </c>
      <c r="M46" s="8">
        <v>50</v>
      </c>
      <c r="N46" s="8">
        <v>50</v>
      </c>
      <c r="O46" s="8">
        <v>50</v>
      </c>
      <c r="P46" s="8">
        <v>50</v>
      </c>
      <c r="Q46" s="8">
        <v>50</v>
      </c>
      <c r="R46" s="48">
        <v>1300</v>
      </c>
      <c r="S46" s="33">
        <f t="shared" si="8"/>
        <v>1350</v>
      </c>
      <c r="T46" s="33">
        <v>0</v>
      </c>
      <c r="U46" s="33">
        <v>1300</v>
      </c>
      <c r="V46" s="33">
        <v>1050.4000000000001</v>
      </c>
      <c r="W46" s="33">
        <v>2022.65</v>
      </c>
      <c r="X46" s="33">
        <v>625.55999999999995</v>
      </c>
      <c r="Y46" s="33"/>
    </row>
    <row r="47" spans="1:25" ht="15.75" customHeight="1" x14ac:dyDescent="0.2">
      <c r="A47" s="1"/>
      <c r="B47" s="1"/>
      <c r="C47" s="1"/>
      <c r="D47" s="1"/>
      <c r="E47" s="1" t="s">
        <v>61</v>
      </c>
      <c r="F47" s="8">
        <v>52.8</v>
      </c>
      <c r="G47" s="8">
        <v>52.8</v>
      </c>
      <c r="H47" s="8">
        <v>52.8</v>
      </c>
      <c r="I47" s="8">
        <v>52.8</v>
      </c>
      <c r="J47" s="8">
        <v>52.8</v>
      </c>
      <c r="K47" s="8">
        <v>52.8</v>
      </c>
      <c r="L47" s="8">
        <v>52.8</v>
      </c>
      <c r="M47" s="8">
        <v>52.8</v>
      </c>
      <c r="N47" s="8">
        <v>52.8</v>
      </c>
      <c r="O47" s="8">
        <v>52.8</v>
      </c>
      <c r="P47" s="8">
        <v>52.8</v>
      </c>
      <c r="Q47" s="8">
        <v>52.8</v>
      </c>
      <c r="R47" s="48">
        <v>630</v>
      </c>
      <c r="S47" s="33">
        <f t="shared" si="8"/>
        <v>633.6</v>
      </c>
      <c r="T47" s="33">
        <v>0</v>
      </c>
      <c r="U47" s="33">
        <v>630</v>
      </c>
      <c r="V47" s="33">
        <v>105.6</v>
      </c>
      <c r="W47" s="33">
        <v>979.38</v>
      </c>
      <c r="X47" s="33">
        <v>0</v>
      </c>
      <c r="Y47" s="33"/>
    </row>
    <row r="48" spans="1:25" ht="15.75" customHeight="1" thickBot="1" x14ac:dyDescent="0.25">
      <c r="A48" s="1"/>
      <c r="B48" s="1"/>
      <c r="C48" s="1"/>
      <c r="D48" s="1"/>
      <c r="E48" s="1" t="s">
        <v>62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49">
        <v>0</v>
      </c>
      <c r="S48" s="34">
        <f t="shared" si="8"/>
        <v>0</v>
      </c>
      <c r="T48" s="34">
        <v>4180</v>
      </c>
      <c r="U48" s="34">
        <v>0</v>
      </c>
      <c r="V48" s="34">
        <v>0</v>
      </c>
      <c r="W48" s="34">
        <v>0</v>
      </c>
      <c r="X48" s="34">
        <v>0</v>
      </c>
      <c r="Y48" s="33"/>
    </row>
    <row r="49" spans="1:25" ht="15.75" customHeight="1" x14ac:dyDescent="0.2">
      <c r="A49" s="1"/>
      <c r="B49" s="1"/>
      <c r="C49" s="1"/>
      <c r="D49" s="1" t="s">
        <v>63</v>
      </c>
      <c r="E49" s="1"/>
      <c r="F49" s="8">
        <f t="shared" ref="F49:Q49" si="9">ROUND(SUM(F41:F48),5)</f>
        <v>384.65</v>
      </c>
      <c r="G49" s="8">
        <f t="shared" si="9"/>
        <v>927.8</v>
      </c>
      <c r="H49" s="8">
        <f t="shared" si="9"/>
        <v>1202.8</v>
      </c>
      <c r="I49" s="8">
        <f t="shared" si="9"/>
        <v>352.8</v>
      </c>
      <c r="J49" s="8">
        <f t="shared" si="9"/>
        <v>377.8</v>
      </c>
      <c r="K49" s="8">
        <f t="shared" si="9"/>
        <v>285.8</v>
      </c>
      <c r="L49" s="8">
        <f t="shared" si="9"/>
        <v>255.8</v>
      </c>
      <c r="M49" s="8">
        <f t="shared" si="9"/>
        <v>612.79999999999995</v>
      </c>
      <c r="N49" s="8">
        <f t="shared" si="9"/>
        <v>252.8</v>
      </c>
      <c r="O49" s="8">
        <f t="shared" si="9"/>
        <v>332.8</v>
      </c>
      <c r="P49" s="8">
        <f t="shared" si="9"/>
        <v>247.8</v>
      </c>
      <c r="Q49" s="8">
        <f t="shared" si="9"/>
        <v>272.8</v>
      </c>
      <c r="R49" s="48">
        <v>5580</v>
      </c>
      <c r="S49" s="33">
        <f t="shared" si="8"/>
        <v>5506.45</v>
      </c>
      <c r="T49" s="33">
        <v>4180</v>
      </c>
      <c r="U49" s="33">
        <v>5580</v>
      </c>
      <c r="V49" s="33">
        <v>4569.9799999999996</v>
      </c>
      <c r="W49" s="33">
        <v>5950.41</v>
      </c>
      <c r="X49" s="33">
        <v>1217.8</v>
      </c>
      <c r="Y49" s="33"/>
    </row>
    <row r="50" spans="1:25" ht="15.75" customHeight="1" x14ac:dyDescent="0.2">
      <c r="A50" s="1"/>
      <c r="B50" s="1"/>
      <c r="C50" s="1"/>
      <c r="D50" s="1" t="s">
        <v>64</v>
      </c>
      <c r="E50" s="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48"/>
      <c r="S50" s="33"/>
      <c r="T50" s="33"/>
      <c r="U50" s="33"/>
      <c r="V50" s="33"/>
      <c r="W50" s="33"/>
      <c r="X50" s="33"/>
      <c r="Y50" s="33"/>
    </row>
    <row r="51" spans="1:25" ht="15.75" customHeight="1" thickBot="1" x14ac:dyDescent="0.25">
      <c r="A51" s="1"/>
      <c r="B51" s="1"/>
      <c r="C51" s="1"/>
      <c r="D51" s="1"/>
      <c r="E51" s="1" t="s">
        <v>65</v>
      </c>
      <c r="F51" s="12">
        <v>0</v>
      </c>
      <c r="G51" s="12">
        <v>0</v>
      </c>
      <c r="H51" s="12">
        <v>0</v>
      </c>
      <c r="I51" s="12">
        <v>0</v>
      </c>
      <c r="J51" s="12">
        <v>6811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49">
        <v>6811</v>
      </c>
      <c r="S51" s="34">
        <f>ROUND(F51+G51+H51+I51+J51+K51+L51+M51+N51+O51+P51+Q51,5)</f>
        <v>6811</v>
      </c>
      <c r="T51" s="33">
        <v>0</v>
      </c>
      <c r="U51" s="33">
        <v>6811</v>
      </c>
      <c r="V51" s="33">
        <v>6811</v>
      </c>
      <c r="W51" s="33">
        <v>6500</v>
      </c>
      <c r="X51" s="33">
        <v>0</v>
      </c>
      <c r="Y51" s="33"/>
    </row>
    <row r="52" spans="1:25" ht="15.75" customHeight="1" x14ac:dyDescent="0.2">
      <c r="A52" s="1"/>
      <c r="B52" s="1"/>
      <c r="C52" s="1"/>
      <c r="D52" s="1" t="s">
        <v>66</v>
      </c>
      <c r="E52" s="1"/>
      <c r="F52" s="8">
        <f t="shared" ref="F52:Q52" si="10">ROUND(SUM(F50:F51),5)</f>
        <v>0</v>
      </c>
      <c r="G52" s="8">
        <f t="shared" si="10"/>
        <v>0</v>
      </c>
      <c r="H52" s="8">
        <f t="shared" si="10"/>
        <v>0</v>
      </c>
      <c r="I52" s="8">
        <f t="shared" si="10"/>
        <v>0</v>
      </c>
      <c r="J52" s="8">
        <f t="shared" si="10"/>
        <v>6811</v>
      </c>
      <c r="K52" s="8">
        <f t="shared" si="10"/>
        <v>0</v>
      </c>
      <c r="L52" s="8">
        <f t="shared" si="10"/>
        <v>0</v>
      </c>
      <c r="M52" s="8">
        <f t="shared" si="10"/>
        <v>0</v>
      </c>
      <c r="N52" s="8">
        <f t="shared" si="10"/>
        <v>0</v>
      </c>
      <c r="O52" s="8">
        <f t="shared" si="10"/>
        <v>0</v>
      </c>
      <c r="P52" s="8">
        <f t="shared" si="10"/>
        <v>0</v>
      </c>
      <c r="Q52" s="8">
        <f t="shared" si="10"/>
        <v>0</v>
      </c>
      <c r="R52" s="48">
        <v>6811</v>
      </c>
      <c r="S52" s="33">
        <f>ROUND(F52+G52+H52+I52+J52+K52+L52+M52+N52+O52+P52+Q52,5)</f>
        <v>6811</v>
      </c>
      <c r="T52" s="33">
        <v>0</v>
      </c>
      <c r="U52" s="33">
        <v>6811</v>
      </c>
      <c r="V52" s="33">
        <v>6811</v>
      </c>
      <c r="W52" s="33">
        <v>6500</v>
      </c>
      <c r="X52" s="33">
        <v>0</v>
      </c>
      <c r="Y52" s="33"/>
    </row>
    <row r="53" spans="1:25" ht="15.75" customHeight="1" x14ac:dyDescent="0.2">
      <c r="A53" s="1"/>
      <c r="B53" s="1"/>
      <c r="C53" s="1"/>
      <c r="D53" s="1" t="s">
        <v>67</v>
      </c>
      <c r="E53" s="1"/>
      <c r="F53" s="8">
        <v>0</v>
      </c>
      <c r="G53" s="8">
        <v>0</v>
      </c>
      <c r="H53" s="8">
        <v>0</v>
      </c>
      <c r="I53" s="8"/>
      <c r="J53" s="8"/>
      <c r="K53" s="8">
        <v>0</v>
      </c>
      <c r="L53" s="8"/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48">
        <v>0</v>
      </c>
      <c r="S53" s="33">
        <f>ROUND(F53+G53+H53+I53+J53+K53+L53+M53+N53+O53+P53+Q53,5)</f>
        <v>0</v>
      </c>
      <c r="T53" s="33">
        <v>0</v>
      </c>
      <c r="U53" s="33">
        <v>0</v>
      </c>
      <c r="V53" s="33">
        <v>224.41</v>
      </c>
      <c r="W53" s="33">
        <v>36</v>
      </c>
      <c r="X53" s="33">
        <v>880</v>
      </c>
      <c r="Y53" s="33"/>
    </row>
    <row r="54" spans="1:25" ht="15.75" customHeight="1" x14ac:dyDescent="0.2">
      <c r="A54" s="1"/>
      <c r="B54" s="1"/>
      <c r="C54" s="1"/>
      <c r="D54" s="1" t="s">
        <v>68</v>
      </c>
      <c r="E54" s="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48">
        <v>0</v>
      </c>
      <c r="S54" s="33">
        <f>ROUND(F54+G54+H54+I54+J54+K54+L54+M54+N54+O54+P54+Q54,5)</f>
        <v>0</v>
      </c>
      <c r="T54" s="33">
        <v>1200</v>
      </c>
      <c r="U54" s="33">
        <v>0</v>
      </c>
      <c r="V54" s="33">
        <v>358.15</v>
      </c>
      <c r="W54" s="33">
        <v>510.52</v>
      </c>
      <c r="X54" s="33">
        <v>278.5</v>
      </c>
      <c r="Y54" s="33"/>
    </row>
    <row r="55" spans="1:25" ht="15.75" customHeight="1" x14ac:dyDescent="0.2">
      <c r="A55" s="1"/>
      <c r="B55" s="1"/>
      <c r="C55" s="1"/>
      <c r="D55" s="1" t="s">
        <v>69</v>
      </c>
      <c r="E55" s="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48"/>
      <c r="S55" s="33"/>
      <c r="T55" s="33"/>
      <c r="U55" s="33"/>
      <c r="V55" s="33"/>
      <c r="W55" s="33"/>
      <c r="X55" s="33"/>
      <c r="Y55" s="33"/>
    </row>
    <row r="56" spans="1:25" ht="15.75" customHeight="1" x14ac:dyDescent="0.2">
      <c r="A56" s="1"/>
      <c r="B56" s="1"/>
      <c r="C56" s="1"/>
      <c r="D56" s="1"/>
      <c r="E56" s="1" t="s">
        <v>70</v>
      </c>
      <c r="F56" s="8">
        <v>194</v>
      </c>
      <c r="G56" s="8">
        <v>263.06</v>
      </c>
      <c r="H56" s="8">
        <v>263.06</v>
      </c>
      <c r="I56" s="8">
        <v>263.06</v>
      </c>
      <c r="J56" s="8">
        <v>263.06</v>
      </c>
      <c r="K56" s="8">
        <v>278.16000000000003</v>
      </c>
      <c r="L56" s="8">
        <v>278</v>
      </c>
      <c r="M56" s="8">
        <v>278</v>
      </c>
      <c r="N56" s="8">
        <v>278</v>
      </c>
      <c r="O56" s="8">
        <v>278</v>
      </c>
      <c r="P56" s="8">
        <v>278</v>
      </c>
      <c r="Q56" s="8">
        <v>278</v>
      </c>
      <c r="R56" s="48">
        <v>1690</v>
      </c>
      <c r="S56" s="33">
        <f>ROUND(F56+G56+H56+I56+J56+K56+L56+M56+N56+O56+P56+Q56,5)</f>
        <v>3192.4</v>
      </c>
      <c r="T56" s="33">
        <v>0</v>
      </c>
      <c r="U56" s="33">
        <v>2335</v>
      </c>
      <c r="V56" s="33">
        <v>2759.2</v>
      </c>
      <c r="W56" s="33">
        <v>2714.31</v>
      </c>
      <c r="X56" s="33">
        <v>1566.34</v>
      </c>
      <c r="Y56" s="33"/>
    </row>
    <row r="57" spans="1:25" ht="15.75" customHeight="1" thickBot="1" x14ac:dyDescent="0.25">
      <c r="A57" s="1"/>
      <c r="B57" s="1"/>
      <c r="C57" s="1"/>
      <c r="D57" s="1"/>
      <c r="E57" s="1" t="s">
        <v>71</v>
      </c>
      <c r="F57" s="12">
        <v>830</v>
      </c>
      <c r="G57" s="12">
        <v>1124.78</v>
      </c>
      <c r="H57" s="12">
        <v>1124.78</v>
      </c>
      <c r="I57" s="12">
        <v>1124.78</v>
      </c>
      <c r="J57" s="12">
        <v>1124.78</v>
      </c>
      <c r="K57" s="12">
        <v>1190</v>
      </c>
      <c r="L57" s="12">
        <v>1190</v>
      </c>
      <c r="M57" s="12">
        <v>1190</v>
      </c>
      <c r="N57" s="12">
        <v>1190</v>
      </c>
      <c r="O57" s="12">
        <v>1190</v>
      </c>
      <c r="P57" s="12">
        <v>1190</v>
      </c>
      <c r="Q57" s="12">
        <v>1190</v>
      </c>
      <c r="R57" s="49">
        <v>7280</v>
      </c>
      <c r="S57" s="34">
        <f>ROUND(F57+G57+H57+I57+J57+K57+L57+M57+N57+O57+P57+Q57,5)</f>
        <v>13659.12</v>
      </c>
      <c r="T57" s="33">
        <v>0</v>
      </c>
      <c r="U57" s="33">
        <v>10000</v>
      </c>
      <c r="V57" s="33">
        <v>11798.14</v>
      </c>
      <c r="W57" s="33">
        <v>11606.83</v>
      </c>
      <c r="X57" s="33">
        <v>6697.58</v>
      </c>
      <c r="Y57" s="33"/>
    </row>
    <row r="58" spans="1:25" ht="15.75" customHeight="1" x14ac:dyDescent="0.2">
      <c r="A58" s="1"/>
      <c r="B58" s="1"/>
      <c r="C58" s="1"/>
      <c r="D58" s="1" t="s">
        <v>72</v>
      </c>
      <c r="E58" s="1"/>
      <c r="F58" s="8">
        <f t="shared" ref="F58:Q58" si="11">ROUND(SUM(F55:F57),5)</f>
        <v>1024</v>
      </c>
      <c r="G58" s="8">
        <f t="shared" si="11"/>
        <v>1387.84</v>
      </c>
      <c r="H58" s="8">
        <f t="shared" si="11"/>
        <v>1387.84</v>
      </c>
      <c r="I58" s="8">
        <f t="shared" si="11"/>
        <v>1387.84</v>
      </c>
      <c r="J58" s="8">
        <f t="shared" si="11"/>
        <v>1387.84</v>
      </c>
      <c r="K58" s="8">
        <f t="shared" si="11"/>
        <v>1468.16</v>
      </c>
      <c r="L58" s="8">
        <f t="shared" si="11"/>
        <v>1468</v>
      </c>
      <c r="M58" s="8">
        <f t="shared" si="11"/>
        <v>1468</v>
      </c>
      <c r="N58" s="8">
        <f t="shared" si="11"/>
        <v>1468</v>
      </c>
      <c r="O58" s="8">
        <f t="shared" si="11"/>
        <v>1468</v>
      </c>
      <c r="P58" s="8">
        <f t="shared" si="11"/>
        <v>1468</v>
      </c>
      <c r="Q58" s="8">
        <f t="shared" si="11"/>
        <v>1468</v>
      </c>
      <c r="R58" s="48">
        <v>8970</v>
      </c>
      <c r="S58" s="33">
        <f>ROUND(F58+G58+H58+I58+J58+K58+L58+M58+N58+O58+P58+Q58,5)</f>
        <v>16851.52</v>
      </c>
      <c r="T58" s="33">
        <v>18166</v>
      </c>
      <c r="U58" s="33">
        <v>12335</v>
      </c>
      <c r="V58" s="33">
        <v>14557.34</v>
      </c>
      <c r="W58" s="33">
        <v>14321.14</v>
      </c>
      <c r="X58" s="33">
        <v>8263.84</v>
      </c>
      <c r="Y58" s="33" t="s">
        <v>120</v>
      </c>
    </row>
    <row r="59" spans="1:25" ht="15.75" customHeight="1" x14ac:dyDescent="0.2">
      <c r="A59" s="1"/>
      <c r="B59" s="1"/>
      <c r="C59" s="1"/>
      <c r="D59" s="1" t="s">
        <v>73</v>
      </c>
      <c r="E59" s="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48"/>
      <c r="S59" s="33"/>
      <c r="T59" s="33"/>
      <c r="U59" s="33"/>
      <c r="V59" s="33"/>
      <c r="W59" s="33"/>
      <c r="X59" s="33"/>
      <c r="Y59" s="33"/>
    </row>
    <row r="60" spans="1:25" ht="15.75" customHeight="1" x14ac:dyDescent="0.2">
      <c r="A60" s="1"/>
      <c r="B60" s="1"/>
      <c r="C60" s="1"/>
      <c r="D60" s="1"/>
      <c r="E60" s="1" t="s">
        <v>74</v>
      </c>
      <c r="F60" s="8">
        <v>314.76</v>
      </c>
      <c r="G60" s="8">
        <v>314.76</v>
      </c>
      <c r="H60" s="8">
        <v>314.76</v>
      </c>
      <c r="I60" s="8">
        <v>314.74</v>
      </c>
      <c r="J60" s="8">
        <v>314.76</v>
      </c>
      <c r="K60" s="8">
        <v>314.76</v>
      </c>
      <c r="L60" s="8">
        <v>314.76</v>
      </c>
      <c r="M60" s="8">
        <v>314.76</v>
      </c>
      <c r="N60" s="8">
        <v>314.76</v>
      </c>
      <c r="O60" s="8">
        <v>314.76</v>
      </c>
      <c r="P60" s="8">
        <v>314.76</v>
      </c>
      <c r="Q60" s="8">
        <v>314.76</v>
      </c>
      <c r="R60" s="48">
        <v>1200</v>
      </c>
      <c r="S60" s="33">
        <f>ROUND(F60+G60+H60+I60+J60+K60+L60+M60+N60+O60+P60+Q60,5)</f>
        <v>3777.1</v>
      </c>
      <c r="T60" s="33">
        <v>3900</v>
      </c>
      <c r="U60" s="33">
        <v>1800</v>
      </c>
      <c r="V60" s="33">
        <v>2472.1</v>
      </c>
      <c r="W60" s="33">
        <v>4190.71</v>
      </c>
      <c r="X60" s="33">
        <v>2126.5100000000002</v>
      </c>
      <c r="Y60" s="33"/>
    </row>
    <row r="61" spans="1:25" ht="15.75" customHeight="1" x14ac:dyDescent="0.2">
      <c r="A61" s="1"/>
      <c r="B61" s="1"/>
      <c r="C61" s="1"/>
      <c r="D61" s="1"/>
      <c r="E61" s="1" t="s">
        <v>75</v>
      </c>
      <c r="F61" s="8">
        <v>1350</v>
      </c>
      <c r="G61" s="8">
        <v>2026</v>
      </c>
      <c r="H61" s="8">
        <v>2026</v>
      </c>
      <c r="I61" s="8">
        <v>2026</v>
      </c>
      <c r="J61" s="8">
        <v>2026</v>
      </c>
      <c r="K61" s="8">
        <v>2026</v>
      </c>
      <c r="L61" s="8">
        <v>2026</v>
      </c>
      <c r="M61" s="8">
        <v>2026</v>
      </c>
      <c r="N61" s="8">
        <v>2026</v>
      </c>
      <c r="O61" s="8">
        <v>2026</v>
      </c>
      <c r="P61" s="8">
        <v>2026</v>
      </c>
      <c r="Q61" s="8">
        <v>2026</v>
      </c>
      <c r="R61" s="48">
        <v>16500</v>
      </c>
      <c r="S61" s="33">
        <f>ROUND(F61+G61+H61+I61+J61+K61+L61+M61+N61+O61+P61+Q61,5)</f>
        <v>23636</v>
      </c>
      <c r="T61" s="33">
        <v>25200</v>
      </c>
      <c r="U61" s="33">
        <v>17045</v>
      </c>
      <c r="V61" s="33">
        <v>19900.830000000002</v>
      </c>
      <c r="W61" s="33">
        <v>5564.77</v>
      </c>
      <c r="X61" s="33">
        <v>7660.83</v>
      </c>
      <c r="Y61" s="33"/>
    </row>
    <row r="62" spans="1:25" ht="15.75" customHeight="1" x14ac:dyDescent="0.2">
      <c r="A62" s="1"/>
      <c r="B62" s="1"/>
      <c r="C62" s="1"/>
      <c r="D62" s="1"/>
      <c r="E62" s="1" t="s">
        <v>76</v>
      </c>
      <c r="F62" s="8">
        <v>18215.400000000001</v>
      </c>
      <c r="G62" s="8">
        <v>23580</v>
      </c>
      <c r="H62" s="8">
        <v>23580</v>
      </c>
      <c r="I62" s="8">
        <v>23580</v>
      </c>
      <c r="J62" s="8">
        <v>23580</v>
      </c>
      <c r="K62" s="8">
        <v>23580</v>
      </c>
      <c r="L62" s="8">
        <v>23580</v>
      </c>
      <c r="M62" s="8">
        <v>23580</v>
      </c>
      <c r="N62" s="8">
        <v>23580</v>
      </c>
      <c r="O62" s="8">
        <v>23580</v>
      </c>
      <c r="P62" s="8">
        <v>23580</v>
      </c>
      <c r="Q62" s="8">
        <v>23580</v>
      </c>
      <c r="R62" s="48">
        <v>126500</v>
      </c>
      <c r="S62" s="33">
        <f>ROUND(F62+G62+H62+I62+J62+K62+L62+M62+N62+O62+P62+Q62,5)</f>
        <v>277595.40000000002</v>
      </c>
      <c r="T62" s="33">
        <v>236808</v>
      </c>
      <c r="U62" s="33">
        <v>161420</v>
      </c>
      <c r="V62" s="33">
        <v>190753.12</v>
      </c>
      <c r="W62" s="33">
        <v>187207.18</v>
      </c>
      <c r="X62" s="33">
        <v>108024.23</v>
      </c>
      <c r="Y62" s="33" t="s">
        <v>122</v>
      </c>
    </row>
    <row r="63" spans="1:25" ht="15.75" customHeight="1" thickBot="1" x14ac:dyDescent="0.25">
      <c r="A63" s="1"/>
      <c r="B63" s="1"/>
      <c r="C63" s="1"/>
      <c r="D63" s="1"/>
      <c r="E63" s="1" t="s">
        <v>77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49">
        <v>0</v>
      </c>
      <c r="S63" s="34">
        <f>ROUND(F63+G63+H63+I63+J63+K63+L63+M63+N63+O63+P63+Q63,5)</f>
        <v>0</v>
      </c>
      <c r="T63" s="33">
        <v>0</v>
      </c>
      <c r="U63" s="33">
        <v>0</v>
      </c>
      <c r="V63" s="33">
        <v>0</v>
      </c>
      <c r="W63" s="33">
        <v>0</v>
      </c>
      <c r="X63" s="33">
        <v>134</v>
      </c>
      <c r="Y63" s="33"/>
    </row>
    <row r="64" spans="1:25" ht="15.75" customHeight="1" x14ac:dyDescent="0.2">
      <c r="A64" s="1"/>
      <c r="B64" s="1"/>
      <c r="C64" s="1"/>
      <c r="D64" s="1" t="s">
        <v>78</v>
      </c>
      <c r="E64" s="1"/>
      <c r="F64" s="8">
        <f>ROUND(SUM(F59:F63),5)</f>
        <v>19880.16</v>
      </c>
      <c r="G64" s="8">
        <f t="shared" ref="G64:Q64" si="12">ROUND(SUM(G59:G63),5)</f>
        <v>25920.76</v>
      </c>
      <c r="H64" s="8">
        <f t="shared" si="12"/>
        <v>25920.76</v>
      </c>
      <c r="I64" s="8">
        <f t="shared" si="12"/>
        <v>25920.74</v>
      </c>
      <c r="J64" s="8">
        <f t="shared" si="12"/>
        <v>25920.76</v>
      </c>
      <c r="K64" s="8">
        <f t="shared" si="12"/>
        <v>25920.76</v>
      </c>
      <c r="L64" s="8">
        <f t="shared" si="12"/>
        <v>25920.76</v>
      </c>
      <c r="M64" s="8">
        <f t="shared" si="12"/>
        <v>25920.76</v>
      </c>
      <c r="N64" s="8">
        <f t="shared" si="12"/>
        <v>25920.76</v>
      </c>
      <c r="O64" s="8">
        <f t="shared" si="12"/>
        <v>25920.76</v>
      </c>
      <c r="P64" s="8">
        <f t="shared" si="12"/>
        <v>25920.76</v>
      </c>
      <c r="Q64" s="8">
        <f t="shared" si="12"/>
        <v>25920.76</v>
      </c>
      <c r="R64" s="48">
        <v>144200</v>
      </c>
      <c r="S64" s="33">
        <f>ROUND(F64+G64+H64+I64+J64+K64+L64+M64+N64+O64+P64+Q64,5)</f>
        <v>305008.5</v>
      </c>
      <c r="T64" s="37">
        <v>284024</v>
      </c>
      <c r="U64" s="37">
        <v>180265</v>
      </c>
      <c r="V64" s="37">
        <v>213126.05</v>
      </c>
      <c r="W64" s="37">
        <v>196962.66</v>
      </c>
      <c r="X64" s="37">
        <v>117946</v>
      </c>
      <c r="Y64" s="57"/>
    </row>
    <row r="65" spans="1:25" ht="15.75" customHeight="1" x14ac:dyDescent="0.2">
      <c r="A65" s="1"/>
      <c r="B65" s="1"/>
      <c r="C65" s="1"/>
      <c r="D65" s="1" t="s">
        <v>79</v>
      </c>
      <c r="E65" s="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48"/>
      <c r="S65" s="33"/>
      <c r="T65" s="33"/>
      <c r="U65" s="33"/>
      <c r="V65" s="33"/>
      <c r="W65" s="33"/>
      <c r="X65" s="33"/>
      <c r="Y65" s="33"/>
    </row>
    <row r="66" spans="1:25" ht="15.75" customHeight="1" x14ac:dyDescent="0.2">
      <c r="A66" s="1"/>
      <c r="B66" s="1"/>
      <c r="C66" s="1"/>
      <c r="D66" s="1"/>
      <c r="E66" s="1" t="s">
        <v>115</v>
      </c>
      <c r="F66" s="8">
        <v>80</v>
      </c>
      <c r="G66" s="8">
        <v>1235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48">
        <v>0</v>
      </c>
      <c r="S66" s="33">
        <f>ROUND(F70+G70+H70+I70+J70+K70+L70+M70+N70+O70+P70+Q70,5)</f>
        <v>950.98</v>
      </c>
      <c r="T66" s="33">
        <v>0</v>
      </c>
      <c r="U66" s="33">
        <v>0</v>
      </c>
      <c r="V66" s="33">
        <v>250.98</v>
      </c>
      <c r="W66" s="33">
        <v>0</v>
      </c>
      <c r="X66" s="33">
        <v>278.75</v>
      </c>
      <c r="Y66" s="33"/>
    </row>
    <row r="67" spans="1:25" ht="15.75" customHeight="1" thickBot="1" x14ac:dyDescent="0.25">
      <c r="A67" s="1"/>
      <c r="B67" s="1"/>
      <c r="C67" s="1"/>
      <c r="D67" s="1"/>
      <c r="E67" s="1" t="s">
        <v>81</v>
      </c>
      <c r="F67" s="12">
        <v>150</v>
      </c>
      <c r="G67" s="12">
        <v>0</v>
      </c>
      <c r="H67" s="12">
        <v>0</v>
      </c>
      <c r="I67" s="12">
        <v>0</v>
      </c>
      <c r="J67" s="12">
        <v>0</v>
      </c>
      <c r="K67" s="12">
        <v>50</v>
      </c>
      <c r="L67" s="12">
        <v>0</v>
      </c>
      <c r="M67" s="12">
        <v>0</v>
      </c>
      <c r="N67" s="12">
        <v>0</v>
      </c>
      <c r="O67" s="12">
        <v>200</v>
      </c>
      <c r="P67" s="12">
        <v>0</v>
      </c>
      <c r="Q67" s="12">
        <v>0</v>
      </c>
      <c r="R67" s="49">
        <v>0</v>
      </c>
      <c r="S67" s="34">
        <f>ROUND(F67+G67+H67+I67+J67+K67+L67+M67+N67+O67+P67+Q67,5)</f>
        <v>400</v>
      </c>
      <c r="T67" s="34">
        <v>1800</v>
      </c>
      <c r="U67" s="34">
        <v>125</v>
      </c>
      <c r="V67" s="34">
        <v>0</v>
      </c>
      <c r="W67" s="34">
        <v>141.22999999999999</v>
      </c>
      <c r="X67" s="34">
        <v>612.1</v>
      </c>
      <c r="Y67" s="33"/>
    </row>
    <row r="68" spans="1:25" ht="15.75" customHeight="1" x14ac:dyDescent="0.2">
      <c r="A68" s="1"/>
      <c r="B68" s="1"/>
      <c r="C68" s="1"/>
      <c r="D68" s="1" t="s">
        <v>82</v>
      </c>
      <c r="E68" s="1"/>
      <c r="F68" s="8">
        <f t="shared" ref="F68:I68" si="13">ROUND(SUM(F65:F67),5)</f>
        <v>230</v>
      </c>
      <c r="G68" s="8">
        <f t="shared" si="13"/>
        <v>1235</v>
      </c>
      <c r="H68" s="8">
        <f t="shared" si="13"/>
        <v>0</v>
      </c>
      <c r="I68" s="8">
        <f t="shared" si="13"/>
        <v>0</v>
      </c>
      <c r="J68" s="8">
        <v>0</v>
      </c>
      <c r="K68" s="8">
        <v>50</v>
      </c>
      <c r="L68" s="8">
        <v>0</v>
      </c>
      <c r="M68" s="8">
        <v>0</v>
      </c>
      <c r="N68" s="8">
        <v>0</v>
      </c>
      <c r="O68" s="8">
        <f t="shared" ref="O68:Q68" si="14">ROUND(SUM(O65:O67),5)</f>
        <v>200</v>
      </c>
      <c r="P68" s="8">
        <f t="shared" si="14"/>
        <v>0</v>
      </c>
      <c r="Q68" s="8">
        <f t="shared" si="14"/>
        <v>0</v>
      </c>
      <c r="R68" s="48">
        <v>0</v>
      </c>
      <c r="S68" s="33">
        <f>ROUND(F68+G68+H68+I68+J68+K68+L68+M68+N68+O68+P68+Q68,5)</f>
        <v>1715</v>
      </c>
      <c r="T68" s="33">
        <v>1800</v>
      </c>
      <c r="U68" s="33">
        <v>125</v>
      </c>
      <c r="V68" s="33">
        <v>810.55</v>
      </c>
      <c r="W68" s="33">
        <v>141.22999999999999</v>
      </c>
      <c r="X68" s="33">
        <v>890.85</v>
      </c>
      <c r="Y68" s="33"/>
    </row>
    <row r="69" spans="1:25" ht="15.75" customHeight="1" x14ac:dyDescent="0.2">
      <c r="A69" s="1"/>
      <c r="B69" s="1"/>
      <c r="C69" s="1"/>
      <c r="D69" s="1" t="s">
        <v>83</v>
      </c>
      <c r="E69" s="1"/>
      <c r="F69" s="8">
        <v>0</v>
      </c>
      <c r="G69" s="8">
        <v>400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48">
        <v>0</v>
      </c>
      <c r="S69" s="33">
        <f>ROUND(F69+G69+H69+I69+J69+K69+L69+M69+N69+O69+P69+Q69,5)</f>
        <v>400</v>
      </c>
      <c r="T69" s="33">
        <v>0</v>
      </c>
      <c r="U69" s="33">
        <v>0</v>
      </c>
      <c r="V69" s="33">
        <v>599.20000000000005</v>
      </c>
      <c r="W69" s="33">
        <v>0</v>
      </c>
      <c r="X69" s="33">
        <v>0</v>
      </c>
      <c r="Y69" s="33"/>
    </row>
    <row r="70" spans="1:25" ht="15.75" customHeight="1" thickBot="1" x14ac:dyDescent="0.25">
      <c r="A70" s="1"/>
      <c r="B70" s="1"/>
      <c r="C70" s="1"/>
      <c r="D70" s="1" t="s">
        <v>84</v>
      </c>
      <c r="E70" s="1"/>
      <c r="F70" s="8">
        <v>0</v>
      </c>
      <c r="G70" s="8">
        <v>0</v>
      </c>
      <c r="H70" s="8">
        <v>700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75.98</v>
      </c>
      <c r="P70" s="8">
        <v>0</v>
      </c>
      <c r="Q70" s="8">
        <v>175</v>
      </c>
      <c r="R70" s="48">
        <v>720</v>
      </c>
      <c r="S70" s="38"/>
      <c r="T70" s="33">
        <v>0</v>
      </c>
      <c r="U70" s="33">
        <v>1210</v>
      </c>
      <c r="V70" s="34">
        <v>0</v>
      </c>
      <c r="W70" s="34">
        <v>0</v>
      </c>
      <c r="X70" s="34">
        <v>0</v>
      </c>
      <c r="Y70" s="33"/>
    </row>
    <row r="71" spans="1:25" ht="15.75" customHeight="1" thickBot="1" x14ac:dyDescent="0.25">
      <c r="A71" s="1"/>
      <c r="B71" s="1"/>
      <c r="C71" s="1" t="s">
        <v>85</v>
      </c>
      <c r="D71" s="1"/>
      <c r="E71" s="1"/>
      <c r="F71" s="18">
        <f t="shared" ref="F71:Q71" si="15">ROUND(F15+SUM(F24:F25)+F29+F35+SUM(F39:F40)+F49+SUM(F52:F54)+F58+F64+SUM(F68:F70),5)</f>
        <v>30765.65</v>
      </c>
      <c r="G71" s="18">
        <f t="shared" si="15"/>
        <v>36999.53</v>
      </c>
      <c r="H71" s="18">
        <f t="shared" si="15"/>
        <v>45692.63</v>
      </c>
      <c r="I71" s="18">
        <f t="shared" si="15"/>
        <v>29581.5</v>
      </c>
      <c r="J71" s="18">
        <f t="shared" si="15"/>
        <v>36437.019999999997</v>
      </c>
      <c r="K71" s="18">
        <f t="shared" si="15"/>
        <v>29718.13</v>
      </c>
      <c r="L71" s="18">
        <f t="shared" si="15"/>
        <v>29858.79</v>
      </c>
      <c r="M71" s="18">
        <f t="shared" si="15"/>
        <v>29975.79</v>
      </c>
      <c r="N71" s="18">
        <f t="shared" si="15"/>
        <v>29615.79</v>
      </c>
      <c r="O71" s="18">
        <f t="shared" si="15"/>
        <v>30471.77</v>
      </c>
      <c r="P71" s="18">
        <f t="shared" si="15"/>
        <v>29610.799999999999</v>
      </c>
      <c r="Q71" s="18">
        <f t="shared" si="15"/>
        <v>29810.799999999999</v>
      </c>
      <c r="R71" s="50">
        <v>199726</v>
      </c>
      <c r="S71" s="39">
        <f>ROUND(F71+G71+H71+I71+J71+K71+L71+M71+N71+O71+P71+Q71,5)</f>
        <v>388538.2</v>
      </c>
      <c r="T71" s="39">
        <v>398681</v>
      </c>
      <c r="U71" s="34">
        <v>288022</v>
      </c>
      <c r="V71" s="34">
        <v>344678.92</v>
      </c>
      <c r="W71" s="34">
        <v>337834.87</v>
      </c>
      <c r="X71" s="34">
        <v>191890.73</v>
      </c>
      <c r="Y71" s="33"/>
    </row>
    <row r="72" spans="1:25" ht="15.75" customHeight="1" x14ac:dyDescent="0.2">
      <c r="A72" s="1"/>
      <c r="B72" s="1" t="s">
        <v>86</v>
      </c>
      <c r="C72" s="1"/>
      <c r="D72" s="1"/>
      <c r="E72" s="1"/>
      <c r="F72" s="8">
        <f t="shared" ref="F72:Q72" si="16">ROUND(F3+F14-F71,5)</f>
        <v>-11629.85</v>
      </c>
      <c r="G72" s="8">
        <f t="shared" si="16"/>
        <v>-31139.599999999999</v>
      </c>
      <c r="H72" s="8">
        <f t="shared" si="16"/>
        <v>-38582.379999999997</v>
      </c>
      <c r="I72" s="8">
        <f t="shared" si="16"/>
        <v>-22473.78</v>
      </c>
      <c r="J72" s="8">
        <f t="shared" si="16"/>
        <v>-29199.68</v>
      </c>
      <c r="K72" s="8">
        <f t="shared" si="16"/>
        <v>-21324.15</v>
      </c>
      <c r="L72" s="8">
        <f t="shared" si="16"/>
        <v>-3764.09</v>
      </c>
      <c r="M72" s="8">
        <f t="shared" si="16"/>
        <v>-6882.53</v>
      </c>
      <c r="N72" s="8">
        <f t="shared" si="16"/>
        <v>-7083.88</v>
      </c>
      <c r="O72" s="8">
        <f t="shared" si="16"/>
        <v>2057.84</v>
      </c>
      <c r="P72" s="8">
        <f t="shared" si="16"/>
        <v>62910.239999999998</v>
      </c>
      <c r="Q72" s="8">
        <f t="shared" si="16"/>
        <v>33217.14</v>
      </c>
      <c r="R72" s="48">
        <v>6174</v>
      </c>
      <c r="S72" s="33">
        <f>ROUND(F72+G72+H72+I72+J72+K72+L72+M72+N72+O72+P72+Q72,5)</f>
        <v>-73894.720000000001</v>
      </c>
      <c r="T72" s="33">
        <v>-156811</v>
      </c>
      <c r="U72" s="33">
        <v>-84222</v>
      </c>
      <c r="V72" s="33">
        <v>-34756.44</v>
      </c>
      <c r="W72" s="33">
        <v>773713.54</v>
      </c>
      <c r="X72" s="33">
        <v>267652.23</v>
      </c>
      <c r="Y72" s="33"/>
    </row>
    <row r="73" spans="1:25" ht="15.75" customHeight="1" x14ac:dyDescent="0.2">
      <c r="A73" s="1"/>
      <c r="B73" s="1" t="s">
        <v>87</v>
      </c>
      <c r="C73" s="1"/>
      <c r="D73" s="1"/>
      <c r="E73" s="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48"/>
      <c r="S73" s="33"/>
      <c r="T73" s="33"/>
      <c r="U73" s="33"/>
      <c r="V73" s="33"/>
      <c r="W73" s="33"/>
      <c r="X73" s="33"/>
      <c r="Y73" s="33"/>
    </row>
    <row r="74" spans="1:25" ht="15.75" customHeight="1" x14ac:dyDescent="0.2">
      <c r="A74" s="1"/>
      <c r="B74" s="1"/>
      <c r="C74" s="1" t="s">
        <v>88</v>
      </c>
      <c r="D74" s="1"/>
      <c r="E74" s="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48"/>
      <c r="S74" s="33"/>
      <c r="T74" s="33"/>
      <c r="U74" s="33"/>
      <c r="V74" s="33"/>
      <c r="W74" s="33"/>
      <c r="X74" s="33"/>
      <c r="Y74" s="33"/>
    </row>
    <row r="75" spans="1:25" ht="15.75" customHeight="1" thickBot="1" x14ac:dyDescent="0.25">
      <c r="A75" s="1"/>
      <c r="B75" s="1"/>
      <c r="C75" s="1"/>
      <c r="D75" s="1" t="s">
        <v>89</v>
      </c>
      <c r="E75" s="1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48"/>
      <c r="S75" s="33">
        <f>ROUND(F75+G75+H75+I75+J75+K75+L75+M75+N75+O75+P75+Q75,5)</f>
        <v>0</v>
      </c>
      <c r="T75" s="34">
        <v>0</v>
      </c>
      <c r="U75" s="34"/>
      <c r="V75" s="34">
        <v>24000</v>
      </c>
      <c r="W75" s="34">
        <v>74450</v>
      </c>
      <c r="X75" s="34">
        <v>0</v>
      </c>
      <c r="Y75" s="33"/>
    </row>
    <row r="76" spans="1:25" ht="15.75" customHeight="1" thickBot="1" x14ac:dyDescent="0.25">
      <c r="A76" s="1"/>
      <c r="B76" s="1"/>
      <c r="C76" s="1" t="s">
        <v>90</v>
      </c>
      <c r="D76" s="1"/>
      <c r="E76" s="1"/>
      <c r="F76" s="21">
        <f t="shared" ref="F76:P76" si="17">ROUND(SUM(F74:F75),5)</f>
        <v>0</v>
      </c>
      <c r="G76" s="21">
        <f t="shared" si="17"/>
        <v>0</v>
      </c>
      <c r="H76" s="21">
        <f t="shared" si="17"/>
        <v>0</v>
      </c>
      <c r="I76" s="21">
        <f t="shared" si="17"/>
        <v>0</v>
      </c>
      <c r="J76" s="21">
        <f t="shared" si="17"/>
        <v>0</v>
      </c>
      <c r="K76" s="21">
        <f t="shared" si="17"/>
        <v>0</v>
      </c>
      <c r="L76" s="21">
        <f t="shared" si="17"/>
        <v>0</v>
      </c>
      <c r="M76" s="21">
        <f t="shared" si="17"/>
        <v>0</v>
      </c>
      <c r="N76" s="21">
        <f t="shared" si="17"/>
        <v>0</v>
      </c>
      <c r="O76" s="21">
        <f t="shared" si="17"/>
        <v>0</v>
      </c>
      <c r="P76" s="21">
        <f t="shared" si="17"/>
        <v>0</v>
      </c>
      <c r="Q76" s="21">
        <v>0</v>
      </c>
      <c r="R76" s="51">
        <v>0</v>
      </c>
      <c r="S76" s="40">
        <f>ROUND(F76+G76+H76+I76+J76+K76+L76+M76+N76+O76+P76+Q76,5)</f>
        <v>0</v>
      </c>
      <c r="T76" s="33">
        <v>0</v>
      </c>
      <c r="U76" s="33"/>
      <c r="V76" s="34">
        <v>24000</v>
      </c>
      <c r="W76" s="34">
        <v>74450</v>
      </c>
      <c r="X76" s="34">
        <v>0</v>
      </c>
      <c r="Y76" s="33"/>
    </row>
    <row r="77" spans="1:25" ht="15.75" customHeight="1" thickBot="1" x14ac:dyDescent="0.25">
      <c r="A77" s="1"/>
      <c r="B77" s="1" t="s">
        <v>91</v>
      </c>
      <c r="C77" s="1"/>
      <c r="D77" s="1"/>
      <c r="E77" s="1"/>
      <c r="F77" s="21">
        <f t="shared" ref="F77:Q77" si="18">ROUND(F73-F76,5)</f>
        <v>0</v>
      </c>
      <c r="G77" s="21">
        <f t="shared" si="18"/>
        <v>0</v>
      </c>
      <c r="H77" s="21">
        <f t="shared" si="18"/>
        <v>0</v>
      </c>
      <c r="I77" s="21">
        <f t="shared" si="18"/>
        <v>0</v>
      </c>
      <c r="J77" s="21">
        <f t="shared" si="18"/>
        <v>0</v>
      </c>
      <c r="K77" s="21">
        <f t="shared" si="18"/>
        <v>0</v>
      </c>
      <c r="L77" s="21">
        <f t="shared" si="18"/>
        <v>0</v>
      </c>
      <c r="M77" s="21">
        <f t="shared" si="18"/>
        <v>0</v>
      </c>
      <c r="N77" s="21">
        <f t="shared" si="18"/>
        <v>0</v>
      </c>
      <c r="O77" s="21">
        <f t="shared" si="18"/>
        <v>0</v>
      </c>
      <c r="P77" s="21">
        <f t="shared" si="18"/>
        <v>0</v>
      </c>
      <c r="Q77" s="21">
        <f t="shared" si="18"/>
        <v>0</v>
      </c>
      <c r="R77" s="51">
        <v>0</v>
      </c>
      <c r="S77" s="40">
        <f>ROUND(F77+G77+H77+I77+J77+K77+L77+M77+N77+O77+P77+Q77,5)</f>
        <v>0</v>
      </c>
      <c r="T77" s="40">
        <v>0</v>
      </c>
      <c r="U77" s="33"/>
      <c r="V77" s="34">
        <v>-24000</v>
      </c>
      <c r="W77" s="34">
        <v>-74450</v>
      </c>
      <c r="X77" s="34">
        <v>0</v>
      </c>
      <c r="Y77" s="33"/>
    </row>
    <row r="78" spans="1:25" ht="15.75" customHeight="1" thickBot="1" x14ac:dyDescent="0.25">
      <c r="A78" s="1" t="s">
        <v>92</v>
      </c>
      <c r="B78" s="1"/>
      <c r="C78" s="1"/>
      <c r="D78" s="1"/>
      <c r="E78" s="1"/>
      <c r="F78" s="24">
        <f t="shared" ref="F78:Q78" si="19">ROUND(F72+F77,5)</f>
        <v>-11629.85</v>
      </c>
      <c r="G78" s="24">
        <f t="shared" si="19"/>
        <v>-31139.599999999999</v>
      </c>
      <c r="H78" s="24">
        <f t="shared" si="19"/>
        <v>-38582.379999999997</v>
      </c>
      <c r="I78" s="24">
        <f t="shared" si="19"/>
        <v>-22473.78</v>
      </c>
      <c r="J78" s="24">
        <f t="shared" si="19"/>
        <v>-29199.68</v>
      </c>
      <c r="K78" s="24">
        <f t="shared" si="19"/>
        <v>-21324.15</v>
      </c>
      <c r="L78" s="24">
        <f t="shared" si="19"/>
        <v>-3764.09</v>
      </c>
      <c r="M78" s="24">
        <f t="shared" si="19"/>
        <v>-6882.53</v>
      </c>
      <c r="N78" s="24">
        <f t="shared" si="19"/>
        <v>-7083.88</v>
      </c>
      <c r="O78" s="24">
        <f t="shared" si="19"/>
        <v>2057.84</v>
      </c>
      <c r="P78" s="24">
        <f t="shared" si="19"/>
        <v>62910.239999999998</v>
      </c>
      <c r="Q78" s="24">
        <f t="shared" si="19"/>
        <v>33217.14</v>
      </c>
      <c r="R78" s="52">
        <v>6174</v>
      </c>
      <c r="S78" s="41">
        <f>ROUND(F78+G78+H78+I78+J78+K78+L78+M78+N78+O78+P78+Q78,5)</f>
        <v>-73894.720000000001</v>
      </c>
      <c r="T78" s="41">
        <v>-156811</v>
      </c>
      <c r="U78" s="43"/>
      <c r="V78" s="42">
        <v>-58756.44</v>
      </c>
      <c r="W78" s="42">
        <v>699263.54</v>
      </c>
      <c r="X78" s="42">
        <v>0</v>
      </c>
      <c r="Y78" s="43"/>
    </row>
    <row r="79" spans="1:25" ht="15.75" customHeight="1" thickTop="1" x14ac:dyDescent="0.2">
      <c r="A79" s="27" t="s">
        <v>116</v>
      </c>
      <c r="B79" s="27"/>
      <c r="C79" s="27"/>
      <c r="D79" s="27"/>
      <c r="E79" s="27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58">
        <v>363662</v>
      </c>
      <c r="S79" s="59">
        <v>368300.44</v>
      </c>
      <c r="T79" s="44">
        <v>440737</v>
      </c>
      <c r="U79" s="44">
        <v>357488</v>
      </c>
      <c r="V79" s="44">
        <v>441710</v>
      </c>
      <c r="W79" s="44"/>
      <c r="X79" s="44"/>
      <c r="Y79" s="44"/>
    </row>
    <row r="80" spans="1:25" ht="15.75" customHeight="1" x14ac:dyDescent="0.2">
      <c r="A80" s="27"/>
      <c r="B80" s="27"/>
      <c r="C80" s="27"/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53"/>
      <c r="S80" s="45"/>
      <c r="T80" s="45"/>
      <c r="U80" s="45"/>
      <c r="V80" s="45"/>
      <c r="W80" s="45"/>
      <c r="X80" s="45"/>
      <c r="Y80" s="45"/>
    </row>
    <row r="81" spans="1:25" ht="15.75" customHeight="1" x14ac:dyDescent="0.2">
      <c r="A81" s="27"/>
      <c r="B81" s="27"/>
      <c r="C81" s="27"/>
      <c r="D81" s="27"/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53"/>
      <c r="S81" s="45"/>
      <c r="T81" s="45"/>
      <c r="U81" s="45"/>
      <c r="V81" s="45"/>
      <c r="W81" s="45"/>
      <c r="X81" s="45"/>
      <c r="Y81" s="45"/>
    </row>
    <row r="82" spans="1:25" ht="15.75" customHeight="1" x14ac:dyDescent="0.2">
      <c r="A82" s="27"/>
      <c r="B82" s="27"/>
      <c r="C82" s="27"/>
      <c r="D82" s="27"/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53"/>
      <c r="S82" s="45"/>
      <c r="T82" s="45"/>
      <c r="U82" s="45"/>
      <c r="V82" s="45"/>
      <c r="W82" s="45"/>
      <c r="X82" s="45"/>
      <c r="Y82" s="45"/>
    </row>
    <row r="83" spans="1:25" ht="15.75" customHeight="1" x14ac:dyDescent="0.2">
      <c r="A83" s="27"/>
      <c r="B83" s="27"/>
      <c r="C83" s="27"/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53"/>
      <c r="S83" s="45"/>
      <c r="T83" s="45"/>
      <c r="U83" s="45"/>
      <c r="V83" s="45"/>
      <c r="W83" s="45"/>
      <c r="X83" s="45"/>
      <c r="Y83" s="45"/>
    </row>
    <row r="84" spans="1:25" ht="15.75" customHeight="1" x14ac:dyDescent="0.2">
      <c r="A84" s="27"/>
      <c r="B84" s="27"/>
      <c r="C84" s="27"/>
      <c r="D84" s="27"/>
      <c r="E84" s="27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53"/>
      <c r="S84" s="45"/>
      <c r="T84" s="45"/>
      <c r="U84" s="45"/>
      <c r="V84" s="45"/>
      <c r="W84" s="45"/>
      <c r="X84" s="45"/>
      <c r="Y84" s="45"/>
    </row>
    <row r="85" spans="1:25" ht="15.75" customHeight="1" x14ac:dyDescent="0.2">
      <c r="A85" s="27"/>
      <c r="B85" s="27"/>
      <c r="C85" s="27"/>
      <c r="D85" s="27"/>
      <c r="E85" s="2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53"/>
      <c r="S85" s="45"/>
      <c r="T85" s="45"/>
      <c r="U85" s="45"/>
      <c r="V85" s="45"/>
      <c r="W85" s="45"/>
      <c r="X85" s="45"/>
      <c r="Y85" s="45"/>
    </row>
    <row r="86" spans="1:25" ht="15.75" customHeight="1" x14ac:dyDescent="0.2">
      <c r="A86" s="27"/>
      <c r="B86" s="27"/>
      <c r="C86" s="27"/>
      <c r="D86" s="27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53"/>
      <c r="S86" s="45"/>
      <c r="T86" s="45"/>
      <c r="U86" s="45"/>
      <c r="V86" s="45"/>
      <c r="W86" s="45"/>
      <c r="X86" s="45"/>
      <c r="Y86" s="45"/>
    </row>
    <row r="87" spans="1:25" ht="15.75" customHeight="1" x14ac:dyDescent="0.2">
      <c r="A87" s="27"/>
      <c r="B87" s="27"/>
      <c r="C87" s="27"/>
      <c r="D87" s="27"/>
      <c r="E87" s="2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53"/>
      <c r="S87" s="45"/>
      <c r="T87" s="45"/>
      <c r="U87" s="45"/>
      <c r="V87" s="45"/>
      <c r="W87" s="45"/>
      <c r="X87" s="45"/>
      <c r="Y87" s="45"/>
    </row>
    <row r="88" spans="1:25" ht="15.75" customHeight="1" x14ac:dyDescent="0.2">
      <c r="A88" s="27"/>
      <c r="B88" s="27"/>
      <c r="C88" s="27"/>
      <c r="D88" s="27"/>
      <c r="E88" s="2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53"/>
      <c r="S88" s="45"/>
      <c r="T88" s="45"/>
      <c r="U88" s="45"/>
      <c r="V88" s="45"/>
      <c r="W88" s="45"/>
      <c r="X88" s="45"/>
      <c r="Y88" s="45"/>
    </row>
    <row r="89" spans="1:25" ht="15.75" customHeight="1" x14ac:dyDescent="0.2">
      <c r="A89" s="27"/>
      <c r="B89" s="27"/>
      <c r="C89" s="27"/>
      <c r="D89" s="27"/>
      <c r="E89" s="27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53"/>
      <c r="S89" s="45"/>
      <c r="T89" s="45"/>
      <c r="U89" s="45"/>
      <c r="V89" s="45"/>
      <c r="W89" s="45"/>
      <c r="X89" s="45"/>
      <c r="Y89" s="45"/>
    </row>
    <row r="90" spans="1:25" ht="15.75" customHeight="1" x14ac:dyDescent="0.2">
      <c r="A90" s="27"/>
      <c r="B90" s="27"/>
      <c r="C90" s="27"/>
      <c r="D90" s="27"/>
      <c r="E90" s="27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53"/>
      <c r="S90" s="45"/>
      <c r="T90" s="45"/>
      <c r="U90" s="45"/>
      <c r="V90" s="45"/>
      <c r="W90" s="45"/>
      <c r="X90" s="45"/>
      <c r="Y90" s="45"/>
    </row>
    <row r="91" spans="1:25" ht="15.75" customHeight="1" x14ac:dyDescent="0.2">
      <c r="A91" s="27"/>
      <c r="B91" s="27"/>
      <c r="C91" s="27"/>
      <c r="D91" s="27"/>
      <c r="E91" s="2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53"/>
      <c r="S91" s="45"/>
      <c r="T91" s="45"/>
      <c r="U91" s="45"/>
      <c r="V91" s="45"/>
      <c r="W91" s="45"/>
      <c r="X91" s="45"/>
      <c r="Y91" s="45"/>
    </row>
    <row r="92" spans="1:25" ht="15.75" customHeight="1" x14ac:dyDescent="0.2">
      <c r="A92" s="27"/>
      <c r="B92" s="27"/>
      <c r="C92" s="27"/>
      <c r="D92" s="27"/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53"/>
      <c r="S92" s="45"/>
      <c r="T92" s="45"/>
      <c r="U92" s="45"/>
      <c r="V92" s="45"/>
      <c r="W92" s="45"/>
      <c r="X92" s="45"/>
      <c r="Y92" s="45"/>
    </row>
    <row r="93" spans="1:25" ht="15.75" customHeight="1" x14ac:dyDescent="0.2">
      <c r="A93" s="27"/>
      <c r="B93" s="27"/>
      <c r="C93" s="27"/>
      <c r="D93" s="27"/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53"/>
      <c r="S93" s="45"/>
      <c r="T93" s="45"/>
      <c r="U93" s="45"/>
      <c r="V93" s="45"/>
      <c r="W93" s="45"/>
      <c r="X93" s="45"/>
      <c r="Y93" s="45"/>
    </row>
    <row r="94" spans="1:25" ht="15.75" customHeight="1" x14ac:dyDescent="0.2">
      <c r="A94" s="27"/>
      <c r="B94" s="27"/>
      <c r="C94" s="27"/>
      <c r="D94" s="27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53"/>
      <c r="S94" s="45"/>
      <c r="T94" s="45"/>
      <c r="U94" s="45"/>
      <c r="V94" s="45"/>
      <c r="W94" s="45"/>
      <c r="X94" s="45"/>
      <c r="Y94" s="45"/>
    </row>
    <row r="95" spans="1:25" ht="15.75" customHeight="1" x14ac:dyDescent="0.2">
      <c r="A95" s="27"/>
      <c r="B95" s="27"/>
      <c r="C95" s="27"/>
      <c r="D95" s="27"/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53"/>
      <c r="S95" s="45"/>
      <c r="T95" s="45"/>
      <c r="U95" s="45"/>
      <c r="V95" s="45"/>
      <c r="W95" s="45"/>
      <c r="X95" s="45"/>
      <c r="Y95" s="45"/>
    </row>
    <row r="96" spans="1:25" ht="15.75" customHeight="1" x14ac:dyDescent="0.2">
      <c r="A96" s="27"/>
      <c r="B96" s="27"/>
      <c r="C96" s="27"/>
      <c r="D96" s="27"/>
      <c r="E96" s="27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53"/>
      <c r="S96" s="45"/>
      <c r="T96" s="45"/>
      <c r="U96" s="45"/>
      <c r="V96" s="45"/>
      <c r="W96" s="45"/>
      <c r="X96" s="45"/>
      <c r="Y96" s="45"/>
    </row>
    <row r="97" spans="1:25" ht="15.75" customHeight="1" x14ac:dyDescent="0.2">
      <c r="A97" s="27"/>
      <c r="B97" s="27"/>
      <c r="C97" s="27"/>
      <c r="D97" s="27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53"/>
      <c r="S97" s="45"/>
      <c r="T97" s="45"/>
      <c r="U97" s="45"/>
      <c r="V97" s="45"/>
      <c r="W97" s="45"/>
      <c r="X97" s="45"/>
      <c r="Y97" s="45"/>
    </row>
    <row r="98" spans="1:25" ht="15.75" customHeight="1" x14ac:dyDescent="0.2">
      <c r="A98" s="27"/>
      <c r="B98" s="27"/>
      <c r="C98" s="27"/>
      <c r="D98" s="27"/>
      <c r="E98" s="2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53"/>
      <c r="S98" s="45"/>
      <c r="T98" s="45"/>
      <c r="U98" s="45"/>
      <c r="V98" s="45"/>
      <c r="W98" s="45"/>
      <c r="X98" s="45"/>
      <c r="Y98" s="45"/>
    </row>
    <row r="99" spans="1:25" ht="15.75" customHeight="1" x14ac:dyDescent="0.2">
      <c r="A99" s="27"/>
      <c r="B99" s="27"/>
      <c r="C99" s="27"/>
      <c r="D99" s="27"/>
      <c r="E99" s="2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53"/>
      <c r="S99" s="45"/>
      <c r="T99" s="45"/>
      <c r="U99" s="45"/>
      <c r="V99" s="45"/>
      <c r="W99" s="45"/>
      <c r="X99" s="45"/>
      <c r="Y99" s="45"/>
    </row>
    <row r="100" spans="1:25" ht="15.75" customHeight="1" x14ac:dyDescent="0.2">
      <c r="A100" s="27"/>
      <c r="B100" s="27"/>
      <c r="C100" s="27"/>
      <c r="D100" s="27"/>
      <c r="E100" s="2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53"/>
      <c r="S100" s="45"/>
      <c r="T100" s="45"/>
      <c r="U100" s="45"/>
      <c r="V100" s="45"/>
      <c r="W100" s="45"/>
      <c r="X100" s="45"/>
      <c r="Y100" s="45"/>
    </row>
    <row r="101" spans="1:25" ht="15.75" customHeight="1" x14ac:dyDescent="0.2">
      <c r="A101" s="27"/>
      <c r="B101" s="27"/>
      <c r="C101" s="27"/>
      <c r="D101" s="27"/>
      <c r="E101" s="27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53"/>
      <c r="S101" s="45"/>
      <c r="T101" s="45"/>
      <c r="U101" s="45"/>
      <c r="V101" s="45"/>
      <c r="W101" s="45"/>
      <c r="X101" s="45"/>
      <c r="Y101" s="45"/>
    </row>
    <row r="102" spans="1:25" ht="15.75" customHeight="1" x14ac:dyDescent="0.2">
      <c r="A102" s="27"/>
      <c r="B102" s="27"/>
      <c r="C102" s="27"/>
      <c r="D102" s="27"/>
      <c r="E102" s="2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53"/>
      <c r="S102" s="45"/>
      <c r="T102" s="45"/>
      <c r="U102" s="45"/>
      <c r="V102" s="45"/>
      <c r="W102" s="45"/>
      <c r="X102" s="45"/>
      <c r="Y102" s="45"/>
    </row>
    <row r="103" spans="1:25" ht="15.75" customHeight="1" x14ac:dyDescent="0.2">
      <c r="A103" s="27"/>
      <c r="B103" s="27"/>
      <c r="C103" s="27"/>
      <c r="D103" s="27"/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53"/>
      <c r="S103" s="45"/>
      <c r="T103" s="45"/>
      <c r="U103" s="45"/>
      <c r="V103" s="45"/>
      <c r="W103" s="45"/>
      <c r="X103" s="45"/>
      <c r="Y103" s="45"/>
    </row>
    <row r="104" spans="1:25" ht="15.75" customHeight="1" x14ac:dyDescent="0.2">
      <c r="A104" s="27"/>
      <c r="B104" s="27"/>
      <c r="C104" s="27"/>
      <c r="D104" s="27"/>
      <c r="E104" s="27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53"/>
      <c r="S104" s="45"/>
      <c r="T104" s="45"/>
      <c r="U104" s="45"/>
      <c r="V104" s="45"/>
      <c r="W104" s="45"/>
      <c r="X104" s="45"/>
      <c r="Y104" s="45"/>
    </row>
    <row r="105" spans="1:25" ht="15.75" customHeight="1" x14ac:dyDescent="0.2">
      <c r="A105" s="27"/>
      <c r="B105" s="27"/>
      <c r="C105" s="27"/>
      <c r="D105" s="27"/>
      <c r="E105" s="27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53"/>
      <c r="S105" s="45"/>
      <c r="T105" s="45"/>
      <c r="U105" s="45"/>
      <c r="V105" s="45"/>
      <c r="W105" s="45"/>
      <c r="X105" s="45"/>
      <c r="Y105" s="45"/>
    </row>
    <row r="106" spans="1:25" ht="15.75" customHeight="1" x14ac:dyDescent="0.2">
      <c r="A106" s="27"/>
      <c r="B106" s="27"/>
      <c r="C106" s="27"/>
      <c r="D106" s="27"/>
      <c r="E106" s="27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53"/>
      <c r="S106" s="45"/>
      <c r="T106" s="45"/>
      <c r="U106" s="45"/>
      <c r="V106" s="45"/>
      <c r="W106" s="45"/>
      <c r="X106" s="45"/>
      <c r="Y106" s="45"/>
    </row>
    <row r="107" spans="1:25" ht="15.75" customHeight="1" x14ac:dyDescent="0.2">
      <c r="A107" s="27"/>
      <c r="B107" s="27"/>
      <c r="C107" s="27"/>
      <c r="D107" s="27"/>
      <c r="E107" s="2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53"/>
      <c r="S107" s="45"/>
      <c r="T107" s="45"/>
      <c r="U107" s="45"/>
      <c r="V107" s="45"/>
      <c r="W107" s="45"/>
      <c r="X107" s="45"/>
      <c r="Y107" s="45"/>
    </row>
    <row r="108" spans="1:25" ht="15.75" customHeight="1" x14ac:dyDescent="0.2">
      <c r="A108" s="27"/>
      <c r="B108" s="27"/>
      <c r="C108" s="27"/>
      <c r="D108" s="27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53"/>
      <c r="S108" s="45"/>
      <c r="T108" s="45"/>
      <c r="U108" s="45"/>
      <c r="V108" s="45"/>
      <c r="W108" s="45"/>
      <c r="X108" s="45"/>
      <c r="Y108" s="45"/>
    </row>
    <row r="109" spans="1:25" ht="15.75" customHeight="1" x14ac:dyDescent="0.2">
      <c r="A109" s="27"/>
      <c r="B109" s="27"/>
      <c r="C109" s="27"/>
      <c r="D109" s="27"/>
      <c r="E109" s="27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53"/>
      <c r="S109" s="45"/>
      <c r="T109" s="45"/>
      <c r="U109" s="45"/>
      <c r="V109" s="45"/>
      <c r="W109" s="45"/>
      <c r="X109" s="45"/>
      <c r="Y109" s="45"/>
    </row>
    <row r="110" spans="1:25" ht="15.75" customHeight="1" x14ac:dyDescent="0.2">
      <c r="A110" s="27"/>
      <c r="B110" s="27"/>
      <c r="C110" s="27"/>
      <c r="D110" s="27"/>
      <c r="E110" s="27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53"/>
      <c r="S110" s="45"/>
      <c r="T110" s="45"/>
      <c r="U110" s="45"/>
      <c r="V110" s="45"/>
      <c r="W110" s="45"/>
      <c r="X110" s="45"/>
      <c r="Y110" s="45"/>
    </row>
    <row r="111" spans="1:25" ht="15.75" customHeight="1" x14ac:dyDescent="0.2">
      <c r="A111" s="27"/>
      <c r="B111" s="27"/>
      <c r="C111" s="27"/>
      <c r="D111" s="27"/>
      <c r="E111" s="2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53"/>
      <c r="S111" s="45"/>
      <c r="T111" s="45"/>
      <c r="U111" s="45"/>
      <c r="V111" s="45"/>
      <c r="W111" s="45"/>
      <c r="X111" s="45"/>
      <c r="Y111" s="45"/>
    </row>
    <row r="112" spans="1:25" ht="15.75" customHeight="1" x14ac:dyDescent="0.2">
      <c r="A112" s="27"/>
      <c r="B112" s="27"/>
      <c r="C112" s="27"/>
      <c r="D112" s="27"/>
      <c r="E112" s="2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53"/>
      <c r="S112" s="45"/>
      <c r="T112" s="45"/>
      <c r="U112" s="45"/>
      <c r="V112" s="45"/>
      <c r="W112" s="45"/>
      <c r="X112" s="45"/>
      <c r="Y112" s="45"/>
    </row>
    <row r="113" spans="1:25" ht="15.75" customHeight="1" x14ac:dyDescent="0.2">
      <c r="A113" s="27"/>
      <c r="B113" s="27"/>
      <c r="C113" s="27"/>
      <c r="D113" s="27"/>
      <c r="E113" s="27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53"/>
      <c r="S113" s="45"/>
      <c r="T113" s="45"/>
      <c r="U113" s="45"/>
      <c r="V113" s="45"/>
      <c r="W113" s="45"/>
      <c r="X113" s="45"/>
      <c r="Y113" s="45"/>
    </row>
    <row r="114" spans="1:25" ht="15.75" customHeight="1" x14ac:dyDescent="0.2">
      <c r="A114" s="27"/>
      <c r="B114" s="27"/>
      <c r="C114" s="27"/>
      <c r="D114" s="27"/>
      <c r="E114" s="2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53"/>
      <c r="S114" s="45"/>
      <c r="T114" s="45"/>
      <c r="U114" s="45"/>
      <c r="V114" s="45"/>
      <c r="W114" s="45"/>
      <c r="X114" s="45"/>
      <c r="Y114" s="45"/>
    </row>
    <row r="115" spans="1:25" ht="15.75" customHeight="1" x14ac:dyDescent="0.2">
      <c r="A115" s="27"/>
      <c r="B115" s="27"/>
      <c r="C115" s="27"/>
      <c r="D115" s="27"/>
      <c r="E115" s="2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53"/>
      <c r="S115" s="45"/>
      <c r="T115" s="45"/>
      <c r="U115" s="45"/>
      <c r="V115" s="45"/>
      <c r="W115" s="45"/>
      <c r="X115" s="45"/>
      <c r="Y115" s="45"/>
    </row>
    <row r="116" spans="1:25" ht="15.75" customHeight="1" x14ac:dyDescent="0.2">
      <c r="A116" s="27"/>
      <c r="B116" s="27"/>
      <c r="C116" s="27"/>
      <c r="D116" s="27"/>
      <c r="E116" s="2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53"/>
      <c r="S116" s="45"/>
      <c r="T116" s="45"/>
      <c r="U116" s="45"/>
      <c r="V116" s="45"/>
      <c r="W116" s="45"/>
      <c r="X116" s="45"/>
      <c r="Y116" s="45"/>
    </row>
    <row r="117" spans="1:25" ht="15.75" customHeight="1" x14ac:dyDescent="0.2">
      <c r="A117" s="27"/>
      <c r="B117" s="27"/>
      <c r="C117" s="27"/>
      <c r="D117" s="27"/>
      <c r="E117" s="27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53"/>
      <c r="S117" s="45"/>
      <c r="T117" s="45"/>
      <c r="U117" s="45"/>
      <c r="V117" s="45"/>
      <c r="W117" s="45"/>
      <c r="X117" s="45"/>
      <c r="Y117" s="45"/>
    </row>
    <row r="118" spans="1:25" ht="15.75" customHeight="1" x14ac:dyDescent="0.2">
      <c r="A118" s="27"/>
      <c r="B118" s="27"/>
      <c r="C118" s="27"/>
      <c r="D118" s="27"/>
      <c r="E118" s="27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53"/>
      <c r="S118" s="45"/>
      <c r="T118" s="45"/>
      <c r="U118" s="45"/>
      <c r="V118" s="45"/>
      <c r="W118" s="45"/>
      <c r="X118" s="45"/>
      <c r="Y118" s="45"/>
    </row>
    <row r="119" spans="1:25" ht="15.75" customHeight="1" x14ac:dyDescent="0.2">
      <c r="A119" s="27"/>
      <c r="B119" s="27"/>
      <c r="C119" s="2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53"/>
      <c r="S119" s="45"/>
      <c r="T119" s="45"/>
      <c r="U119" s="45"/>
      <c r="V119" s="45"/>
      <c r="W119" s="45"/>
      <c r="X119" s="45"/>
      <c r="Y119" s="45"/>
    </row>
    <row r="120" spans="1:25" ht="15.75" customHeight="1" x14ac:dyDescent="0.2">
      <c r="A120" s="27"/>
      <c r="B120" s="27"/>
      <c r="C120" s="27"/>
      <c r="D120" s="27"/>
      <c r="E120" s="2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53"/>
      <c r="S120" s="45"/>
      <c r="T120" s="45"/>
      <c r="U120" s="45"/>
      <c r="V120" s="45"/>
      <c r="W120" s="45"/>
      <c r="X120" s="45"/>
      <c r="Y120" s="45"/>
    </row>
    <row r="121" spans="1:25" ht="15.75" customHeight="1" x14ac:dyDescent="0.2">
      <c r="A121" s="27"/>
      <c r="B121" s="27"/>
      <c r="C121" s="27"/>
      <c r="D121" s="27"/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53"/>
      <c r="S121" s="45"/>
      <c r="T121" s="45"/>
      <c r="U121" s="45"/>
      <c r="V121" s="45"/>
      <c r="W121" s="45"/>
      <c r="X121" s="45"/>
      <c r="Y121" s="45"/>
    </row>
    <row r="122" spans="1:25" ht="15.75" customHeight="1" x14ac:dyDescent="0.2">
      <c r="A122" s="27"/>
      <c r="B122" s="27"/>
      <c r="C122" s="27"/>
      <c r="D122" s="27"/>
      <c r="E122" s="27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53"/>
      <c r="S122" s="45"/>
      <c r="T122" s="45"/>
      <c r="U122" s="45"/>
      <c r="V122" s="45"/>
      <c r="W122" s="45"/>
      <c r="X122" s="45"/>
      <c r="Y122" s="45"/>
    </row>
    <row r="123" spans="1:25" ht="15.75" customHeight="1" x14ac:dyDescent="0.2">
      <c r="A123" s="27"/>
      <c r="B123" s="27"/>
      <c r="C123" s="27"/>
      <c r="D123" s="27"/>
      <c r="E123" s="27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53"/>
      <c r="S123" s="45"/>
      <c r="T123" s="45"/>
      <c r="U123" s="45"/>
      <c r="V123" s="45"/>
      <c r="W123" s="45"/>
      <c r="X123" s="45"/>
      <c r="Y123" s="45"/>
    </row>
    <row r="124" spans="1:25" ht="15.75" customHeight="1" x14ac:dyDescent="0.2">
      <c r="A124" s="27"/>
      <c r="B124" s="27"/>
      <c r="C124" s="27"/>
      <c r="D124" s="27"/>
      <c r="E124" s="27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53"/>
      <c r="S124" s="45"/>
      <c r="T124" s="45"/>
      <c r="U124" s="45"/>
      <c r="V124" s="45"/>
      <c r="W124" s="45"/>
      <c r="X124" s="45"/>
      <c r="Y124" s="45"/>
    </row>
    <row r="125" spans="1:25" ht="15.75" customHeight="1" x14ac:dyDescent="0.2">
      <c r="A125" s="27"/>
      <c r="B125" s="27"/>
      <c r="C125" s="27"/>
      <c r="D125" s="27"/>
      <c r="E125" s="27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53"/>
      <c r="S125" s="45"/>
      <c r="T125" s="45"/>
      <c r="U125" s="45"/>
      <c r="V125" s="45"/>
      <c r="W125" s="45"/>
      <c r="X125" s="45"/>
      <c r="Y125" s="45"/>
    </row>
    <row r="126" spans="1:25" ht="15.75" customHeight="1" x14ac:dyDescent="0.2">
      <c r="A126" s="27"/>
      <c r="B126" s="27"/>
      <c r="C126" s="27"/>
      <c r="D126" s="27"/>
      <c r="E126" s="27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53"/>
      <c r="S126" s="45"/>
      <c r="T126" s="45"/>
      <c r="U126" s="45"/>
      <c r="V126" s="45"/>
      <c r="W126" s="45"/>
      <c r="X126" s="45"/>
      <c r="Y126" s="45"/>
    </row>
    <row r="127" spans="1:25" ht="15.75" customHeight="1" x14ac:dyDescent="0.2">
      <c r="A127" s="27"/>
      <c r="B127" s="27"/>
      <c r="C127" s="27"/>
      <c r="D127" s="27"/>
      <c r="E127" s="27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53"/>
      <c r="S127" s="45"/>
      <c r="T127" s="45"/>
      <c r="U127" s="45"/>
      <c r="V127" s="45"/>
      <c r="W127" s="45"/>
      <c r="X127" s="45"/>
      <c r="Y127" s="45"/>
    </row>
    <row r="128" spans="1:25" ht="15.75" customHeight="1" x14ac:dyDescent="0.2">
      <c r="A128" s="27"/>
      <c r="B128" s="27"/>
      <c r="C128" s="27"/>
      <c r="D128" s="27"/>
      <c r="E128" s="27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53"/>
      <c r="S128" s="45"/>
      <c r="T128" s="45"/>
      <c r="U128" s="45"/>
      <c r="V128" s="45"/>
      <c r="W128" s="45"/>
      <c r="X128" s="45"/>
      <c r="Y128" s="45"/>
    </row>
    <row r="129" spans="1:25" ht="15.75" customHeight="1" x14ac:dyDescent="0.2">
      <c r="A129" s="27"/>
      <c r="B129" s="27"/>
      <c r="C129" s="27"/>
      <c r="D129" s="27"/>
      <c r="E129" s="27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53"/>
      <c r="S129" s="45"/>
      <c r="T129" s="45"/>
      <c r="U129" s="45"/>
      <c r="V129" s="45"/>
      <c r="W129" s="45"/>
      <c r="X129" s="45"/>
      <c r="Y129" s="45"/>
    </row>
    <row r="130" spans="1:25" ht="15.75" customHeight="1" x14ac:dyDescent="0.2">
      <c r="A130" s="27"/>
      <c r="B130" s="27"/>
      <c r="C130" s="27"/>
      <c r="D130" s="27"/>
      <c r="E130" s="27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53"/>
      <c r="S130" s="45"/>
      <c r="T130" s="45"/>
      <c r="U130" s="45"/>
      <c r="V130" s="45"/>
      <c r="W130" s="45"/>
      <c r="X130" s="45"/>
      <c r="Y130" s="45"/>
    </row>
    <row r="131" spans="1:25" ht="15.75" customHeight="1" x14ac:dyDescent="0.2">
      <c r="A131" s="27"/>
      <c r="B131" s="27"/>
      <c r="C131" s="27"/>
      <c r="D131" s="27"/>
      <c r="E131" s="27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53"/>
      <c r="S131" s="45"/>
      <c r="T131" s="45"/>
      <c r="U131" s="45"/>
      <c r="V131" s="45"/>
      <c r="W131" s="45"/>
      <c r="X131" s="45"/>
      <c r="Y131" s="45"/>
    </row>
    <row r="132" spans="1:25" ht="15.75" customHeight="1" x14ac:dyDescent="0.2">
      <c r="A132" s="27"/>
      <c r="B132" s="27"/>
      <c r="C132" s="27"/>
      <c r="D132" s="27"/>
      <c r="E132" s="27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53"/>
      <c r="S132" s="45"/>
      <c r="T132" s="45"/>
      <c r="U132" s="45"/>
      <c r="V132" s="45"/>
      <c r="W132" s="45"/>
      <c r="X132" s="45"/>
      <c r="Y132" s="45"/>
    </row>
    <row r="133" spans="1:25" ht="15.75" customHeight="1" x14ac:dyDescent="0.2">
      <c r="A133" s="27"/>
      <c r="B133" s="27"/>
      <c r="C133" s="27"/>
      <c r="D133" s="27"/>
      <c r="E133" s="2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53"/>
      <c r="S133" s="45"/>
      <c r="T133" s="45"/>
      <c r="U133" s="45"/>
      <c r="V133" s="45"/>
      <c r="W133" s="45"/>
      <c r="X133" s="45"/>
      <c r="Y133" s="45"/>
    </row>
    <row r="134" spans="1:25" ht="15.75" customHeight="1" x14ac:dyDescent="0.2">
      <c r="A134" s="27"/>
      <c r="B134" s="27"/>
      <c r="C134" s="27"/>
      <c r="D134" s="27"/>
      <c r="E134" s="2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53"/>
      <c r="S134" s="45"/>
      <c r="T134" s="45"/>
      <c r="U134" s="45"/>
      <c r="V134" s="45"/>
      <c r="W134" s="45"/>
      <c r="X134" s="45"/>
      <c r="Y134" s="45"/>
    </row>
    <row r="135" spans="1:25" ht="15.75" customHeight="1" x14ac:dyDescent="0.2">
      <c r="A135" s="27"/>
      <c r="B135" s="27"/>
      <c r="C135" s="27"/>
      <c r="D135" s="27"/>
      <c r="E135" s="2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53"/>
      <c r="S135" s="45"/>
      <c r="T135" s="45"/>
      <c r="U135" s="45"/>
      <c r="V135" s="45"/>
      <c r="W135" s="45"/>
      <c r="X135" s="45"/>
      <c r="Y135" s="45"/>
    </row>
    <row r="136" spans="1:25" ht="15.75" customHeight="1" x14ac:dyDescent="0.2">
      <c r="A136" s="27"/>
      <c r="B136" s="27"/>
      <c r="C136" s="27"/>
      <c r="D136" s="27"/>
      <c r="E136" s="2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53"/>
      <c r="S136" s="45"/>
      <c r="T136" s="45"/>
      <c r="U136" s="45"/>
      <c r="V136" s="45"/>
      <c r="W136" s="45"/>
      <c r="X136" s="45"/>
      <c r="Y136" s="45"/>
    </row>
    <row r="137" spans="1:25" ht="15.75" customHeight="1" x14ac:dyDescent="0.2">
      <c r="A137" s="27"/>
      <c r="B137" s="27"/>
      <c r="C137" s="27"/>
      <c r="D137" s="27"/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53"/>
      <c r="S137" s="45"/>
      <c r="T137" s="45"/>
      <c r="U137" s="45"/>
      <c r="V137" s="45"/>
      <c r="W137" s="45"/>
      <c r="X137" s="45"/>
      <c r="Y137" s="45"/>
    </row>
    <row r="138" spans="1:25" ht="15.75" customHeight="1" x14ac:dyDescent="0.2">
      <c r="A138" s="27"/>
      <c r="B138" s="27"/>
      <c r="C138" s="27"/>
      <c r="D138" s="27"/>
      <c r="E138" s="27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53"/>
      <c r="S138" s="45"/>
      <c r="T138" s="45"/>
      <c r="U138" s="45"/>
      <c r="V138" s="45"/>
      <c r="W138" s="45"/>
      <c r="X138" s="45"/>
      <c r="Y138" s="45"/>
    </row>
    <row r="139" spans="1:25" ht="15.75" customHeight="1" x14ac:dyDescent="0.2">
      <c r="A139" s="27"/>
      <c r="B139" s="27"/>
      <c r="C139" s="27"/>
      <c r="D139" s="27"/>
      <c r="E139" s="27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53"/>
      <c r="S139" s="45"/>
      <c r="T139" s="45"/>
      <c r="U139" s="45"/>
      <c r="V139" s="45"/>
      <c r="W139" s="45"/>
      <c r="X139" s="45"/>
      <c r="Y139" s="45"/>
    </row>
    <row r="140" spans="1:25" ht="15.75" customHeight="1" x14ac:dyDescent="0.2">
      <c r="A140" s="27"/>
      <c r="B140" s="27"/>
      <c r="C140" s="27"/>
      <c r="D140" s="27"/>
      <c r="E140" s="27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53"/>
      <c r="S140" s="45"/>
      <c r="T140" s="45"/>
      <c r="U140" s="45"/>
      <c r="V140" s="45"/>
      <c r="W140" s="45"/>
      <c r="X140" s="45"/>
      <c r="Y140" s="45"/>
    </row>
    <row r="141" spans="1:25" ht="15.75" customHeight="1" x14ac:dyDescent="0.2">
      <c r="A141" s="27"/>
      <c r="B141" s="27"/>
      <c r="C141" s="27"/>
      <c r="D141" s="27"/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53"/>
      <c r="S141" s="45"/>
      <c r="T141" s="45"/>
      <c r="U141" s="45"/>
      <c r="V141" s="45"/>
      <c r="W141" s="45"/>
      <c r="X141" s="45"/>
      <c r="Y141" s="45"/>
    </row>
    <row r="142" spans="1:25" ht="15.75" customHeight="1" x14ac:dyDescent="0.2">
      <c r="A142" s="27"/>
      <c r="B142" s="27"/>
      <c r="C142" s="27"/>
      <c r="D142" s="27"/>
      <c r="E142" s="27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53"/>
      <c r="S142" s="45"/>
      <c r="T142" s="45"/>
      <c r="U142" s="45"/>
      <c r="V142" s="45"/>
      <c r="W142" s="45"/>
      <c r="X142" s="45"/>
      <c r="Y142" s="45"/>
    </row>
    <row r="143" spans="1:25" ht="15.75" customHeight="1" x14ac:dyDescent="0.2">
      <c r="A143" s="27"/>
      <c r="B143" s="27"/>
      <c r="C143" s="27"/>
      <c r="D143" s="27"/>
      <c r="E143" s="2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53"/>
      <c r="S143" s="45"/>
      <c r="T143" s="45"/>
      <c r="U143" s="45"/>
      <c r="V143" s="45"/>
      <c r="W143" s="45"/>
      <c r="X143" s="45"/>
      <c r="Y143" s="45"/>
    </row>
    <row r="144" spans="1:25" ht="15.75" customHeight="1" x14ac:dyDescent="0.2">
      <c r="A144" s="27"/>
      <c r="B144" s="27"/>
      <c r="C144" s="27"/>
      <c r="D144" s="27"/>
      <c r="E144" s="2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53"/>
      <c r="S144" s="45"/>
      <c r="T144" s="45"/>
      <c r="U144" s="45"/>
      <c r="V144" s="45"/>
      <c r="W144" s="45"/>
      <c r="X144" s="45"/>
      <c r="Y144" s="45"/>
    </row>
    <row r="145" spans="1:25" ht="15.75" customHeight="1" x14ac:dyDescent="0.2">
      <c r="A145" s="27"/>
      <c r="B145" s="27"/>
      <c r="C145" s="27"/>
      <c r="D145" s="27"/>
      <c r="E145" s="27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53"/>
      <c r="S145" s="45"/>
      <c r="T145" s="45"/>
      <c r="U145" s="45"/>
      <c r="V145" s="45"/>
      <c r="W145" s="45"/>
      <c r="X145" s="45"/>
      <c r="Y145" s="45"/>
    </row>
    <row r="146" spans="1:25" ht="15.75" customHeight="1" x14ac:dyDescent="0.2">
      <c r="A146" s="27"/>
      <c r="B146" s="27"/>
      <c r="C146" s="27"/>
      <c r="D146" s="27"/>
      <c r="E146" s="27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53"/>
      <c r="S146" s="45"/>
      <c r="T146" s="45"/>
      <c r="U146" s="45"/>
      <c r="V146" s="45"/>
      <c r="W146" s="45"/>
      <c r="X146" s="45"/>
      <c r="Y146" s="45"/>
    </row>
    <row r="147" spans="1:25" ht="15.75" customHeight="1" x14ac:dyDescent="0.2">
      <c r="A147" s="27"/>
      <c r="B147" s="27"/>
      <c r="C147" s="27"/>
      <c r="D147" s="27"/>
      <c r="E147" s="27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53"/>
      <c r="S147" s="45"/>
      <c r="T147" s="45"/>
      <c r="U147" s="45"/>
      <c r="V147" s="45"/>
      <c r="W147" s="45"/>
      <c r="X147" s="45"/>
      <c r="Y147" s="45"/>
    </row>
    <row r="148" spans="1:25" ht="15.75" customHeight="1" x14ac:dyDescent="0.2">
      <c r="A148" s="27"/>
      <c r="B148" s="27"/>
      <c r="C148" s="27"/>
      <c r="D148" s="27"/>
      <c r="E148" s="27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53"/>
      <c r="S148" s="45"/>
      <c r="T148" s="45"/>
      <c r="U148" s="45"/>
      <c r="V148" s="45"/>
      <c r="W148" s="45"/>
      <c r="X148" s="45"/>
      <c r="Y148" s="45"/>
    </row>
    <row r="149" spans="1:25" ht="15.75" customHeight="1" x14ac:dyDescent="0.2">
      <c r="A149" s="27"/>
      <c r="B149" s="27"/>
      <c r="C149" s="27"/>
      <c r="D149" s="27"/>
      <c r="E149" s="27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53"/>
      <c r="S149" s="45"/>
      <c r="T149" s="45"/>
      <c r="U149" s="45"/>
      <c r="V149" s="45"/>
      <c r="W149" s="45"/>
      <c r="X149" s="45"/>
      <c r="Y149" s="45"/>
    </row>
    <row r="150" spans="1:25" ht="15.75" customHeight="1" x14ac:dyDescent="0.2">
      <c r="A150" s="27"/>
      <c r="B150" s="27"/>
      <c r="C150" s="27"/>
      <c r="D150" s="27"/>
      <c r="E150" s="27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53"/>
      <c r="S150" s="45"/>
      <c r="T150" s="45"/>
      <c r="U150" s="45"/>
      <c r="V150" s="45"/>
      <c r="W150" s="45"/>
      <c r="X150" s="45"/>
      <c r="Y150" s="45"/>
    </row>
    <row r="151" spans="1:25" ht="15.75" customHeight="1" x14ac:dyDescent="0.2">
      <c r="A151" s="27"/>
      <c r="B151" s="27"/>
      <c r="C151" s="27"/>
      <c r="D151" s="27"/>
      <c r="E151" s="27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53"/>
      <c r="S151" s="45"/>
      <c r="T151" s="45"/>
      <c r="U151" s="45"/>
      <c r="V151" s="45"/>
      <c r="W151" s="45"/>
      <c r="X151" s="45"/>
      <c r="Y151" s="45"/>
    </row>
    <row r="152" spans="1:25" ht="15.75" customHeight="1" x14ac:dyDescent="0.2">
      <c r="A152" s="27"/>
      <c r="B152" s="27"/>
      <c r="C152" s="27"/>
      <c r="D152" s="27"/>
      <c r="E152" s="2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53"/>
      <c r="S152" s="45"/>
      <c r="T152" s="45"/>
      <c r="U152" s="45"/>
      <c r="V152" s="45"/>
      <c r="W152" s="45"/>
      <c r="X152" s="45"/>
      <c r="Y152" s="45"/>
    </row>
    <row r="153" spans="1:25" ht="15.75" customHeight="1" x14ac:dyDescent="0.2">
      <c r="A153" s="27"/>
      <c r="B153" s="27"/>
      <c r="C153" s="27"/>
      <c r="D153" s="27"/>
      <c r="E153" s="27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53"/>
      <c r="S153" s="45"/>
      <c r="T153" s="45"/>
      <c r="U153" s="45"/>
      <c r="V153" s="45"/>
      <c r="W153" s="45"/>
      <c r="X153" s="45"/>
      <c r="Y153" s="45"/>
    </row>
    <row r="154" spans="1:25" ht="15.75" customHeight="1" x14ac:dyDescent="0.2">
      <c r="A154" s="27"/>
      <c r="B154" s="27"/>
      <c r="C154" s="27"/>
      <c r="D154" s="27"/>
      <c r="E154" s="27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53"/>
      <c r="S154" s="45"/>
      <c r="T154" s="45"/>
      <c r="U154" s="45"/>
      <c r="V154" s="45"/>
      <c r="W154" s="45"/>
      <c r="X154" s="45"/>
      <c r="Y154" s="45"/>
    </row>
    <row r="155" spans="1:25" ht="15.75" customHeight="1" x14ac:dyDescent="0.2">
      <c r="A155" s="27"/>
      <c r="B155" s="27"/>
      <c r="C155" s="27"/>
      <c r="D155" s="27"/>
      <c r="E155" s="27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53"/>
      <c r="S155" s="45"/>
      <c r="T155" s="45"/>
      <c r="U155" s="45"/>
      <c r="V155" s="45"/>
      <c r="W155" s="45"/>
      <c r="X155" s="45"/>
      <c r="Y155" s="45"/>
    </row>
    <row r="156" spans="1:25" ht="15.75" customHeight="1" x14ac:dyDescent="0.2">
      <c r="A156" s="27"/>
      <c r="B156" s="27"/>
      <c r="C156" s="27"/>
      <c r="D156" s="27"/>
      <c r="E156" s="27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53"/>
      <c r="S156" s="45"/>
      <c r="T156" s="45"/>
      <c r="U156" s="45"/>
      <c r="V156" s="45"/>
      <c r="W156" s="45"/>
      <c r="X156" s="45"/>
      <c r="Y156" s="45"/>
    </row>
    <row r="157" spans="1:25" ht="15.75" customHeight="1" x14ac:dyDescent="0.2">
      <c r="A157" s="27"/>
      <c r="B157" s="27"/>
      <c r="C157" s="27"/>
      <c r="D157" s="27"/>
      <c r="E157" s="27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53"/>
      <c r="S157" s="45"/>
      <c r="T157" s="45"/>
      <c r="U157" s="45"/>
      <c r="V157" s="45"/>
      <c r="W157" s="45"/>
      <c r="X157" s="45"/>
      <c r="Y157" s="45"/>
    </row>
    <row r="158" spans="1:25" ht="15.75" customHeight="1" x14ac:dyDescent="0.2">
      <c r="A158" s="27"/>
      <c r="B158" s="27"/>
      <c r="C158" s="27"/>
      <c r="D158" s="27"/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53"/>
      <c r="S158" s="45"/>
      <c r="T158" s="45"/>
      <c r="U158" s="45"/>
      <c r="V158" s="45"/>
      <c r="W158" s="45"/>
      <c r="X158" s="45"/>
      <c r="Y158" s="45"/>
    </row>
    <row r="159" spans="1:25" ht="15.75" customHeight="1" x14ac:dyDescent="0.2">
      <c r="A159" s="27"/>
      <c r="B159" s="27"/>
      <c r="C159" s="27"/>
      <c r="D159" s="27"/>
      <c r="E159" s="27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53"/>
      <c r="S159" s="45"/>
      <c r="T159" s="45"/>
      <c r="U159" s="45"/>
      <c r="V159" s="45"/>
      <c r="W159" s="45"/>
      <c r="X159" s="45"/>
      <c r="Y159" s="45"/>
    </row>
    <row r="160" spans="1:25" ht="15.75" customHeight="1" x14ac:dyDescent="0.2">
      <c r="A160" s="27"/>
      <c r="B160" s="27"/>
      <c r="C160" s="27"/>
      <c r="D160" s="27"/>
      <c r="E160" s="27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53"/>
      <c r="S160" s="45"/>
      <c r="T160" s="45"/>
      <c r="U160" s="45"/>
      <c r="V160" s="45"/>
      <c r="W160" s="45"/>
      <c r="X160" s="45"/>
      <c r="Y160" s="45"/>
    </row>
    <row r="161" spans="1:25" ht="15.75" customHeight="1" x14ac:dyDescent="0.2">
      <c r="A161" s="27"/>
      <c r="B161" s="27"/>
      <c r="C161" s="27"/>
      <c r="D161" s="27"/>
      <c r="E161" s="27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53"/>
      <c r="S161" s="45"/>
      <c r="T161" s="45"/>
      <c r="U161" s="45"/>
      <c r="V161" s="45"/>
      <c r="W161" s="45"/>
      <c r="X161" s="45"/>
      <c r="Y161" s="45"/>
    </row>
    <row r="162" spans="1:25" ht="15.75" customHeight="1" x14ac:dyDescent="0.2">
      <c r="A162" s="27"/>
      <c r="B162" s="27"/>
      <c r="C162" s="27"/>
      <c r="D162" s="27"/>
      <c r="E162" s="2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53"/>
      <c r="S162" s="45"/>
      <c r="T162" s="45"/>
      <c r="U162" s="45"/>
      <c r="V162" s="45"/>
      <c r="W162" s="45"/>
      <c r="X162" s="45"/>
      <c r="Y162" s="45"/>
    </row>
    <row r="163" spans="1:25" ht="15.75" customHeight="1" x14ac:dyDescent="0.2">
      <c r="A163" s="27"/>
      <c r="B163" s="27"/>
      <c r="C163" s="27"/>
      <c r="D163" s="27"/>
      <c r="E163" s="27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53"/>
      <c r="S163" s="45"/>
      <c r="T163" s="45"/>
      <c r="U163" s="45"/>
      <c r="V163" s="45"/>
      <c r="W163" s="45"/>
      <c r="X163" s="45"/>
      <c r="Y163" s="45"/>
    </row>
    <row r="164" spans="1:25" ht="15.75" customHeight="1" x14ac:dyDescent="0.2">
      <c r="A164" s="27"/>
      <c r="B164" s="27"/>
      <c r="C164" s="27"/>
      <c r="D164" s="27"/>
      <c r="E164" s="27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53"/>
      <c r="S164" s="45"/>
      <c r="T164" s="45"/>
      <c r="U164" s="45"/>
      <c r="V164" s="45"/>
      <c r="W164" s="45"/>
      <c r="X164" s="45"/>
      <c r="Y164" s="45"/>
    </row>
    <row r="165" spans="1:25" ht="15.75" customHeight="1" x14ac:dyDescent="0.2">
      <c r="A165" s="27"/>
      <c r="B165" s="27"/>
      <c r="C165" s="27"/>
      <c r="D165" s="27"/>
      <c r="E165" s="27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53"/>
      <c r="S165" s="45"/>
      <c r="T165" s="45"/>
      <c r="U165" s="45"/>
      <c r="V165" s="45"/>
      <c r="W165" s="45"/>
      <c r="X165" s="45"/>
      <c r="Y165" s="45"/>
    </row>
    <row r="166" spans="1:25" ht="15.75" customHeight="1" x14ac:dyDescent="0.2">
      <c r="A166" s="27"/>
      <c r="B166" s="27"/>
      <c r="C166" s="27"/>
      <c r="D166" s="27"/>
      <c r="E166" s="27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53"/>
      <c r="S166" s="45"/>
      <c r="T166" s="45"/>
      <c r="U166" s="45"/>
      <c r="V166" s="45"/>
      <c r="W166" s="45"/>
      <c r="X166" s="45"/>
      <c r="Y166" s="45"/>
    </row>
    <row r="167" spans="1:25" ht="15.75" customHeight="1" x14ac:dyDescent="0.2">
      <c r="A167" s="27"/>
      <c r="B167" s="27"/>
      <c r="C167" s="27"/>
      <c r="D167" s="27"/>
      <c r="E167" s="2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53"/>
      <c r="S167" s="45"/>
      <c r="T167" s="45"/>
      <c r="U167" s="45"/>
      <c r="V167" s="45"/>
      <c r="W167" s="45"/>
      <c r="X167" s="45"/>
      <c r="Y167" s="45"/>
    </row>
    <row r="168" spans="1:25" ht="15.75" customHeight="1" x14ac:dyDescent="0.2">
      <c r="A168" s="27"/>
      <c r="B168" s="27"/>
      <c r="C168" s="27"/>
      <c r="D168" s="27"/>
      <c r="E168" s="27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53"/>
      <c r="S168" s="45"/>
      <c r="T168" s="45"/>
      <c r="U168" s="45"/>
      <c r="V168" s="45"/>
      <c r="W168" s="45"/>
      <c r="X168" s="45"/>
      <c r="Y168" s="45"/>
    </row>
    <row r="169" spans="1:25" ht="15.75" customHeight="1" x14ac:dyDescent="0.2">
      <c r="A169" s="27"/>
      <c r="B169" s="27"/>
      <c r="C169" s="27"/>
      <c r="D169" s="27"/>
      <c r="E169" s="27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53"/>
      <c r="S169" s="45"/>
      <c r="T169" s="45"/>
      <c r="U169" s="45"/>
      <c r="V169" s="45"/>
      <c r="W169" s="45"/>
      <c r="X169" s="45"/>
      <c r="Y169" s="45"/>
    </row>
    <row r="170" spans="1:25" ht="15.75" customHeight="1" x14ac:dyDescent="0.2">
      <c r="A170" s="27"/>
      <c r="B170" s="27"/>
      <c r="C170" s="27"/>
      <c r="D170" s="27"/>
      <c r="E170" s="27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53"/>
      <c r="S170" s="45"/>
      <c r="T170" s="45"/>
      <c r="U170" s="45"/>
      <c r="V170" s="45"/>
      <c r="W170" s="45"/>
      <c r="X170" s="45"/>
      <c r="Y170" s="45"/>
    </row>
    <row r="171" spans="1:25" ht="15.75" customHeight="1" x14ac:dyDescent="0.2">
      <c r="A171" s="27"/>
      <c r="B171" s="27"/>
      <c r="C171" s="27"/>
      <c r="D171" s="27"/>
      <c r="E171" s="27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53"/>
      <c r="S171" s="45"/>
      <c r="T171" s="45"/>
      <c r="U171" s="45"/>
      <c r="V171" s="45"/>
      <c r="W171" s="45"/>
      <c r="X171" s="45"/>
      <c r="Y171" s="45"/>
    </row>
    <row r="172" spans="1:25" ht="15.75" customHeight="1" x14ac:dyDescent="0.2">
      <c r="A172" s="27"/>
      <c r="B172" s="27"/>
      <c r="C172" s="27"/>
      <c r="D172" s="27"/>
      <c r="E172" s="27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53"/>
      <c r="S172" s="45"/>
      <c r="T172" s="45"/>
      <c r="U172" s="45"/>
      <c r="V172" s="45"/>
      <c r="W172" s="45"/>
      <c r="X172" s="45"/>
      <c r="Y172" s="45"/>
    </row>
    <row r="173" spans="1:25" ht="15.75" customHeight="1" x14ac:dyDescent="0.2">
      <c r="A173" s="27"/>
      <c r="B173" s="27"/>
      <c r="C173" s="27"/>
      <c r="D173" s="27"/>
      <c r="E173" s="27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53"/>
      <c r="S173" s="45"/>
      <c r="T173" s="45"/>
      <c r="U173" s="45"/>
      <c r="V173" s="45"/>
      <c r="W173" s="45"/>
      <c r="X173" s="45"/>
      <c r="Y173" s="45"/>
    </row>
    <row r="174" spans="1:25" ht="15.75" customHeight="1" x14ac:dyDescent="0.2">
      <c r="A174" s="27"/>
      <c r="B174" s="27"/>
      <c r="C174" s="27"/>
      <c r="D174" s="27"/>
      <c r="E174" s="27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53"/>
      <c r="S174" s="45"/>
      <c r="T174" s="45"/>
      <c r="U174" s="45"/>
      <c r="V174" s="45"/>
      <c r="W174" s="45"/>
      <c r="X174" s="45"/>
      <c r="Y174" s="45"/>
    </row>
    <row r="175" spans="1:25" ht="15.75" customHeight="1" x14ac:dyDescent="0.2">
      <c r="A175" s="27"/>
      <c r="B175" s="27"/>
      <c r="C175" s="27"/>
      <c r="D175" s="27"/>
      <c r="E175" s="27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53"/>
      <c r="S175" s="45"/>
      <c r="T175" s="45"/>
      <c r="U175" s="45"/>
      <c r="V175" s="45"/>
      <c r="W175" s="45"/>
      <c r="X175" s="45"/>
      <c r="Y175" s="45"/>
    </row>
    <row r="176" spans="1:25" ht="15.75" customHeight="1" x14ac:dyDescent="0.2">
      <c r="A176" s="27"/>
      <c r="B176" s="27"/>
      <c r="C176" s="27"/>
      <c r="D176" s="27"/>
      <c r="E176" s="27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53"/>
      <c r="S176" s="45"/>
      <c r="T176" s="45"/>
      <c r="U176" s="45"/>
      <c r="V176" s="45"/>
      <c r="W176" s="45"/>
      <c r="X176" s="45"/>
      <c r="Y176" s="45"/>
    </row>
    <row r="177" spans="1:25" ht="15.75" customHeight="1" x14ac:dyDescent="0.2">
      <c r="A177" s="27"/>
      <c r="B177" s="27"/>
      <c r="C177" s="27"/>
      <c r="D177" s="27"/>
      <c r="E177" s="27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53"/>
      <c r="S177" s="45"/>
      <c r="T177" s="45"/>
      <c r="U177" s="45"/>
      <c r="V177" s="45"/>
      <c r="W177" s="45"/>
      <c r="X177" s="45"/>
      <c r="Y177" s="45"/>
    </row>
    <row r="178" spans="1:25" ht="15.75" customHeight="1" x14ac:dyDescent="0.2">
      <c r="A178" s="27"/>
      <c r="B178" s="27"/>
      <c r="C178" s="27"/>
      <c r="D178" s="27"/>
      <c r="E178" s="27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53"/>
      <c r="S178" s="45"/>
      <c r="T178" s="45"/>
      <c r="U178" s="45"/>
      <c r="V178" s="45"/>
      <c r="W178" s="45"/>
      <c r="X178" s="45"/>
      <c r="Y178" s="45"/>
    </row>
    <row r="179" spans="1:25" ht="15.75" customHeight="1" x14ac:dyDescent="0.2">
      <c r="A179" s="27"/>
      <c r="B179" s="27"/>
      <c r="C179" s="27"/>
      <c r="D179" s="27"/>
      <c r="E179" s="27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53"/>
      <c r="S179" s="45"/>
      <c r="T179" s="45"/>
      <c r="U179" s="45"/>
      <c r="V179" s="45"/>
      <c r="W179" s="45"/>
      <c r="X179" s="45"/>
      <c r="Y179" s="45"/>
    </row>
    <row r="180" spans="1:25" ht="15.75" customHeight="1" x14ac:dyDescent="0.2">
      <c r="A180" s="27"/>
      <c r="B180" s="27"/>
      <c r="C180" s="27"/>
      <c r="D180" s="27"/>
      <c r="E180" s="27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53"/>
      <c r="S180" s="45"/>
      <c r="T180" s="45"/>
      <c r="U180" s="45"/>
      <c r="V180" s="45"/>
      <c r="W180" s="45"/>
      <c r="X180" s="45"/>
      <c r="Y180" s="45"/>
    </row>
    <row r="181" spans="1:25" ht="15.75" customHeight="1" x14ac:dyDescent="0.2">
      <c r="A181" s="27"/>
      <c r="B181" s="27"/>
      <c r="C181" s="27"/>
      <c r="D181" s="27"/>
      <c r="E181" s="27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53"/>
      <c r="S181" s="45"/>
      <c r="T181" s="45"/>
      <c r="U181" s="45"/>
      <c r="V181" s="45"/>
      <c r="W181" s="45"/>
      <c r="X181" s="45"/>
      <c r="Y181" s="45"/>
    </row>
    <row r="182" spans="1:25" ht="15.75" customHeight="1" x14ac:dyDescent="0.2">
      <c r="A182" s="27"/>
      <c r="B182" s="27"/>
      <c r="C182" s="27"/>
      <c r="D182" s="27"/>
      <c r="E182" s="27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53"/>
      <c r="S182" s="45"/>
      <c r="T182" s="45"/>
      <c r="U182" s="45"/>
      <c r="V182" s="45"/>
      <c r="W182" s="45"/>
      <c r="X182" s="45"/>
      <c r="Y182" s="45"/>
    </row>
    <row r="183" spans="1:25" ht="15.75" customHeight="1" x14ac:dyDescent="0.2">
      <c r="A183" s="27"/>
      <c r="B183" s="27"/>
      <c r="C183" s="27"/>
      <c r="D183" s="27"/>
      <c r="E183" s="27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53"/>
      <c r="S183" s="45"/>
      <c r="T183" s="45"/>
      <c r="U183" s="45"/>
      <c r="V183" s="45"/>
      <c r="W183" s="45"/>
      <c r="X183" s="45"/>
      <c r="Y183" s="45"/>
    </row>
    <row r="184" spans="1:25" ht="15.75" customHeight="1" x14ac:dyDescent="0.2">
      <c r="A184" s="27"/>
      <c r="B184" s="27"/>
      <c r="C184" s="27"/>
      <c r="D184" s="27"/>
      <c r="E184" s="27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53"/>
      <c r="S184" s="45"/>
      <c r="T184" s="45"/>
      <c r="U184" s="45"/>
      <c r="V184" s="45"/>
      <c r="W184" s="45"/>
      <c r="X184" s="45"/>
      <c r="Y184" s="45"/>
    </row>
    <row r="185" spans="1:25" ht="15.75" customHeight="1" x14ac:dyDescent="0.2">
      <c r="A185" s="27"/>
      <c r="B185" s="27"/>
      <c r="C185" s="27"/>
      <c r="D185" s="27"/>
      <c r="E185" s="27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53"/>
      <c r="S185" s="45"/>
      <c r="T185" s="45"/>
      <c r="U185" s="45"/>
      <c r="V185" s="45"/>
      <c r="W185" s="45"/>
      <c r="X185" s="45"/>
      <c r="Y185" s="45"/>
    </row>
    <row r="186" spans="1:25" ht="15.75" customHeight="1" x14ac:dyDescent="0.2">
      <c r="A186" s="27"/>
      <c r="B186" s="27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53"/>
      <c r="S186" s="45"/>
      <c r="T186" s="45"/>
      <c r="U186" s="45"/>
      <c r="V186" s="45"/>
      <c r="W186" s="45"/>
      <c r="X186" s="45"/>
      <c r="Y186" s="45"/>
    </row>
    <row r="187" spans="1:25" ht="15.75" customHeight="1" x14ac:dyDescent="0.2">
      <c r="A187" s="27"/>
      <c r="B187" s="27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53"/>
      <c r="S187" s="45"/>
      <c r="T187" s="45"/>
      <c r="U187" s="45"/>
      <c r="V187" s="45"/>
      <c r="W187" s="45"/>
      <c r="X187" s="45"/>
      <c r="Y187" s="45"/>
    </row>
    <row r="188" spans="1:25" ht="15.75" customHeight="1" x14ac:dyDescent="0.2">
      <c r="A188" s="27"/>
      <c r="B188" s="27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53"/>
      <c r="S188" s="45"/>
      <c r="T188" s="45"/>
      <c r="U188" s="45"/>
      <c r="V188" s="45"/>
      <c r="W188" s="45"/>
      <c r="X188" s="45"/>
      <c r="Y188" s="45"/>
    </row>
    <row r="189" spans="1:25" ht="15.75" customHeight="1" x14ac:dyDescent="0.2">
      <c r="A189" s="27"/>
      <c r="B189" s="27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53"/>
      <c r="S189" s="45"/>
      <c r="T189" s="45"/>
      <c r="U189" s="45"/>
      <c r="V189" s="45"/>
      <c r="W189" s="45"/>
      <c r="X189" s="45"/>
      <c r="Y189" s="45"/>
    </row>
    <row r="190" spans="1:25" ht="15.75" customHeight="1" x14ac:dyDescent="0.2">
      <c r="A190" s="27"/>
      <c r="B190" s="27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53"/>
      <c r="S190" s="45"/>
      <c r="T190" s="45"/>
      <c r="U190" s="45"/>
      <c r="V190" s="45"/>
      <c r="W190" s="45"/>
      <c r="X190" s="45"/>
      <c r="Y190" s="45"/>
    </row>
    <row r="191" spans="1:25" ht="15.75" customHeight="1" x14ac:dyDescent="0.2">
      <c r="A191" s="27"/>
      <c r="B191" s="27"/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53"/>
      <c r="S191" s="45"/>
      <c r="T191" s="45"/>
      <c r="U191" s="45"/>
      <c r="V191" s="45"/>
      <c r="W191" s="45"/>
      <c r="X191" s="45"/>
      <c r="Y191" s="45"/>
    </row>
    <row r="192" spans="1:25" ht="15.75" customHeight="1" x14ac:dyDescent="0.2">
      <c r="A192" s="27"/>
      <c r="B192" s="27"/>
      <c r="C192" s="27"/>
      <c r="D192" s="27"/>
      <c r="E192" s="27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53"/>
      <c r="S192" s="45"/>
      <c r="T192" s="45"/>
      <c r="U192" s="45"/>
      <c r="V192" s="45"/>
      <c r="W192" s="45"/>
      <c r="X192" s="45"/>
      <c r="Y192" s="45"/>
    </row>
    <row r="193" spans="1:25" ht="15.75" customHeight="1" x14ac:dyDescent="0.2">
      <c r="A193" s="27"/>
      <c r="B193" s="27"/>
      <c r="C193" s="27"/>
      <c r="D193" s="27"/>
      <c r="E193" s="27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53"/>
      <c r="S193" s="45"/>
      <c r="T193" s="45"/>
      <c r="U193" s="45"/>
      <c r="V193" s="45"/>
      <c r="W193" s="45"/>
      <c r="X193" s="45"/>
      <c r="Y193" s="45"/>
    </row>
    <row r="194" spans="1:25" ht="15.75" customHeight="1" x14ac:dyDescent="0.2">
      <c r="A194" s="27"/>
      <c r="B194" s="27"/>
      <c r="C194" s="27"/>
      <c r="D194" s="27"/>
      <c r="E194" s="27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53"/>
      <c r="S194" s="45"/>
      <c r="T194" s="45"/>
      <c r="U194" s="45"/>
      <c r="V194" s="45"/>
      <c r="W194" s="45"/>
      <c r="X194" s="45"/>
      <c r="Y194" s="45"/>
    </row>
    <row r="195" spans="1:25" ht="15.75" customHeight="1" x14ac:dyDescent="0.2">
      <c r="A195" s="27"/>
      <c r="B195" s="27"/>
      <c r="C195" s="27"/>
      <c r="D195" s="27"/>
      <c r="E195" s="27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53"/>
      <c r="S195" s="45"/>
      <c r="T195" s="45"/>
      <c r="U195" s="45"/>
      <c r="V195" s="45"/>
      <c r="W195" s="45"/>
      <c r="X195" s="45"/>
      <c r="Y195" s="45"/>
    </row>
    <row r="196" spans="1:25" ht="15.75" customHeight="1" x14ac:dyDescent="0.2">
      <c r="A196" s="27"/>
      <c r="B196" s="27"/>
      <c r="C196" s="27"/>
      <c r="D196" s="27"/>
      <c r="E196" s="27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53"/>
      <c r="S196" s="45"/>
      <c r="T196" s="45"/>
      <c r="U196" s="45"/>
      <c r="V196" s="45"/>
      <c r="W196" s="45"/>
      <c r="X196" s="45"/>
      <c r="Y196" s="45"/>
    </row>
    <row r="197" spans="1:25" ht="15.75" customHeight="1" x14ac:dyDescent="0.2">
      <c r="A197" s="27"/>
      <c r="B197" s="27"/>
      <c r="C197" s="27"/>
      <c r="D197" s="27"/>
      <c r="E197" s="27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53"/>
      <c r="S197" s="45"/>
      <c r="T197" s="45"/>
      <c r="U197" s="45"/>
      <c r="V197" s="45"/>
      <c r="W197" s="45"/>
      <c r="X197" s="45"/>
      <c r="Y197" s="45"/>
    </row>
    <row r="198" spans="1:25" ht="15.75" customHeight="1" x14ac:dyDescent="0.2">
      <c r="A198" s="27"/>
      <c r="B198" s="27"/>
      <c r="C198" s="27"/>
      <c r="D198" s="27"/>
      <c r="E198" s="27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53"/>
      <c r="S198" s="45"/>
      <c r="T198" s="45"/>
      <c r="U198" s="45"/>
      <c r="V198" s="45"/>
      <c r="W198" s="45"/>
      <c r="X198" s="45"/>
      <c r="Y198" s="45"/>
    </row>
    <row r="199" spans="1:25" ht="15.75" customHeight="1" x14ac:dyDescent="0.2">
      <c r="A199" s="27"/>
      <c r="B199" s="27"/>
      <c r="C199" s="27"/>
      <c r="D199" s="27"/>
      <c r="E199" s="27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53"/>
      <c r="S199" s="45"/>
      <c r="T199" s="45"/>
      <c r="U199" s="45"/>
      <c r="V199" s="45"/>
      <c r="W199" s="45"/>
      <c r="X199" s="45"/>
      <c r="Y199" s="45"/>
    </row>
    <row r="200" spans="1:25" ht="15.75" customHeight="1" x14ac:dyDescent="0.2">
      <c r="A200" s="27"/>
      <c r="B200" s="27"/>
      <c r="C200" s="27"/>
      <c r="D200" s="27"/>
      <c r="E200" s="27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53"/>
      <c r="S200" s="45"/>
      <c r="T200" s="45"/>
      <c r="U200" s="45"/>
      <c r="V200" s="45"/>
      <c r="W200" s="45"/>
      <c r="X200" s="45"/>
      <c r="Y200" s="45"/>
    </row>
    <row r="201" spans="1:25" ht="15.75" customHeight="1" x14ac:dyDescent="0.2">
      <c r="A201" s="27"/>
      <c r="B201" s="27"/>
      <c r="C201" s="27"/>
      <c r="D201" s="27"/>
      <c r="E201" s="27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53"/>
      <c r="S201" s="45"/>
      <c r="T201" s="45"/>
      <c r="U201" s="45"/>
      <c r="V201" s="45"/>
      <c r="W201" s="45"/>
      <c r="X201" s="45"/>
      <c r="Y201" s="45"/>
    </row>
    <row r="202" spans="1:25" ht="15.75" customHeight="1" x14ac:dyDescent="0.2">
      <c r="A202" s="27"/>
      <c r="B202" s="27"/>
      <c r="C202" s="27"/>
      <c r="D202" s="27"/>
      <c r="E202" s="27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53"/>
      <c r="S202" s="45"/>
      <c r="T202" s="45"/>
      <c r="U202" s="45"/>
      <c r="V202" s="45"/>
      <c r="W202" s="45"/>
      <c r="X202" s="45"/>
      <c r="Y202" s="45"/>
    </row>
    <row r="203" spans="1:25" ht="15.75" customHeight="1" x14ac:dyDescent="0.2">
      <c r="A203" s="27"/>
      <c r="B203" s="27"/>
      <c r="C203" s="27"/>
      <c r="D203" s="27"/>
      <c r="E203" s="27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53"/>
      <c r="S203" s="45"/>
      <c r="T203" s="45"/>
      <c r="U203" s="45"/>
      <c r="V203" s="45"/>
      <c r="W203" s="45"/>
      <c r="X203" s="45"/>
      <c r="Y203" s="45"/>
    </row>
    <row r="204" spans="1:25" ht="15.75" customHeight="1" x14ac:dyDescent="0.2">
      <c r="A204" s="27"/>
      <c r="B204" s="27"/>
      <c r="C204" s="27"/>
      <c r="D204" s="27"/>
      <c r="E204" s="27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53"/>
      <c r="S204" s="45"/>
      <c r="T204" s="45"/>
      <c r="U204" s="45"/>
      <c r="V204" s="45"/>
      <c r="W204" s="45"/>
      <c r="X204" s="45"/>
      <c r="Y204" s="45"/>
    </row>
    <row r="205" spans="1:25" ht="15.75" customHeight="1" x14ac:dyDescent="0.2">
      <c r="A205" s="27"/>
      <c r="B205" s="27"/>
      <c r="C205" s="27"/>
      <c r="D205" s="27"/>
      <c r="E205" s="27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53"/>
      <c r="S205" s="45"/>
      <c r="T205" s="45"/>
      <c r="U205" s="45"/>
      <c r="V205" s="45"/>
      <c r="W205" s="45"/>
      <c r="X205" s="45"/>
      <c r="Y205" s="45"/>
    </row>
    <row r="206" spans="1:25" ht="15.75" customHeight="1" x14ac:dyDescent="0.2">
      <c r="A206" s="27"/>
      <c r="B206" s="27"/>
      <c r="C206" s="27"/>
      <c r="D206" s="27"/>
      <c r="E206" s="27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53"/>
      <c r="S206" s="45"/>
      <c r="T206" s="45"/>
      <c r="U206" s="45"/>
      <c r="V206" s="45"/>
      <c r="W206" s="45"/>
      <c r="X206" s="45"/>
      <c r="Y206" s="45"/>
    </row>
    <row r="207" spans="1:25" ht="15.75" customHeight="1" x14ac:dyDescent="0.2">
      <c r="A207" s="27"/>
      <c r="B207" s="27"/>
      <c r="C207" s="27"/>
      <c r="D207" s="27"/>
      <c r="E207" s="27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53"/>
      <c r="S207" s="45"/>
      <c r="T207" s="45"/>
      <c r="U207" s="45"/>
      <c r="V207" s="45"/>
      <c r="W207" s="45"/>
      <c r="X207" s="45"/>
      <c r="Y207" s="45"/>
    </row>
    <row r="208" spans="1:25" ht="15.75" customHeight="1" x14ac:dyDescent="0.2">
      <c r="A208" s="27"/>
      <c r="B208" s="27"/>
      <c r="C208" s="27"/>
      <c r="D208" s="27"/>
      <c r="E208" s="27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53"/>
      <c r="S208" s="45"/>
      <c r="T208" s="45"/>
      <c r="U208" s="45"/>
      <c r="V208" s="45"/>
      <c r="W208" s="45"/>
      <c r="X208" s="45"/>
      <c r="Y208" s="45"/>
    </row>
    <row r="209" spans="1:25" ht="15.75" customHeight="1" x14ac:dyDescent="0.2">
      <c r="A209" s="27"/>
      <c r="B209" s="27"/>
      <c r="C209" s="27"/>
      <c r="D209" s="27"/>
      <c r="E209" s="27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53"/>
      <c r="S209" s="45"/>
      <c r="T209" s="45"/>
      <c r="U209" s="45"/>
      <c r="V209" s="45"/>
      <c r="W209" s="45"/>
      <c r="X209" s="45"/>
      <c r="Y209" s="45"/>
    </row>
    <row r="210" spans="1:25" ht="15.75" customHeight="1" x14ac:dyDescent="0.2">
      <c r="A210" s="27"/>
      <c r="B210" s="27"/>
      <c r="C210" s="27"/>
      <c r="D210" s="27"/>
      <c r="E210" s="27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53"/>
      <c r="S210" s="45"/>
      <c r="T210" s="45"/>
      <c r="U210" s="45"/>
      <c r="V210" s="45"/>
      <c r="W210" s="45"/>
      <c r="X210" s="45"/>
      <c r="Y210" s="45"/>
    </row>
    <row r="211" spans="1:25" ht="15.75" customHeight="1" x14ac:dyDescent="0.2">
      <c r="A211" s="27"/>
      <c r="B211" s="27"/>
      <c r="C211" s="27"/>
      <c r="D211" s="27"/>
      <c r="E211" s="27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53"/>
      <c r="S211" s="45"/>
      <c r="T211" s="45"/>
      <c r="U211" s="45"/>
      <c r="V211" s="45"/>
      <c r="W211" s="45"/>
      <c r="X211" s="45"/>
      <c r="Y211" s="45"/>
    </row>
    <row r="212" spans="1:25" ht="15.75" customHeight="1" x14ac:dyDescent="0.2">
      <c r="A212" s="27"/>
      <c r="B212" s="27"/>
      <c r="C212" s="27"/>
      <c r="D212" s="27"/>
      <c r="E212" s="27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53"/>
      <c r="S212" s="45"/>
      <c r="T212" s="45"/>
      <c r="U212" s="45"/>
      <c r="V212" s="45"/>
      <c r="W212" s="45"/>
      <c r="X212" s="45"/>
      <c r="Y212" s="45"/>
    </row>
    <row r="213" spans="1:25" ht="15.75" customHeight="1" x14ac:dyDescent="0.2">
      <c r="A213" s="27"/>
      <c r="B213" s="27"/>
      <c r="C213" s="27"/>
      <c r="D213" s="27"/>
      <c r="E213" s="27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53"/>
      <c r="S213" s="45"/>
      <c r="T213" s="45"/>
      <c r="U213" s="45"/>
      <c r="V213" s="45"/>
      <c r="W213" s="45"/>
      <c r="X213" s="45"/>
      <c r="Y213" s="45"/>
    </row>
    <row r="214" spans="1:25" ht="15.75" customHeight="1" x14ac:dyDescent="0.2">
      <c r="A214" s="27"/>
      <c r="B214" s="27"/>
      <c r="C214" s="27"/>
      <c r="D214" s="27"/>
      <c r="E214" s="27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53"/>
      <c r="S214" s="45"/>
      <c r="T214" s="45"/>
      <c r="U214" s="45"/>
      <c r="V214" s="45"/>
      <c r="W214" s="45"/>
      <c r="X214" s="45"/>
      <c r="Y214" s="45"/>
    </row>
    <row r="215" spans="1:25" ht="15.75" customHeight="1" x14ac:dyDescent="0.2">
      <c r="A215" s="27"/>
      <c r="B215" s="27"/>
      <c r="C215" s="27"/>
      <c r="D215" s="27"/>
      <c r="E215" s="27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53"/>
      <c r="S215" s="45"/>
      <c r="T215" s="45"/>
      <c r="U215" s="45"/>
      <c r="V215" s="45"/>
      <c r="W215" s="45"/>
      <c r="X215" s="45"/>
      <c r="Y215" s="45"/>
    </row>
    <row r="216" spans="1:25" ht="15.75" customHeight="1" x14ac:dyDescent="0.2">
      <c r="A216" s="27"/>
      <c r="B216" s="27"/>
      <c r="C216" s="27"/>
      <c r="D216" s="27"/>
      <c r="E216" s="27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53"/>
      <c r="S216" s="45"/>
      <c r="T216" s="45"/>
      <c r="U216" s="45"/>
      <c r="V216" s="45"/>
      <c r="W216" s="45"/>
      <c r="X216" s="45"/>
      <c r="Y216" s="45"/>
    </row>
    <row r="217" spans="1:25" ht="15.75" customHeight="1" x14ac:dyDescent="0.2">
      <c r="A217" s="27"/>
      <c r="B217" s="27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53"/>
      <c r="S217" s="45"/>
      <c r="T217" s="45"/>
      <c r="U217" s="45"/>
      <c r="V217" s="45"/>
      <c r="W217" s="45"/>
      <c r="X217" s="45"/>
      <c r="Y217" s="45"/>
    </row>
    <row r="218" spans="1:25" ht="15.75" customHeight="1" x14ac:dyDescent="0.2">
      <c r="A218" s="27"/>
      <c r="B218" s="27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53"/>
      <c r="S218" s="45"/>
      <c r="T218" s="45"/>
      <c r="U218" s="45"/>
      <c r="V218" s="45"/>
      <c r="W218" s="45"/>
      <c r="X218" s="45"/>
      <c r="Y218" s="45"/>
    </row>
    <row r="219" spans="1:25" ht="15.75" customHeight="1" x14ac:dyDescent="0.2">
      <c r="A219" s="27"/>
      <c r="B219" s="27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53"/>
      <c r="S219" s="45"/>
      <c r="T219" s="45"/>
      <c r="U219" s="45"/>
      <c r="V219" s="45"/>
      <c r="W219" s="45"/>
      <c r="X219" s="45"/>
      <c r="Y219" s="45"/>
    </row>
    <row r="220" spans="1:25" ht="15.75" customHeight="1" x14ac:dyDescent="0.2">
      <c r="A220" s="27"/>
      <c r="B220" s="27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53"/>
      <c r="S220" s="45"/>
      <c r="T220" s="45"/>
      <c r="U220" s="45"/>
      <c r="V220" s="45"/>
      <c r="W220" s="45"/>
      <c r="X220" s="45"/>
      <c r="Y220" s="45"/>
    </row>
    <row r="221" spans="1:25" ht="15.75" customHeight="1" x14ac:dyDescent="0.2">
      <c r="A221" s="27"/>
      <c r="B221" s="27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53"/>
      <c r="S221" s="45"/>
      <c r="T221" s="45"/>
      <c r="U221" s="45"/>
      <c r="V221" s="45"/>
      <c r="W221" s="45"/>
      <c r="X221" s="45"/>
      <c r="Y221" s="45"/>
    </row>
    <row r="222" spans="1:25" ht="15.75" customHeight="1" x14ac:dyDescent="0.2">
      <c r="A222" s="27"/>
      <c r="B222" s="27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53"/>
      <c r="S222" s="45"/>
      <c r="T222" s="45"/>
      <c r="U222" s="45"/>
      <c r="V222" s="45"/>
      <c r="W222" s="45"/>
      <c r="X222" s="45"/>
      <c r="Y222" s="45"/>
    </row>
    <row r="223" spans="1:25" ht="15.75" customHeight="1" x14ac:dyDescent="0.2">
      <c r="A223" s="27"/>
      <c r="B223" s="27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53"/>
      <c r="S223" s="45"/>
      <c r="T223" s="45"/>
      <c r="U223" s="45"/>
      <c r="V223" s="45"/>
      <c r="W223" s="45"/>
      <c r="X223" s="45"/>
      <c r="Y223" s="45"/>
    </row>
    <row r="224" spans="1:25" ht="15.75" customHeight="1" x14ac:dyDescent="0.2">
      <c r="A224" s="27"/>
      <c r="B224" s="27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53"/>
      <c r="S224" s="45"/>
      <c r="T224" s="45"/>
      <c r="U224" s="45"/>
      <c r="V224" s="45"/>
      <c r="W224" s="45"/>
      <c r="X224" s="45"/>
      <c r="Y224" s="45"/>
    </row>
    <row r="225" spans="1:25" ht="15.75" customHeight="1" x14ac:dyDescent="0.2">
      <c r="A225" s="27"/>
      <c r="B225" s="27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53"/>
      <c r="S225" s="45"/>
      <c r="T225" s="45"/>
      <c r="U225" s="45"/>
      <c r="V225" s="45"/>
      <c r="W225" s="45"/>
      <c r="X225" s="45"/>
      <c r="Y225" s="45"/>
    </row>
    <row r="226" spans="1:25" ht="15.75" customHeight="1" x14ac:dyDescent="0.2">
      <c r="A226" s="27"/>
      <c r="B226" s="27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53"/>
      <c r="S226" s="45"/>
      <c r="T226" s="45"/>
      <c r="U226" s="45"/>
      <c r="V226" s="45"/>
      <c r="W226" s="45"/>
      <c r="X226" s="45"/>
      <c r="Y226" s="45"/>
    </row>
    <row r="227" spans="1:25" ht="15.75" customHeight="1" x14ac:dyDescent="0.2">
      <c r="A227" s="27"/>
      <c r="B227" s="27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53"/>
      <c r="S227" s="45"/>
      <c r="T227" s="45"/>
      <c r="U227" s="45"/>
      <c r="V227" s="45"/>
      <c r="W227" s="45"/>
      <c r="X227" s="45"/>
      <c r="Y227" s="45"/>
    </row>
    <row r="228" spans="1:25" ht="15.75" customHeight="1" x14ac:dyDescent="0.2">
      <c r="A228" s="27"/>
      <c r="B228" s="27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53"/>
      <c r="S228" s="45"/>
      <c r="T228" s="45"/>
      <c r="U228" s="45"/>
      <c r="V228" s="45"/>
      <c r="W228" s="45"/>
      <c r="X228" s="45"/>
      <c r="Y228" s="45"/>
    </row>
    <row r="229" spans="1:25" ht="15.75" customHeight="1" x14ac:dyDescent="0.2">
      <c r="A229" s="27"/>
      <c r="B229" s="27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53"/>
      <c r="S229" s="45"/>
      <c r="T229" s="45"/>
      <c r="U229" s="45"/>
      <c r="V229" s="45"/>
      <c r="W229" s="45"/>
      <c r="X229" s="45"/>
      <c r="Y229" s="45"/>
    </row>
    <row r="230" spans="1:25" ht="15.75" customHeight="1" x14ac:dyDescent="0.2">
      <c r="A230" s="27"/>
      <c r="B230" s="27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53"/>
      <c r="S230" s="45"/>
      <c r="T230" s="45"/>
      <c r="U230" s="45"/>
      <c r="V230" s="45"/>
      <c r="W230" s="45"/>
      <c r="X230" s="45"/>
      <c r="Y230" s="45"/>
    </row>
    <row r="231" spans="1:25" ht="15.75" customHeight="1" x14ac:dyDescent="0.2">
      <c r="A231" s="27"/>
      <c r="B231" s="27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53"/>
      <c r="S231" s="45"/>
      <c r="T231" s="45"/>
      <c r="U231" s="45"/>
      <c r="V231" s="45"/>
      <c r="W231" s="45"/>
      <c r="X231" s="45"/>
      <c r="Y231" s="45"/>
    </row>
    <row r="232" spans="1:25" ht="15.75" customHeight="1" x14ac:dyDescent="0.2">
      <c r="A232" s="27"/>
      <c r="B232" s="27"/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53"/>
      <c r="S232" s="45"/>
      <c r="T232" s="45"/>
      <c r="U232" s="45"/>
      <c r="V232" s="45"/>
      <c r="W232" s="45"/>
      <c r="X232" s="45"/>
      <c r="Y232" s="45"/>
    </row>
    <row r="233" spans="1:25" ht="15.75" customHeight="1" x14ac:dyDescent="0.2">
      <c r="A233" s="27"/>
      <c r="B233" s="27"/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53"/>
      <c r="S233" s="45"/>
      <c r="T233" s="45"/>
      <c r="U233" s="45"/>
      <c r="V233" s="45"/>
      <c r="W233" s="45"/>
      <c r="X233" s="45"/>
      <c r="Y233" s="45"/>
    </row>
    <row r="234" spans="1:25" ht="15.75" customHeight="1" x14ac:dyDescent="0.2">
      <c r="A234" s="27"/>
      <c r="B234" s="27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53"/>
      <c r="S234" s="45"/>
      <c r="T234" s="45"/>
      <c r="U234" s="45"/>
      <c r="V234" s="45"/>
      <c r="W234" s="45"/>
      <c r="X234" s="45"/>
      <c r="Y234" s="45"/>
    </row>
    <row r="235" spans="1:25" ht="15.75" customHeight="1" x14ac:dyDescent="0.2">
      <c r="A235" s="27"/>
      <c r="B235" s="27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53"/>
      <c r="S235" s="45"/>
      <c r="T235" s="45"/>
      <c r="U235" s="45"/>
      <c r="V235" s="45"/>
      <c r="W235" s="45"/>
      <c r="X235" s="45"/>
      <c r="Y235" s="45"/>
    </row>
    <row r="236" spans="1:25" ht="15.75" customHeight="1" x14ac:dyDescent="0.2">
      <c r="A236" s="27"/>
      <c r="B236" s="27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53"/>
      <c r="S236" s="45"/>
      <c r="T236" s="45"/>
      <c r="U236" s="45"/>
      <c r="V236" s="45"/>
      <c r="W236" s="45"/>
      <c r="X236" s="45"/>
      <c r="Y236" s="45"/>
    </row>
    <row r="237" spans="1:25" ht="15.75" customHeight="1" x14ac:dyDescent="0.2">
      <c r="A237" s="27"/>
      <c r="B237" s="27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53"/>
      <c r="S237" s="45"/>
      <c r="T237" s="45"/>
      <c r="U237" s="45"/>
      <c r="V237" s="45"/>
      <c r="W237" s="45"/>
      <c r="X237" s="45"/>
      <c r="Y237" s="45"/>
    </row>
    <row r="238" spans="1:25" ht="15.75" customHeight="1" x14ac:dyDescent="0.2">
      <c r="A238" s="27"/>
      <c r="B238" s="27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53"/>
      <c r="S238" s="45"/>
      <c r="T238" s="45"/>
      <c r="U238" s="45"/>
      <c r="V238" s="45"/>
      <c r="W238" s="45"/>
      <c r="X238" s="45"/>
      <c r="Y238" s="45"/>
    </row>
    <row r="239" spans="1:25" ht="15.75" customHeight="1" x14ac:dyDescent="0.2">
      <c r="A239" s="27"/>
      <c r="B239" s="27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53"/>
      <c r="S239" s="45"/>
      <c r="T239" s="45"/>
      <c r="U239" s="45"/>
      <c r="V239" s="45"/>
      <c r="W239" s="45"/>
      <c r="X239" s="45"/>
      <c r="Y239" s="45"/>
    </row>
    <row r="240" spans="1:25" ht="15.75" customHeight="1" x14ac:dyDescent="0.2">
      <c r="A240" s="27"/>
      <c r="B240" s="27"/>
      <c r="C240" s="27"/>
      <c r="D240" s="27"/>
      <c r="E240" s="27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53"/>
      <c r="S240" s="45"/>
      <c r="T240" s="45"/>
      <c r="U240" s="45"/>
      <c r="V240" s="45"/>
      <c r="W240" s="45"/>
      <c r="X240" s="45"/>
      <c r="Y240" s="45"/>
    </row>
    <row r="241" spans="1:25" ht="15.75" customHeight="1" x14ac:dyDescent="0.2">
      <c r="A241" s="27"/>
      <c r="B241" s="27"/>
      <c r="C241" s="27"/>
      <c r="D241" s="27"/>
      <c r="E241" s="27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53"/>
      <c r="S241" s="45"/>
      <c r="T241" s="45"/>
      <c r="U241" s="45"/>
      <c r="V241" s="45"/>
      <c r="W241" s="45"/>
      <c r="X241" s="45"/>
      <c r="Y241" s="45"/>
    </row>
    <row r="242" spans="1:25" ht="15.75" customHeight="1" x14ac:dyDescent="0.2">
      <c r="A242" s="27"/>
      <c r="B242" s="27"/>
      <c r="C242" s="27"/>
      <c r="D242" s="27"/>
      <c r="E242" s="27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53"/>
      <c r="S242" s="45"/>
      <c r="T242" s="45"/>
      <c r="U242" s="45"/>
      <c r="V242" s="45"/>
      <c r="W242" s="45"/>
      <c r="X242" s="45"/>
      <c r="Y242" s="45"/>
    </row>
    <row r="243" spans="1:25" ht="15.75" customHeight="1" x14ac:dyDescent="0.2">
      <c r="A243" s="27"/>
      <c r="B243" s="27"/>
      <c r="C243" s="27"/>
      <c r="D243" s="27"/>
      <c r="E243" s="27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53"/>
      <c r="S243" s="45"/>
      <c r="T243" s="45"/>
      <c r="U243" s="45"/>
      <c r="V243" s="45"/>
      <c r="W243" s="45"/>
      <c r="X243" s="45"/>
      <c r="Y243" s="45"/>
    </row>
    <row r="244" spans="1:25" ht="15.75" customHeight="1" x14ac:dyDescent="0.2">
      <c r="A244" s="27"/>
      <c r="B244" s="27"/>
      <c r="C244" s="27"/>
      <c r="D244" s="27"/>
      <c r="E244" s="27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53"/>
      <c r="S244" s="45"/>
      <c r="T244" s="45"/>
      <c r="U244" s="45"/>
      <c r="V244" s="45"/>
      <c r="W244" s="45"/>
      <c r="X244" s="45"/>
      <c r="Y244" s="45"/>
    </row>
    <row r="245" spans="1:25" ht="15.75" customHeight="1" x14ac:dyDescent="0.2">
      <c r="A245" s="27"/>
      <c r="B245" s="27"/>
      <c r="C245" s="27"/>
      <c r="D245" s="27"/>
      <c r="E245" s="27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53"/>
      <c r="S245" s="45"/>
      <c r="T245" s="45"/>
      <c r="U245" s="45"/>
      <c r="V245" s="45"/>
      <c r="W245" s="45"/>
      <c r="X245" s="45"/>
      <c r="Y245" s="45"/>
    </row>
    <row r="246" spans="1:25" ht="15.75" customHeight="1" x14ac:dyDescent="0.2">
      <c r="A246" s="27"/>
      <c r="B246" s="27"/>
      <c r="C246" s="27"/>
      <c r="D246" s="27"/>
      <c r="E246" s="27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53"/>
      <c r="S246" s="45"/>
      <c r="T246" s="45"/>
      <c r="U246" s="45"/>
      <c r="V246" s="45"/>
      <c r="W246" s="45"/>
      <c r="X246" s="45"/>
      <c r="Y246" s="45"/>
    </row>
    <row r="247" spans="1:25" ht="15.75" customHeight="1" x14ac:dyDescent="0.2">
      <c r="A247" s="27"/>
      <c r="B247" s="27"/>
      <c r="C247" s="27"/>
      <c r="D247" s="27"/>
      <c r="E247" s="27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53"/>
      <c r="S247" s="45"/>
      <c r="T247" s="45"/>
      <c r="U247" s="45"/>
      <c r="V247" s="45"/>
      <c r="W247" s="45"/>
      <c r="X247" s="45"/>
      <c r="Y247" s="45"/>
    </row>
    <row r="248" spans="1:25" ht="15.75" customHeight="1" x14ac:dyDescent="0.2">
      <c r="A248" s="27"/>
      <c r="B248" s="27"/>
      <c r="C248" s="27"/>
      <c r="D248" s="27"/>
      <c r="E248" s="27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53"/>
      <c r="S248" s="45"/>
      <c r="T248" s="45"/>
      <c r="U248" s="45"/>
      <c r="V248" s="45"/>
      <c r="W248" s="45"/>
      <c r="X248" s="45"/>
      <c r="Y248" s="45"/>
    </row>
    <row r="249" spans="1:25" ht="15.75" customHeight="1" x14ac:dyDescent="0.2">
      <c r="A249" s="27"/>
      <c r="B249" s="27"/>
      <c r="C249" s="27"/>
      <c r="D249" s="27"/>
      <c r="E249" s="27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53"/>
      <c r="S249" s="45"/>
      <c r="T249" s="45"/>
      <c r="U249" s="45"/>
      <c r="V249" s="45"/>
      <c r="W249" s="45"/>
      <c r="X249" s="45"/>
      <c r="Y249" s="45"/>
    </row>
    <row r="250" spans="1:25" ht="15.75" customHeight="1" x14ac:dyDescent="0.2">
      <c r="A250" s="27"/>
      <c r="B250" s="27"/>
      <c r="C250" s="27"/>
      <c r="D250" s="27"/>
      <c r="E250" s="27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53"/>
      <c r="S250" s="45"/>
      <c r="T250" s="45"/>
      <c r="U250" s="45"/>
      <c r="V250" s="45"/>
      <c r="W250" s="45"/>
      <c r="X250" s="45"/>
      <c r="Y250" s="45"/>
    </row>
    <row r="251" spans="1:25" ht="15.75" customHeight="1" x14ac:dyDescent="0.2">
      <c r="A251" s="27"/>
      <c r="B251" s="27"/>
      <c r="C251" s="27"/>
      <c r="D251" s="27"/>
      <c r="E251" s="27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53"/>
      <c r="S251" s="45"/>
      <c r="T251" s="45"/>
      <c r="U251" s="45"/>
      <c r="V251" s="45"/>
      <c r="W251" s="45"/>
      <c r="X251" s="45"/>
      <c r="Y251" s="45"/>
    </row>
    <row r="252" spans="1:25" ht="15.75" customHeight="1" x14ac:dyDescent="0.2">
      <c r="A252" s="27"/>
      <c r="B252" s="27"/>
      <c r="C252" s="27"/>
      <c r="D252" s="27"/>
      <c r="E252" s="27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53"/>
      <c r="S252" s="45"/>
      <c r="T252" s="45"/>
      <c r="U252" s="45"/>
      <c r="V252" s="45"/>
      <c r="W252" s="45"/>
      <c r="X252" s="45"/>
      <c r="Y252" s="45"/>
    </row>
    <row r="253" spans="1:25" ht="15.75" customHeight="1" x14ac:dyDescent="0.2">
      <c r="A253" s="27"/>
      <c r="B253" s="27"/>
      <c r="C253" s="27"/>
      <c r="D253" s="27"/>
      <c r="E253" s="27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53"/>
      <c r="S253" s="45"/>
      <c r="T253" s="45"/>
      <c r="U253" s="45"/>
      <c r="V253" s="45"/>
      <c r="W253" s="45"/>
      <c r="X253" s="45"/>
      <c r="Y253" s="45"/>
    </row>
    <row r="254" spans="1:25" ht="15.75" customHeight="1" x14ac:dyDescent="0.2">
      <c r="A254" s="27"/>
      <c r="B254" s="27"/>
      <c r="C254" s="27"/>
      <c r="D254" s="27"/>
      <c r="E254" s="27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53"/>
      <c r="S254" s="45"/>
      <c r="T254" s="45"/>
      <c r="U254" s="45"/>
      <c r="V254" s="45"/>
      <c r="W254" s="45"/>
      <c r="X254" s="45"/>
      <c r="Y254" s="45"/>
    </row>
    <row r="255" spans="1:25" ht="15.75" customHeight="1" x14ac:dyDescent="0.2">
      <c r="A255" s="27"/>
      <c r="B255" s="27"/>
      <c r="C255" s="27"/>
      <c r="D255" s="27"/>
      <c r="E255" s="27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53"/>
      <c r="S255" s="45"/>
      <c r="T255" s="45"/>
      <c r="U255" s="45"/>
      <c r="V255" s="45"/>
      <c r="W255" s="45"/>
      <c r="X255" s="45"/>
      <c r="Y255" s="45"/>
    </row>
    <row r="256" spans="1:25" ht="15.75" customHeight="1" x14ac:dyDescent="0.2">
      <c r="A256" s="27"/>
      <c r="B256" s="27"/>
      <c r="C256" s="27"/>
      <c r="D256" s="27"/>
      <c r="E256" s="27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53"/>
      <c r="S256" s="45"/>
      <c r="T256" s="45"/>
      <c r="U256" s="45"/>
      <c r="V256" s="45"/>
      <c r="W256" s="45"/>
      <c r="X256" s="45"/>
      <c r="Y256" s="45"/>
    </row>
    <row r="257" spans="1:25" ht="15.75" customHeight="1" x14ac:dyDescent="0.2">
      <c r="A257" s="27"/>
      <c r="B257" s="27"/>
      <c r="C257" s="27"/>
      <c r="D257" s="27"/>
      <c r="E257" s="27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53"/>
      <c r="S257" s="45"/>
      <c r="T257" s="45"/>
      <c r="U257" s="45"/>
      <c r="V257" s="45"/>
      <c r="W257" s="45"/>
      <c r="X257" s="45"/>
      <c r="Y257" s="45"/>
    </row>
    <row r="258" spans="1:25" ht="15.75" customHeight="1" x14ac:dyDescent="0.2">
      <c r="A258" s="27"/>
      <c r="B258" s="27"/>
      <c r="C258" s="27"/>
      <c r="D258" s="27"/>
      <c r="E258" s="27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53"/>
      <c r="S258" s="45"/>
      <c r="T258" s="45"/>
      <c r="U258" s="45"/>
      <c r="V258" s="45"/>
      <c r="W258" s="45"/>
      <c r="X258" s="45"/>
      <c r="Y258" s="45"/>
    </row>
    <row r="259" spans="1:25" ht="15.75" customHeight="1" x14ac:dyDescent="0.2">
      <c r="A259" s="27"/>
      <c r="B259" s="27"/>
      <c r="C259" s="27"/>
      <c r="D259" s="27"/>
      <c r="E259" s="27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53"/>
      <c r="S259" s="45"/>
      <c r="T259" s="45"/>
      <c r="U259" s="45"/>
      <c r="V259" s="45"/>
      <c r="W259" s="45"/>
      <c r="X259" s="45"/>
      <c r="Y259" s="45"/>
    </row>
    <row r="260" spans="1:25" ht="15.75" customHeight="1" x14ac:dyDescent="0.2">
      <c r="A260" s="27"/>
      <c r="B260" s="27"/>
      <c r="C260" s="27"/>
      <c r="D260" s="27"/>
      <c r="E260" s="27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53"/>
      <c r="S260" s="45"/>
      <c r="T260" s="45"/>
      <c r="U260" s="45"/>
      <c r="V260" s="45"/>
      <c r="W260" s="45"/>
      <c r="X260" s="45"/>
      <c r="Y260" s="45"/>
    </row>
    <row r="261" spans="1:25" ht="15.75" customHeight="1" x14ac:dyDescent="0.2">
      <c r="A261" s="27"/>
      <c r="B261" s="27"/>
      <c r="C261" s="27"/>
      <c r="D261" s="27"/>
      <c r="E261" s="27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53"/>
      <c r="S261" s="45"/>
      <c r="T261" s="45"/>
      <c r="U261" s="45"/>
      <c r="V261" s="45"/>
      <c r="W261" s="45"/>
      <c r="X261" s="45"/>
      <c r="Y261" s="45"/>
    </row>
    <row r="262" spans="1:25" ht="15.75" customHeight="1" x14ac:dyDescent="0.2">
      <c r="A262" s="27"/>
      <c r="B262" s="27"/>
      <c r="C262" s="27"/>
      <c r="D262" s="27"/>
      <c r="E262" s="27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53"/>
      <c r="S262" s="45"/>
      <c r="T262" s="45"/>
      <c r="U262" s="45"/>
      <c r="V262" s="45"/>
      <c r="W262" s="45"/>
      <c r="X262" s="45"/>
      <c r="Y262" s="45"/>
    </row>
    <row r="263" spans="1:25" ht="15.75" customHeight="1" x14ac:dyDescent="0.2">
      <c r="A263" s="27"/>
      <c r="B263" s="27"/>
      <c r="C263" s="27"/>
      <c r="D263" s="27"/>
      <c r="E263" s="27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53"/>
      <c r="S263" s="45"/>
      <c r="T263" s="45"/>
      <c r="U263" s="45"/>
      <c r="V263" s="45"/>
      <c r="W263" s="45"/>
      <c r="X263" s="45"/>
      <c r="Y263" s="45"/>
    </row>
    <row r="264" spans="1:25" ht="15.75" customHeight="1" x14ac:dyDescent="0.2">
      <c r="A264" s="27"/>
      <c r="B264" s="27"/>
      <c r="C264" s="27"/>
      <c r="D264" s="27"/>
      <c r="E264" s="27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53"/>
      <c r="S264" s="45"/>
      <c r="T264" s="45"/>
      <c r="U264" s="45"/>
      <c r="V264" s="45"/>
      <c r="W264" s="45"/>
      <c r="X264" s="45"/>
      <c r="Y264" s="45"/>
    </row>
    <row r="265" spans="1:25" ht="15.75" customHeight="1" x14ac:dyDescent="0.2">
      <c r="A265" s="27"/>
      <c r="B265" s="27"/>
      <c r="C265" s="27"/>
      <c r="D265" s="27"/>
      <c r="E265" s="27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53"/>
      <c r="S265" s="45"/>
      <c r="T265" s="45"/>
      <c r="U265" s="45"/>
      <c r="V265" s="45"/>
      <c r="W265" s="45"/>
      <c r="X265" s="45"/>
      <c r="Y265" s="45"/>
    </row>
    <row r="266" spans="1:25" ht="15.75" customHeight="1" x14ac:dyDescent="0.2">
      <c r="A266" s="27"/>
      <c r="B266" s="27"/>
      <c r="C266" s="27"/>
      <c r="D266" s="27"/>
      <c r="E266" s="27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53"/>
      <c r="S266" s="45"/>
      <c r="T266" s="45"/>
      <c r="U266" s="45"/>
      <c r="V266" s="45"/>
      <c r="W266" s="45"/>
      <c r="X266" s="45"/>
      <c r="Y266" s="45"/>
    </row>
    <row r="267" spans="1:25" ht="15.75" customHeight="1" x14ac:dyDescent="0.2">
      <c r="A267" s="27"/>
      <c r="B267" s="27"/>
      <c r="C267" s="27"/>
      <c r="D267" s="27"/>
      <c r="E267" s="27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53"/>
      <c r="S267" s="45"/>
      <c r="T267" s="45"/>
      <c r="U267" s="45"/>
      <c r="V267" s="45"/>
      <c r="W267" s="45"/>
      <c r="X267" s="45"/>
      <c r="Y267" s="45"/>
    </row>
    <row r="268" spans="1:25" ht="15.75" customHeight="1" x14ac:dyDescent="0.2">
      <c r="A268" s="27"/>
      <c r="B268" s="27"/>
      <c r="C268" s="27"/>
      <c r="D268" s="27"/>
      <c r="E268" s="27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53"/>
      <c r="S268" s="45"/>
      <c r="T268" s="45"/>
      <c r="U268" s="45"/>
      <c r="V268" s="45"/>
      <c r="W268" s="45"/>
      <c r="X268" s="45"/>
      <c r="Y268" s="45"/>
    </row>
    <row r="269" spans="1:25" ht="15.75" customHeight="1" x14ac:dyDescent="0.2">
      <c r="A269" s="27"/>
      <c r="B269" s="27"/>
      <c r="C269" s="27"/>
      <c r="D269" s="27"/>
      <c r="E269" s="27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53"/>
      <c r="S269" s="45"/>
      <c r="T269" s="45"/>
      <c r="U269" s="45"/>
      <c r="V269" s="45"/>
      <c r="W269" s="45"/>
      <c r="X269" s="45"/>
      <c r="Y269" s="45"/>
    </row>
    <row r="270" spans="1:25" ht="15.75" customHeight="1" x14ac:dyDescent="0.2">
      <c r="A270" s="27"/>
      <c r="B270" s="27"/>
      <c r="C270" s="27"/>
      <c r="D270" s="27"/>
      <c r="E270" s="27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53"/>
      <c r="S270" s="45"/>
      <c r="T270" s="45"/>
      <c r="U270" s="45"/>
      <c r="V270" s="45"/>
      <c r="W270" s="45"/>
      <c r="X270" s="45"/>
      <c r="Y270" s="45"/>
    </row>
    <row r="271" spans="1:25" ht="15.75" customHeight="1" x14ac:dyDescent="0.2">
      <c r="A271" s="27"/>
      <c r="B271" s="27"/>
      <c r="C271" s="27"/>
      <c r="D271" s="27"/>
      <c r="E271" s="27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53"/>
      <c r="S271" s="45"/>
      <c r="T271" s="45"/>
      <c r="U271" s="45"/>
      <c r="V271" s="45"/>
      <c r="W271" s="45"/>
      <c r="X271" s="45"/>
      <c r="Y271" s="45"/>
    </row>
    <row r="272" spans="1:25" ht="15.75" customHeight="1" x14ac:dyDescent="0.2">
      <c r="A272" s="27"/>
      <c r="B272" s="27"/>
      <c r="C272" s="27"/>
      <c r="D272" s="27"/>
      <c r="E272" s="27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53"/>
      <c r="S272" s="45"/>
      <c r="T272" s="45"/>
      <c r="U272" s="45"/>
      <c r="V272" s="45"/>
      <c r="W272" s="45"/>
      <c r="X272" s="45"/>
      <c r="Y272" s="45"/>
    </row>
    <row r="273" spans="1:25" ht="15.75" customHeight="1" x14ac:dyDescent="0.2">
      <c r="A273" s="27"/>
      <c r="B273" s="27"/>
      <c r="C273" s="27"/>
      <c r="D273" s="27"/>
      <c r="E273" s="27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53"/>
      <c r="S273" s="45"/>
      <c r="T273" s="45"/>
      <c r="U273" s="45"/>
      <c r="V273" s="45"/>
      <c r="W273" s="45"/>
      <c r="X273" s="45"/>
      <c r="Y273" s="45"/>
    </row>
    <row r="274" spans="1:25" ht="15.75" customHeight="1" x14ac:dyDescent="0.2">
      <c r="A274" s="27"/>
      <c r="B274" s="27"/>
      <c r="C274" s="27"/>
      <c r="D274" s="27"/>
      <c r="E274" s="27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53"/>
      <c r="S274" s="45"/>
      <c r="T274" s="45"/>
      <c r="U274" s="45"/>
      <c r="V274" s="45"/>
      <c r="W274" s="45"/>
      <c r="X274" s="45"/>
      <c r="Y274" s="45"/>
    </row>
    <row r="275" spans="1:25" ht="15.75" customHeight="1" x14ac:dyDescent="0.2">
      <c r="A275" s="27"/>
      <c r="B275" s="27"/>
      <c r="C275" s="27"/>
      <c r="D275" s="27"/>
      <c r="E275" s="27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53"/>
      <c r="S275" s="45"/>
      <c r="T275" s="45"/>
      <c r="U275" s="45"/>
      <c r="V275" s="45"/>
      <c r="W275" s="45"/>
      <c r="X275" s="45"/>
      <c r="Y275" s="45"/>
    </row>
    <row r="276" spans="1:25" ht="15.75" customHeight="1" x14ac:dyDescent="0.2">
      <c r="A276" s="27"/>
      <c r="B276" s="27"/>
      <c r="C276" s="27"/>
      <c r="D276" s="27"/>
      <c r="E276" s="27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53"/>
      <c r="S276" s="45"/>
      <c r="T276" s="45"/>
      <c r="U276" s="45"/>
      <c r="V276" s="45"/>
      <c r="W276" s="45"/>
      <c r="X276" s="45"/>
      <c r="Y276" s="45"/>
    </row>
    <row r="277" spans="1:25" ht="15.75" customHeight="1" x14ac:dyDescent="0.2">
      <c r="A277" s="27"/>
      <c r="B277" s="27"/>
      <c r="C277" s="27"/>
      <c r="D277" s="27"/>
      <c r="E277" s="27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53"/>
      <c r="S277" s="45"/>
      <c r="T277" s="45"/>
      <c r="U277" s="45"/>
      <c r="V277" s="45"/>
      <c r="W277" s="45"/>
      <c r="X277" s="45"/>
      <c r="Y277" s="45"/>
    </row>
    <row r="278" spans="1:25" ht="15.75" customHeight="1" x14ac:dyDescent="0.2">
      <c r="A278" s="27"/>
      <c r="B278" s="27"/>
      <c r="C278" s="27"/>
      <c r="D278" s="27"/>
      <c r="E278" s="27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53"/>
      <c r="S278" s="45"/>
      <c r="T278" s="45"/>
      <c r="U278" s="45"/>
      <c r="V278" s="45"/>
      <c r="W278" s="45"/>
      <c r="X278" s="45"/>
      <c r="Y278" s="45"/>
    </row>
    <row r="279" spans="1:25" ht="15.75" customHeight="1" x14ac:dyDescent="0.2">
      <c r="A279" s="27"/>
      <c r="B279" s="27"/>
      <c r="C279" s="27"/>
      <c r="D279" s="27"/>
      <c r="E279" s="27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53"/>
      <c r="S279" s="45"/>
      <c r="T279" s="45"/>
      <c r="U279" s="45"/>
      <c r="V279" s="45"/>
      <c r="W279" s="45"/>
      <c r="X279" s="45"/>
      <c r="Y279" s="45"/>
    </row>
    <row r="280" spans="1:25" ht="15.75" customHeight="1" x14ac:dyDescent="0.2">
      <c r="A280" s="27"/>
      <c r="B280" s="27"/>
      <c r="C280" s="27"/>
      <c r="D280" s="27"/>
      <c r="E280" s="27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53"/>
      <c r="S280" s="45"/>
      <c r="T280" s="45"/>
      <c r="U280" s="45"/>
      <c r="V280" s="45"/>
      <c r="W280" s="45"/>
      <c r="X280" s="45"/>
      <c r="Y280" s="45"/>
    </row>
    <row r="281" spans="1:25" ht="15.75" customHeight="1" x14ac:dyDescent="0.2">
      <c r="A281" s="27"/>
      <c r="B281" s="27"/>
      <c r="C281" s="27"/>
      <c r="D281" s="27"/>
      <c r="E281" s="27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53"/>
      <c r="S281" s="45"/>
      <c r="T281" s="45"/>
      <c r="U281" s="45"/>
      <c r="V281" s="45"/>
      <c r="W281" s="45"/>
      <c r="X281" s="45"/>
      <c r="Y281" s="45"/>
    </row>
    <row r="282" spans="1:25" ht="15.75" customHeight="1" x14ac:dyDescent="0.2">
      <c r="A282" s="27"/>
      <c r="B282" s="27"/>
      <c r="C282" s="27"/>
      <c r="D282" s="27"/>
      <c r="E282" s="27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53"/>
      <c r="S282" s="45"/>
      <c r="T282" s="45"/>
      <c r="U282" s="45"/>
      <c r="V282" s="45"/>
      <c r="W282" s="45"/>
      <c r="X282" s="45"/>
      <c r="Y282" s="45"/>
    </row>
    <row r="283" spans="1:25" ht="15.75" customHeight="1" x14ac:dyDescent="0.2">
      <c r="A283" s="27"/>
      <c r="B283" s="27"/>
      <c r="C283" s="27"/>
      <c r="D283" s="27"/>
      <c r="E283" s="27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53"/>
      <c r="S283" s="45"/>
      <c r="T283" s="45"/>
      <c r="U283" s="45"/>
      <c r="V283" s="45"/>
      <c r="W283" s="45"/>
      <c r="X283" s="45"/>
      <c r="Y283" s="45"/>
    </row>
    <row r="284" spans="1:25" ht="15.75" customHeight="1" x14ac:dyDescent="0.2">
      <c r="A284" s="27"/>
      <c r="B284" s="27"/>
      <c r="C284" s="27"/>
      <c r="D284" s="27"/>
      <c r="E284" s="27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53"/>
      <c r="S284" s="45"/>
      <c r="T284" s="45"/>
      <c r="U284" s="45"/>
      <c r="V284" s="45"/>
      <c r="W284" s="45"/>
      <c r="X284" s="45"/>
      <c r="Y284" s="45"/>
    </row>
    <row r="285" spans="1:25" ht="15.75" customHeight="1" x14ac:dyDescent="0.2">
      <c r="A285" s="27"/>
      <c r="B285" s="27"/>
      <c r="C285" s="27"/>
      <c r="D285" s="27"/>
      <c r="E285" s="27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53"/>
      <c r="S285" s="45"/>
      <c r="T285" s="45"/>
      <c r="U285" s="45"/>
      <c r="V285" s="45"/>
      <c r="W285" s="45"/>
      <c r="X285" s="45"/>
      <c r="Y285" s="45"/>
    </row>
    <row r="286" spans="1:25" ht="15.75" customHeight="1" x14ac:dyDescent="0.2">
      <c r="A286" s="27"/>
      <c r="B286" s="27"/>
      <c r="C286" s="27"/>
      <c r="D286" s="27"/>
      <c r="E286" s="27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53"/>
      <c r="S286" s="45"/>
      <c r="T286" s="45"/>
      <c r="U286" s="45"/>
      <c r="V286" s="45"/>
      <c r="W286" s="45"/>
      <c r="X286" s="45"/>
      <c r="Y286" s="45"/>
    </row>
    <row r="287" spans="1:25" ht="15.75" customHeight="1" x14ac:dyDescent="0.2">
      <c r="A287" s="27"/>
      <c r="B287" s="27"/>
      <c r="C287" s="27"/>
      <c r="D287" s="27"/>
      <c r="E287" s="27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53"/>
      <c r="S287" s="45"/>
      <c r="T287" s="45"/>
      <c r="U287" s="45"/>
      <c r="V287" s="45"/>
      <c r="W287" s="45"/>
      <c r="X287" s="45"/>
      <c r="Y287" s="45"/>
    </row>
    <row r="288" spans="1:25" ht="15.75" customHeight="1" x14ac:dyDescent="0.2">
      <c r="A288" s="27"/>
      <c r="B288" s="27"/>
      <c r="C288" s="27"/>
      <c r="D288" s="27"/>
      <c r="E288" s="27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53"/>
      <c r="S288" s="45"/>
      <c r="T288" s="45"/>
      <c r="U288" s="45"/>
      <c r="V288" s="45"/>
      <c r="W288" s="45"/>
      <c r="X288" s="45"/>
      <c r="Y288" s="45"/>
    </row>
    <row r="289" spans="1:25" ht="15.75" customHeight="1" x14ac:dyDescent="0.2">
      <c r="A289" s="27"/>
      <c r="B289" s="27"/>
      <c r="C289" s="27"/>
      <c r="D289" s="27"/>
      <c r="E289" s="27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53"/>
      <c r="S289" s="45"/>
      <c r="T289" s="45"/>
      <c r="U289" s="45"/>
      <c r="V289" s="45"/>
      <c r="W289" s="45"/>
      <c r="X289" s="45"/>
      <c r="Y289" s="45"/>
    </row>
    <row r="290" spans="1:25" ht="15.75" customHeight="1" x14ac:dyDescent="0.2">
      <c r="A290" s="27"/>
      <c r="B290" s="27"/>
      <c r="C290" s="27"/>
      <c r="D290" s="27"/>
      <c r="E290" s="27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53"/>
      <c r="S290" s="45"/>
      <c r="T290" s="45"/>
      <c r="U290" s="45"/>
      <c r="V290" s="45"/>
      <c r="W290" s="45"/>
      <c r="X290" s="45"/>
      <c r="Y290" s="45"/>
    </row>
    <row r="291" spans="1:25" ht="15.75" customHeight="1" x14ac:dyDescent="0.2">
      <c r="A291" s="27"/>
      <c r="B291" s="27"/>
      <c r="C291" s="27"/>
      <c r="D291" s="27"/>
      <c r="E291" s="27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53"/>
      <c r="S291" s="45"/>
      <c r="T291" s="45"/>
      <c r="U291" s="45"/>
      <c r="V291" s="45"/>
      <c r="W291" s="45"/>
      <c r="X291" s="45"/>
      <c r="Y291" s="45"/>
    </row>
    <row r="292" spans="1:25" ht="15.75" customHeight="1" x14ac:dyDescent="0.2">
      <c r="A292" s="27"/>
      <c r="B292" s="27"/>
      <c r="C292" s="27"/>
      <c r="D292" s="27"/>
      <c r="E292" s="27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53"/>
      <c r="S292" s="45"/>
      <c r="T292" s="45"/>
      <c r="U292" s="45"/>
      <c r="V292" s="45"/>
      <c r="W292" s="45"/>
      <c r="X292" s="45"/>
      <c r="Y292" s="45"/>
    </row>
    <row r="293" spans="1:25" ht="15.75" customHeight="1" x14ac:dyDescent="0.2">
      <c r="A293" s="27"/>
      <c r="B293" s="27"/>
      <c r="C293" s="27"/>
      <c r="D293" s="27"/>
      <c r="E293" s="27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53"/>
      <c r="S293" s="45"/>
      <c r="T293" s="45"/>
      <c r="U293" s="45"/>
      <c r="V293" s="45"/>
      <c r="W293" s="45"/>
      <c r="X293" s="45"/>
      <c r="Y293" s="45"/>
    </row>
    <row r="294" spans="1:25" ht="15.75" customHeight="1" x14ac:dyDescent="0.2">
      <c r="A294" s="27"/>
      <c r="B294" s="27"/>
      <c r="C294" s="27"/>
      <c r="D294" s="27"/>
      <c r="E294" s="27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53"/>
      <c r="S294" s="45"/>
      <c r="T294" s="45"/>
      <c r="U294" s="45"/>
      <c r="V294" s="45"/>
      <c r="W294" s="45"/>
      <c r="X294" s="45"/>
      <c r="Y294" s="45"/>
    </row>
    <row r="295" spans="1:25" ht="15.75" customHeight="1" x14ac:dyDescent="0.2">
      <c r="A295" s="27"/>
      <c r="B295" s="27"/>
      <c r="C295" s="27"/>
      <c r="D295" s="27"/>
      <c r="E295" s="27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53"/>
      <c r="S295" s="45"/>
      <c r="T295" s="45"/>
      <c r="U295" s="45"/>
      <c r="V295" s="45"/>
      <c r="W295" s="45"/>
      <c r="X295" s="45"/>
      <c r="Y295" s="45"/>
    </row>
    <row r="296" spans="1:25" ht="15.75" customHeight="1" x14ac:dyDescent="0.2">
      <c r="A296" s="27"/>
      <c r="B296" s="27"/>
      <c r="C296" s="27"/>
      <c r="D296" s="27"/>
      <c r="E296" s="27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53"/>
      <c r="S296" s="45"/>
      <c r="T296" s="45"/>
      <c r="U296" s="45"/>
      <c r="V296" s="45"/>
      <c r="W296" s="45"/>
      <c r="X296" s="45"/>
      <c r="Y296" s="45"/>
    </row>
    <row r="297" spans="1:25" ht="15.75" customHeight="1" x14ac:dyDescent="0.2">
      <c r="A297" s="27"/>
      <c r="B297" s="27"/>
      <c r="C297" s="27"/>
      <c r="D297" s="27"/>
      <c r="E297" s="27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53"/>
      <c r="S297" s="45"/>
      <c r="T297" s="45"/>
      <c r="U297" s="45"/>
      <c r="V297" s="45"/>
      <c r="W297" s="45"/>
      <c r="X297" s="45"/>
      <c r="Y297" s="45"/>
    </row>
    <row r="298" spans="1:25" ht="15.75" customHeight="1" x14ac:dyDescent="0.2">
      <c r="A298" s="27"/>
      <c r="B298" s="27"/>
      <c r="C298" s="27"/>
      <c r="D298" s="27"/>
      <c r="E298" s="27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53"/>
      <c r="S298" s="45"/>
      <c r="T298" s="45"/>
      <c r="U298" s="45"/>
      <c r="V298" s="45"/>
      <c r="W298" s="45"/>
      <c r="X298" s="45"/>
      <c r="Y298" s="45"/>
    </row>
    <row r="299" spans="1:25" ht="15.75" customHeight="1" x14ac:dyDescent="0.2">
      <c r="A299" s="27"/>
      <c r="B299" s="27"/>
      <c r="C299" s="27"/>
      <c r="D299" s="27"/>
      <c r="E299" s="27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53"/>
      <c r="S299" s="45"/>
      <c r="T299" s="45"/>
      <c r="U299" s="45"/>
      <c r="V299" s="45"/>
      <c r="W299" s="45"/>
      <c r="X299" s="45"/>
      <c r="Y299" s="45"/>
    </row>
    <row r="300" spans="1:25" ht="15.75" customHeight="1" x14ac:dyDescent="0.2">
      <c r="A300" s="27"/>
      <c r="B300" s="27"/>
      <c r="C300" s="27"/>
      <c r="D300" s="27"/>
      <c r="E300" s="27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53"/>
      <c r="S300" s="45"/>
      <c r="T300" s="45"/>
      <c r="U300" s="45"/>
      <c r="V300" s="45"/>
      <c r="W300" s="45"/>
      <c r="X300" s="45"/>
      <c r="Y300" s="45"/>
    </row>
    <row r="301" spans="1:25" ht="15.75" customHeight="1" x14ac:dyDescent="0.2">
      <c r="A301" s="27"/>
      <c r="B301" s="27"/>
      <c r="C301" s="27"/>
      <c r="D301" s="27"/>
      <c r="E301" s="27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53"/>
      <c r="S301" s="45"/>
      <c r="T301" s="45"/>
      <c r="U301" s="45"/>
      <c r="V301" s="45"/>
      <c r="W301" s="45"/>
      <c r="X301" s="45"/>
      <c r="Y301" s="45"/>
    </row>
    <row r="302" spans="1:25" ht="15.75" customHeight="1" x14ac:dyDescent="0.2">
      <c r="A302" s="27"/>
      <c r="B302" s="27"/>
      <c r="C302" s="27"/>
      <c r="D302" s="27"/>
      <c r="E302" s="27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53"/>
      <c r="S302" s="45"/>
      <c r="T302" s="45"/>
      <c r="U302" s="45"/>
      <c r="V302" s="45"/>
      <c r="W302" s="45"/>
      <c r="X302" s="45"/>
      <c r="Y302" s="45"/>
    </row>
    <row r="303" spans="1:25" ht="15.75" customHeight="1" x14ac:dyDescent="0.2">
      <c r="A303" s="27"/>
      <c r="B303" s="27"/>
      <c r="C303" s="27"/>
      <c r="D303" s="27"/>
      <c r="E303" s="27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53"/>
      <c r="S303" s="45"/>
      <c r="T303" s="45"/>
      <c r="U303" s="45"/>
      <c r="V303" s="45"/>
      <c r="W303" s="45"/>
      <c r="X303" s="45"/>
      <c r="Y303" s="45"/>
    </row>
    <row r="304" spans="1:25" ht="15.75" customHeight="1" x14ac:dyDescent="0.2">
      <c r="A304" s="27"/>
      <c r="B304" s="27"/>
      <c r="C304" s="27"/>
      <c r="D304" s="27"/>
      <c r="E304" s="27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53"/>
      <c r="S304" s="45"/>
      <c r="T304" s="45"/>
      <c r="U304" s="45"/>
      <c r="V304" s="45"/>
      <c r="W304" s="45"/>
      <c r="X304" s="45"/>
      <c r="Y304" s="45"/>
    </row>
    <row r="305" spans="1:25" ht="15.75" customHeight="1" x14ac:dyDescent="0.2">
      <c r="A305" s="27"/>
      <c r="B305" s="27"/>
      <c r="C305" s="27"/>
      <c r="D305" s="27"/>
      <c r="E305" s="27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53"/>
      <c r="S305" s="45"/>
      <c r="T305" s="45"/>
      <c r="U305" s="45"/>
      <c r="V305" s="45"/>
      <c r="W305" s="45"/>
      <c r="X305" s="45"/>
      <c r="Y305" s="45"/>
    </row>
    <row r="306" spans="1:25" ht="15.75" customHeight="1" x14ac:dyDescent="0.2">
      <c r="A306" s="27"/>
      <c r="B306" s="27"/>
      <c r="C306" s="27"/>
      <c r="D306" s="27"/>
      <c r="E306" s="27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53"/>
      <c r="S306" s="45"/>
      <c r="T306" s="45"/>
      <c r="U306" s="45"/>
      <c r="V306" s="45"/>
      <c r="W306" s="45"/>
      <c r="X306" s="45"/>
      <c r="Y306" s="45"/>
    </row>
    <row r="307" spans="1:25" ht="15.75" customHeight="1" x14ac:dyDescent="0.2">
      <c r="A307" s="27"/>
      <c r="B307" s="27"/>
      <c r="C307" s="27"/>
      <c r="D307" s="27"/>
      <c r="E307" s="27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53"/>
      <c r="S307" s="45"/>
      <c r="T307" s="45"/>
      <c r="U307" s="45"/>
      <c r="V307" s="45"/>
      <c r="W307" s="45"/>
      <c r="X307" s="45"/>
      <c r="Y307" s="45"/>
    </row>
    <row r="308" spans="1:25" ht="15.75" customHeight="1" x14ac:dyDescent="0.2">
      <c r="A308" s="27"/>
      <c r="B308" s="27"/>
      <c r="C308" s="27"/>
      <c r="D308" s="27"/>
      <c r="E308" s="27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53"/>
      <c r="S308" s="45"/>
      <c r="T308" s="45"/>
      <c r="U308" s="45"/>
      <c r="V308" s="45"/>
      <c r="W308" s="45"/>
      <c r="X308" s="45"/>
      <c r="Y308" s="45"/>
    </row>
    <row r="309" spans="1:25" ht="15.75" customHeight="1" x14ac:dyDescent="0.2">
      <c r="A309" s="27"/>
      <c r="B309" s="27"/>
      <c r="C309" s="27"/>
      <c r="D309" s="27"/>
      <c r="E309" s="27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53"/>
      <c r="S309" s="45"/>
      <c r="T309" s="45"/>
      <c r="U309" s="45"/>
      <c r="V309" s="45"/>
      <c r="W309" s="45"/>
      <c r="X309" s="45"/>
      <c r="Y309" s="45"/>
    </row>
    <row r="310" spans="1:25" ht="15.75" customHeight="1" x14ac:dyDescent="0.2">
      <c r="A310" s="27"/>
      <c r="B310" s="27"/>
      <c r="C310" s="27"/>
      <c r="D310" s="27"/>
      <c r="E310" s="27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53"/>
      <c r="S310" s="45"/>
      <c r="T310" s="45"/>
      <c r="U310" s="45"/>
      <c r="V310" s="45"/>
      <c r="W310" s="45"/>
      <c r="X310" s="45"/>
      <c r="Y310" s="45"/>
    </row>
    <row r="311" spans="1:25" ht="15.75" customHeight="1" x14ac:dyDescent="0.2">
      <c r="A311" s="27"/>
      <c r="B311" s="27"/>
      <c r="C311" s="27"/>
      <c r="D311" s="27"/>
      <c r="E311" s="27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53"/>
      <c r="S311" s="45"/>
      <c r="T311" s="45"/>
      <c r="U311" s="45"/>
      <c r="V311" s="45"/>
      <c r="W311" s="45"/>
      <c r="X311" s="45"/>
      <c r="Y311" s="45"/>
    </row>
    <row r="312" spans="1:25" ht="15.75" customHeight="1" x14ac:dyDescent="0.2">
      <c r="A312" s="27"/>
      <c r="B312" s="27"/>
      <c r="C312" s="27"/>
      <c r="D312" s="27"/>
      <c r="E312" s="27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53"/>
      <c r="S312" s="45"/>
      <c r="T312" s="45"/>
      <c r="U312" s="45"/>
      <c r="V312" s="45"/>
      <c r="W312" s="45"/>
      <c r="X312" s="45"/>
      <c r="Y312" s="45"/>
    </row>
    <row r="313" spans="1:25" ht="15.75" customHeight="1" x14ac:dyDescent="0.2">
      <c r="A313" s="27"/>
      <c r="B313" s="27"/>
      <c r="C313" s="27"/>
      <c r="D313" s="27"/>
      <c r="E313" s="27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53"/>
      <c r="S313" s="45"/>
      <c r="T313" s="45"/>
      <c r="U313" s="45"/>
      <c r="V313" s="45"/>
      <c r="W313" s="45"/>
      <c r="X313" s="45"/>
      <c r="Y313" s="45"/>
    </row>
    <row r="314" spans="1:25" ht="15.75" customHeight="1" x14ac:dyDescent="0.2">
      <c r="A314" s="27"/>
      <c r="B314" s="27"/>
      <c r="C314" s="27"/>
      <c r="D314" s="27"/>
      <c r="E314" s="27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53"/>
      <c r="S314" s="45"/>
      <c r="T314" s="45"/>
      <c r="U314" s="45"/>
      <c r="V314" s="45"/>
      <c r="W314" s="45"/>
      <c r="X314" s="45"/>
      <c r="Y314" s="45"/>
    </row>
    <row r="315" spans="1:25" ht="15.75" customHeight="1" x14ac:dyDescent="0.2">
      <c r="A315" s="27"/>
      <c r="B315" s="27"/>
      <c r="C315" s="27"/>
      <c r="D315" s="27"/>
      <c r="E315" s="27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53"/>
      <c r="S315" s="45"/>
      <c r="T315" s="45"/>
      <c r="U315" s="45"/>
      <c r="V315" s="45"/>
      <c r="W315" s="45"/>
      <c r="X315" s="45"/>
      <c r="Y315" s="45"/>
    </row>
    <row r="316" spans="1:25" ht="15.75" customHeight="1" x14ac:dyDescent="0.2">
      <c r="A316" s="27"/>
      <c r="B316" s="27"/>
      <c r="C316" s="27"/>
      <c r="D316" s="27"/>
      <c r="E316" s="27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53"/>
      <c r="S316" s="45"/>
      <c r="T316" s="45"/>
      <c r="U316" s="45"/>
      <c r="V316" s="45"/>
      <c r="W316" s="45"/>
      <c r="X316" s="45"/>
      <c r="Y316" s="45"/>
    </row>
    <row r="317" spans="1:25" ht="15.75" customHeight="1" x14ac:dyDescent="0.2">
      <c r="A317" s="27"/>
      <c r="B317" s="27"/>
      <c r="C317" s="27"/>
      <c r="D317" s="27"/>
      <c r="E317" s="27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53"/>
      <c r="S317" s="45"/>
      <c r="T317" s="45"/>
      <c r="U317" s="45"/>
      <c r="V317" s="45"/>
      <c r="W317" s="45"/>
      <c r="X317" s="45"/>
      <c r="Y317" s="45"/>
    </row>
    <row r="318" spans="1:25" ht="15.75" customHeight="1" x14ac:dyDescent="0.2">
      <c r="A318" s="27"/>
      <c r="B318" s="27"/>
      <c r="C318" s="27"/>
      <c r="D318" s="27"/>
      <c r="E318" s="27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53"/>
      <c r="S318" s="45"/>
      <c r="T318" s="45"/>
      <c r="U318" s="45"/>
      <c r="V318" s="45"/>
      <c r="W318" s="45"/>
      <c r="X318" s="45"/>
      <c r="Y318" s="45"/>
    </row>
    <row r="319" spans="1:25" ht="15.75" customHeight="1" x14ac:dyDescent="0.2">
      <c r="A319" s="27"/>
      <c r="B319" s="27"/>
      <c r="C319" s="27"/>
      <c r="D319" s="27"/>
      <c r="E319" s="27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53"/>
      <c r="S319" s="45"/>
      <c r="T319" s="45"/>
      <c r="U319" s="45"/>
      <c r="V319" s="45"/>
      <c r="W319" s="45"/>
      <c r="X319" s="45"/>
      <c r="Y319" s="45"/>
    </row>
    <row r="320" spans="1:25" ht="15.75" customHeight="1" x14ac:dyDescent="0.2">
      <c r="A320" s="27"/>
      <c r="B320" s="27"/>
      <c r="C320" s="27"/>
      <c r="D320" s="27"/>
      <c r="E320" s="27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53"/>
      <c r="S320" s="45"/>
      <c r="T320" s="45"/>
      <c r="U320" s="45"/>
      <c r="V320" s="45"/>
      <c r="W320" s="45"/>
      <c r="X320" s="45"/>
      <c r="Y320" s="45"/>
    </row>
    <row r="321" spans="1:25" ht="15.75" customHeight="1" x14ac:dyDescent="0.2">
      <c r="A321" s="27"/>
      <c r="B321" s="27"/>
      <c r="C321" s="27"/>
      <c r="D321" s="27"/>
      <c r="E321" s="27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53"/>
      <c r="S321" s="45"/>
      <c r="T321" s="45"/>
      <c r="U321" s="45"/>
      <c r="V321" s="45"/>
      <c r="W321" s="45"/>
      <c r="X321" s="45"/>
      <c r="Y321" s="45"/>
    </row>
    <row r="322" spans="1:25" ht="15.75" customHeight="1" x14ac:dyDescent="0.2">
      <c r="A322" s="27"/>
      <c r="B322" s="27"/>
      <c r="C322" s="27"/>
      <c r="D322" s="27"/>
      <c r="E322" s="27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53"/>
      <c r="S322" s="45"/>
      <c r="T322" s="45"/>
      <c r="U322" s="45"/>
      <c r="V322" s="45"/>
      <c r="W322" s="45"/>
      <c r="X322" s="45"/>
      <c r="Y322" s="45"/>
    </row>
    <row r="323" spans="1:25" ht="15.75" customHeight="1" x14ac:dyDescent="0.2">
      <c r="A323" s="27"/>
      <c r="B323" s="27"/>
      <c r="C323" s="27"/>
      <c r="D323" s="27"/>
      <c r="E323" s="27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53"/>
      <c r="S323" s="45"/>
      <c r="T323" s="45"/>
      <c r="U323" s="45"/>
      <c r="V323" s="45"/>
      <c r="W323" s="45"/>
      <c r="X323" s="45"/>
      <c r="Y323" s="45"/>
    </row>
    <row r="324" spans="1:25" ht="15.75" customHeight="1" x14ac:dyDescent="0.2">
      <c r="A324" s="27"/>
      <c r="B324" s="27"/>
      <c r="C324" s="27"/>
      <c r="D324" s="27"/>
      <c r="E324" s="27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53"/>
      <c r="S324" s="45"/>
      <c r="T324" s="45"/>
      <c r="U324" s="45"/>
      <c r="V324" s="45"/>
      <c r="W324" s="45"/>
      <c r="X324" s="45"/>
      <c r="Y324" s="45"/>
    </row>
    <row r="325" spans="1:25" ht="15.75" customHeight="1" x14ac:dyDescent="0.2">
      <c r="A325" s="27"/>
      <c r="B325" s="27"/>
      <c r="C325" s="27"/>
      <c r="D325" s="27"/>
      <c r="E325" s="27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53"/>
      <c r="S325" s="45"/>
      <c r="T325" s="45"/>
      <c r="U325" s="45"/>
      <c r="V325" s="45"/>
      <c r="W325" s="45"/>
      <c r="X325" s="45"/>
      <c r="Y325" s="45"/>
    </row>
    <row r="326" spans="1:25" ht="15.75" customHeight="1" x14ac:dyDescent="0.2">
      <c r="A326" s="27"/>
      <c r="B326" s="27"/>
      <c r="C326" s="27"/>
      <c r="D326" s="27"/>
      <c r="E326" s="27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53"/>
      <c r="S326" s="45"/>
      <c r="T326" s="45"/>
      <c r="U326" s="45"/>
      <c r="V326" s="45"/>
      <c r="W326" s="45"/>
      <c r="X326" s="45"/>
      <c r="Y326" s="45"/>
    </row>
    <row r="327" spans="1:25" ht="15.75" customHeight="1" x14ac:dyDescent="0.2">
      <c r="A327" s="27"/>
      <c r="B327" s="27"/>
      <c r="C327" s="27"/>
      <c r="D327" s="27"/>
      <c r="E327" s="27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53"/>
      <c r="S327" s="45"/>
      <c r="T327" s="45"/>
      <c r="U327" s="45"/>
      <c r="V327" s="45"/>
      <c r="W327" s="45"/>
      <c r="X327" s="45"/>
      <c r="Y327" s="45"/>
    </row>
    <row r="328" spans="1:25" ht="15.75" customHeight="1" x14ac:dyDescent="0.2">
      <c r="A328" s="27"/>
      <c r="B328" s="27"/>
      <c r="C328" s="27"/>
      <c r="D328" s="27"/>
      <c r="E328" s="27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53"/>
      <c r="S328" s="45"/>
      <c r="T328" s="45"/>
      <c r="U328" s="45"/>
      <c r="V328" s="45"/>
      <c r="W328" s="45"/>
      <c r="X328" s="45"/>
      <c r="Y328" s="45"/>
    </row>
    <row r="329" spans="1:25" ht="15.75" customHeight="1" x14ac:dyDescent="0.2">
      <c r="A329" s="27"/>
      <c r="B329" s="27"/>
      <c r="C329" s="27"/>
      <c r="D329" s="27"/>
      <c r="E329" s="27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53"/>
      <c r="S329" s="45"/>
      <c r="T329" s="45"/>
      <c r="U329" s="45"/>
      <c r="V329" s="45"/>
      <c r="W329" s="45"/>
      <c r="X329" s="45"/>
      <c r="Y329" s="45"/>
    </row>
    <row r="330" spans="1:25" ht="15.75" customHeight="1" x14ac:dyDescent="0.2">
      <c r="A330" s="27"/>
      <c r="B330" s="27"/>
      <c r="C330" s="27"/>
      <c r="D330" s="27"/>
      <c r="E330" s="27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53"/>
      <c r="S330" s="45"/>
      <c r="T330" s="45"/>
      <c r="U330" s="45"/>
      <c r="V330" s="45"/>
      <c r="W330" s="45"/>
      <c r="X330" s="45"/>
      <c r="Y330" s="45"/>
    </row>
    <row r="331" spans="1:25" ht="15.75" customHeight="1" x14ac:dyDescent="0.2">
      <c r="A331" s="27"/>
      <c r="B331" s="27"/>
      <c r="C331" s="27"/>
      <c r="D331" s="27"/>
      <c r="E331" s="27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53"/>
      <c r="S331" s="45"/>
      <c r="T331" s="45"/>
      <c r="U331" s="45"/>
      <c r="V331" s="45"/>
      <c r="W331" s="45"/>
      <c r="X331" s="45"/>
      <c r="Y331" s="45"/>
    </row>
    <row r="332" spans="1:25" ht="15.75" customHeight="1" x14ac:dyDescent="0.2">
      <c r="A332" s="27"/>
      <c r="B332" s="27"/>
      <c r="C332" s="27"/>
      <c r="D332" s="27"/>
      <c r="E332" s="27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53"/>
      <c r="S332" s="45"/>
      <c r="T332" s="45"/>
      <c r="U332" s="45"/>
      <c r="V332" s="45"/>
      <c r="W332" s="45"/>
      <c r="X332" s="45"/>
      <c r="Y332" s="45"/>
    </row>
    <row r="333" spans="1:25" ht="15.75" customHeight="1" x14ac:dyDescent="0.2">
      <c r="A333" s="27"/>
      <c r="B333" s="27"/>
      <c r="C333" s="27"/>
      <c r="D333" s="27"/>
      <c r="E333" s="27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53"/>
      <c r="S333" s="45"/>
      <c r="T333" s="45"/>
      <c r="U333" s="45"/>
      <c r="V333" s="45"/>
      <c r="W333" s="45"/>
      <c r="X333" s="45"/>
      <c r="Y333" s="45"/>
    </row>
    <row r="334" spans="1:25" ht="15.75" customHeight="1" x14ac:dyDescent="0.2">
      <c r="A334" s="27"/>
      <c r="B334" s="27"/>
      <c r="C334" s="27"/>
      <c r="D334" s="27"/>
      <c r="E334" s="27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53"/>
      <c r="S334" s="45"/>
      <c r="T334" s="45"/>
      <c r="U334" s="45"/>
      <c r="V334" s="45"/>
      <c r="W334" s="45"/>
      <c r="X334" s="45"/>
      <c r="Y334" s="45"/>
    </row>
    <row r="335" spans="1:25" ht="15.75" customHeight="1" x14ac:dyDescent="0.2">
      <c r="A335" s="27"/>
      <c r="B335" s="27"/>
      <c r="C335" s="27"/>
      <c r="D335" s="27"/>
      <c r="E335" s="27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53"/>
      <c r="S335" s="45"/>
      <c r="T335" s="45"/>
      <c r="U335" s="45"/>
      <c r="V335" s="45"/>
      <c r="W335" s="45"/>
      <c r="X335" s="45"/>
      <c r="Y335" s="45"/>
    </row>
    <row r="336" spans="1:25" ht="15.75" customHeight="1" x14ac:dyDescent="0.2">
      <c r="A336" s="27"/>
      <c r="B336" s="27"/>
      <c r="C336" s="27"/>
      <c r="D336" s="27"/>
      <c r="E336" s="27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53"/>
      <c r="S336" s="45"/>
      <c r="T336" s="45"/>
      <c r="U336" s="45"/>
      <c r="V336" s="45"/>
      <c r="W336" s="45"/>
      <c r="X336" s="45"/>
      <c r="Y336" s="45"/>
    </row>
    <row r="337" spans="1:25" ht="15.75" customHeight="1" x14ac:dyDescent="0.2">
      <c r="A337" s="27"/>
      <c r="B337" s="27"/>
      <c r="C337" s="27"/>
      <c r="D337" s="27"/>
      <c r="E337" s="27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53"/>
      <c r="S337" s="45"/>
      <c r="T337" s="45"/>
      <c r="U337" s="45"/>
      <c r="V337" s="45"/>
      <c r="W337" s="45"/>
      <c r="X337" s="45"/>
      <c r="Y337" s="45"/>
    </row>
    <row r="338" spans="1:25" ht="15.75" customHeight="1" x14ac:dyDescent="0.2">
      <c r="A338" s="27"/>
      <c r="B338" s="27"/>
      <c r="C338" s="27"/>
      <c r="D338" s="27"/>
      <c r="E338" s="27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53"/>
      <c r="S338" s="45"/>
      <c r="T338" s="45"/>
      <c r="U338" s="45"/>
      <c r="V338" s="45"/>
      <c r="W338" s="45"/>
      <c r="X338" s="45"/>
      <c r="Y338" s="45"/>
    </row>
    <row r="339" spans="1:25" ht="15.75" customHeight="1" x14ac:dyDescent="0.2">
      <c r="A339" s="27"/>
      <c r="B339" s="27"/>
      <c r="C339" s="27"/>
      <c r="D339" s="27"/>
      <c r="E339" s="27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53"/>
      <c r="S339" s="45"/>
      <c r="T339" s="45"/>
      <c r="U339" s="45"/>
      <c r="V339" s="45"/>
      <c r="W339" s="45"/>
      <c r="X339" s="45"/>
      <c r="Y339" s="45"/>
    </row>
    <row r="340" spans="1:25" ht="15.75" customHeight="1" x14ac:dyDescent="0.2">
      <c r="A340" s="27"/>
      <c r="B340" s="27"/>
      <c r="C340" s="27"/>
      <c r="D340" s="27"/>
      <c r="E340" s="27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53"/>
      <c r="S340" s="45"/>
      <c r="T340" s="45"/>
      <c r="U340" s="45"/>
      <c r="V340" s="45"/>
      <c r="W340" s="45"/>
      <c r="X340" s="45"/>
      <c r="Y340" s="45"/>
    </row>
    <row r="341" spans="1:25" ht="15.75" customHeight="1" x14ac:dyDescent="0.2">
      <c r="A341" s="27"/>
      <c r="B341" s="27"/>
      <c r="C341" s="27"/>
      <c r="D341" s="27"/>
      <c r="E341" s="27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53"/>
      <c r="S341" s="45"/>
      <c r="T341" s="45"/>
      <c r="U341" s="45"/>
      <c r="V341" s="45"/>
      <c r="W341" s="45"/>
      <c r="X341" s="45"/>
      <c r="Y341" s="45"/>
    </row>
    <row r="342" spans="1:25" ht="15.75" customHeight="1" x14ac:dyDescent="0.2">
      <c r="A342" s="27"/>
      <c r="B342" s="27"/>
      <c r="C342" s="27"/>
      <c r="D342" s="27"/>
      <c r="E342" s="27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53"/>
      <c r="S342" s="45"/>
      <c r="T342" s="45"/>
      <c r="U342" s="45"/>
      <c r="V342" s="45"/>
      <c r="W342" s="45"/>
      <c r="X342" s="45"/>
      <c r="Y342" s="45"/>
    </row>
    <row r="343" spans="1:25" ht="15.75" customHeight="1" x14ac:dyDescent="0.2">
      <c r="A343" s="27"/>
      <c r="B343" s="27"/>
      <c r="C343" s="27"/>
      <c r="D343" s="27"/>
      <c r="E343" s="27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53"/>
      <c r="S343" s="45"/>
      <c r="T343" s="45"/>
      <c r="U343" s="45"/>
      <c r="V343" s="45"/>
      <c r="W343" s="45"/>
      <c r="X343" s="45"/>
      <c r="Y343" s="45"/>
    </row>
    <row r="344" spans="1:25" ht="15.75" customHeight="1" x14ac:dyDescent="0.2">
      <c r="A344" s="27"/>
      <c r="B344" s="27"/>
      <c r="C344" s="27"/>
      <c r="D344" s="27"/>
      <c r="E344" s="27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53"/>
      <c r="S344" s="45"/>
      <c r="T344" s="45"/>
      <c r="U344" s="45"/>
      <c r="V344" s="45"/>
      <c r="W344" s="45"/>
      <c r="X344" s="45"/>
      <c r="Y344" s="45"/>
    </row>
    <row r="345" spans="1:25" ht="15.75" customHeight="1" x14ac:dyDescent="0.2">
      <c r="A345" s="27"/>
      <c r="B345" s="27"/>
      <c r="C345" s="27"/>
      <c r="D345" s="27"/>
      <c r="E345" s="27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53"/>
      <c r="S345" s="45"/>
      <c r="T345" s="45"/>
      <c r="U345" s="45"/>
      <c r="V345" s="45"/>
      <c r="W345" s="45"/>
      <c r="X345" s="45"/>
      <c r="Y345" s="45"/>
    </row>
    <row r="346" spans="1:25" ht="15.75" customHeight="1" x14ac:dyDescent="0.2">
      <c r="A346" s="27"/>
      <c r="B346" s="27"/>
      <c r="C346" s="27"/>
      <c r="D346" s="27"/>
      <c r="E346" s="27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53"/>
      <c r="S346" s="45"/>
      <c r="T346" s="45"/>
      <c r="U346" s="45"/>
      <c r="V346" s="45"/>
      <c r="W346" s="45"/>
      <c r="X346" s="45"/>
      <c r="Y346" s="45"/>
    </row>
    <row r="347" spans="1:25" ht="15.75" customHeight="1" x14ac:dyDescent="0.2">
      <c r="A347" s="27"/>
      <c r="B347" s="27"/>
      <c r="C347" s="27"/>
      <c r="D347" s="27"/>
      <c r="E347" s="27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53"/>
      <c r="S347" s="45"/>
      <c r="T347" s="45"/>
      <c r="U347" s="45"/>
      <c r="V347" s="45"/>
      <c r="W347" s="45"/>
      <c r="X347" s="45"/>
      <c r="Y347" s="45"/>
    </row>
    <row r="348" spans="1:25" ht="15.75" customHeight="1" x14ac:dyDescent="0.2">
      <c r="A348" s="27"/>
      <c r="B348" s="27"/>
      <c r="C348" s="27"/>
      <c r="D348" s="27"/>
      <c r="E348" s="27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53"/>
      <c r="S348" s="45"/>
      <c r="T348" s="45"/>
      <c r="U348" s="45"/>
      <c r="V348" s="45"/>
      <c r="W348" s="45"/>
      <c r="X348" s="45"/>
      <c r="Y348" s="45"/>
    </row>
    <row r="349" spans="1:25" ht="15.75" customHeight="1" x14ac:dyDescent="0.2">
      <c r="A349" s="27"/>
      <c r="B349" s="27"/>
      <c r="C349" s="27"/>
      <c r="D349" s="27"/>
      <c r="E349" s="27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53"/>
      <c r="S349" s="45"/>
      <c r="T349" s="45"/>
      <c r="U349" s="45"/>
      <c r="V349" s="45"/>
      <c r="W349" s="45"/>
      <c r="X349" s="45"/>
      <c r="Y349" s="45"/>
    </row>
    <row r="350" spans="1:25" ht="15.75" customHeight="1" x14ac:dyDescent="0.2">
      <c r="A350" s="27"/>
      <c r="B350" s="27"/>
      <c r="C350" s="27"/>
      <c r="D350" s="27"/>
      <c r="E350" s="27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53"/>
      <c r="S350" s="45"/>
      <c r="T350" s="45"/>
      <c r="U350" s="45"/>
      <c r="V350" s="45"/>
      <c r="W350" s="45"/>
      <c r="X350" s="45"/>
      <c r="Y350" s="45"/>
    </row>
    <row r="351" spans="1:25" ht="15.75" customHeight="1" x14ac:dyDescent="0.2">
      <c r="A351" s="27"/>
      <c r="B351" s="27"/>
      <c r="C351" s="27"/>
      <c r="D351" s="27"/>
      <c r="E351" s="27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53"/>
      <c r="S351" s="45"/>
      <c r="T351" s="45"/>
      <c r="U351" s="45"/>
      <c r="V351" s="45"/>
      <c r="W351" s="45"/>
      <c r="X351" s="45"/>
      <c r="Y351" s="45"/>
    </row>
    <row r="352" spans="1:25" ht="15.75" customHeight="1" x14ac:dyDescent="0.2">
      <c r="A352" s="27"/>
      <c r="B352" s="27"/>
      <c r="C352" s="27"/>
      <c r="D352" s="27"/>
      <c r="E352" s="27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53"/>
      <c r="S352" s="45"/>
      <c r="T352" s="45"/>
      <c r="U352" s="45"/>
      <c r="V352" s="45"/>
      <c r="W352" s="45"/>
      <c r="X352" s="45"/>
      <c r="Y352" s="45"/>
    </row>
    <row r="353" spans="1:25" ht="15.75" customHeight="1" x14ac:dyDescent="0.2">
      <c r="A353" s="27"/>
      <c r="B353" s="27"/>
      <c r="C353" s="27"/>
      <c r="D353" s="27"/>
      <c r="E353" s="27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53"/>
      <c r="S353" s="45"/>
      <c r="T353" s="45"/>
      <c r="U353" s="45"/>
      <c r="V353" s="45"/>
      <c r="W353" s="45"/>
      <c r="X353" s="45"/>
      <c r="Y353" s="45"/>
    </row>
    <row r="354" spans="1:25" ht="15.75" customHeight="1" x14ac:dyDescent="0.2">
      <c r="A354" s="27"/>
      <c r="B354" s="27"/>
      <c r="C354" s="27"/>
      <c r="D354" s="27"/>
      <c r="E354" s="27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53"/>
      <c r="S354" s="45"/>
      <c r="T354" s="45"/>
      <c r="U354" s="45"/>
      <c r="V354" s="45"/>
      <c r="W354" s="45"/>
      <c r="X354" s="45"/>
      <c r="Y354" s="45"/>
    </row>
    <row r="355" spans="1:25" ht="15.75" customHeight="1" x14ac:dyDescent="0.2">
      <c r="A355" s="27"/>
      <c r="B355" s="27"/>
      <c r="C355" s="27"/>
      <c r="D355" s="27"/>
      <c r="E355" s="27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53"/>
      <c r="S355" s="45"/>
      <c r="T355" s="45"/>
      <c r="U355" s="45"/>
      <c r="V355" s="45"/>
      <c r="W355" s="45"/>
      <c r="X355" s="45"/>
      <c r="Y355" s="45"/>
    </row>
    <row r="356" spans="1:25" ht="15.75" customHeight="1" x14ac:dyDescent="0.2">
      <c r="A356" s="27"/>
      <c r="B356" s="27"/>
      <c r="C356" s="27"/>
      <c r="D356" s="27"/>
      <c r="E356" s="27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53"/>
      <c r="S356" s="45"/>
      <c r="T356" s="45"/>
      <c r="U356" s="45"/>
      <c r="V356" s="45"/>
      <c r="W356" s="45"/>
      <c r="X356" s="45"/>
      <c r="Y356" s="45"/>
    </row>
    <row r="357" spans="1:25" ht="15.75" customHeight="1" x14ac:dyDescent="0.2">
      <c r="A357" s="27"/>
      <c r="B357" s="27"/>
      <c r="C357" s="27"/>
      <c r="D357" s="27"/>
      <c r="E357" s="27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53"/>
      <c r="S357" s="45"/>
      <c r="T357" s="45"/>
      <c r="U357" s="45"/>
      <c r="V357" s="45"/>
      <c r="W357" s="45"/>
      <c r="X357" s="45"/>
      <c r="Y357" s="45"/>
    </row>
    <row r="358" spans="1:25" ht="15.75" customHeight="1" x14ac:dyDescent="0.2">
      <c r="A358" s="27"/>
      <c r="B358" s="27"/>
      <c r="C358" s="27"/>
      <c r="D358" s="27"/>
      <c r="E358" s="27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53"/>
      <c r="S358" s="45"/>
      <c r="T358" s="45"/>
      <c r="U358" s="45"/>
      <c r="V358" s="45"/>
      <c r="W358" s="45"/>
      <c r="X358" s="45"/>
      <c r="Y358" s="45"/>
    </row>
    <row r="359" spans="1:25" ht="15.75" customHeight="1" x14ac:dyDescent="0.2">
      <c r="A359" s="27"/>
      <c r="B359" s="27"/>
      <c r="C359" s="27"/>
      <c r="D359" s="27"/>
      <c r="E359" s="27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53"/>
      <c r="S359" s="45"/>
      <c r="T359" s="45"/>
      <c r="U359" s="45"/>
      <c r="V359" s="45"/>
      <c r="W359" s="45"/>
      <c r="X359" s="45"/>
      <c r="Y359" s="45"/>
    </row>
    <row r="360" spans="1:25" ht="15.75" customHeight="1" x14ac:dyDescent="0.2">
      <c r="A360" s="27"/>
      <c r="B360" s="27"/>
      <c r="C360" s="27"/>
      <c r="D360" s="27"/>
      <c r="E360" s="27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53"/>
      <c r="S360" s="45"/>
      <c r="T360" s="45"/>
      <c r="U360" s="45"/>
      <c r="V360" s="45"/>
      <c r="W360" s="45"/>
      <c r="X360" s="45"/>
      <c r="Y360" s="45"/>
    </row>
    <row r="361" spans="1:25" ht="15.75" customHeight="1" x14ac:dyDescent="0.2">
      <c r="A361" s="27"/>
      <c r="B361" s="27"/>
      <c r="C361" s="27"/>
      <c r="D361" s="27"/>
      <c r="E361" s="27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53"/>
      <c r="S361" s="45"/>
      <c r="T361" s="45"/>
      <c r="U361" s="45"/>
      <c r="V361" s="45"/>
      <c r="W361" s="45"/>
      <c r="X361" s="45"/>
      <c r="Y361" s="45"/>
    </row>
    <row r="362" spans="1:25" ht="15.75" customHeight="1" x14ac:dyDescent="0.2">
      <c r="A362" s="27"/>
      <c r="B362" s="27"/>
      <c r="C362" s="27"/>
      <c r="D362" s="27"/>
      <c r="E362" s="27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53"/>
      <c r="S362" s="45"/>
      <c r="T362" s="45"/>
      <c r="U362" s="45"/>
      <c r="V362" s="45"/>
      <c r="W362" s="45"/>
      <c r="X362" s="45"/>
      <c r="Y362" s="45"/>
    </row>
    <row r="363" spans="1:25" ht="15.75" customHeight="1" x14ac:dyDescent="0.2">
      <c r="A363" s="27"/>
      <c r="B363" s="27"/>
      <c r="C363" s="27"/>
      <c r="D363" s="27"/>
      <c r="E363" s="27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53"/>
      <c r="S363" s="45"/>
      <c r="T363" s="45"/>
      <c r="U363" s="45"/>
      <c r="V363" s="45"/>
      <c r="W363" s="45"/>
      <c r="X363" s="45"/>
      <c r="Y363" s="45"/>
    </row>
    <row r="364" spans="1:25" ht="15.75" customHeight="1" x14ac:dyDescent="0.2">
      <c r="A364" s="27"/>
      <c r="B364" s="27"/>
      <c r="C364" s="27"/>
      <c r="D364" s="27"/>
      <c r="E364" s="27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53"/>
      <c r="S364" s="45"/>
      <c r="T364" s="45"/>
      <c r="U364" s="45"/>
      <c r="V364" s="45"/>
      <c r="W364" s="45"/>
      <c r="X364" s="45"/>
      <c r="Y364" s="45"/>
    </row>
    <row r="365" spans="1:25" ht="15.75" customHeight="1" x14ac:dyDescent="0.2">
      <c r="A365" s="27"/>
      <c r="B365" s="27"/>
      <c r="C365" s="27"/>
      <c r="D365" s="27"/>
      <c r="E365" s="27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53"/>
      <c r="S365" s="45"/>
      <c r="T365" s="45"/>
      <c r="U365" s="45"/>
      <c r="V365" s="45"/>
      <c r="W365" s="45"/>
      <c r="X365" s="45"/>
      <c r="Y365" s="45"/>
    </row>
    <row r="366" spans="1:25" ht="15.75" customHeight="1" x14ac:dyDescent="0.2">
      <c r="A366" s="27"/>
      <c r="B366" s="27"/>
      <c r="C366" s="27"/>
      <c r="D366" s="27"/>
      <c r="E366" s="27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53"/>
      <c r="S366" s="45"/>
      <c r="T366" s="45"/>
      <c r="U366" s="45"/>
      <c r="V366" s="45"/>
      <c r="W366" s="45"/>
      <c r="X366" s="45"/>
      <c r="Y366" s="45"/>
    </row>
    <row r="367" spans="1:25" ht="15.75" customHeight="1" x14ac:dyDescent="0.2">
      <c r="A367" s="27"/>
      <c r="B367" s="27"/>
      <c r="C367" s="27"/>
      <c r="D367" s="27"/>
      <c r="E367" s="27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53"/>
      <c r="S367" s="45"/>
      <c r="T367" s="45"/>
      <c r="U367" s="45"/>
      <c r="V367" s="45"/>
      <c r="W367" s="45"/>
      <c r="X367" s="45"/>
      <c r="Y367" s="45"/>
    </row>
    <row r="368" spans="1:25" ht="15.75" customHeight="1" x14ac:dyDescent="0.2">
      <c r="A368" s="27"/>
      <c r="B368" s="27"/>
      <c r="C368" s="27"/>
      <c r="D368" s="27"/>
      <c r="E368" s="27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53"/>
      <c r="S368" s="45"/>
      <c r="T368" s="45"/>
      <c r="U368" s="45"/>
      <c r="V368" s="45"/>
      <c r="W368" s="45"/>
      <c r="X368" s="45"/>
      <c r="Y368" s="45"/>
    </row>
    <row r="369" spans="1:25" ht="15.75" customHeight="1" x14ac:dyDescent="0.2">
      <c r="A369" s="27"/>
      <c r="B369" s="27"/>
      <c r="C369" s="27"/>
      <c r="D369" s="27"/>
      <c r="E369" s="27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53"/>
      <c r="S369" s="45"/>
      <c r="T369" s="45"/>
      <c r="U369" s="45"/>
      <c r="V369" s="45"/>
      <c r="W369" s="45"/>
      <c r="X369" s="45"/>
      <c r="Y369" s="45"/>
    </row>
    <row r="370" spans="1:25" ht="15.75" customHeight="1" x14ac:dyDescent="0.2">
      <c r="A370" s="27"/>
      <c r="B370" s="27"/>
      <c r="C370" s="27"/>
      <c r="D370" s="27"/>
      <c r="E370" s="27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53"/>
      <c r="S370" s="45"/>
      <c r="T370" s="45"/>
      <c r="U370" s="45"/>
      <c r="V370" s="45"/>
      <c r="W370" s="45"/>
      <c r="X370" s="45"/>
      <c r="Y370" s="45"/>
    </row>
    <row r="371" spans="1:25" ht="15.75" customHeight="1" x14ac:dyDescent="0.2">
      <c r="A371" s="27"/>
      <c r="B371" s="27"/>
      <c r="C371" s="27"/>
      <c r="D371" s="27"/>
      <c r="E371" s="27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53"/>
      <c r="S371" s="45"/>
      <c r="T371" s="45"/>
      <c r="U371" s="45"/>
      <c r="V371" s="45"/>
      <c r="W371" s="45"/>
      <c r="X371" s="45"/>
      <c r="Y371" s="45"/>
    </row>
    <row r="372" spans="1:25" ht="15.75" customHeight="1" x14ac:dyDescent="0.2">
      <c r="A372" s="27"/>
      <c r="B372" s="27"/>
      <c r="C372" s="27"/>
      <c r="D372" s="27"/>
      <c r="E372" s="27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53"/>
      <c r="S372" s="45"/>
      <c r="T372" s="45"/>
      <c r="U372" s="45"/>
      <c r="V372" s="45"/>
      <c r="W372" s="45"/>
      <c r="X372" s="45"/>
      <c r="Y372" s="45"/>
    </row>
    <row r="373" spans="1:25" ht="15.75" customHeight="1" x14ac:dyDescent="0.2">
      <c r="A373" s="27"/>
      <c r="B373" s="27"/>
      <c r="C373" s="27"/>
      <c r="D373" s="27"/>
      <c r="E373" s="27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53"/>
      <c r="S373" s="45"/>
      <c r="T373" s="45"/>
      <c r="U373" s="45"/>
      <c r="V373" s="45"/>
      <c r="W373" s="45"/>
      <c r="X373" s="45"/>
      <c r="Y373" s="45"/>
    </row>
    <row r="374" spans="1:25" ht="15.75" customHeight="1" x14ac:dyDescent="0.2">
      <c r="A374" s="27"/>
      <c r="B374" s="27"/>
      <c r="C374" s="27"/>
      <c r="D374" s="27"/>
      <c r="E374" s="27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53"/>
      <c r="S374" s="45"/>
      <c r="T374" s="45"/>
      <c r="U374" s="45"/>
      <c r="V374" s="45"/>
      <c r="W374" s="45"/>
      <c r="X374" s="45"/>
      <c r="Y374" s="45"/>
    </row>
    <row r="375" spans="1:25" ht="15.75" customHeight="1" x14ac:dyDescent="0.2">
      <c r="A375" s="27"/>
      <c r="B375" s="27"/>
      <c r="C375" s="27"/>
      <c r="D375" s="27"/>
      <c r="E375" s="27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53"/>
      <c r="S375" s="45"/>
      <c r="T375" s="45"/>
      <c r="U375" s="45"/>
      <c r="V375" s="45"/>
      <c r="W375" s="45"/>
      <c r="X375" s="45"/>
      <c r="Y375" s="45"/>
    </row>
    <row r="376" spans="1:25" ht="15.75" customHeight="1" x14ac:dyDescent="0.2">
      <c r="A376" s="27"/>
      <c r="B376" s="27"/>
      <c r="C376" s="27"/>
      <c r="D376" s="27"/>
      <c r="E376" s="27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53"/>
      <c r="S376" s="45"/>
      <c r="T376" s="45"/>
      <c r="U376" s="45"/>
      <c r="V376" s="45"/>
      <c r="W376" s="45"/>
      <c r="X376" s="45"/>
      <c r="Y376" s="45"/>
    </row>
    <row r="377" spans="1:25" ht="15.75" customHeight="1" x14ac:dyDescent="0.2">
      <c r="A377" s="27"/>
      <c r="B377" s="27"/>
      <c r="C377" s="27"/>
      <c r="D377" s="27"/>
      <c r="E377" s="27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53"/>
      <c r="S377" s="45"/>
      <c r="T377" s="45"/>
      <c r="U377" s="45"/>
      <c r="V377" s="45"/>
      <c r="W377" s="45"/>
      <c r="X377" s="45"/>
      <c r="Y377" s="45"/>
    </row>
    <row r="378" spans="1:25" ht="15.75" customHeight="1" x14ac:dyDescent="0.2">
      <c r="A378" s="27"/>
      <c r="B378" s="27"/>
      <c r="C378" s="27"/>
      <c r="D378" s="27"/>
      <c r="E378" s="27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53"/>
      <c r="S378" s="45"/>
      <c r="T378" s="45"/>
      <c r="U378" s="45"/>
      <c r="V378" s="45"/>
      <c r="W378" s="45"/>
      <c r="X378" s="45"/>
      <c r="Y378" s="45"/>
    </row>
    <row r="379" spans="1:25" ht="15.75" customHeight="1" x14ac:dyDescent="0.2">
      <c r="A379" s="27"/>
      <c r="B379" s="27"/>
      <c r="C379" s="27"/>
      <c r="D379" s="27"/>
      <c r="E379" s="27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53"/>
      <c r="S379" s="45"/>
      <c r="T379" s="45"/>
      <c r="U379" s="45"/>
      <c r="V379" s="45"/>
      <c r="W379" s="45"/>
      <c r="X379" s="45"/>
      <c r="Y379" s="45"/>
    </row>
    <row r="380" spans="1:25" ht="15.75" customHeight="1" x14ac:dyDescent="0.2">
      <c r="A380" s="27"/>
      <c r="B380" s="27"/>
      <c r="C380" s="27"/>
      <c r="D380" s="27"/>
      <c r="E380" s="27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53"/>
      <c r="S380" s="45"/>
      <c r="T380" s="45"/>
      <c r="U380" s="45"/>
      <c r="V380" s="45"/>
      <c r="W380" s="45"/>
      <c r="X380" s="45"/>
      <c r="Y380" s="45"/>
    </row>
    <row r="381" spans="1:25" ht="15.75" customHeight="1" x14ac:dyDescent="0.2">
      <c r="A381" s="27"/>
      <c r="B381" s="27"/>
      <c r="C381" s="27"/>
      <c r="D381" s="27"/>
      <c r="E381" s="27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53"/>
      <c r="S381" s="45"/>
      <c r="T381" s="45"/>
      <c r="U381" s="45"/>
      <c r="V381" s="45"/>
      <c r="W381" s="45"/>
      <c r="X381" s="45"/>
      <c r="Y381" s="45"/>
    </row>
    <row r="382" spans="1:25" ht="15.75" customHeight="1" x14ac:dyDescent="0.2">
      <c r="A382" s="27"/>
      <c r="B382" s="27"/>
      <c r="C382" s="27"/>
      <c r="D382" s="27"/>
      <c r="E382" s="27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53"/>
      <c r="S382" s="45"/>
      <c r="T382" s="45"/>
      <c r="U382" s="45"/>
      <c r="V382" s="45"/>
      <c r="W382" s="45"/>
      <c r="X382" s="45"/>
      <c r="Y382" s="45"/>
    </row>
    <row r="383" spans="1:25" ht="15.75" customHeight="1" x14ac:dyDescent="0.2">
      <c r="A383" s="27"/>
      <c r="B383" s="27"/>
      <c r="C383" s="27"/>
      <c r="D383" s="27"/>
      <c r="E383" s="27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53"/>
      <c r="S383" s="45"/>
      <c r="T383" s="45"/>
      <c r="U383" s="45"/>
      <c r="V383" s="45"/>
      <c r="W383" s="45"/>
      <c r="X383" s="45"/>
      <c r="Y383" s="45"/>
    </row>
    <row r="384" spans="1:25" ht="15.75" customHeight="1" x14ac:dyDescent="0.2">
      <c r="A384" s="27"/>
      <c r="B384" s="27"/>
      <c r="C384" s="27"/>
      <c r="D384" s="27"/>
      <c r="E384" s="27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53"/>
      <c r="S384" s="45"/>
      <c r="T384" s="45"/>
      <c r="U384" s="45"/>
      <c r="V384" s="45"/>
      <c r="W384" s="45"/>
      <c r="X384" s="45"/>
      <c r="Y384" s="45"/>
    </row>
    <row r="385" spans="1:25" ht="15.75" customHeight="1" x14ac:dyDescent="0.2">
      <c r="A385" s="27"/>
      <c r="B385" s="27"/>
      <c r="C385" s="27"/>
      <c r="D385" s="27"/>
      <c r="E385" s="27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53"/>
      <c r="S385" s="45"/>
      <c r="T385" s="45"/>
      <c r="U385" s="45"/>
      <c r="V385" s="45"/>
      <c r="W385" s="45"/>
      <c r="X385" s="45"/>
      <c r="Y385" s="45"/>
    </row>
    <row r="386" spans="1:25" ht="15.75" customHeight="1" x14ac:dyDescent="0.2">
      <c r="A386" s="27"/>
      <c r="B386" s="27"/>
      <c r="C386" s="27"/>
      <c r="D386" s="27"/>
      <c r="E386" s="27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53"/>
      <c r="S386" s="45"/>
      <c r="T386" s="45"/>
      <c r="U386" s="45"/>
      <c r="V386" s="45"/>
      <c r="W386" s="45"/>
      <c r="X386" s="45"/>
      <c r="Y386" s="45"/>
    </row>
    <row r="387" spans="1:25" ht="15.75" customHeight="1" x14ac:dyDescent="0.2">
      <c r="A387" s="27"/>
      <c r="B387" s="27"/>
      <c r="C387" s="27"/>
      <c r="D387" s="27"/>
      <c r="E387" s="27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53"/>
      <c r="S387" s="45"/>
      <c r="T387" s="45"/>
      <c r="U387" s="45"/>
      <c r="V387" s="45"/>
      <c r="W387" s="45"/>
      <c r="X387" s="45"/>
      <c r="Y387" s="45"/>
    </row>
    <row r="388" spans="1:25" ht="15.75" customHeight="1" x14ac:dyDescent="0.2">
      <c r="A388" s="27"/>
      <c r="B388" s="27"/>
      <c r="C388" s="27"/>
      <c r="D388" s="27"/>
      <c r="E388" s="27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53"/>
      <c r="S388" s="45"/>
      <c r="T388" s="45"/>
      <c r="U388" s="45"/>
      <c r="V388" s="45"/>
      <c r="W388" s="45"/>
      <c r="X388" s="45"/>
      <c r="Y388" s="45"/>
    </row>
    <row r="389" spans="1:25" ht="15.75" customHeight="1" x14ac:dyDescent="0.2">
      <c r="A389" s="27"/>
      <c r="B389" s="27"/>
      <c r="C389" s="27"/>
      <c r="D389" s="27"/>
      <c r="E389" s="27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53"/>
      <c r="S389" s="45"/>
      <c r="T389" s="45"/>
      <c r="U389" s="45"/>
      <c r="V389" s="45"/>
      <c r="W389" s="45"/>
      <c r="X389" s="45"/>
      <c r="Y389" s="45"/>
    </row>
    <row r="390" spans="1:25" ht="15.75" customHeight="1" x14ac:dyDescent="0.2">
      <c r="A390" s="27"/>
      <c r="B390" s="27"/>
      <c r="C390" s="27"/>
      <c r="D390" s="27"/>
      <c r="E390" s="27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53"/>
      <c r="S390" s="45"/>
      <c r="T390" s="45"/>
      <c r="U390" s="45"/>
      <c r="V390" s="45"/>
      <c r="W390" s="45"/>
      <c r="X390" s="45"/>
      <c r="Y390" s="45"/>
    </row>
    <row r="391" spans="1:25" ht="15.75" customHeight="1" x14ac:dyDescent="0.2">
      <c r="A391" s="27"/>
      <c r="B391" s="27"/>
      <c r="C391" s="27"/>
      <c r="D391" s="27"/>
      <c r="E391" s="27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53"/>
      <c r="S391" s="45"/>
      <c r="T391" s="45"/>
      <c r="U391" s="45"/>
      <c r="V391" s="45"/>
      <c r="W391" s="45"/>
      <c r="X391" s="45"/>
      <c r="Y391" s="45"/>
    </row>
    <row r="392" spans="1:25" ht="15.75" customHeight="1" x14ac:dyDescent="0.2">
      <c r="A392" s="27"/>
      <c r="B392" s="27"/>
      <c r="C392" s="27"/>
      <c r="D392" s="27"/>
      <c r="E392" s="27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53"/>
      <c r="S392" s="45"/>
      <c r="T392" s="45"/>
      <c r="U392" s="45"/>
      <c r="V392" s="45"/>
      <c r="W392" s="45"/>
      <c r="X392" s="45"/>
      <c r="Y392" s="45"/>
    </row>
    <row r="393" spans="1:25" ht="15.75" customHeight="1" x14ac:dyDescent="0.2">
      <c r="A393" s="27"/>
      <c r="B393" s="27"/>
      <c r="C393" s="27"/>
      <c r="D393" s="27"/>
      <c r="E393" s="27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53"/>
      <c r="S393" s="45"/>
      <c r="T393" s="45"/>
      <c r="U393" s="45"/>
      <c r="V393" s="45"/>
      <c r="W393" s="45"/>
      <c r="X393" s="45"/>
      <c r="Y393" s="45"/>
    </row>
    <row r="394" spans="1:25" ht="15.75" customHeight="1" x14ac:dyDescent="0.2">
      <c r="A394" s="27"/>
      <c r="B394" s="27"/>
      <c r="C394" s="27"/>
      <c r="D394" s="27"/>
      <c r="E394" s="27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53"/>
      <c r="S394" s="45"/>
      <c r="T394" s="45"/>
      <c r="U394" s="45"/>
      <c r="V394" s="45"/>
      <c r="W394" s="45"/>
      <c r="X394" s="45"/>
      <c r="Y394" s="45"/>
    </row>
    <row r="395" spans="1:25" ht="15.75" customHeight="1" x14ac:dyDescent="0.2">
      <c r="A395" s="27"/>
      <c r="B395" s="27"/>
      <c r="C395" s="27"/>
      <c r="D395" s="27"/>
      <c r="E395" s="27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53"/>
      <c r="S395" s="45"/>
      <c r="T395" s="45"/>
      <c r="U395" s="45"/>
      <c r="V395" s="45"/>
      <c r="W395" s="45"/>
      <c r="X395" s="45"/>
      <c r="Y395" s="45"/>
    </row>
    <row r="396" spans="1:25" ht="15.75" customHeight="1" x14ac:dyDescent="0.2">
      <c r="A396" s="27"/>
      <c r="B396" s="27"/>
      <c r="C396" s="27"/>
      <c r="D396" s="27"/>
      <c r="E396" s="27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53"/>
      <c r="S396" s="45"/>
      <c r="T396" s="45"/>
      <c r="U396" s="45"/>
      <c r="V396" s="45"/>
      <c r="W396" s="45"/>
      <c r="X396" s="45"/>
      <c r="Y396" s="45"/>
    </row>
    <row r="397" spans="1:25" ht="15.75" customHeight="1" x14ac:dyDescent="0.2">
      <c r="A397" s="27"/>
      <c r="B397" s="27"/>
      <c r="C397" s="27"/>
      <c r="D397" s="27"/>
      <c r="E397" s="27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53"/>
      <c r="S397" s="45"/>
      <c r="T397" s="45"/>
      <c r="U397" s="45"/>
      <c r="V397" s="45"/>
      <c r="W397" s="45"/>
      <c r="X397" s="45"/>
      <c r="Y397" s="45"/>
    </row>
    <row r="398" spans="1:25" ht="15.75" customHeight="1" x14ac:dyDescent="0.2">
      <c r="A398" s="27"/>
      <c r="B398" s="27"/>
      <c r="C398" s="27"/>
      <c r="D398" s="27"/>
      <c r="E398" s="27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53"/>
      <c r="S398" s="45"/>
      <c r="T398" s="45"/>
      <c r="U398" s="45"/>
      <c r="V398" s="45"/>
      <c r="W398" s="45"/>
      <c r="X398" s="45"/>
      <c r="Y398" s="45"/>
    </row>
    <row r="399" spans="1:25" ht="15.75" customHeight="1" x14ac:dyDescent="0.2">
      <c r="A399" s="27"/>
      <c r="B399" s="27"/>
      <c r="C399" s="27"/>
      <c r="D399" s="27"/>
      <c r="E399" s="27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53"/>
      <c r="S399" s="45"/>
      <c r="T399" s="45"/>
      <c r="U399" s="45"/>
      <c r="V399" s="45"/>
      <c r="W399" s="45"/>
      <c r="X399" s="45"/>
      <c r="Y399" s="45"/>
    </row>
    <row r="400" spans="1:25" ht="15.75" customHeight="1" x14ac:dyDescent="0.2">
      <c r="A400" s="27"/>
      <c r="B400" s="27"/>
      <c r="C400" s="27"/>
      <c r="D400" s="27"/>
      <c r="E400" s="27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53"/>
      <c r="S400" s="45"/>
      <c r="T400" s="45"/>
      <c r="U400" s="45"/>
      <c r="V400" s="45"/>
      <c r="W400" s="45"/>
      <c r="X400" s="45"/>
      <c r="Y400" s="45"/>
    </row>
    <row r="401" spans="1:25" ht="15.75" customHeight="1" x14ac:dyDescent="0.2">
      <c r="A401" s="27"/>
      <c r="B401" s="27"/>
      <c r="C401" s="27"/>
      <c r="D401" s="27"/>
      <c r="E401" s="27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53"/>
      <c r="S401" s="45"/>
      <c r="T401" s="45"/>
      <c r="U401" s="45"/>
      <c r="V401" s="45"/>
      <c r="W401" s="45"/>
      <c r="X401" s="45"/>
      <c r="Y401" s="45"/>
    </row>
    <row r="402" spans="1:25" ht="15.75" customHeight="1" x14ac:dyDescent="0.2">
      <c r="A402" s="27"/>
      <c r="B402" s="27"/>
      <c r="C402" s="27"/>
      <c r="D402" s="27"/>
      <c r="E402" s="27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53"/>
      <c r="S402" s="45"/>
      <c r="T402" s="45"/>
      <c r="U402" s="45"/>
      <c r="V402" s="45"/>
      <c r="W402" s="45"/>
      <c r="X402" s="45"/>
      <c r="Y402" s="45"/>
    </row>
    <row r="403" spans="1:25" ht="15.75" customHeight="1" x14ac:dyDescent="0.2">
      <c r="A403" s="27"/>
      <c r="B403" s="27"/>
      <c r="C403" s="27"/>
      <c r="D403" s="27"/>
      <c r="E403" s="27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53"/>
      <c r="S403" s="45"/>
      <c r="T403" s="45"/>
      <c r="U403" s="45"/>
      <c r="V403" s="45"/>
      <c r="W403" s="45"/>
      <c r="X403" s="45"/>
      <c r="Y403" s="45"/>
    </row>
    <row r="404" spans="1:25" ht="15.75" customHeight="1" x14ac:dyDescent="0.2">
      <c r="A404" s="27"/>
      <c r="B404" s="27"/>
      <c r="C404" s="27"/>
      <c r="D404" s="27"/>
      <c r="E404" s="27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53"/>
      <c r="S404" s="45"/>
      <c r="T404" s="45"/>
      <c r="U404" s="45"/>
      <c r="V404" s="45"/>
      <c r="W404" s="45"/>
      <c r="X404" s="45"/>
      <c r="Y404" s="45"/>
    </row>
    <row r="405" spans="1:25" ht="15.75" customHeight="1" x14ac:dyDescent="0.2">
      <c r="A405" s="27"/>
      <c r="B405" s="27"/>
      <c r="C405" s="27"/>
      <c r="D405" s="27"/>
      <c r="E405" s="27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53"/>
      <c r="S405" s="45"/>
      <c r="T405" s="45"/>
      <c r="U405" s="45"/>
      <c r="V405" s="45"/>
      <c r="W405" s="45"/>
      <c r="X405" s="45"/>
      <c r="Y405" s="45"/>
    </row>
    <row r="406" spans="1:25" ht="15.75" customHeight="1" x14ac:dyDescent="0.2">
      <c r="A406" s="27"/>
      <c r="B406" s="27"/>
      <c r="C406" s="27"/>
      <c r="D406" s="27"/>
      <c r="E406" s="27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53"/>
      <c r="S406" s="45"/>
      <c r="T406" s="45"/>
      <c r="U406" s="45"/>
      <c r="V406" s="45"/>
      <c r="W406" s="45"/>
      <c r="X406" s="45"/>
      <c r="Y406" s="45"/>
    </row>
    <row r="407" spans="1:25" ht="15.75" customHeight="1" x14ac:dyDescent="0.2">
      <c r="A407" s="27"/>
      <c r="B407" s="27"/>
      <c r="C407" s="27"/>
      <c r="D407" s="27"/>
      <c r="E407" s="27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53"/>
      <c r="S407" s="45"/>
      <c r="T407" s="45"/>
      <c r="U407" s="45"/>
      <c r="V407" s="45"/>
      <c r="W407" s="45"/>
      <c r="X407" s="45"/>
      <c r="Y407" s="45"/>
    </row>
    <row r="408" spans="1:25" ht="15.75" customHeight="1" x14ac:dyDescent="0.2">
      <c r="A408" s="27"/>
      <c r="B408" s="27"/>
      <c r="C408" s="27"/>
      <c r="D408" s="27"/>
      <c r="E408" s="27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53"/>
      <c r="S408" s="45"/>
      <c r="T408" s="45"/>
      <c r="U408" s="45"/>
      <c r="V408" s="45"/>
      <c r="W408" s="45"/>
      <c r="X408" s="45"/>
      <c r="Y408" s="45"/>
    </row>
    <row r="409" spans="1:25" ht="15.75" customHeight="1" x14ac:dyDescent="0.2">
      <c r="A409" s="27"/>
      <c r="B409" s="27"/>
      <c r="C409" s="27"/>
      <c r="D409" s="27"/>
      <c r="E409" s="27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53"/>
      <c r="S409" s="45"/>
      <c r="T409" s="45"/>
      <c r="U409" s="45"/>
      <c r="V409" s="45"/>
      <c r="W409" s="45"/>
      <c r="X409" s="45"/>
      <c r="Y409" s="45"/>
    </row>
    <row r="410" spans="1:25" ht="15.75" customHeight="1" x14ac:dyDescent="0.2">
      <c r="A410" s="27"/>
      <c r="B410" s="27"/>
      <c r="C410" s="27"/>
      <c r="D410" s="27"/>
      <c r="E410" s="27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53"/>
      <c r="S410" s="45"/>
      <c r="T410" s="45"/>
      <c r="U410" s="45"/>
      <c r="V410" s="45"/>
      <c r="W410" s="45"/>
      <c r="X410" s="45"/>
      <c r="Y410" s="45"/>
    </row>
    <row r="411" spans="1:25" ht="15.75" customHeight="1" x14ac:dyDescent="0.2">
      <c r="A411" s="27"/>
      <c r="B411" s="27"/>
      <c r="C411" s="27"/>
      <c r="D411" s="27"/>
      <c r="E411" s="27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53"/>
      <c r="S411" s="45"/>
      <c r="T411" s="45"/>
      <c r="U411" s="45"/>
      <c r="V411" s="45"/>
      <c r="W411" s="45"/>
      <c r="X411" s="45"/>
      <c r="Y411" s="45"/>
    </row>
    <row r="412" spans="1:25" ht="15.75" customHeight="1" x14ac:dyDescent="0.2">
      <c r="A412" s="27"/>
      <c r="B412" s="27"/>
      <c r="C412" s="27"/>
      <c r="D412" s="27"/>
      <c r="E412" s="27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53"/>
      <c r="S412" s="45"/>
      <c r="T412" s="45"/>
      <c r="U412" s="45"/>
      <c r="V412" s="45"/>
      <c r="W412" s="45"/>
      <c r="X412" s="45"/>
      <c r="Y412" s="45"/>
    </row>
    <row r="413" spans="1:25" ht="15.75" customHeight="1" x14ac:dyDescent="0.2">
      <c r="A413" s="27"/>
      <c r="B413" s="27"/>
      <c r="C413" s="27"/>
      <c r="D413" s="27"/>
      <c r="E413" s="27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53"/>
      <c r="S413" s="45"/>
      <c r="T413" s="45"/>
      <c r="U413" s="45"/>
      <c r="V413" s="45"/>
      <c r="W413" s="45"/>
      <c r="X413" s="45"/>
      <c r="Y413" s="45"/>
    </row>
    <row r="414" spans="1:25" ht="15.75" customHeight="1" x14ac:dyDescent="0.2">
      <c r="A414" s="27"/>
      <c r="B414" s="27"/>
      <c r="C414" s="27"/>
      <c r="D414" s="27"/>
      <c r="E414" s="27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53"/>
      <c r="S414" s="45"/>
      <c r="T414" s="45"/>
      <c r="U414" s="45"/>
      <c r="V414" s="45"/>
      <c r="W414" s="45"/>
      <c r="X414" s="45"/>
      <c r="Y414" s="45"/>
    </row>
    <row r="415" spans="1:25" ht="15.75" customHeight="1" x14ac:dyDescent="0.2">
      <c r="A415" s="27"/>
      <c r="B415" s="27"/>
      <c r="C415" s="27"/>
      <c r="D415" s="27"/>
      <c r="E415" s="27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53"/>
      <c r="S415" s="45"/>
      <c r="T415" s="45"/>
      <c r="U415" s="45"/>
      <c r="V415" s="45"/>
      <c r="W415" s="45"/>
      <c r="X415" s="45"/>
      <c r="Y415" s="45"/>
    </row>
    <row r="416" spans="1:25" ht="15.75" customHeight="1" x14ac:dyDescent="0.2">
      <c r="A416" s="27"/>
      <c r="B416" s="27"/>
      <c r="C416" s="27"/>
      <c r="D416" s="27"/>
      <c r="E416" s="27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53"/>
      <c r="S416" s="45"/>
      <c r="T416" s="45"/>
      <c r="U416" s="45"/>
      <c r="V416" s="45"/>
      <c r="W416" s="45"/>
      <c r="X416" s="45"/>
      <c r="Y416" s="45"/>
    </row>
    <row r="417" spans="1:25" ht="15.75" customHeight="1" x14ac:dyDescent="0.2">
      <c r="A417" s="27"/>
      <c r="B417" s="27"/>
      <c r="C417" s="27"/>
      <c r="D417" s="27"/>
      <c r="E417" s="27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53"/>
      <c r="S417" s="45"/>
      <c r="T417" s="45"/>
      <c r="U417" s="45"/>
      <c r="V417" s="45"/>
      <c r="W417" s="45"/>
      <c r="X417" s="45"/>
      <c r="Y417" s="45"/>
    </row>
    <row r="418" spans="1:25" ht="15.75" customHeight="1" x14ac:dyDescent="0.2">
      <c r="A418" s="27"/>
      <c r="B418" s="27"/>
      <c r="C418" s="27"/>
      <c r="D418" s="27"/>
      <c r="E418" s="27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53"/>
      <c r="S418" s="45"/>
      <c r="T418" s="45"/>
      <c r="U418" s="45"/>
      <c r="V418" s="45"/>
      <c r="W418" s="45"/>
      <c r="X418" s="45"/>
      <c r="Y418" s="45"/>
    </row>
    <row r="419" spans="1:25" ht="15.75" customHeight="1" x14ac:dyDescent="0.2">
      <c r="A419" s="27"/>
      <c r="B419" s="27"/>
      <c r="C419" s="27"/>
      <c r="D419" s="27"/>
      <c r="E419" s="27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53"/>
      <c r="S419" s="45"/>
      <c r="T419" s="45"/>
      <c r="U419" s="45"/>
      <c r="V419" s="45"/>
      <c r="W419" s="45"/>
      <c r="X419" s="45"/>
      <c r="Y419" s="45"/>
    </row>
    <row r="420" spans="1:25" ht="15.75" customHeight="1" x14ac:dyDescent="0.2">
      <c r="A420" s="27"/>
      <c r="B420" s="27"/>
      <c r="C420" s="27"/>
      <c r="D420" s="27"/>
      <c r="E420" s="27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53"/>
      <c r="S420" s="45"/>
      <c r="T420" s="45"/>
      <c r="U420" s="45"/>
      <c r="V420" s="45"/>
      <c r="W420" s="45"/>
      <c r="X420" s="45"/>
      <c r="Y420" s="45"/>
    </row>
    <row r="421" spans="1:25" ht="15.75" customHeight="1" x14ac:dyDescent="0.2">
      <c r="A421" s="27"/>
      <c r="B421" s="27"/>
      <c r="C421" s="27"/>
      <c r="D421" s="27"/>
      <c r="E421" s="27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53"/>
      <c r="S421" s="45"/>
      <c r="T421" s="45"/>
      <c r="U421" s="45"/>
      <c r="V421" s="45"/>
      <c r="W421" s="45"/>
      <c r="X421" s="45"/>
      <c r="Y421" s="45"/>
    </row>
    <row r="422" spans="1:25" ht="15.75" customHeight="1" x14ac:dyDescent="0.2">
      <c r="A422" s="27"/>
      <c r="B422" s="27"/>
      <c r="C422" s="27"/>
      <c r="D422" s="27"/>
      <c r="E422" s="27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53"/>
      <c r="S422" s="45"/>
      <c r="T422" s="45"/>
      <c r="U422" s="45"/>
      <c r="V422" s="45"/>
      <c r="W422" s="45"/>
      <c r="X422" s="45"/>
      <c r="Y422" s="45"/>
    </row>
    <row r="423" spans="1:25" ht="15.75" customHeight="1" x14ac:dyDescent="0.2">
      <c r="A423" s="27"/>
      <c r="B423" s="27"/>
      <c r="C423" s="27"/>
      <c r="D423" s="27"/>
      <c r="E423" s="27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53"/>
      <c r="S423" s="45"/>
      <c r="T423" s="45"/>
      <c r="U423" s="45"/>
      <c r="V423" s="45"/>
      <c r="W423" s="45"/>
      <c r="X423" s="45"/>
      <c r="Y423" s="45"/>
    </row>
    <row r="424" spans="1:25" ht="15.75" customHeight="1" x14ac:dyDescent="0.2">
      <c r="A424" s="27"/>
      <c r="B424" s="27"/>
      <c r="C424" s="27"/>
      <c r="D424" s="27"/>
      <c r="E424" s="27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53"/>
      <c r="S424" s="45"/>
      <c r="T424" s="45"/>
      <c r="U424" s="45"/>
      <c r="V424" s="45"/>
      <c r="W424" s="45"/>
      <c r="X424" s="45"/>
      <c r="Y424" s="45"/>
    </row>
    <row r="425" spans="1:25" ht="15.75" customHeight="1" x14ac:dyDescent="0.2">
      <c r="A425" s="27"/>
      <c r="B425" s="27"/>
      <c r="C425" s="27"/>
      <c r="D425" s="27"/>
      <c r="E425" s="27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53"/>
      <c r="S425" s="45"/>
      <c r="T425" s="45"/>
      <c r="U425" s="45"/>
      <c r="V425" s="45"/>
      <c r="W425" s="45"/>
      <c r="X425" s="45"/>
      <c r="Y425" s="45"/>
    </row>
    <row r="426" spans="1:25" ht="15.75" customHeight="1" x14ac:dyDescent="0.2">
      <c r="A426" s="27"/>
      <c r="B426" s="27"/>
      <c r="C426" s="27"/>
      <c r="D426" s="27"/>
      <c r="E426" s="27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53"/>
      <c r="S426" s="45"/>
      <c r="T426" s="45"/>
      <c r="U426" s="45"/>
      <c r="V426" s="45"/>
      <c r="W426" s="45"/>
      <c r="X426" s="45"/>
      <c r="Y426" s="45"/>
    </row>
    <row r="427" spans="1:25" ht="15.75" customHeight="1" x14ac:dyDescent="0.2">
      <c r="A427" s="27"/>
      <c r="B427" s="27"/>
      <c r="C427" s="27"/>
      <c r="D427" s="27"/>
      <c r="E427" s="27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53"/>
      <c r="S427" s="45"/>
      <c r="T427" s="45"/>
      <c r="U427" s="45"/>
      <c r="V427" s="45"/>
      <c r="W427" s="45"/>
      <c r="X427" s="45"/>
      <c r="Y427" s="45"/>
    </row>
    <row r="428" spans="1:25" ht="15.75" customHeight="1" x14ac:dyDescent="0.2">
      <c r="A428" s="27"/>
      <c r="B428" s="27"/>
      <c r="C428" s="27"/>
      <c r="D428" s="27"/>
      <c r="E428" s="27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53"/>
      <c r="S428" s="45"/>
      <c r="T428" s="45"/>
      <c r="U428" s="45"/>
      <c r="V428" s="45"/>
      <c r="W428" s="45"/>
      <c r="X428" s="45"/>
      <c r="Y428" s="45"/>
    </row>
    <row r="429" spans="1:25" ht="15.75" customHeight="1" x14ac:dyDescent="0.2">
      <c r="A429" s="27"/>
      <c r="B429" s="27"/>
      <c r="C429" s="27"/>
      <c r="D429" s="27"/>
      <c r="E429" s="27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53"/>
      <c r="S429" s="45"/>
      <c r="T429" s="45"/>
      <c r="U429" s="45"/>
      <c r="V429" s="45"/>
      <c r="W429" s="45"/>
      <c r="X429" s="45"/>
      <c r="Y429" s="45"/>
    </row>
    <row r="430" spans="1:25" ht="15.75" customHeight="1" x14ac:dyDescent="0.2">
      <c r="A430" s="27"/>
      <c r="B430" s="27"/>
      <c r="C430" s="27"/>
      <c r="D430" s="27"/>
      <c r="E430" s="27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53"/>
      <c r="S430" s="45"/>
      <c r="T430" s="45"/>
      <c r="U430" s="45"/>
      <c r="V430" s="45"/>
      <c r="W430" s="45"/>
      <c r="X430" s="45"/>
      <c r="Y430" s="45"/>
    </row>
    <row r="431" spans="1:25" ht="15.75" customHeight="1" x14ac:dyDescent="0.2">
      <c r="A431" s="27"/>
      <c r="B431" s="27"/>
      <c r="C431" s="27"/>
      <c r="D431" s="27"/>
      <c r="E431" s="27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53"/>
      <c r="S431" s="45"/>
      <c r="T431" s="45"/>
      <c r="U431" s="45"/>
      <c r="V431" s="45"/>
      <c r="W431" s="45"/>
      <c r="X431" s="45"/>
      <c r="Y431" s="45"/>
    </row>
    <row r="432" spans="1:25" ht="15.75" customHeight="1" x14ac:dyDescent="0.2">
      <c r="A432" s="27"/>
      <c r="B432" s="27"/>
      <c r="C432" s="27"/>
      <c r="D432" s="27"/>
      <c r="E432" s="27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53"/>
      <c r="S432" s="45"/>
      <c r="T432" s="45"/>
      <c r="U432" s="45"/>
      <c r="V432" s="45"/>
      <c r="W432" s="45"/>
      <c r="X432" s="45"/>
      <c r="Y432" s="45"/>
    </row>
    <row r="433" spans="1:25" ht="15.75" customHeight="1" x14ac:dyDescent="0.2">
      <c r="A433" s="27"/>
      <c r="B433" s="27"/>
      <c r="C433" s="27"/>
      <c r="D433" s="27"/>
      <c r="E433" s="27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53"/>
      <c r="S433" s="45"/>
      <c r="T433" s="45"/>
      <c r="U433" s="45"/>
      <c r="V433" s="45"/>
      <c r="W433" s="45"/>
      <c r="X433" s="45"/>
      <c r="Y433" s="45"/>
    </row>
    <row r="434" spans="1:25" ht="15.75" customHeight="1" x14ac:dyDescent="0.2">
      <c r="A434" s="27"/>
      <c r="B434" s="27"/>
      <c r="C434" s="27"/>
      <c r="D434" s="27"/>
      <c r="E434" s="27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53"/>
      <c r="S434" s="45"/>
      <c r="T434" s="45"/>
      <c r="U434" s="45"/>
      <c r="V434" s="45"/>
      <c r="W434" s="45"/>
      <c r="X434" s="45"/>
      <c r="Y434" s="45"/>
    </row>
    <row r="435" spans="1:25" ht="15.75" customHeight="1" x14ac:dyDescent="0.2">
      <c r="A435" s="27"/>
      <c r="B435" s="27"/>
      <c r="C435" s="27"/>
      <c r="D435" s="27"/>
      <c r="E435" s="27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53"/>
      <c r="S435" s="45"/>
      <c r="T435" s="45"/>
      <c r="U435" s="45"/>
      <c r="V435" s="45"/>
      <c r="W435" s="45"/>
      <c r="X435" s="45"/>
      <c r="Y435" s="45"/>
    </row>
    <row r="436" spans="1:25" ht="15.75" customHeight="1" x14ac:dyDescent="0.2">
      <c r="A436" s="27"/>
      <c r="B436" s="27"/>
      <c r="C436" s="27"/>
      <c r="D436" s="27"/>
      <c r="E436" s="27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53"/>
      <c r="S436" s="45"/>
      <c r="T436" s="45"/>
      <c r="U436" s="45"/>
      <c r="V436" s="45"/>
      <c r="W436" s="45"/>
      <c r="X436" s="45"/>
      <c r="Y436" s="45"/>
    </row>
    <row r="437" spans="1:25" ht="15.75" customHeight="1" x14ac:dyDescent="0.2">
      <c r="A437" s="27"/>
      <c r="B437" s="27"/>
      <c r="C437" s="27"/>
      <c r="D437" s="27"/>
      <c r="E437" s="27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53"/>
      <c r="S437" s="45"/>
      <c r="T437" s="45"/>
      <c r="U437" s="45"/>
      <c r="V437" s="45"/>
      <c r="W437" s="45"/>
      <c r="X437" s="45"/>
      <c r="Y437" s="45"/>
    </row>
    <row r="438" spans="1:25" ht="15.75" customHeight="1" x14ac:dyDescent="0.2">
      <c r="A438" s="27"/>
      <c r="B438" s="27"/>
      <c r="C438" s="27"/>
      <c r="D438" s="27"/>
      <c r="E438" s="27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53"/>
      <c r="S438" s="45"/>
      <c r="T438" s="45"/>
      <c r="U438" s="45"/>
      <c r="V438" s="45"/>
      <c r="W438" s="45"/>
      <c r="X438" s="45"/>
      <c r="Y438" s="45"/>
    </row>
    <row r="439" spans="1:25" ht="15.75" customHeight="1" x14ac:dyDescent="0.2">
      <c r="A439" s="27"/>
      <c r="B439" s="27"/>
      <c r="C439" s="27"/>
      <c r="D439" s="27"/>
      <c r="E439" s="27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53"/>
      <c r="S439" s="45"/>
      <c r="T439" s="45"/>
      <c r="U439" s="45"/>
      <c r="V439" s="45"/>
      <c r="W439" s="45"/>
      <c r="X439" s="45"/>
      <c r="Y439" s="45"/>
    </row>
    <row r="440" spans="1:25" ht="15.75" customHeight="1" x14ac:dyDescent="0.2">
      <c r="A440" s="27"/>
      <c r="B440" s="27"/>
      <c r="C440" s="27"/>
      <c r="D440" s="27"/>
      <c r="E440" s="27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53"/>
      <c r="S440" s="45"/>
      <c r="T440" s="45"/>
      <c r="U440" s="45"/>
      <c r="V440" s="45"/>
      <c r="W440" s="45"/>
      <c r="X440" s="45"/>
      <c r="Y440" s="45"/>
    </row>
    <row r="441" spans="1:25" ht="15.75" customHeight="1" x14ac:dyDescent="0.2">
      <c r="A441" s="27"/>
      <c r="B441" s="27"/>
      <c r="C441" s="27"/>
      <c r="D441" s="27"/>
      <c r="E441" s="27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53"/>
      <c r="S441" s="45"/>
      <c r="T441" s="45"/>
      <c r="U441" s="45"/>
      <c r="V441" s="45"/>
      <c r="W441" s="45"/>
      <c r="X441" s="45"/>
      <c r="Y441" s="45"/>
    </row>
    <row r="442" spans="1:25" ht="15.75" customHeight="1" x14ac:dyDescent="0.2">
      <c r="A442" s="27"/>
      <c r="B442" s="27"/>
      <c r="C442" s="27"/>
      <c r="D442" s="27"/>
      <c r="E442" s="27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53"/>
      <c r="S442" s="45"/>
      <c r="T442" s="45"/>
      <c r="U442" s="45"/>
      <c r="V442" s="45"/>
      <c r="W442" s="45"/>
      <c r="X442" s="45"/>
      <c r="Y442" s="45"/>
    </row>
    <row r="443" spans="1:25" ht="15.75" customHeight="1" x14ac:dyDescent="0.2">
      <c r="A443" s="27"/>
      <c r="B443" s="27"/>
      <c r="C443" s="27"/>
      <c r="D443" s="27"/>
      <c r="E443" s="27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53"/>
      <c r="S443" s="45"/>
      <c r="T443" s="45"/>
      <c r="U443" s="45"/>
      <c r="V443" s="45"/>
      <c r="W443" s="45"/>
      <c r="X443" s="45"/>
      <c r="Y443" s="45"/>
    </row>
    <row r="444" spans="1:25" ht="15.75" customHeight="1" x14ac:dyDescent="0.2">
      <c r="A444" s="27"/>
      <c r="B444" s="27"/>
      <c r="C444" s="27"/>
      <c r="D444" s="27"/>
      <c r="E444" s="27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53"/>
      <c r="S444" s="45"/>
      <c r="T444" s="45"/>
      <c r="U444" s="45"/>
      <c r="V444" s="45"/>
      <c r="W444" s="45"/>
      <c r="X444" s="45"/>
      <c r="Y444" s="45"/>
    </row>
    <row r="445" spans="1:25" ht="15.75" customHeight="1" x14ac:dyDescent="0.2">
      <c r="A445" s="27"/>
      <c r="B445" s="27"/>
      <c r="C445" s="27"/>
      <c r="D445" s="27"/>
      <c r="E445" s="27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53"/>
      <c r="S445" s="45"/>
      <c r="T445" s="45"/>
      <c r="U445" s="45"/>
      <c r="V445" s="45"/>
      <c r="W445" s="45"/>
      <c r="X445" s="45"/>
      <c r="Y445" s="45"/>
    </row>
    <row r="446" spans="1:25" ht="15.75" customHeight="1" x14ac:dyDescent="0.2">
      <c r="A446" s="27"/>
      <c r="B446" s="27"/>
      <c r="C446" s="27"/>
      <c r="D446" s="27"/>
      <c r="E446" s="27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53"/>
      <c r="S446" s="45"/>
      <c r="T446" s="45"/>
      <c r="U446" s="45"/>
      <c r="V446" s="45"/>
      <c r="W446" s="45"/>
      <c r="X446" s="45"/>
      <c r="Y446" s="45"/>
    </row>
    <row r="447" spans="1:25" ht="15.75" customHeight="1" x14ac:dyDescent="0.2">
      <c r="A447" s="27"/>
      <c r="B447" s="27"/>
      <c r="C447" s="27"/>
      <c r="D447" s="27"/>
      <c r="E447" s="27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53"/>
      <c r="S447" s="45"/>
      <c r="T447" s="45"/>
      <c r="U447" s="45"/>
      <c r="V447" s="45"/>
      <c r="W447" s="45"/>
      <c r="X447" s="45"/>
      <c r="Y447" s="45"/>
    </row>
    <row r="448" spans="1:25" ht="15.75" customHeight="1" x14ac:dyDescent="0.2">
      <c r="A448" s="27"/>
      <c r="B448" s="27"/>
      <c r="C448" s="27"/>
      <c r="D448" s="27"/>
      <c r="E448" s="27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53"/>
      <c r="S448" s="45"/>
      <c r="T448" s="45"/>
      <c r="U448" s="45"/>
      <c r="V448" s="45"/>
      <c r="W448" s="45"/>
      <c r="X448" s="45"/>
      <c r="Y448" s="45"/>
    </row>
    <row r="449" spans="1:25" ht="15.75" customHeight="1" x14ac:dyDescent="0.2">
      <c r="A449" s="27"/>
      <c r="B449" s="27"/>
      <c r="C449" s="27"/>
      <c r="D449" s="27"/>
      <c r="E449" s="27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53"/>
      <c r="S449" s="45"/>
      <c r="T449" s="45"/>
      <c r="U449" s="45"/>
      <c r="V449" s="45"/>
      <c r="W449" s="45"/>
      <c r="X449" s="45"/>
      <c r="Y449" s="45"/>
    </row>
    <row r="450" spans="1:25" ht="15.75" customHeight="1" x14ac:dyDescent="0.2">
      <c r="A450" s="27"/>
      <c r="B450" s="27"/>
      <c r="C450" s="27"/>
      <c r="D450" s="27"/>
      <c r="E450" s="27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53"/>
      <c r="S450" s="45"/>
      <c r="T450" s="45"/>
      <c r="U450" s="45"/>
      <c r="V450" s="45"/>
      <c r="W450" s="45"/>
      <c r="X450" s="45"/>
      <c r="Y450" s="45"/>
    </row>
    <row r="451" spans="1:25" ht="15.75" customHeight="1" x14ac:dyDescent="0.2">
      <c r="A451" s="27"/>
      <c r="B451" s="27"/>
      <c r="C451" s="27"/>
      <c r="D451" s="27"/>
      <c r="E451" s="27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53"/>
      <c r="S451" s="45"/>
      <c r="T451" s="45"/>
      <c r="U451" s="45"/>
      <c r="V451" s="45"/>
      <c r="W451" s="45"/>
      <c r="X451" s="45"/>
      <c r="Y451" s="45"/>
    </row>
    <row r="452" spans="1:25" ht="15.75" customHeight="1" x14ac:dyDescent="0.2">
      <c r="A452" s="27"/>
      <c r="B452" s="27"/>
      <c r="C452" s="27"/>
      <c r="D452" s="27"/>
      <c r="E452" s="27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53"/>
      <c r="S452" s="45"/>
      <c r="T452" s="45"/>
      <c r="U452" s="45"/>
      <c r="V452" s="45"/>
      <c r="W452" s="45"/>
      <c r="X452" s="45"/>
      <c r="Y452" s="45"/>
    </row>
    <row r="453" spans="1:25" ht="15.75" customHeight="1" x14ac:dyDescent="0.2">
      <c r="A453" s="27"/>
      <c r="B453" s="27"/>
      <c r="C453" s="27"/>
      <c r="D453" s="27"/>
      <c r="E453" s="27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53"/>
      <c r="S453" s="45"/>
      <c r="T453" s="45"/>
      <c r="U453" s="45"/>
      <c r="V453" s="45"/>
      <c r="W453" s="45"/>
      <c r="X453" s="45"/>
      <c r="Y453" s="45"/>
    </row>
    <row r="454" spans="1:25" ht="15.75" customHeight="1" x14ac:dyDescent="0.2">
      <c r="A454" s="27"/>
      <c r="B454" s="27"/>
      <c r="C454" s="27"/>
      <c r="D454" s="27"/>
      <c r="E454" s="27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53"/>
      <c r="S454" s="45"/>
      <c r="T454" s="45"/>
      <c r="U454" s="45"/>
      <c r="V454" s="45"/>
      <c r="W454" s="45"/>
      <c r="X454" s="45"/>
      <c r="Y454" s="45"/>
    </row>
    <row r="455" spans="1:25" ht="15.75" customHeight="1" x14ac:dyDescent="0.2">
      <c r="A455" s="27"/>
      <c r="B455" s="27"/>
      <c r="C455" s="27"/>
      <c r="D455" s="27"/>
      <c r="E455" s="27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53"/>
      <c r="S455" s="45"/>
      <c r="T455" s="45"/>
      <c r="U455" s="45"/>
      <c r="V455" s="45"/>
      <c r="W455" s="45"/>
      <c r="X455" s="45"/>
      <c r="Y455" s="45"/>
    </row>
    <row r="456" spans="1:25" ht="15.75" customHeight="1" x14ac:dyDescent="0.2">
      <c r="A456" s="27"/>
      <c r="B456" s="27"/>
      <c r="C456" s="27"/>
      <c r="D456" s="27"/>
      <c r="E456" s="27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53"/>
      <c r="S456" s="45"/>
      <c r="T456" s="45"/>
      <c r="U456" s="45"/>
      <c r="V456" s="45"/>
      <c r="W456" s="45"/>
      <c r="X456" s="45"/>
      <c r="Y456" s="45"/>
    </row>
    <row r="457" spans="1:25" ht="15.75" customHeight="1" x14ac:dyDescent="0.2">
      <c r="A457" s="27"/>
      <c r="B457" s="27"/>
      <c r="C457" s="27"/>
      <c r="D457" s="27"/>
      <c r="E457" s="27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53"/>
      <c r="S457" s="45"/>
      <c r="T457" s="45"/>
      <c r="U457" s="45"/>
      <c r="V457" s="45"/>
      <c r="W457" s="45"/>
      <c r="X457" s="45"/>
      <c r="Y457" s="45"/>
    </row>
    <row r="458" spans="1:25" ht="15.75" customHeight="1" x14ac:dyDescent="0.2">
      <c r="A458" s="27"/>
      <c r="B458" s="27"/>
      <c r="C458" s="27"/>
      <c r="D458" s="27"/>
      <c r="E458" s="27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53"/>
      <c r="S458" s="45"/>
      <c r="T458" s="45"/>
      <c r="U458" s="45"/>
      <c r="V458" s="45"/>
      <c r="W458" s="45"/>
      <c r="X458" s="45"/>
      <c r="Y458" s="45"/>
    </row>
    <row r="459" spans="1:25" ht="15.75" customHeight="1" x14ac:dyDescent="0.2">
      <c r="A459" s="27"/>
      <c r="B459" s="27"/>
      <c r="C459" s="27"/>
      <c r="D459" s="27"/>
      <c r="E459" s="27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53"/>
      <c r="S459" s="45"/>
      <c r="T459" s="45"/>
      <c r="U459" s="45"/>
      <c r="V459" s="45"/>
      <c r="W459" s="45"/>
      <c r="X459" s="45"/>
      <c r="Y459" s="45"/>
    </row>
    <row r="460" spans="1:25" ht="15.75" customHeight="1" x14ac:dyDescent="0.2">
      <c r="A460" s="27"/>
      <c r="B460" s="27"/>
      <c r="C460" s="27"/>
      <c r="D460" s="27"/>
      <c r="E460" s="27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53"/>
      <c r="S460" s="45"/>
      <c r="T460" s="45"/>
      <c r="U460" s="45"/>
      <c r="V460" s="45"/>
      <c r="W460" s="45"/>
      <c r="X460" s="45"/>
      <c r="Y460" s="45"/>
    </row>
    <row r="461" spans="1:25" ht="15.75" customHeight="1" x14ac:dyDescent="0.2">
      <c r="A461" s="27"/>
      <c r="B461" s="27"/>
      <c r="C461" s="27"/>
      <c r="D461" s="27"/>
      <c r="E461" s="27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53"/>
      <c r="S461" s="45"/>
      <c r="T461" s="45"/>
      <c r="U461" s="45"/>
      <c r="V461" s="45"/>
      <c r="W461" s="45"/>
      <c r="X461" s="45"/>
      <c r="Y461" s="45"/>
    </row>
    <row r="462" spans="1:25" ht="15.75" customHeight="1" x14ac:dyDescent="0.2">
      <c r="A462" s="27"/>
      <c r="B462" s="27"/>
      <c r="C462" s="27"/>
      <c r="D462" s="27"/>
      <c r="E462" s="27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53"/>
      <c r="S462" s="45"/>
      <c r="T462" s="45"/>
      <c r="U462" s="45"/>
      <c r="V462" s="45"/>
      <c r="W462" s="45"/>
      <c r="X462" s="45"/>
      <c r="Y462" s="45"/>
    </row>
    <row r="463" spans="1:25" ht="15.75" customHeight="1" x14ac:dyDescent="0.2">
      <c r="A463" s="27"/>
      <c r="B463" s="27"/>
      <c r="C463" s="27"/>
      <c r="D463" s="27"/>
      <c r="E463" s="27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53"/>
      <c r="S463" s="45"/>
      <c r="T463" s="45"/>
      <c r="U463" s="45"/>
      <c r="V463" s="45"/>
      <c r="W463" s="45"/>
      <c r="X463" s="45"/>
      <c r="Y463" s="45"/>
    </row>
    <row r="464" spans="1:25" ht="15.75" customHeight="1" x14ac:dyDescent="0.2">
      <c r="A464" s="27"/>
      <c r="B464" s="27"/>
      <c r="C464" s="27"/>
      <c r="D464" s="27"/>
      <c r="E464" s="27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53"/>
      <c r="S464" s="45"/>
      <c r="T464" s="45"/>
      <c r="U464" s="45"/>
      <c r="V464" s="45"/>
      <c r="W464" s="45"/>
      <c r="X464" s="45"/>
      <c r="Y464" s="45"/>
    </row>
    <row r="465" spans="1:25" ht="15.75" customHeight="1" x14ac:dyDescent="0.2">
      <c r="A465" s="27"/>
      <c r="B465" s="27"/>
      <c r="C465" s="27"/>
      <c r="D465" s="27"/>
      <c r="E465" s="27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53"/>
      <c r="S465" s="45"/>
      <c r="T465" s="45"/>
      <c r="U465" s="45"/>
      <c r="V465" s="45"/>
      <c r="W465" s="45"/>
      <c r="X465" s="45"/>
      <c r="Y465" s="45"/>
    </row>
    <row r="466" spans="1:25" ht="15.75" customHeight="1" x14ac:dyDescent="0.2">
      <c r="A466" s="27"/>
      <c r="B466" s="27"/>
      <c r="C466" s="27"/>
      <c r="D466" s="27"/>
      <c r="E466" s="27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53"/>
      <c r="S466" s="45"/>
      <c r="T466" s="45"/>
      <c r="U466" s="45"/>
      <c r="V466" s="45"/>
      <c r="W466" s="45"/>
      <c r="X466" s="45"/>
      <c r="Y466" s="45"/>
    </row>
    <row r="467" spans="1:25" ht="15.75" customHeight="1" x14ac:dyDescent="0.2">
      <c r="A467" s="27"/>
      <c r="B467" s="27"/>
      <c r="C467" s="27"/>
      <c r="D467" s="27"/>
      <c r="E467" s="27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53"/>
      <c r="S467" s="45"/>
      <c r="T467" s="45"/>
      <c r="U467" s="45"/>
      <c r="V467" s="45"/>
      <c r="W467" s="45"/>
      <c r="X467" s="45"/>
      <c r="Y467" s="45"/>
    </row>
    <row r="468" spans="1:25" ht="15.75" customHeight="1" x14ac:dyDescent="0.2">
      <c r="A468" s="27"/>
      <c r="B468" s="27"/>
      <c r="C468" s="27"/>
      <c r="D468" s="27"/>
      <c r="E468" s="27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53"/>
      <c r="S468" s="45"/>
      <c r="T468" s="45"/>
      <c r="U468" s="45"/>
      <c r="V468" s="45"/>
      <c r="W468" s="45"/>
      <c r="X468" s="45"/>
      <c r="Y468" s="45"/>
    </row>
    <row r="469" spans="1:25" ht="15.75" customHeight="1" x14ac:dyDescent="0.2">
      <c r="A469" s="27"/>
      <c r="B469" s="27"/>
      <c r="C469" s="27"/>
      <c r="D469" s="27"/>
      <c r="E469" s="27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53"/>
      <c r="S469" s="45"/>
      <c r="T469" s="45"/>
      <c r="U469" s="45"/>
      <c r="V469" s="45"/>
      <c r="W469" s="45"/>
      <c r="X469" s="45"/>
      <c r="Y469" s="45"/>
    </row>
    <row r="470" spans="1:25" ht="15.75" customHeight="1" x14ac:dyDescent="0.2">
      <c r="A470" s="27"/>
      <c r="B470" s="27"/>
      <c r="C470" s="27"/>
      <c r="D470" s="27"/>
      <c r="E470" s="27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53"/>
      <c r="S470" s="45"/>
      <c r="T470" s="45"/>
      <c r="U470" s="45"/>
      <c r="V470" s="45"/>
      <c r="W470" s="45"/>
      <c r="X470" s="45"/>
      <c r="Y470" s="45"/>
    </row>
    <row r="471" spans="1:25" ht="15.75" customHeight="1" x14ac:dyDescent="0.2">
      <c r="A471" s="27"/>
      <c r="B471" s="27"/>
      <c r="C471" s="27"/>
      <c r="D471" s="27"/>
      <c r="E471" s="27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53"/>
      <c r="S471" s="45"/>
      <c r="T471" s="45"/>
      <c r="U471" s="45"/>
      <c r="V471" s="45"/>
      <c r="W471" s="45"/>
      <c r="X471" s="45"/>
      <c r="Y471" s="45"/>
    </row>
    <row r="472" spans="1:25" ht="15.75" customHeight="1" x14ac:dyDescent="0.2">
      <c r="A472" s="27"/>
      <c r="B472" s="27"/>
      <c r="C472" s="27"/>
      <c r="D472" s="27"/>
      <c r="E472" s="27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53"/>
      <c r="S472" s="45"/>
      <c r="T472" s="45"/>
      <c r="U472" s="45"/>
      <c r="V472" s="45"/>
      <c r="W472" s="45"/>
      <c r="X472" s="45"/>
      <c r="Y472" s="45"/>
    </row>
    <row r="473" spans="1:25" ht="15.75" customHeight="1" x14ac:dyDescent="0.2">
      <c r="A473" s="27"/>
      <c r="B473" s="27"/>
      <c r="C473" s="27"/>
      <c r="D473" s="27"/>
      <c r="E473" s="27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53"/>
      <c r="S473" s="45"/>
      <c r="T473" s="45"/>
      <c r="U473" s="45"/>
      <c r="V473" s="45"/>
      <c r="W473" s="45"/>
      <c r="X473" s="45"/>
      <c r="Y473" s="45"/>
    </row>
    <row r="474" spans="1:25" ht="15.75" customHeight="1" x14ac:dyDescent="0.2">
      <c r="A474" s="27"/>
      <c r="B474" s="27"/>
      <c r="C474" s="27"/>
      <c r="D474" s="27"/>
      <c r="E474" s="27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53"/>
      <c r="S474" s="45"/>
      <c r="T474" s="45"/>
      <c r="U474" s="45"/>
      <c r="V474" s="45"/>
      <c r="W474" s="45"/>
      <c r="X474" s="45"/>
      <c r="Y474" s="45"/>
    </row>
    <row r="475" spans="1:25" ht="15.75" customHeight="1" x14ac:dyDescent="0.2">
      <c r="A475" s="27"/>
      <c r="B475" s="27"/>
      <c r="C475" s="27"/>
      <c r="D475" s="27"/>
      <c r="E475" s="27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53"/>
      <c r="S475" s="45"/>
      <c r="T475" s="45"/>
      <c r="U475" s="45"/>
      <c r="V475" s="45"/>
      <c r="W475" s="45"/>
      <c r="X475" s="45"/>
      <c r="Y475" s="45"/>
    </row>
    <row r="476" spans="1:25" ht="15.75" customHeight="1" x14ac:dyDescent="0.2">
      <c r="A476" s="27"/>
      <c r="B476" s="27"/>
      <c r="C476" s="27"/>
      <c r="D476" s="27"/>
      <c r="E476" s="27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53"/>
      <c r="S476" s="45"/>
      <c r="T476" s="45"/>
      <c r="U476" s="45"/>
      <c r="V476" s="45"/>
      <c r="W476" s="45"/>
      <c r="X476" s="45"/>
      <c r="Y476" s="45"/>
    </row>
    <row r="477" spans="1:25" ht="15.75" customHeight="1" x14ac:dyDescent="0.2">
      <c r="A477" s="27"/>
      <c r="B477" s="27"/>
      <c r="C477" s="27"/>
      <c r="D477" s="27"/>
      <c r="E477" s="27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53"/>
      <c r="S477" s="45"/>
      <c r="T477" s="45"/>
      <c r="U477" s="45"/>
      <c r="V477" s="45"/>
      <c r="W477" s="45"/>
      <c r="X477" s="45"/>
      <c r="Y477" s="45"/>
    </row>
    <row r="478" spans="1:25" ht="15.75" customHeight="1" x14ac:dyDescent="0.2">
      <c r="A478" s="27"/>
      <c r="B478" s="27"/>
      <c r="C478" s="27"/>
      <c r="D478" s="27"/>
      <c r="E478" s="27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53"/>
      <c r="S478" s="45"/>
      <c r="T478" s="45"/>
      <c r="U478" s="45"/>
      <c r="V478" s="45"/>
      <c r="W478" s="45"/>
      <c r="X478" s="45"/>
      <c r="Y478" s="45"/>
    </row>
    <row r="479" spans="1:25" ht="15.75" customHeight="1" x14ac:dyDescent="0.2">
      <c r="A479" s="27"/>
      <c r="B479" s="27"/>
      <c r="C479" s="27"/>
      <c r="D479" s="27"/>
      <c r="E479" s="27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53"/>
      <c r="S479" s="45"/>
      <c r="T479" s="45"/>
      <c r="U479" s="45"/>
      <c r="V479" s="45"/>
      <c r="W479" s="45"/>
      <c r="X479" s="45"/>
      <c r="Y479" s="45"/>
    </row>
    <row r="480" spans="1:25" ht="15.75" customHeight="1" x14ac:dyDescent="0.2">
      <c r="A480" s="27"/>
      <c r="B480" s="27"/>
      <c r="C480" s="27"/>
      <c r="D480" s="27"/>
      <c r="E480" s="27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53"/>
      <c r="S480" s="45"/>
      <c r="T480" s="45"/>
      <c r="U480" s="45"/>
      <c r="V480" s="45"/>
      <c r="W480" s="45"/>
      <c r="X480" s="45"/>
      <c r="Y480" s="45"/>
    </row>
    <row r="481" spans="1:25" ht="15.75" customHeight="1" x14ac:dyDescent="0.2">
      <c r="A481" s="27"/>
      <c r="B481" s="27"/>
      <c r="C481" s="27"/>
      <c r="D481" s="27"/>
      <c r="E481" s="27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53"/>
      <c r="S481" s="45"/>
      <c r="T481" s="45"/>
      <c r="U481" s="45"/>
      <c r="V481" s="45"/>
      <c r="W481" s="45"/>
      <c r="X481" s="45"/>
      <c r="Y481" s="45"/>
    </row>
    <row r="482" spans="1:25" ht="15.75" customHeight="1" x14ac:dyDescent="0.2">
      <c r="A482" s="27"/>
      <c r="B482" s="27"/>
      <c r="C482" s="27"/>
      <c r="D482" s="27"/>
      <c r="E482" s="27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53"/>
      <c r="S482" s="45"/>
      <c r="T482" s="45"/>
      <c r="U482" s="45"/>
      <c r="V482" s="45"/>
      <c r="W482" s="45"/>
      <c r="X482" s="45"/>
      <c r="Y482" s="45"/>
    </row>
    <row r="483" spans="1:25" ht="15.75" customHeight="1" x14ac:dyDescent="0.2">
      <c r="A483" s="27"/>
      <c r="B483" s="27"/>
      <c r="C483" s="27"/>
      <c r="D483" s="27"/>
      <c r="E483" s="27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53"/>
      <c r="S483" s="45"/>
      <c r="T483" s="45"/>
      <c r="U483" s="45"/>
      <c r="V483" s="45"/>
      <c r="W483" s="45"/>
      <c r="X483" s="45"/>
      <c r="Y483" s="45"/>
    </row>
    <row r="484" spans="1:25" ht="15.75" customHeight="1" x14ac:dyDescent="0.2">
      <c r="A484" s="27"/>
      <c r="B484" s="27"/>
      <c r="C484" s="27"/>
      <c r="D484" s="27"/>
      <c r="E484" s="27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53"/>
      <c r="S484" s="45"/>
      <c r="T484" s="45"/>
      <c r="U484" s="45"/>
      <c r="V484" s="45"/>
      <c r="W484" s="45"/>
      <c r="X484" s="45"/>
      <c r="Y484" s="45"/>
    </row>
    <row r="485" spans="1:25" ht="15.75" customHeight="1" x14ac:dyDescent="0.2">
      <c r="A485" s="27"/>
      <c r="B485" s="27"/>
      <c r="C485" s="27"/>
      <c r="D485" s="27"/>
      <c r="E485" s="27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53"/>
      <c r="S485" s="45"/>
      <c r="T485" s="45"/>
      <c r="U485" s="45"/>
      <c r="V485" s="45"/>
      <c r="W485" s="45"/>
      <c r="X485" s="45"/>
      <c r="Y485" s="45"/>
    </row>
    <row r="486" spans="1:25" ht="15.75" customHeight="1" x14ac:dyDescent="0.2">
      <c r="A486" s="27"/>
      <c r="B486" s="27"/>
      <c r="C486" s="27"/>
      <c r="D486" s="27"/>
      <c r="E486" s="27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53"/>
      <c r="S486" s="45"/>
      <c r="T486" s="45"/>
      <c r="U486" s="45"/>
      <c r="V486" s="45"/>
      <c r="W486" s="45"/>
      <c r="X486" s="45"/>
      <c r="Y486" s="45"/>
    </row>
    <row r="487" spans="1:25" ht="15.75" customHeight="1" x14ac:dyDescent="0.2">
      <c r="A487" s="27"/>
      <c r="B487" s="27"/>
      <c r="C487" s="27"/>
      <c r="D487" s="27"/>
      <c r="E487" s="27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53"/>
      <c r="S487" s="45"/>
      <c r="T487" s="45"/>
      <c r="U487" s="45"/>
      <c r="V487" s="45"/>
      <c r="W487" s="45"/>
      <c r="X487" s="45"/>
      <c r="Y487" s="45"/>
    </row>
    <row r="488" spans="1:25" ht="15.75" customHeight="1" x14ac:dyDescent="0.2">
      <c r="A488" s="27"/>
      <c r="B488" s="27"/>
      <c r="C488" s="27"/>
      <c r="D488" s="27"/>
      <c r="E488" s="27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53"/>
      <c r="S488" s="45"/>
      <c r="T488" s="45"/>
      <c r="U488" s="45"/>
      <c r="V488" s="45"/>
      <c r="W488" s="45"/>
      <c r="X488" s="45"/>
      <c r="Y488" s="45"/>
    </row>
    <row r="489" spans="1:25" ht="15.75" customHeight="1" x14ac:dyDescent="0.2">
      <c r="A489" s="27"/>
      <c r="B489" s="27"/>
      <c r="C489" s="27"/>
      <c r="D489" s="27"/>
      <c r="E489" s="27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53"/>
      <c r="S489" s="45"/>
      <c r="T489" s="45"/>
      <c r="U489" s="45"/>
      <c r="V489" s="45"/>
      <c r="W489" s="45"/>
      <c r="X489" s="45"/>
      <c r="Y489" s="45"/>
    </row>
    <row r="490" spans="1:25" ht="15.75" customHeight="1" x14ac:dyDescent="0.2">
      <c r="A490" s="27"/>
      <c r="B490" s="27"/>
      <c r="C490" s="27"/>
      <c r="D490" s="27"/>
      <c r="E490" s="27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53"/>
      <c r="S490" s="45"/>
      <c r="T490" s="45"/>
      <c r="U490" s="45"/>
      <c r="V490" s="45"/>
      <c r="W490" s="45"/>
      <c r="X490" s="45"/>
      <c r="Y490" s="45"/>
    </row>
    <row r="491" spans="1:25" ht="15.75" customHeight="1" x14ac:dyDescent="0.2">
      <c r="A491" s="27"/>
      <c r="B491" s="27"/>
      <c r="C491" s="27"/>
      <c r="D491" s="27"/>
      <c r="E491" s="27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53"/>
      <c r="S491" s="45"/>
      <c r="T491" s="45"/>
      <c r="U491" s="45"/>
      <c r="V491" s="45"/>
      <c r="W491" s="45"/>
      <c r="X491" s="45"/>
      <c r="Y491" s="45"/>
    </row>
    <row r="492" spans="1:25" ht="15.75" customHeight="1" x14ac:dyDescent="0.2">
      <c r="A492" s="27"/>
      <c r="B492" s="27"/>
      <c r="C492" s="27"/>
      <c r="D492" s="27"/>
      <c r="E492" s="27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53"/>
      <c r="S492" s="45"/>
      <c r="T492" s="45"/>
      <c r="U492" s="45"/>
      <c r="V492" s="45"/>
      <c r="W492" s="45"/>
      <c r="X492" s="45"/>
      <c r="Y492" s="45"/>
    </row>
    <row r="493" spans="1:25" ht="15.75" customHeight="1" x14ac:dyDescent="0.2">
      <c r="A493" s="27"/>
      <c r="B493" s="27"/>
      <c r="C493" s="27"/>
      <c r="D493" s="27"/>
      <c r="E493" s="27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53"/>
      <c r="S493" s="45"/>
      <c r="T493" s="45"/>
      <c r="U493" s="45"/>
      <c r="V493" s="45"/>
      <c r="W493" s="45"/>
      <c r="X493" s="45"/>
      <c r="Y493" s="45"/>
    </row>
    <row r="494" spans="1:25" ht="15.75" customHeight="1" x14ac:dyDescent="0.2">
      <c r="A494" s="27"/>
      <c r="B494" s="27"/>
      <c r="C494" s="27"/>
      <c r="D494" s="27"/>
      <c r="E494" s="27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53"/>
      <c r="S494" s="45"/>
      <c r="T494" s="45"/>
      <c r="U494" s="45"/>
      <c r="V494" s="45"/>
      <c r="W494" s="45"/>
      <c r="X494" s="45"/>
      <c r="Y494" s="45"/>
    </row>
    <row r="495" spans="1:25" ht="15.75" customHeight="1" x14ac:dyDescent="0.2">
      <c r="A495" s="27"/>
      <c r="B495" s="27"/>
      <c r="C495" s="27"/>
      <c r="D495" s="27"/>
      <c r="E495" s="27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53"/>
      <c r="S495" s="45"/>
      <c r="T495" s="45"/>
      <c r="U495" s="45"/>
      <c r="V495" s="45"/>
      <c r="W495" s="45"/>
      <c r="X495" s="45"/>
      <c r="Y495" s="45"/>
    </row>
    <row r="496" spans="1:25" ht="15.75" customHeight="1" x14ac:dyDescent="0.2">
      <c r="A496" s="27"/>
      <c r="B496" s="27"/>
      <c r="C496" s="27"/>
      <c r="D496" s="27"/>
      <c r="E496" s="27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53"/>
      <c r="S496" s="45"/>
      <c r="T496" s="45"/>
      <c r="U496" s="45"/>
      <c r="V496" s="45"/>
      <c r="W496" s="45"/>
      <c r="X496" s="45"/>
      <c r="Y496" s="45"/>
    </row>
    <row r="497" spans="1:25" ht="15.75" customHeight="1" x14ac:dyDescent="0.2">
      <c r="A497" s="27"/>
      <c r="B497" s="27"/>
      <c r="C497" s="27"/>
      <c r="D497" s="27"/>
      <c r="E497" s="27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53"/>
      <c r="S497" s="45"/>
      <c r="T497" s="45"/>
      <c r="U497" s="45"/>
      <c r="V497" s="45"/>
      <c r="W497" s="45"/>
      <c r="X497" s="45"/>
      <c r="Y497" s="45"/>
    </row>
    <row r="498" spans="1:25" ht="15.75" customHeight="1" x14ac:dyDescent="0.2">
      <c r="A498" s="27"/>
      <c r="B498" s="27"/>
      <c r="C498" s="27"/>
      <c r="D498" s="27"/>
      <c r="E498" s="27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53"/>
      <c r="S498" s="45"/>
      <c r="T498" s="45"/>
      <c r="U498" s="45"/>
      <c r="V498" s="45"/>
      <c r="W498" s="45"/>
      <c r="X498" s="45"/>
      <c r="Y498" s="45"/>
    </row>
    <row r="499" spans="1:25" ht="15.75" customHeight="1" x14ac:dyDescent="0.2">
      <c r="A499" s="27"/>
      <c r="B499" s="27"/>
      <c r="C499" s="27"/>
      <c r="D499" s="27"/>
      <c r="E499" s="27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53"/>
      <c r="S499" s="45"/>
      <c r="T499" s="45"/>
      <c r="U499" s="45"/>
      <c r="V499" s="45"/>
      <c r="W499" s="45"/>
      <c r="X499" s="45"/>
      <c r="Y499" s="45"/>
    </row>
    <row r="500" spans="1:25" ht="15.75" customHeight="1" x14ac:dyDescent="0.2">
      <c r="A500" s="27"/>
      <c r="B500" s="27"/>
      <c r="C500" s="27"/>
      <c r="D500" s="27"/>
      <c r="E500" s="27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53"/>
      <c r="S500" s="45"/>
      <c r="T500" s="45"/>
      <c r="U500" s="45"/>
      <c r="V500" s="45"/>
      <c r="W500" s="45"/>
      <c r="X500" s="45"/>
      <c r="Y500" s="45"/>
    </row>
    <row r="501" spans="1:25" ht="15.75" customHeight="1" x14ac:dyDescent="0.2">
      <c r="A501" s="27"/>
      <c r="B501" s="27"/>
      <c r="C501" s="27"/>
      <c r="D501" s="27"/>
      <c r="E501" s="27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53"/>
      <c r="S501" s="45"/>
      <c r="T501" s="45"/>
      <c r="U501" s="45"/>
      <c r="V501" s="45"/>
      <c r="W501" s="45"/>
      <c r="X501" s="45"/>
      <c r="Y501" s="45"/>
    </row>
    <row r="502" spans="1:25" ht="15.75" customHeight="1" x14ac:dyDescent="0.2">
      <c r="A502" s="27"/>
      <c r="B502" s="27"/>
      <c r="C502" s="27"/>
      <c r="D502" s="27"/>
      <c r="E502" s="27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53"/>
      <c r="S502" s="45"/>
      <c r="T502" s="45"/>
      <c r="U502" s="45"/>
      <c r="V502" s="45"/>
      <c r="W502" s="45"/>
      <c r="X502" s="45"/>
      <c r="Y502" s="45"/>
    </row>
    <row r="503" spans="1:25" ht="15.75" customHeight="1" x14ac:dyDescent="0.2">
      <c r="A503" s="27"/>
      <c r="B503" s="27"/>
      <c r="C503" s="27"/>
      <c r="D503" s="27"/>
      <c r="E503" s="27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53"/>
      <c r="S503" s="45"/>
      <c r="T503" s="45"/>
      <c r="U503" s="45"/>
      <c r="V503" s="45"/>
      <c r="W503" s="45"/>
      <c r="X503" s="45"/>
      <c r="Y503" s="45"/>
    </row>
    <row r="504" spans="1:25" ht="15.75" customHeight="1" x14ac:dyDescent="0.2">
      <c r="A504" s="27"/>
      <c r="B504" s="27"/>
      <c r="C504" s="27"/>
      <c r="D504" s="27"/>
      <c r="E504" s="27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53"/>
      <c r="S504" s="45"/>
      <c r="T504" s="45"/>
      <c r="U504" s="45"/>
      <c r="V504" s="45"/>
      <c r="W504" s="45"/>
      <c r="X504" s="45"/>
      <c r="Y504" s="45"/>
    </row>
    <row r="505" spans="1:25" ht="15.75" customHeight="1" x14ac:dyDescent="0.2">
      <c r="A505" s="27"/>
      <c r="B505" s="27"/>
      <c r="C505" s="27"/>
      <c r="D505" s="27"/>
      <c r="E505" s="27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53"/>
      <c r="S505" s="45"/>
      <c r="T505" s="45"/>
      <c r="U505" s="45"/>
      <c r="V505" s="45"/>
      <c r="W505" s="45"/>
      <c r="X505" s="45"/>
      <c r="Y505" s="45"/>
    </row>
    <row r="506" spans="1:25" ht="15.75" customHeight="1" x14ac:dyDescent="0.2">
      <c r="A506" s="27"/>
      <c r="B506" s="27"/>
      <c r="C506" s="27"/>
      <c r="D506" s="27"/>
      <c r="E506" s="27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53"/>
      <c r="S506" s="45"/>
      <c r="T506" s="45"/>
      <c r="U506" s="45"/>
      <c r="V506" s="45"/>
      <c r="W506" s="45"/>
      <c r="X506" s="45"/>
      <c r="Y506" s="45"/>
    </row>
    <row r="507" spans="1:25" ht="15.75" customHeight="1" x14ac:dyDescent="0.2">
      <c r="A507" s="27"/>
      <c r="B507" s="27"/>
      <c r="C507" s="27"/>
      <c r="D507" s="27"/>
      <c r="E507" s="27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53"/>
      <c r="S507" s="45"/>
      <c r="T507" s="45"/>
      <c r="U507" s="45"/>
      <c r="V507" s="45"/>
      <c r="W507" s="45"/>
      <c r="X507" s="45"/>
      <c r="Y507" s="45"/>
    </row>
    <row r="508" spans="1:25" ht="15.75" customHeight="1" x14ac:dyDescent="0.2">
      <c r="A508" s="27"/>
      <c r="B508" s="27"/>
      <c r="C508" s="27"/>
      <c r="D508" s="27"/>
      <c r="E508" s="27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53"/>
      <c r="S508" s="45"/>
      <c r="T508" s="45"/>
      <c r="U508" s="45"/>
      <c r="V508" s="45"/>
      <c r="W508" s="45"/>
      <c r="X508" s="45"/>
      <c r="Y508" s="45"/>
    </row>
    <row r="509" spans="1:25" ht="15.75" customHeight="1" x14ac:dyDescent="0.2">
      <c r="A509" s="27"/>
      <c r="B509" s="27"/>
      <c r="C509" s="27"/>
      <c r="D509" s="27"/>
      <c r="E509" s="27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53"/>
      <c r="S509" s="45"/>
      <c r="T509" s="45"/>
      <c r="U509" s="45"/>
      <c r="V509" s="45"/>
      <c r="W509" s="45"/>
      <c r="X509" s="45"/>
      <c r="Y509" s="45"/>
    </row>
    <row r="510" spans="1:25" ht="15.75" customHeight="1" x14ac:dyDescent="0.2">
      <c r="A510" s="27"/>
      <c r="B510" s="27"/>
      <c r="C510" s="27"/>
      <c r="D510" s="27"/>
      <c r="E510" s="27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53"/>
      <c r="S510" s="45"/>
      <c r="T510" s="45"/>
      <c r="U510" s="45"/>
      <c r="V510" s="45"/>
      <c r="W510" s="45"/>
      <c r="X510" s="45"/>
      <c r="Y510" s="45"/>
    </row>
    <row r="511" spans="1:25" ht="15.75" customHeight="1" x14ac:dyDescent="0.2">
      <c r="A511" s="27"/>
      <c r="B511" s="27"/>
      <c r="C511" s="27"/>
      <c r="D511" s="27"/>
      <c r="E511" s="27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53"/>
      <c r="S511" s="45"/>
      <c r="T511" s="45"/>
      <c r="U511" s="45"/>
      <c r="V511" s="45"/>
      <c r="W511" s="45"/>
      <c r="X511" s="45"/>
      <c r="Y511" s="45"/>
    </row>
    <row r="512" spans="1:25" ht="15.75" customHeight="1" x14ac:dyDescent="0.2">
      <c r="A512" s="27"/>
      <c r="B512" s="27"/>
      <c r="C512" s="27"/>
      <c r="D512" s="27"/>
      <c r="E512" s="27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53"/>
      <c r="S512" s="45"/>
      <c r="T512" s="45"/>
      <c r="U512" s="45"/>
      <c r="V512" s="45"/>
      <c r="W512" s="45"/>
      <c r="X512" s="45"/>
      <c r="Y512" s="45"/>
    </row>
    <row r="513" spans="1:25" ht="15.75" customHeight="1" x14ac:dyDescent="0.2">
      <c r="A513" s="27"/>
      <c r="B513" s="27"/>
      <c r="C513" s="27"/>
      <c r="D513" s="27"/>
      <c r="E513" s="27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53"/>
      <c r="S513" s="45"/>
      <c r="T513" s="45"/>
      <c r="U513" s="45"/>
      <c r="V513" s="45"/>
      <c r="W513" s="45"/>
      <c r="X513" s="45"/>
      <c r="Y513" s="45"/>
    </row>
    <row r="514" spans="1:25" ht="15.75" customHeight="1" x14ac:dyDescent="0.2">
      <c r="A514" s="27"/>
      <c r="B514" s="27"/>
      <c r="C514" s="27"/>
      <c r="D514" s="27"/>
      <c r="E514" s="27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53"/>
      <c r="S514" s="45"/>
      <c r="T514" s="45"/>
      <c r="U514" s="45"/>
      <c r="V514" s="45"/>
      <c r="W514" s="45"/>
      <c r="X514" s="45"/>
      <c r="Y514" s="45"/>
    </row>
    <row r="515" spans="1:25" ht="15.75" customHeight="1" x14ac:dyDescent="0.2">
      <c r="A515" s="27"/>
      <c r="B515" s="27"/>
      <c r="C515" s="27"/>
      <c r="D515" s="27"/>
      <c r="E515" s="27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53"/>
      <c r="S515" s="45"/>
      <c r="T515" s="45"/>
      <c r="U515" s="45"/>
      <c r="V515" s="45"/>
      <c r="W515" s="45"/>
      <c r="X515" s="45"/>
      <c r="Y515" s="45"/>
    </row>
    <row r="516" spans="1:25" ht="15.75" customHeight="1" x14ac:dyDescent="0.2">
      <c r="A516" s="27"/>
      <c r="B516" s="27"/>
      <c r="C516" s="27"/>
      <c r="D516" s="27"/>
      <c r="E516" s="27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53"/>
      <c r="S516" s="45"/>
      <c r="T516" s="45"/>
      <c r="U516" s="45"/>
      <c r="V516" s="45"/>
      <c r="W516" s="45"/>
      <c r="X516" s="45"/>
      <c r="Y516" s="45"/>
    </row>
    <row r="517" spans="1:25" ht="15.75" customHeight="1" x14ac:dyDescent="0.2">
      <c r="A517" s="27"/>
      <c r="B517" s="27"/>
      <c r="C517" s="27"/>
      <c r="D517" s="27"/>
      <c r="E517" s="27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53"/>
      <c r="S517" s="45"/>
      <c r="T517" s="45"/>
      <c r="U517" s="45"/>
      <c r="V517" s="45"/>
      <c r="W517" s="45"/>
      <c r="X517" s="45"/>
      <c r="Y517" s="45"/>
    </row>
    <row r="518" spans="1:25" ht="15.75" customHeight="1" x14ac:dyDescent="0.2">
      <c r="A518" s="27"/>
      <c r="B518" s="27"/>
      <c r="C518" s="27"/>
      <c r="D518" s="27"/>
      <c r="E518" s="27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53"/>
      <c r="S518" s="45"/>
      <c r="T518" s="45"/>
      <c r="U518" s="45"/>
      <c r="V518" s="45"/>
      <c r="W518" s="45"/>
      <c r="X518" s="45"/>
      <c r="Y518" s="45"/>
    </row>
    <row r="519" spans="1:25" ht="15.75" customHeight="1" x14ac:dyDescent="0.2">
      <c r="A519" s="27"/>
      <c r="B519" s="27"/>
      <c r="C519" s="27"/>
      <c r="D519" s="27"/>
      <c r="E519" s="27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53"/>
      <c r="S519" s="45"/>
      <c r="T519" s="45"/>
      <c r="U519" s="45"/>
      <c r="V519" s="45"/>
      <c r="W519" s="45"/>
      <c r="X519" s="45"/>
      <c r="Y519" s="45"/>
    </row>
    <row r="520" spans="1:25" ht="15.75" customHeight="1" x14ac:dyDescent="0.2">
      <c r="A520" s="27"/>
      <c r="B520" s="27"/>
      <c r="C520" s="27"/>
      <c r="D520" s="27"/>
      <c r="E520" s="27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53"/>
      <c r="S520" s="45"/>
      <c r="T520" s="45"/>
      <c r="U520" s="45"/>
      <c r="V520" s="45"/>
      <c r="W520" s="45"/>
      <c r="X520" s="45"/>
      <c r="Y520" s="45"/>
    </row>
    <row r="521" spans="1:25" ht="15.75" customHeight="1" x14ac:dyDescent="0.2">
      <c r="A521" s="27"/>
      <c r="B521" s="27"/>
      <c r="C521" s="27"/>
      <c r="D521" s="27"/>
      <c r="E521" s="27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53"/>
      <c r="S521" s="45"/>
      <c r="T521" s="45"/>
      <c r="U521" s="45"/>
      <c r="V521" s="45"/>
      <c r="W521" s="45"/>
      <c r="X521" s="45"/>
      <c r="Y521" s="45"/>
    </row>
    <row r="522" spans="1:25" ht="15.75" customHeight="1" x14ac:dyDescent="0.2">
      <c r="A522" s="27"/>
      <c r="B522" s="27"/>
      <c r="C522" s="27"/>
      <c r="D522" s="27"/>
      <c r="E522" s="27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53"/>
      <c r="S522" s="45"/>
      <c r="T522" s="45"/>
      <c r="U522" s="45"/>
      <c r="V522" s="45"/>
      <c r="W522" s="45"/>
      <c r="X522" s="45"/>
      <c r="Y522" s="45"/>
    </row>
    <row r="523" spans="1:25" ht="15.75" customHeight="1" x14ac:dyDescent="0.2">
      <c r="A523" s="27"/>
      <c r="B523" s="27"/>
      <c r="C523" s="27"/>
      <c r="D523" s="27"/>
      <c r="E523" s="27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53"/>
      <c r="S523" s="45"/>
      <c r="T523" s="45"/>
      <c r="U523" s="45"/>
      <c r="V523" s="45"/>
      <c r="W523" s="45"/>
      <c r="X523" s="45"/>
      <c r="Y523" s="45"/>
    </row>
    <row r="524" spans="1:25" ht="15.75" customHeight="1" x14ac:dyDescent="0.2">
      <c r="A524" s="27"/>
      <c r="B524" s="27"/>
      <c r="C524" s="27"/>
      <c r="D524" s="27"/>
      <c r="E524" s="27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53"/>
      <c r="S524" s="45"/>
      <c r="T524" s="45"/>
      <c r="U524" s="45"/>
      <c r="V524" s="45"/>
      <c r="W524" s="45"/>
      <c r="X524" s="45"/>
      <c r="Y524" s="45"/>
    </row>
    <row r="525" spans="1:25" ht="15.75" customHeight="1" x14ac:dyDescent="0.2">
      <c r="A525" s="27"/>
      <c r="B525" s="27"/>
      <c r="C525" s="27"/>
      <c r="D525" s="27"/>
      <c r="E525" s="27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53"/>
      <c r="S525" s="45"/>
      <c r="T525" s="45"/>
      <c r="U525" s="45"/>
      <c r="V525" s="45"/>
      <c r="W525" s="45"/>
      <c r="X525" s="45"/>
      <c r="Y525" s="45"/>
    </row>
    <row r="526" spans="1:25" ht="15.75" customHeight="1" x14ac:dyDescent="0.2">
      <c r="A526" s="27"/>
      <c r="B526" s="27"/>
      <c r="C526" s="27"/>
      <c r="D526" s="27"/>
      <c r="E526" s="27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53"/>
      <c r="S526" s="45"/>
      <c r="T526" s="45"/>
      <c r="U526" s="45"/>
      <c r="V526" s="45"/>
      <c r="W526" s="45"/>
      <c r="X526" s="45"/>
      <c r="Y526" s="45"/>
    </row>
    <row r="527" spans="1:25" ht="15.75" customHeight="1" x14ac:dyDescent="0.2">
      <c r="A527" s="27"/>
      <c r="B527" s="27"/>
      <c r="C527" s="27"/>
      <c r="D527" s="27"/>
      <c r="E527" s="27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53"/>
      <c r="S527" s="45"/>
      <c r="T527" s="45"/>
      <c r="U527" s="45"/>
      <c r="V527" s="45"/>
      <c r="W527" s="45"/>
      <c r="X527" s="45"/>
      <c r="Y527" s="45"/>
    </row>
    <row r="528" spans="1:25" ht="15.75" customHeight="1" x14ac:dyDescent="0.2">
      <c r="A528" s="27"/>
      <c r="B528" s="27"/>
      <c r="C528" s="27"/>
      <c r="D528" s="27"/>
      <c r="E528" s="27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53"/>
      <c r="S528" s="45"/>
      <c r="T528" s="45"/>
      <c r="U528" s="45"/>
      <c r="V528" s="45"/>
      <c r="W528" s="45"/>
      <c r="X528" s="45"/>
      <c r="Y528" s="45"/>
    </row>
    <row r="529" spans="1:25" ht="15.75" customHeight="1" x14ac:dyDescent="0.2">
      <c r="A529" s="27"/>
      <c r="B529" s="27"/>
      <c r="C529" s="27"/>
      <c r="D529" s="27"/>
      <c r="E529" s="27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53"/>
      <c r="S529" s="45"/>
      <c r="T529" s="45"/>
      <c r="U529" s="45"/>
      <c r="V529" s="45"/>
      <c r="W529" s="45"/>
      <c r="X529" s="45"/>
      <c r="Y529" s="45"/>
    </row>
    <row r="530" spans="1:25" ht="15.75" customHeight="1" x14ac:dyDescent="0.2">
      <c r="A530" s="27"/>
      <c r="B530" s="27"/>
      <c r="C530" s="27"/>
      <c r="D530" s="27"/>
      <c r="E530" s="27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53"/>
      <c r="S530" s="45"/>
      <c r="T530" s="45"/>
      <c r="U530" s="45"/>
      <c r="V530" s="45"/>
      <c r="W530" s="45"/>
      <c r="X530" s="45"/>
      <c r="Y530" s="45"/>
    </row>
    <row r="531" spans="1:25" ht="15.75" customHeight="1" x14ac:dyDescent="0.2">
      <c r="A531" s="27"/>
      <c r="B531" s="27"/>
      <c r="C531" s="27"/>
      <c r="D531" s="27"/>
      <c r="E531" s="27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53"/>
      <c r="S531" s="45"/>
      <c r="T531" s="45"/>
      <c r="U531" s="45"/>
      <c r="V531" s="45"/>
      <c r="W531" s="45"/>
      <c r="X531" s="45"/>
      <c r="Y531" s="45"/>
    </row>
    <row r="532" spans="1:25" ht="15.75" customHeight="1" x14ac:dyDescent="0.2">
      <c r="A532" s="27"/>
      <c r="B532" s="27"/>
      <c r="C532" s="27"/>
      <c r="D532" s="27"/>
      <c r="E532" s="27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53"/>
      <c r="S532" s="45"/>
      <c r="T532" s="45"/>
      <c r="U532" s="45"/>
      <c r="V532" s="45"/>
      <c r="W532" s="45"/>
      <c r="X532" s="45"/>
      <c r="Y532" s="45"/>
    </row>
    <row r="533" spans="1:25" ht="15.75" customHeight="1" x14ac:dyDescent="0.2">
      <c r="A533" s="27"/>
      <c r="B533" s="27"/>
      <c r="C533" s="27"/>
      <c r="D533" s="27"/>
      <c r="E533" s="27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53"/>
      <c r="S533" s="45"/>
      <c r="T533" s="45"/>
      <c r="U533" s="45"/>
      <c r="V533" s="45"/>
      <c r="W533" s="45"/>
      <c r="X533" s="45"/>
      <c r="Y533" s="45"/>
    </row>
    <row r="534" spans="1:25" ht="15.75" customHeight="1" x14ac:dyDescent="0.2">
      <c r="A534" s="27"/>
      <c r="B534" s="27"/>
      <c r="C534" s="27"/>
      <c r="D534" s="27"/>
      <c r="E534" s="27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53"/>
      <c r="S534" s="45"/>
      <c r="T534" s="45"/>
      <c r="U534" s="45"/>
      <c r="V534" s="45"/>
      <c r="W534" s="45"/>
      <c r="X534" s="45"/>
      <c r="Y534" s="45"/>
    </row>
    <row r="535" spans="1:25" ht="15.75" customHeight="1" x14ac:dyDescent="0.2">
      <c r="A535" s="27"/>
      <c r="B535" s="27"/>
      <c r="C535" s="27"/>
      <c r="D535" s="27"/>
      <c r="E535" s="27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53"/>
      <c r="S535" s="45"/>
      <c r="T535" s="45"/>
      <c r="U535" s="45"/>
      <c r="V535" s="45"/>
      <c r="W535" s="45"/>
      <c r="X535" s="45"/>
      <c r="Y535" s="45"/>
    </row>
    <row r="536" spans="1:25" ht="15.75" customHeight="1" x14ac:dyDescent="0.2">
      <c r="A536" s="27"/>
      <c r="B536" s="27"/>
      <c r="C536" s="27"/>
      <c r="D536" s="27"/>
      <c r="E536" s="27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53"/>
      <c r="S536" s="45"/>
      <c r="T536" s="45"/>
      <c r="U536" s="45"/>
      <c r="V536" s="45"/>
      <c r="W536" s="45"/>
      <c r="X536" s="45"/>
      <c r="Y536" s="45"/>
    </row>
    <row r="537" spans="1:25" ht="15.75" customHeight="1" x14ac:dyDescent="0.2">
      <c r="A537" s="27"/>
      <c r="B537" s="27"/>
      <c r="C537" s="27"/>
      <c r="D537" s="27"/>
      <c r="E537" s="27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53"/>
      <c r="S537" s="45"/>
      <c r="T537" s="45"/>
      <c r="U537" s="45"/>
      <c r="V537" s="45"/>
      <c r="W537" s="45"/>
      <c r="X537" s="45"/>
      <c r="Y537" s="45"/>
    </row>
    <row r="538" spans="1:25" ht="15.75" customHeight="1" x14ac:dyDescent="0.2">
      <c r="A538" s="27"/>
      <c r="B538" s="27"/>
      <c r="C538" s="27"/>
      <c r="D538" s="27"/>
      <c r="E538" s="27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53"/>
      <c r="S538" s="45"/>
      <c r="T538" s="45"/>
      <c r="U538" s="45"/>
      <c r="V538" s="45"/>
      <c r="W538" s="45"/>
      <c r="X538" s="45"/>
      <c r="Y538" s="45"/>
    </row>
    <row r="539" spans="1:25" ht="15.75" customHeight="1" x14ac:dyDescent="0.2">
      <c r="A539" s="27"/>
      <c r="B539" s="27"/>
      <c r="C539" s="27"/>
      <c r="D539" s="27"/>
      <c r="E539" s="27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53"/>
      <c r="S539" s="45"/>
      <c r="T539" s="45"/>
      <c r="U539" s="45"/>
      <c r="V539" s="45"/>
      <c r="W539" s="45"/>
      <c r="X539" s="45"/>
      <c r="Y539" s="45"/>
    </row>
    <row r="540" spans="1:25" ht="15.75" customHeight="1" x14ac:dyDescent="0.2">
      <c r="A540" s="27"/>
      <c r="B540" s="27"/>
      <c r="C540" s="27"/>
      <c r="D540" s="27"/>
      <c r="E540" s="27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53"/>
      <c r="S540" s="45"/>
      <c r="T540" s="45"/>
      <c r="U540" s="45"/>
      <c r="V540" s="45"/>
      <c r="W540" s="45"/>
      <c r="X540" s="45"/>
      <c r="Y540" s="45"/>
    </row>
    <row r="541" spans="1:25" ht="15.75" customHeight="1" x14ac:dyDescent="0.2">
      <c r="A541" s="27"/>
      <c r="B541" s="27"/>
      <c r="C541" s="27"/>
      <c r="D541" s="27"/>
      <c r="E541" s="27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53"/>
      <c r="S541" s="45"/>
      <c r="T541" s="45"/>
      <c r="U541" s="45"/>
      <c r="V541" s="45"/>
      <c r="W541" s="45"/>
      <c r="X541" s="45"/>
      <c r="Y541" s="45"/>
    </row>
    <row r="542" spans="1:25" ht="15.75" customHeight="1" x14ac:dyDescent="0.2">
      <c r="A542" s="27"/>
      <c r="B542" s="27"/>
      <c r="C542" s="27"/>
      <c r="D542" s="27"/>
      <c r="E542" s="27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53"/>
      <c r="S542" s="45"/>
      <c r="T542" s="45"/>
      <c r="U542" s="45"/>
      <c r="V542" s="45"/>
      <c r="W542" s="45"/>
      <c r="X542" s="45"/>
      <c r="Y542" s="45"/>
    </row>
    <row r="543" spans="1:25" ht="15.75" customHeight="1" x14ac:dyDescent="0.2">
      <c r="A543" s="27"/>
      <c r="B543" s="27"/>
      <c r="C543" s="27"/>
      <c r="D543" s="27"/>
      <c r="E543" s="27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53"/>
      <c r="S543" s="45"/>
      <c r="T543" s="45"/>
      <c r="U543" s="45"/>
      <c r="V543" s="45"/>
      <c r="W543" s="45"/>
      <c r="X543" s="45"/>
      <c r="Y543" s="45"/>
    </row>
    <row r="544" spans="1:25" ht="15.75" customHeight="1" x14ac:dyDescent="0.2">
      <c r="A544" s="27"/>
      <c r="B544" s="27"/>
      <c r="C544" s="27"/>
      <c r="D544" s="27"/>
      <c r="E544" s="27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53"/>
      <c r="S544" s="45"/>
      <c r="T544" s="45"/>
      <c r="U544" s="45"/>
      <c r="V544" s="45"/>
      <c r="W544" s="45"/>
      <c r="X544" s="45"/>
      <c r="Y544" s="45"/>
    </row>
    <row r="545" spans="1:25" ht="15.75" customHeight="1" x14ac:dyDescent="0.2">
      <c r="A545" s="27"/>
      <c r="B545" s="27"/>
      <c r="C545" s="27"/>
      <c r="D545" s="27"/>
      <c r="E545" s="27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53"/>
      <c r="S545" s="45"/>
      <c r="T545" s="45"/>
      <c r="U545" s="45"/>
      <c r="V545" s="45"/>
      <c r="W545" s="45"/>
      <c r="X545" s="45"/>
      <c r="Y545" s="45"/>
    </row>
    <row r="546" spans="1:25" ht="15.75" customHeight="1" x14ac:dyDescent="0.2">
      <c r="A546" s="27"/>
      <c r="B546" s="27"/>
      <c r="C546" s="27"/>
      <c r="D546" s="27"/>
      <c r="E546" s="27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53"/>
      <c r="S546" s="45"/>
      <c r="T546" s="45"/>
      <c r="U546" s="45"/>
      <c r="V546" s="45"/>
      <c r="W546" s="45"/>
      <c r="X546" s="45"/>
      <c r="Y546" s="45"/>
    </row>
    <row r="547" spans="1:25" ht="15.75" customHeight="1" x14ac:dyDescent="0.2">
      <c r="A547" s="27"/>
      <c r="B547" s="27"/>
      <c r="C547" s="27"/>
      <c r="D547" s="27"/>
      <c r="E547" s="27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53"/>
      <c r="S547" s="45"/>
      <c r="T547" s="45"/>
      <c r="U547" s="45"/>
      <c r="V547" s="45"/>
      <c r="W547" s="45"/>
      <c r="X547" s="45"/>
      <c r="Y547" s="45"/>
    </row>
    <row r="548" spans="1:25" ht="15.75" customHeight="1" x14ac:dyDescent="0.2">
      <c r="A548" s="27"/>
      <c r="B548" s="27"/>
      <c r="C548" s="27"/>
      <c r="D548" s="27"/>
      <c r="E548" s="27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53"/>
      <c r="S548" s="45"/>
      <c r="T548" s="45"/>
      <c r="U548" s="45"/>
      <c r="V548" s="45"/>
      <c r="W548" s="45"/>
      <c r="X548" s="45"/>
      <c r="Y548" s="45"/>
    </row>
    <row r="549" spans="1:25" ht="15.75" customHeight="1" x14ac:dyDescent="0.2">
      <c r="A549" s="27"/>
      <c r="B549" s="27"/>
      <c r="C549" s="27"/>
      <c r="D549" s="27"/>
      <c r="E549" s="27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53"/>
      <c r="S549" s="45"/>
      <c r="T549" s="45"/>
      <c r="U549" s="45"/>
      <c r="V549" s="45"/>
      <c r="W549" s="45"/>
      <c r="X549" s="45"/>
      <c r="Y549" s="45"/>
    </row>
    <row r="550" spans="1:25" ht="15.75" customHeight="1" x14ac:dyDescent="0.2">
      <c r="A550" s="27"/>
      <c r="B550" s="27"/>
      <c r="C550" s="27"/>
      <c r="D550" s="27"/>
      <c r="E550" s="27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53"/>
      <c r="S550" s="45"/>
      <c r="T550" s="45"/>
      <c r="U550" s="45"/>
      <c r="V550" s="45"/>
      <c r="W550" s="45"/>
      <c r="X550" s="45"/>
      <c r="Y550" s="45"/>
    </row>
    <row r="551" spans="1:25" ht="15.75" customHeight="1" x14ac:dyDescent="0.2">
      <c r="A551" s="27"/>
      <c r="B551" s="27"/>
      <c r="C551" s="27"/>
      <c r="D551" s="27"/>
      <c r="E551" s="27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53"/>
      <c r="S551" s="45"/>
      <c r="T551" s="45"/>
      <c r="U551" s="45"/>
      <c r="V551" s="45"/>
      <c r="W551" s="45"/>
      <c r="X551" s="45"/>
      <c r="Y551" s="45"/>
    </row>
    <row r="552" spans="1:25" ht="15.75" customHeight="1" x14ac:dyDescent="0.2">
      <c r="A552" s="27"/>
      <c r="B552" s="27"/>
      <c r="C552" s="27"/>
      <c r="D552" s="27"/>
      <c r="E552" s="27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53"/>
      <c r="S552" s="45"/>
      <c r="T552" s="45"/>
      <c r="U552" s="45"/>
      <c r="V552" s="45"/>
      <c r="W552" s="45"/>
      <c r="X552" s="45"/>
      <c r="Y552" s="45"/>
    </row>
    <row r="553" spans="1:25" ht="15.75" customHeight="1" x14ac:dyDescent="0.2">
      <c r="A553" s="27"/>
      <c r="B553" s="27"/>
      <c r="C553" s="27"/>
      <c r="D553" s="27"/>
      <c r="E553" s="27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53"/>
      <c r="S553" s="45"/>
      <c r="T553" s="45"/>
      <c r="U553" s="45"/>
      <c r="V553" s="45"/>
      <c r="W553" s="45"/>
      <c r="X553" s="45"/>
      <c r="Y553" s="45"/>
    </row>
    <row r="554" spans="1:25" ht="15.75" customHeight="1" x14ac:dyDescent="0.2">
      <c r="A554" s="27"/>
      <c r="B554" s="27"/>
      <c r="C554" s="27"/>
      <c r="D554" s="27"/>
      <c r="E554" s="27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53"/>
      <c r="S554" s="45"/>
      <c r="T554" s="45"/>
      <c r="U554" s="45"/>
      <c r="V554" s="45"/>
      <c r="W554" s="45"/>
      <c r="X554" s="45"/>
      <c r="Y554" s="45"/>
    </row>
    <row r="555" spans="1:25" ht="15.75" customHeight="1" x14ac:dyDescent="0.2">
      <c r="A555" s="27"/>
      <c r="B555" s="27"/>
      <c r="C555" s="27"/>
      <c r="D555" s="27"/>
      <c r="E555" s="27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53"/>
      <c r="S555" s="45"/>
      <c r="T555" s="45"/>
      <c r="U555" s="45"/>
      <c r="V555" s="45"/>
      <c r="W555" s="45"/>
      <c r="X555" s="45"/>
      <c r="Y555" s="45"/>
    </row>
    <row r="556" spans="1:25" ht="15.75" customHeight="1" x14ac:dyDescent="0.2">
      <c r="A556" s="27"/>
      <c r="B556" s="27"/>
      <c r="C556" s="27"/>
      <c r="D556" s="27"/>
      <c r="E556" s="27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53"/>
      <c r="S556" s="45"/>
      <c r="T556" s="45"/>
      <c r="U556" s="45"/>
      <c r="V556" s="45"/>
      <c r="W556" s="45"/>
      <c r="X556" s="45"/>
      <c r="Y556" s="45"/>
    </row>
    <row r="557" spans="1:25" ht="15.75" customHeight="1" x14ac:dyDescent="0.2">
      <c r="A557" s="27"/>
      <c r="B557" s="27"/>
      <c r="C557" s="27"/>
      <c r="D557" s="27"/>
      <c r="E557" s="27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53"/>
      <c r="S557" s="45"/>
      <c r="T557" s="45"/>
      <c r="U557" s="45"/>
      <c r="V557" s="45"/>
      <c r="W557" s="45"/>
      <c r="X557" s="45"/>
      <c r="Y557" s="45"/>
    </row>
    <row r="558" spans="1:25" ht="15.75" customHeight="1" x14ac:dyDescent="0.2">
      <c r="A558" s="27"/>
      <c r="B558" s="27"/>
      <c r="C558" s="27"/>
      <c r="D558" s="27"/>
      <c r="E558" s="27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53"/>
      <c r="S558" s="45"/>
      <c r="T558" s="45"/>
      <c r="U558" s="45"/>
      <c r="V558" s="45"/>
      <c r="W558" s="45"/>
      <c r="X558" s="45"/>
      <c r="Y558" s="45"/>
    </row>
    <row r="559" spans="1:25" ht="15.75" customHeight="1" x14ac:dyDescent="0.2">
      <c r="A559" s="27"/>
      <c r="B559" s="27"/>
      <c r="C559" s="27"/>
      <c r="D559" s="27"/>
      <c r="E559" s="27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53"/>
      <c r="S559" s="45"/>
      <c r="T559" s="45"/>
      <c r="U559" s="45"/>
      <c r="V559" s="45"/>
      <c r="W559" s="45"/>
      <c r="X559" s="45"/>
      <c r="Y559" s="45"/>
    </row>
    <row r="560" spans="1:25" ht="15.75" customHeight="1" x14ac:dyDescent="0.2">
      <c r="A560" s="27"/>
      <c r="B560" s="27"/>
      <c r="C560" s="27"/>
      <c r="D560" s="27"/>
      <c r="E560" s="27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53"/>
      <c r="S560" s="45"/>
      <c r="T560" s="45"/>
      <c r="U560" s="45"/>
      <c r="V560" s="45"/>
      <c r="W560" s="45"/>
      <c r="X560" s="45"/>
      <c r="Y560" s="45"/>
    </row>
    <row r="561" spans="1:25" ht="15.75" customHeight="1" x14ac:dyDescent="0.2">
      <c r="A561" s="27"/>
      <c r="B561" s="27"/>
      <c r="C561" s="27"/>
      <c r="D561" s="27"/>
      <c r="E561" s="27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53"/>
      <c r="S561" s="45"/>
      <c r="T561" s="45"/>
      <c r="U561" s="45"/>
      <c r="V561" s="45"/>
      <c r="W561" s="45"/>
      <c r="X561" s="45"/>
      <c r="Y561" s="45"/>
    </row>
    <row r="562" spans="1:25" ht="15.75" customHeight="1" x14ac:dyDescent="0.2">
      <c r="A562" s="27"/>
      <c r="B562" s="27"/>
      <c r="C562" s="27"/>
      <c r="D562" s="27"/>
      <c r="E562" s="27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53"/>
      <c r="S562" s="45"/>
      <c r="T562" s="45"/>
      <c r="U562" s="45"/>
      <c r="V562" s="45"/>
      <c r="W562" s="45"/>
      <c r="X562" s="45"/>
      <c r="Y562" s="45"/>
    </row>
    <row r="563" spans="1:25" ht="15.75" customHeight="1" x14ac:dyDescent="0.2">
      <c r="A563" s="27"/>
      <c r="B563" s="27"/>
      <c r="C563" s="27"/>
      <c r="D563" s="27"/>
      <c r="E563" s="27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53"/>
      <c r="S563" s="45"/>
      <c r="T563" s="45"/>
      <c r="U563" s="45"/>
      <c r="V563" s="45"/>
      <c r="W563" s="45"/>
      <c r="X563" s="45"/>
      <c r="Y563" s="45"/>
    </row>
    <row r="564" spans="1:25" ht="15.75" customHeight="1" x14ac:dyDescent="0.2">
      <c r="A564" s="27"/>
      <c r="B564" s="27"/>
      <c r="C564" s="27"/>
      <c r="D564" s="27"/>
      <c r="E564" s="27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53"/>
      <c r="S564" s="45"/>
      <c r="T564" s="45"/>
      <c r="U564" s="45"/>
      <c r="V564" s="45"/>
      <c r="W564" s="45"/>
      <c r="X564" s="45"/>
      <c r="Y564" s="45"/>
    </row>
    <row r="565" spans="1:25" ht="15.75" customHeight="1" x14ac:dyDescent="0.2">
      <c r="A565" s="27"/>
      <c r="B565" s="27"/>
      <c r="C565" s="27"/>
      <c r="D565" s="27"/>
      <c r="E565" s="27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53"/>
      <c r="S565" s="45"/>
      <c r="T565" s="45"/>
      <c r="U565" s="45"/>
      <c r="V565" s="45"/>
      <c r="W565" s="45"/>
      <c r="X565" s="45"/>
      <c r="Y565" s="45"/>
    </row>
    <row r="566" spans="1:25" ht="15.75" customHeight="1" x14ac:dyDescent="0.2">
      <c r="A566" s="27"/>
      <c r="B566" s="27"/>
      <c r="C566" s="27"/>
      <c r="D566" s="27"/>
      <c r="E566" s="27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53"/>
      <c r="S566" s="45"/>
      <c r="T566" s="45"/>
      <c r="U566" s="45"/>
      <c r="V566" s="45"/>
      <c r="W566" s="45"/>
      <c r="X566" s="45"/>
      <c r="Y566" s="45"/>
    </row>
    <row r="567" spans="1:25" ht="15.75" customHeight="1" x14ac:dyDescent="0.2">
      <c r="A567" s="27"/>
      <c r="B567" s="27"/>
      <c r="C567" s="27"/>
      <c r="D567" s="27"/>
      <c r="E567" s="27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53"/>
      <c r="S567" s="45"/>
      <c r="T567" s="45"/>
      <c r="U567" s="45"/>
      <c r="V567" s="45"/>
      <c r="W567" s="45"/>
      <c r="X567" s="45"/>
      <c r="Y567" s="45"/>
    </row>
    <row r="568" spans="1:25" ht="15.75" customHeight="1" x14ac:dyDescent="0.2">
      <c r="A568" s="27"/>
      <c r="B568" s="27"/>
      <c r="C568" s="27"/>
      <c r="D568" s="27"/>
      <c r="E568" s="27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53"/>
      <c r="S568" s="45"/>
      <c r="T568" s="45"/>
      <c r="U568" s="45"/>
      <c r="V568" s="45"/>
      <c r="W568" s="45"/>
      <c r="X568" s="45"/>
      <c r="Y568" s="45"/>
    </row>
    <row r="569" spans="1:25" ht="15.75" customHeight="1" x14ac:dyDescent="0.2">
      <c r="A569" s="27"/>
      <c r="B569" s="27"/>
      <c r="C569" s="27"/>
      <c r="D569" s="27"/>
      <c r="E569" s="27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53"/>
      <c r="S569" s="45"/>
      <c r="T569" s="45"/>
      <c r="U569" s="45"/>
      <c r="V569" s="45"/>
      <c r="W569" s="45"/>
      <c r="X569" s="45"/>
      <c r="Y569" s="45"/>
    </row>
    <row r="570" spans="1:25" ht="15.75" customHeight="1" x14ac:dyDescent="0.2">
      <c r="A570" s="27"/>
      <c r="B570" s="27"/>
      <c r="C570" s="27"/>
      <c r="D570" s="27"/>
      <c r="E570" s="27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53"/>
      <c r="S570" s="45"/>
      <c r="T570" s="45"/>
      <c r="U570" s="45"/>
      <c r="V570" s="45"/>
      <c r="W570" s="45"/>
      <c r="X570" s="45"/>
      <c r="Y570" s="45"/>
    </row>
    <row r="571" spans="1:25" ht="15.75" customHeight="1" x14ac:dyDescent="0.2">
      <c r="A571" s="27"/>
      <c r="B571" s="27"/>
      <c r="C571" s="27"/>
      <c r="D571" s="27"/>
      <c r="E571" s="27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53"/>
      <c r="S571" s="45"/>
      <c r="T571" s="45"/>
      <c r="U571" s="45"/>
      <c r="V571" s="45"/>
      <c r="W571" s="45"/>
      <c r="X571" s="45"/>
      <c r="Y571" s="45"/>
    </row>
    <row r="572" spans="1:25" ht="15.75" customHeight="1" x14ac:dyDescent="0.2">
      <c r="A572" s="27"/>
      <c r="B572" s="27"/>
      <c r="C572" s="27"/>
      <c r="D572" s="27"/>
      <c r="E572" s="27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53"/>
      <c r="S572" s="45"/>
      <c r="T572" s="45"/>
      <c r="U572" s="45"/>
      <c r="V572" s="45"/>
      <c r="W572" s="45"/>
      <c r="X572" s="45"/>
      <c r="Y572" s="45"/>
    </row>
    <row r="573" spans="1:25" ht="15.75" customHeight="1" x14ac:dyDescent="0.2">
      <c r="A573" s="27"/>
      <c r="B573" s="27"/>
      <c r="C573" s="27"/>
      <c r="D573" s="27"/>
      <c r="E573" s="27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53"/>
      <c r="S573" s="45"/>
      <c r="T573" s="45"/>
      <c r="U573" s="45"/>
      <c r="V573" s="45"/>
      <c r="W573" s="45"/>
      <c r="X573" s="45"/>
      <c r="Y573" s="45"/>
    </row>
    <row r="574" spans="1:25" ht="15.75" customHeight="1" x14ac:dyDescent="0.2">
      <c r="A574" s="27"/>
      <c r="B574" s="27"/>
      <c r="C574" s="27"/>
      <c r="D574" s="27"/>
      <c r="E574" s="27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53"/>
      <c r="S574" s="45"/>
      <c r="T574" s="45"/>
      <c r="U574" s="45"/>
      <c r="V574" s="45"/>
      <c r="W574" s="45"/>
      <c r="X574" s="45"/>
      <c r="Y574" s="45"/>
    </row>
    <row r="575" spans="1:25" ht="15.75" customHeight="1" x14ac:dyDescent="0.2">
      <c r="A575" s="27"/>
      <c r="B575" s="27"/>
      <c r="C575" s="27"/>
      <c r="D575" s="27"/>
      <c r="E575" s="27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53"/>
      <c r="S575" s="45"/>
      <c r="T575" s="45"/>
      <c r="U575" s="45"/>
      <c r="V575" s="45"/>
      <c r="W575" s="45"/>
      <c r="X575" s="45"/>
      <c r="Y575" s="45"/>
    </row>
    <row r="576" spans="1:25" ht="15.75" customHeight="1" x14ac:dyDescent="0.2">
      <c r="A576" s="27"/>
      <c r="B576" s="27"/>
      <c r="C576" s="27"/>
      <c r="D576" s="27"/>
      <c r="E576" s="27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53"/>
      <c r="S576" s="45"/>
      <c r="T576" s="45"/>
      <c r="U576" s="45"/>
      <c r="V576" s="45"/>
      <c r="W576" s="45"/>
      <c r="X576" s="45"/>
      <c r="Y576" s="45"/>
    </row>
    <row r="577" spans="1:25" ht="15.75" customHeight="1" x14ac:dyDescent="0.2">
      <c r="A577" s="27"/>
      <c r="B577" s="27"/>
      <c r="C577" s="27"/>
      <c r="D577" s="27"/>
      <c r="E577" s="27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53"/>
      <c r="S577" s="45"/>
      <c r="T577" s="45"/>
      <c r="U577" s="45"/>
      <c r="V577" s="45"/>
      <c r="W577" s="45"/>
      <c r="X577" s="45"/>
      <c r="Y577" s="45"/>
    </row>
    <row r="578" spans="1:25" ht="15.75" customHeight="1" x14ac:dyDescent="0.2">
      <c r="A578" s="27"/>
      <c r="B578" s="27"/>
      <c r="C578" s="27"/>
      <c r="D578" s="27"/>
      <c r="E578" s="27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53"/>
      <c r="S578" s="45"/>
      <c r="T578" s="45"/>
      <c r="U578" s="45"/>
      <c r="V578" s="45"/>
      <c r="W578" s="45"/>
      <c r="X578" s="45"/>
      <c r="Y578" s="45"/>
    </row>
    <row r="579" spans="1:25" ht="15.75" customHeight="1" x14ac:dyDescent="0.2">
      <c r="A579" s="27"/>
      <c r="B579" s="27"/>
      <c r="C579" s="27"/>
      <c r="D579" s="27"/>
      <c r="E579" s="27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53"/>
      <c r="S579" s="45"/>
      <c r="T579" s="45"/>
      <c r="U579" s="45"/>
      <c r="V579" s="45"/>
      <c r="W579" s="45"/>
      <c r="X579" s="45"/>
      <c r="Y579" s="45"/>
    </row>
    <row r="580" spans="1:25" ht="15.75" customHeight="1" x14ac:dyDescent="0.2">
      <c r="A580" s="27"/>
      <c r="B580" s="27"/>
      <c r="C580" s="27"/>
      <c r="D580" s="27"/>
      <c r="E580" s="27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53"/>
      <c r="S580" s="45"/>
      <c r="T580" s="45"/>
      <c r="U580" s="45"/>
      <c r="V580" s="45"/>
      <c r="W580" s="45"/>
      <c r="X580" s="45"/>
      <c r="Y580" s="45"/>
    </row>
    <row r="581" spans="1:25" ht="15.75" customHeight="1" x14ac:dyDescent="0.2">
      <c r="A581" s="27"/>
      <c r="B581" s="27"/>
      <c r="C581" s="27"/>
      <c r="D581" s="27"/>
      <c r="E581" s="27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53"/>
      <c r="S581" s="45"/>
      <c r="T581" s="45"/>
      <c r="U581" s="45"/>
      <c r="V581" s="45"/>
      <c r="W581" s="45"/>
      <c r="X581" s="45"/>
      <c r="Y581" s="45"/>
    </row>
    <row r="582" spans="1:25" ht="15.75" customHeight="1" x14ac:dyDescent="0.2">
      <c r="A582" s="27"/>
      <c r="B582" s="27"/>
      <c r="C582" s="27"/>
      <c r="D582" s="27"/>
      <c r="E582" s="27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53"/>
      <c r="S582" s="45"/>
      <c r="T582" s="45"/>
      <c r="U582" s="45"/>
      <c r="V582" s="45"/>
      <c r="W582" s="45"/>
      <c r="X582" s="45"/>
      <c r="Y582" s="45"/>
    </row>
    <row r="583" spans="1:25" ht="15.75" customHeight="1" x14ac:dyDescent="0.2">
      <c r="A583" s="27"/>
      <c r="B583" s="27"/>
      <c r="C583" s="27"/>
      <c r="D583" s="27"/>
      <c r="E583" s="27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53"/>
      <c r="S583" s="45"/>
      <c r="T583" s="45"/>
      <c r="U583" s="45"/>
      <c r="V583" s="45"/>
      <c r="W583" s="45"/>
      <c r="X583" s="45"/>
      <c r="Y583" s="45"/>
    </row>
    <row r="584" spans="1:25" ht="15.75" customHeight="1" x14ac:dyDescent="0.2">
      <c r="A584" s="27"/>
      <c r="B584" s="27"/>
      <c r="C584" s="27"/>
      <c r="D584" s="27"/>
      <c r="E584" s="27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53"/>
      <c r="S584" s="45"/>
      <c r="T584" s="45"/>
      <c r="U584" s="45"/>
      <c r="V584" s="45"/>
      <c r="W584" s="45"/>
      <c r="X584" s="45"/>
      <c r="Y584" s="45"/>
    </row>
    <row r="585" spans="1:25" ht="15.75" customHeight="1" x14ac:dyDescent="0.2">
      <c r="A585" s="27"/>
      <c r="B585" s="27"/>
      <c r="C585" s="27"/>
      <c r="D585" s="27"/>
      <c r="E585" s="27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53"/>
      <c r="S585" s="45"/>
      <c r="T585" s="45"/>
      <c r="U585" s="45"/>
      <c r="V585" s="45"/>
      <c r="W585" s="45"/>
      <c r="X585" s="45"/>
      <c r="Y585" s="45"/>
    </row>
    <row r="586" spans="1:25" ht="15.75" customHeight="1" x14ac:dyDescent="0.2">
      <c r="A586" s="27"/>
      <c r="B586" s="27"/>
      <c r="C586" s="27"/>
      <c r="D586" s="27"/>
      <c r="E586" s="27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53"/>
      <c r="S586" s="45"/>
      <c r="T586" s="45"/>
      <c r="U586" s="45"/>
      <c r="V586" s="45"/>
      <c r="W586" s="45"/>
      <c r="X586" s="45"/>
      <c r="Y586" s="45"/>
    </row>
    <row r="587" spans="1:25" ht="15.75" customHeight="1" x14ac:dyDescent="0.2">
      <c r="A587" s="27"/>
      <c r="B587" s="27"/>
      <c r="C587" s="27"/>
      <c r="D587" s="27"/>
      <c r="E587" s="27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53"/>
      <c r="S587" s="45"/>
      <c r="T587" s="45"/>
      <c r="U587" s="45"/>
      <c r="V587" s="45"/>
      <c r="W587" s="45"/>
      <c r="X587" s="45"/>
      <c r="Y587" s="45"/>
    </row>
    <row r="588" spans="1:25" ht="15.75" customHeight="1" x14ac:dyDescent="0.2">
      <c r="A588" s="27"/>
      <c r="B588" s="27"/>
      <c r="C588" s="27"/>
      <c r="D588" s="27"/>
      <c r="E588" s="27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53"/>
      <c r="S588" s="45"/>
      <c r="T588" s="45"/>
      <c r="U588" s="45"/>
      <c r="V588" s="45"/>
      <c r="W588" s="45"/>
      <c r="X588" s="45"/>
      <c r="Y588" s="45"/>
    </row>
    <row r="589" spans="1:25" ht="15.75" customHeight="1" x14ac:dyDescent="0.2">
      <c r="A589" s="27"/>
      <c r="B589" s="27"/>
      <c r="C589" s="27"/>
      <c r="D589" s="27"/>
      <c r="E589" s="27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53"/>
      <c r="S589" s="45"/>
      <c r="T589" s="45"/>
      <c r="U589" s="45"/>
      <c r="V589" s="45"/>
      <c r="W589" s="45"/>
      <c r="X589" s="45"/>
      <c r="Y589" s="45"/>
    </row>
    <row r="590" spans="1:25" ht="15.75" customHeight="1" x14ac:dyDescent="0.2">
      <c r="A590" s="27"/>
      <c r="B590" s="27"/>
      <c r="C590" s="27"/>
      <c r="D590" s="27"/>
      <c r="E590" s="27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53"/>
      <c r="S590" s="45"/>
      <c r="T590" s="45"/>
      <c r="U590" s="45"/>
      <c r="V590" s="45"/>
      <c r="W590" s="45"/>
      <c r="X590" s="45"/>
      <c r="Y590" s="45"/>
    </row>
    <row r="591" spans="1:25" ht="15.75" customHeight="1" x14ac:dyDescent="0.2">
      <c r="A591" s="27"/>
      <c r="B591" s="27"/>
      <c r="C591" s="27"/>
      <c r="D591" s="27"/>
      <c r="E591" s="27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53"/>
      <c r="S591" s="45"/>
      <c r="T591" s="45"/>
      <c r="U591" s="45"/>
      <c r="V591" s="45"/>
      <c r="W591" s="45"/>
      <c r="X591" s="45"/>
      <c r="Y591" s="45"/>
    </row>
    <row r="592" spans="1:25" ht="15.75" customHeight="1" x14ac:dyDescent="0.2">
      <c r="A592" s="27"/>
      <c r="B592" s="27"/>
      <c r="C592" s="27"/>
      <c r="D592" s="27"/>
      <c r="E592" s="27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53"/>
      <c r="S592" s="45"/>
      <c r="T592" s="45"/>
      <c r="U592" s="45"/>
      <c r="V592" s="45"/>
      <c r="W592" s="45"/>
      <c r="X592" s="45"/>
      <c r="Y592" s="45"/>
    </row>
    <row r="593" spans="1:25" ht="15.75" customHeight="1" x14ac:dyDescent="0.2">
      <c r="A593" s="27"/>
      <c r="B593" s="27"/>
      <c r="C593" s="27"/>
      <c r="D593" s="27"/>
      <c r="E593" s="27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53"/>
      <c r="S593" s="45"/>
      <c r="T593" s="45"/>
      <c r="U593" s="45"/>
      <c r="V593" s="45"/>
      <c r="W593" s="45"/>
      <c r="X593" s="45"/>
      <c r="Y593" s="45"/>
    </row>
    <row r="594" spans="1:25" ht="15.75" customHeight="1" x14ac:dyDescent="0.2">
      <c r="A594" s="27"/>
      <c r="B594" s="27"/>
      <c r="C594" s="27"/>
      <c r="D594" s="27"/>
      <c r="E594" s="27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53"/>
      <c r="S594" s="45"/>
      <c r="T594" s="45"/>
      <c r="U594" s="45"/>
      <c r="V594" s="45"/>
      <c r="W594" s="45"/>
      <c r="X594" s="45"/>
      <c r="Y594" s="45"/>
    </row>
    <row r="595" spans="1:25" ht="15.75" customHeight="1" x14ac:dyDescent="0.2">
      <c r="A595" s="27"/>
      <c r="B595" s="27"/>
      <c r="C595" s="27"/>
      <c r="D595" s="27"/>
      <c r="E595" s="27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53"/>
      <c r="S595" s="45"/>
      <c r="T595" s="45"/>
      <c r="U595" s="45"/>
      <c r="V595" s="45"/>
      <c r="W595" s="45"/>
      <c r="X595" s="45"/>
      <c r="Y595" s="45"/>
    </row>
    <row r="596" spans="1:25" ht="15.75" customHeight="1" x14ac:dyDescent="0.2">
      <c r="A596" s="27"/>
      <c r="B596" s="27"/>
      <c r="C596" s="27"/>
      <c r="D596" s="27"/>
      <c r="E596" s="27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53"/>
      <c r="S596" s="45"/>
      <c r="T596" s="45"/>
      <c r="U596" s="45"/>
      <c r="V596" s="45"/>
      <c r="W596" s="45"/>
      <c r="X596" s="45"/>
      <c r="Y596" s="45"/>
    </row>
    <row r="597" spans="1:25" ht="15.75" customHeight="1" x14ac:dyDescent="0.2">
      <c r="A597" s="27"/>
      <c r="B597" s="27"/>
      <c r="C597" s="27"/>
      <c r="D597" s="27"/>
      <c r="E597" s="27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53"/>
      <c r="S597" s="45"/>
      <c r="T597" s="45"/>
      <c r="U597" s="45"/>
      <c r="V597" s="45"/>
      <c r="W597" s="45"/>
      <c r="X597" s="45"/>
      <c r="Y597" s="45"/>
    </row>
    <row r="598" spans="1:25" ht="15.75" customHeight="1" x14ac:dyDescent="0.2">
      <c r="A598" s="27"/>
      <c r="B598" s="27"/>
      <c r="C598" s="27"/>
      <c r="D598" s="27"/>
      <c r="E598" s="27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53"/>
      <c r="S598" s="45"/>
      <c r="T598" s="45"/>
      <c r="U598" s="45"/>
      <c r="V598" s="45"/>
      <c r="W598" s="45"/>
      <c r="X598" s="45"/>
      <c r="Y598" s="45"/>
    </row>
    <row r="599" spans="1:25" ht="15.75" customHeight="1" x14ac:dyDescent="0.2">
      <c r="A599" s="27"/>
      <c r="B599" s="27"/>
      <c r="C599" s="27"/>
      <c r="D599" s="27"/>
      <c r="E599" s="27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53"/>
      <c r="S599" s="45"/>
      <c r="T599" s="45"/>
      <c r="U599" s="45"/>
      <c r="V599" s="45"/>
      <c r="W599" s="45"/>
      <c r="X599" s="45"/>
      <c r="Y599" s="45"/>
    </row>
    <row r="600" spans="1:25" ht="15.75" customHeight="1" x14ac:dyDescent="0.2">
      <c r="A600" s="27"/>
      <c r="B600" s="27"/>
      <c r="C600" s="27"/>
      <c r="D600" s="27"/>
      <c r="E600" s="27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53"/>
      <c r="S600" s="45"/>
      <c r="T600" s="45"/>
      <c r="U600" s="45"/>
      <c r="V600" s="45"/>
      <c r="W600" s="45"/>
      <c r="X600" s="45"/>
      <c r="Y600" s="45"/>
    </row>
    <row r="601" spans="1:25" ht="15.75" customHeight="1" x14ac:dyDescent="0.2">
      <c r="A601" s="27"/>
      <c r="B601" s="27"/>
      <c r="C601" s="27"/>
      <c r="D601" s="27"/>
      <c r="E601" s="27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53"/>
      <c r="S601" s="45"/>
      <c r="T601" s="45"/>
      <c r="U601" s="45"/>
      <c r="V601" s="45"/>
      <c r="W601" s="45"/>
      <c r="X601" s="45"/>
      <c r="Y601" s="45"/>
    </row>
    <row r="602" spans="1:25" ht="15.75" customHeight="1" x14ac:dyDescent="0.2">
      <c r="A602" s="27"/>
      <c r="B602" s="27"/>
      <c r="C602" s="27"/>
      <c r="D602" s="27"/>
      <c r="E602" s="27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53"/>
      <c r="S602" s="45"/>
      <c r="T602" s="45"/>
      <c r="U602" s="45"/>
      <c r="V602" s="45"/>
      <c r="W602" s="45"/>
      <c r="X602" s="45"/>
      <c r="Y602" s="45"/>
    </row>
    <row r="603" spans="1:25" ht="15.75" customHeight="1" x14ac:dyDescent="0.2">
      <c r="A603" s="27"/>
      <c r="B603" s="27"/>
      <c r="C603" s="27"/>
      <c r="D603" s="27"/>
      <c r="E603" s="27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53"/>
      <c r="S603" s="45"/>
      <c r="T603" s="45"/>
      <c r="U603" s="45"/>
      <c r="V603" s="45"/>
      <c r="W603" s="45"/>
      <c r="X603" s="45"/>
      <c r="Y603" s="45"/>
    </row>
    <row r="604" spans="1:25" ht="15.75" customHeight="1" x14ac:dyDescent="0.2">
      <c r="A604" s="27"/>
      <c r="B604" s="27"/>
      <c r="C604" s="27"/>
      <c r="D604" s="27"/>
      <c r="E604" s="27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53"/>
      <c r="S604" s="45"/>
      <c r="T604" s="45"/>
      <c r="U604" s="45"/>
      <c r="V604" s="45"/>
      <c r="W604" s="45"/>
      <c r="X604" s="45"/>
      <c r="Y604" s="45"/>
    </row>
    <row r="605" spans="1:25" ht="15.75" customHeight="1" x14ac:dyDescent="0.2">
      <c r="A605" s="27"/>
      <c r="B605" s="27"/>
      <c r="C605" s="27"/>
      <c r="D605" s="27"/>
      <c r="E605" s="27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53"/>
      <c r="S605" s="45"/>
      <c r="T605" s="45"/>
      <c r="U605" s="45"/>
      <c r="V605" s="45"/>
      <c r="W605" s="45"/>
      <c r="X605" s="45"/>
      <c r="Y605" s="45"/>
    </row>
    <row r="606" spans="1:25" ht="15.75" customHeight="1" x14ac:dyDescent="0.2">
      <c r="A606" s="27"/>
      <c r="B606" s="27"/>
      <c r="C606" s="27"/>
      <c r="D606" s="27"/>
      <c r="E606" s="27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53"/>
      <c r="S606" s="45"/>
      <c r="T606" s="45"/>
      <c r="U606" s="45"/>
      <c r="V606" s="45"/>
      <c r="W606" s="45"/>
      <c r="X606" s="45"/>
      <c r="Y606" s="45"/>
    </row>
    <row r="607" spans="1:25" ht="15.75" customHeight="1" x14ac:dyDescent="0.2">
      <c r="A607" s="27"/>
      <c r="B607" s="27"/>
      <c r="C607" s="27"/>
      <c r="D607" s="27"/>
      <c r="E607" s="27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53"/>
      <c r="S607" s="45"/>
      <c r="T607" s="45"/>
      <c r="U607" s="45"/>
      <c r="V607" s="45"/>
      <c r="W607" s="45"/>
      <c r="X607" s="45"/>
      <c r="Y607" s="45"/>
    </row>
    <row r="608" spans="1:25" ht="15.75" customHeight="1" x14ac:dyDescent="0.2">
      <c r="A608" s="27"/>
      <c r="B608" s="27"/>
      <c r="C608" s="27"/>
      <c r="D608" s="27"/>
      <c r="E608" s="27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53"/>
      <c r="S608" s="45"/>
      <c r="T608" s="45"/>
      <c r="U608" s="45"/>
      <c r="V608" s="45"/>
      <c r="W608" s="45"/>
      <c r="X608" s="45"/>
      <c r="Y608" s="45"/>
    </row>
    <row r="609" spans="1:25" ht="15.75" customHeight="1" x14ac:dyDescent="0.2">
      <c r="A609" s="27"/>
      <c r="B609" s="27"/>
      <c r="C609" s="27"/>
      <c r="D609" s="27"/>
      <c r="E609" s="27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53"/>
      <c r="S609" s="45"/>
      <c r="T609" s="45"/>
      <c r="U609" s="45"/>
      <c r="V609" s="45"/>
      <c r="W609" s="45"/>
      <c r="X609" s="45"/>
      <c r="Y609" s="45"/>
    </row>
    <row r="610" spans="1:25" ht="15.75" customHeight="1" x14ac:dyDescent="0.2">
      <c r="A610" s="27"/>
      <c r="B610" s="27"/>
      <c r="C610" s="27"/>
      <c r="D610" s="27"/>
      <c r="E610" s="27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53"/>
      <c r="S610" s="45"/>
      <c r="T610" s="45"/>
      <c r="U610" s="45"/>
      <c r="V610" s="45"/>
      <c r="W610" s="45"/>
      <c r="X610" s="45"/>
      <c r="Y610" s="45"/>
    </row>
    <row r="611" spans="1:25" ht="15.75" customHeight="1" x14ac:dyDescent="0.2">
      <c r="A611" s="27"/>
      <c r="B611" s="27"/>
      <c r="C611" s="27"/>
      <c r="D611" s="27"/>
      <c r="E611" s="27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53"/>
      <c r="S611" s="45"/>
      <c r="T611" s="45"/>
      <c r="U611" s="45"/>
      <c r="V611" s="45"/>
      <c r="W611" s="45"/>
      <c r="X611" s="45"/>
      <c r="Y611" s="45"/>
    </row>
    <row r="612" spans="1:25" ht="15.75" customHeight="1" x14ac:dyDescent="0.2">
      <c r="A612" s="27"/>
      <c r="B612" s="27"/>
      <c r="C612" s="27"/>
      <c r="D612" s="27"/>
      <c r="E612" s="27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53"/>
      <c r="S612" s="45"/>
      <c r="T612" s="45"/>
      <c r="U612" s="45"/>
      <c r="V612" s="45"/>
      <c r="W612" s="45"/>
      <c r="X612" s="45"/>
      <c r="Y612" s="45"/>
    </row>
    <row r="613" spans="1:25" ht="15.75" customHeight="1" x14ac:dyDescent="0.2">
      <c r="A613" s="27"/>
      <c r="B613" s="27"/>
      <c r="C613" s="27"/>
      <c r="D613" s="27"/>
      <c r="E613" s="27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53"/>
      <c r="S613" s="45"/>
      <c r="T613" s="45"/>
      <c r="U613" s="45"/>
      <c r="V613" s="45"/>
      <c r="W613" s="45"/>
      <c r="X613" s="45"/>
      <c r="Y613" s="45"/>
    </row>
    <row r="614" spans="1:25" ht="15.75" customHeight="1" x14ac:dyDescent="0.2">
      <c r="A614" s="27"/>
      <c r="B614" s="27"/>
      <c r="C614" s="27"/>
      <c r="D614" s="27"/>
      <c r="E614" s="27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53"/>
      <c r="S614" s="45"/>
      <c r="T614" s="45"/>
      <c r="U614" s="45"/>
      <c r="V614" s="45"/>
      <c r="W614" s="45"/>
      <c r="X614" s="45"/>
      <c r="Y614" s="45"/>
    </row>
    <row r="615" spans="1:25" ht="15.75" customHeight="1" x14ac:dyDescent="0.2">
      <c r="A615" s="27"/>
      <c r="B615" s="27"/>
      <c r="C615" s="27"/>
      <c r="D615" s="27"/>
      <c r="E615" s="27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53"/>
      <c r="S615" s="45"/>
      <c r="T615" s="45"/>
      <c r="U615" s="45"/>
      <c r="V615" s="45"/>
      <c r="W615" s="45"/>
      <c r="X615" s="45"/>
      <c r="Y615" s="45"/>
    </row>
    <row r="616" spans="1:25" ht="15.75" customHeight="1" x14ac:dyDescent="0.2">
      <c r="A616" s="27"/>
      <c r="B616" s="27"/>
      <c r="C616" s="27"/>
      <c r="D616" s="27"/>
      <c r="E616" s="27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53"/>
      <c r="S616" s="45"/>
      <c r="T616" s="45"/>
      <c r="U616" s="45"/>
      <c r="V616" s="45"/>
      <c r="W616" s="45"/>
      <c r="X616" s="45"/>
      <c r="Y616" s="45"/>
    </row>
    <row r="617" spans="1:25" ht="15.75" customHeight="1" x14ac:dyDescent="0.2">
      <c r="A617" s="27"/>
      <c r="B617" s="27"/>
      <c r="C617" s="27"/>
      <c r="D617" s="27"/>
      <c r="E617" s="27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53"/>
      <c r="S617" s="45"/>
      <c r="T617" s="45"/>
      <c r="U617" s="45"/>
      <c r="V617" s="45"/>
      <c r="W617" s="45"/>
      <c r="X617" s="45"/>
      <c r="Y617" s="45"/>
    </row>
    <row r="618" spans="1:25" ht="15.75" customHeight="1" x14ac:dyDescent="0.2">
      <c r="A618" s="27"/>
      <c r="B618" s="27"/>
      <c r="C618" s="27"/>
      <c r="D618" s="27"/>
      <c r="E618" s="27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53"/>
      <c r="S618" s="45"/>
      <c r="T618" s="45"/>
      <c r="U618" s="45"/>
      <c r="V618" s="45"/>
      <c r="W618" s="45"/>
      <c r="X618" s="45"/>
      <c r="Y618" s="45"/>
    </row>
    <row r="619" spans="1:25" ht="15.75" customHeight="1" x14ac:dyDescent="0.2">
      <c r="A619" s="27"/>
      <c r="B619" s="27"/>
      <c r="C619" s="27"/>
      <c r="D619" s="27"/>
      <c r="E619" s="27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53"/>
      <c r="S619" s="45"/>
      <c r="T619" s="45"/>
      <c r="U619" s="45"/>
      <c r="V619" s="45"/>
      <c r="W619" s="45"/>
      <c r="X619" s="45"/>
      <c r="Y619" s="45"/>
    </row>
    <row r="620" spans="1:25" ht="15.75" customHeight="1" x14ac:dyDescent="0.2">
      <c r="A620" s="27"/>
      <c r="B620" s="27"/>
      <c r="C620" s="27"/>
      <c r="D620" s="27"/>
      <c r="E620" s="27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53"/>
      <c r="S620" s="45"/>
      <c r="T620" s="45"/>
      <c r="U620" s="45"/>
      <c r="V620" s="45"/>
      <c r="W620" s="45"/>
      <c r="X620" s="45"/>
      <c r="Y620" s="45"/>
    </row>
    <row r="621" spans="1:25" ht="15.75" customHeight="1" x14ac:dyDescent="0.2">
      <c r="A621" s="27"/>
      <c r="B621" s="27"/>
      <c r="C621" s="27"/>
      <c r="D621" s="27"/>
      <c r="E621" s="27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53"/>
      <c r="S621" s="45"/>
      <c r="T621" s="45"/>
      <c r="U621" s="45"/>
      <c r="V621" s="45"/>
      <c r="W621" s="45"/>
      <c r="X621" s="45"/>
      <c r="Y621" s="45"/>
    </row>
    <row r="622" spans="1:25" ht="15.75" customHeight="1" x14ac:dyDescent="0.2">
      <c r="A622" s="27"/>
      <c r="B622" s="27"/>
      <c r="C622" s="27"/>
      <c r="D622" s="27"/>
      <c r="E622" s="27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53"/>
      <c r="S622" s="45"/>
      <c r="T622" s="45"/>
      <c r="U622" s="45"/>
      <c r="V622" s="45"/>
      <c r="W622" s="45"/>
      <c r="X622" s="45"/>
      <c r="Y622" s="45"/>
    </row>
    <row r="623" spans="1:25" ht="15.75" customHeight="1" x14ac:dyDescent="0.2">
      <c r="A623" s="27"/>
      <c r="B623" s="27"/>
      <c r="C623" s="27"/>
      <c r="D623" s="27"/>
      <c r="E623" s="27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53"/>
      <c r="S623" s="45"/>
      <c r="T623" s="45"/>
      <c r="U623" s="45"/>
      <c r="V623" s="45"/>
      <c r="W623" s="45"/>
      <c r="X623" s="45"/>
      <c r="Y623" s="45"/>
    </row>
    <row r="624" spans="1:25" ht="15.75" customHeight="1" x14ac:dyDescent="0.2">
      <c r="A624" s="27"/>
      <c r="B624" s="27"/>
      <c r="C624" s="27"/>
      <c r="D624" s="27"/>
      <c r="E624" s="27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53"/>
      <c r="S624" s="45"/>
      <c r="T624" s="45"/>
      <c r="U624" s="45"/>
      <c r="V624" s="45"/>
      <c r="W624" s="45"/>
      <c r="X624" s="45"/>
      <c r="Y624" s="45"/>
    </row>
    <row r="625" spans="1:25" ht="15.75" customHeight="1" x14ac:dyDescent="0.2">
      <c r="A625" s="27"/>
      <c r="B625" s="27"/>
      <c r="C625" s="27"/>
      <c r="D625" s="27"/>
      <c r="E625" s="27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53"/>
      <c r="S625" s="45"/>
      <c r="T625" s="45"/>
      <c r="U625" s="45"/>
      <c r="V625" s="45"/>
      <c r="W625" s="45"/>
      <c r="X625" s="45"/>
      <c r="Y625" s="45"/>
    </row>
    <row r="626" spans="1:25" ht="15.75" customHeight="1" x14ac:dyDescent="0.2">
      <c r="A626" s="27"/>
      <c r="B626" s="27"/>
      <c r="C626" s="27"/>
      <c r="D626" s="27"/>
      <c r="E626" s="27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53"/>
      <c r="S626" s="45"/>
      <c r="T626" s="45"/>
      <c r="U626" s="45"/>
      <c r="V626" s="45"/>
      <c r="W626" s="45"/>
      <c r="X626" s="45"/>
      <c r="Y626" s="45"/>
    </row>
    <row r="627" spans="1:25" ht="15.75" customHeight="1" x14ac:dyDescent="0.2">
      <c r="A627" s="27"/>
      <c r="B627" s="27"/>
      <c r="C627" s="27"/>
      <c r="D627" s="27"/>
      <c r="E627" s="27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53"/>
      <c r="S627" s="45"/>
      <c r="T627" s="45"/>
      <c r="U627" s="45"/>
      <c r="V627" s="45"/>
      <c r="W627" s="45"/>
      <c r="X627" s="45"/>
      <c r="Y627" s="45"/>
    </row>
    <row r="628" spans="1:25" ht="15.75" customHeight="1" x14ac:dyDescent="0.2">
      <c r="A628" s="27"/>
      <c r="B628" s="27"/>
      <c r="C628" s="27"/>
      <c r="D628" s="27"/>
      <c r="E628" s="27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53"/>
      <c r="S628" s="45"/>
      <c r="T628" s="45"/>
      <c r="U628" s="45"/>
      <c r="V628" s="45"/>
      <c r="W628" s="45"/>
      <c r="X628" s="45"/>
      <c r="Y628" s="45"/>
    </row>
    <row r="629" spans="1:25" ht="15.75" customHeight="1" x14ac:dyDescent="0.2">
      <c r="A629" s="27"/>
      <c r="B629" s="27"/>
      <c r="C629" s="27"/>
      <c r="D629" s="27"/>
      <c r="E629" s="27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53"/>
      <c r="S629" s="45"/>
      <c r="T629" s="45"/>
      <c r="U629" s="45"/>
      <c r="V629" s="45"/>
      <c r="W629" s="45"/>
      <c r="X629" s="45"/>
      <c r="Y629" s="45"/>
    </row>
    <row r="630" spans="1:25" ht="15.75" customHeight="1" x14ac:dyDescent="0.2">
      <c r="A630" s="27"/>
      <c r="B630" s="27"/>
      <c r="C630" s="27"/>
      <c r="D630" s="27"/>
      <c r="E630" s="27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53"/>
      <c r="S630" s="45"/>
      <c r="T630" s="45"/>
      <c r="U630" s="45"/>
      <c r="V630" s="45"/>
      <c r="W630" s="45"/>
      <c r="X630" s="45"/>
      <c r="Y630" s="45"/>
    </row>
    <row r="631" spans="1:25" ht="15.75" customHeight="1" x14ac:dyDescent="0.2">
      <c r="A631" s="27"/>
      <c r="B631" s="27"/>
      <c r="C631" s="27"/>
      <c r="D631" s="27"/>
      <c r="E631" s="27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53"/>
      <c r="S631" s="45"/>
      <c r="T631" s="45"/>
      <c r="U631" s="45"/>
      <c r="V631" s="45"/>
      <c r="W631" s="45"/>
      <c r="X631" s="45"/>
      <c r="Y631" s="45"/>
    </row>
    <row r="632" spans="1:25" ht="15.75" customHeight="1" x14ac:dyDescent="0.2">
      <c r="A632" s="27"/>
      <c r="B632" s="27"/>
      <c r="C632" s="27"/>
      <c r="D632" s="27"/>
      <c r="E632" s="27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53"/>
      <c r="S632" s="45"/>
      <c r="T632" s="45"/>
      <c r="U632" s="45"/>
      <c r="V632" s="45"/>
      <c r="W632" s="45"/>
      <c r="X632" s="45"/>
      <c r="Y632" s="45"/>
    </row>
    <row r="633" spans="1:25" ht="15.75" customHeight="1" x14ac:dyDescent="0.2">
      <c r="A633" s="27"/>
      <c r="B633" s="27"/>
      <c r="C633" s="27"/>
      <c r="D633" s="27"/>
      <c r="E633" s="27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53"/>
      <c r="S633" s="45"/>
      <c r="T633" s="45"/>
      <c r="U633" s="45"/>
      <c r="V633" s="45"/>
      <c r="W633" s="45"/>
      <c r="X633" s="45"/>
      <c r="Y633" s="45"/>
    </row>
    <row r="634" spans="1:25" ht="15.75" customHeight="1" x14ac:dyDescent="0.2">
      <c r="A634" s="27"/>
      <c r="B634" s="27"/>
      <c r="C634" s="27"/>
      <c r="D634" s="27"/>
      <c r="E634" s="27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53"/>
      <c r="S634" s="45"/>
      <c r="T634" s="45"/>
      <c r="U634" s="45"/>
      <c r="V634" s="45"/>
      <c r="W634" s="45"/>
      <c r="X634" s="45"/>
      <c r="Y634" s="45"/>
    </row>
    <row r="635" spans="1:25" ht="15.75" customHeight="1" x14ac:dyDescent="0.2">
      <c r="A635" s="27"/>
      <c r="B635" s="27"/>
      <c r="C635" s="27"/>
      <c r="D635" s="27"/>
      <c r="E635" s="27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53"/>
      <c r="S635" s="45"/>
      <c r="T635" s="45"/>
      <c r="U635" s="45"/>
      <c r="V635" s="45"/>
      <c r="W635" s="45"/>
      <c r="X635" s="45"/>
      <c r="Y635" s="45"/>
    </row>
    <row r="636" spans="1:25" ht="15.75" customHeight="1" x14ac:dyDescent="0.2">
      <c r="A636" s="27"/>
      <c r="B636" s="27"/>
      <c r="C636" s="27"/>
      <c r="D636" s="27"/>
      <c r="E636" s="27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53"/>
      <c r="S636" s="45"/>
      <c r="T636" s="45"/>
      <c r="U636" s="45"/>
      <c r="V636" s="45"/>
      <c r="W636" s="45"/>
      <c r="X636" s="45"/>
      <c r="Y636" s="45"/>
    </row>
    <row r="637" spans="1:25" ht="15.75" customHeight="1" x14ac:dyDescent="0.2">
      <c r="A637" s="27"/>
      <c r="B637" s="27"/>
      <c r="C637" s="27"/>
      <c r="D637" s="27"/>
      <c r="E637" s="27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53"/>
      <c r="S637" s="45"/>
      <c r="T637" s="45"/>
      <c r="U637" s="45"/>
      <c r="V637" s="45"/>
      <c r="W637" s="45"/>
      <c r="X637" s="45"/>
      <c r="Y637" s="45"/>
    </row>
    <row r="638" spans="1:25" ht="15.75" customHeight="1" x14ac:dyDescent="0.2">
      <c r="A638" s="27"/>
      <c r="B638" s="27"/>
      <c r="C638" s="27"/>
      <c r="D638" s="27"/>
      <c r="E638" s="27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53"/>
      <c r="S638" s="45"/>
      <c r="T638" s="45"/>
      <c r="U638" s="45"/>
      <c r="V638" s="45"/>
      <c r="W638" s="45"/>
      <c r="X638" s="45"/>
      <c r="Y638" s="45"/>
    </row>
    <row r="639" spans="1:25" ht="15.75" customHeight="1" x14ac:dyDescent="0.2">
      <c r="A639" s="27"/>
      <c r="B639" s="27"/>
      <c r="C639" s="27"/>
      <c r="D639" s="27"/>
      <c r="E639" s="27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53"/>
      <c r="S639" s="45"/>
      <c r="T639" s="45"/>
      <c r="U639" s="45"/>
      <c r="V639" s="45"/>
      <c r="W639" s="45"/>
      <c r="X639" s="45"/>
      <c r="Y639" s="45"/>
    </row>
    <row r="640" spans="1:25" ht="15.75" customHeight="1" x14ac:dyDescent="0.2">
      <c r="A640" s="27"/>
      <c r="B640" s="27"/>
      <c r="C640" s="27"/>
      <c r="D640" s="27"/>
      <c r="E640" s="27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53"/>
      <c r="S640" s="45"/>
      <c r="T640" s="45"/>
      <c r="U640" s="45"/>
      <c r="V640" s="45"/>
      <c r="W640" s="45"/>
      <c r="X640" s="45"/>
      <c r="Y640" s="45"/>
    </row>
    <row r="641" spans="1:25" ht="15.75" customHeight="1" x14ac:dyDescent="0.2">
      <c r="A641" s="27"/>
      <c r="B641" s="27"/>
      <c r="C641" s="27"/>
      <c r="D641" s="27"/>
      <c r="E641" s="27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53"/>
      <c r="S641" s="45"/>
      <c r="T641" s="45"/>
      <c r="U641" s="45"/>
      <c r="V641" s="45"/>
      <c r="W641" s="45"/>
      <c r="X641" s="45"/>
      <c r="Y641" s="45"/>
    </row>
    <row r="642" spans="1:25" ht="15.75" customHeight="1" x14ac:dyDescent="0.2">
      <c r="A642" s="27"/>
      <c r="B642" s="27"/>
      <c r="C642" s="27"/>
      <c r="D642" s="27"/>
      <c r="E642" s="27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53"/>
      <c r="S642" s="45"/>
      <c r="T642" s="45"/>
      <c r="U642" s="45"/>
      <c r="V642" s="45"/>
      <c r="W642" s="45"/>
      <c r="X642" s="45"/>
      <c r="Y642" s="45"/>
    </row>
    <row r="643" spans="1:25" ht="15.75" customHeight="1" x14ac:dyDescent="0.2">
      <c r="A643" s="27"/>
      <c r="B643" s="27"/>
      <c r="C643" s="27"/>
      <c r="D643" s="27"/>
      <c r="E643" s="27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53"/>
      <c r="S643" s="45"/>
      <c r="T643" s="45"/>
      <c r="U643" s="45"/>
      <c r="V643" s="45"/>
      <c r="W643" s="45"/>
      <c r="X643" s="45"/>
      <c r="Y643" s="45"/>
    </row>
    <row r="644" spans="1:25" ht="15.75" customHeight="1" x14ac:dyDescent="0.2">
      <c r="A644" s="27"/>
      <c r="B644" s="27"/>
      <c r="C644" s="27"/>
      <c r="D644" s="27"/>
      <c r="E644" s="27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53"/>
      <c r="S644" s="45"/>
      <c r="T644" s="45"/>
      <c r="U644" s="45"/>
      <c r="V644" s="45"/>
      <c r="W644" s="45"/>
      <c r="X644" s="45"/>
      <c r="Y644" s="45"/>
    </row>
    <row r="645" spans="1:25" ht="15.75" customHeight="1" x14ac:dyDescent="0.2">
      <c r="A645" s="27"/>
      <c r="B645" s="27"/>
      <c r="C645" s="27"/>
      <c r="D645" s="27"/>
      <c r="E645" s="27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53"/>
      <c r="S645" s="45"/>
      <c r="T645" s="45"/>
      <c r="U645" s="45"/>
      <c r="V645" s="45"/>
      <c r="W645" s="45"/>
      <c r="X645" s="45"/>
      <c r="Y645" s="45"/>
    </row>
    <row r="646" spans="1:25" ht="15.75" customHeight="1" x14ac:dyDescent="0.2">
      <c r="A646" s="27"/>
      <c r="B646" s="27"/>
      <c r="C646" s="27"/>
      <c r="D646" s="27"/>
      <c r="E646" s="27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53"/>
      <c r="S646" s="45"/>
      <c r="T646" s="45"/>
      <c r="U646" s="45"/>
      <c r="V646" s="45"/>
      <c r="W646" s="45"/>
      <c r="X646" s="45"/>
      <c r="Y646" s="45"/>
    </row>
    <row r="647" spans="1:25" ht="15.75" customHeight="1" x14ac:dyDescent="0.2">
      <c r="A647" s="27"/>
      <c r="B647" s="27"/>
      <c r="C647" s="27"/>
      <c r="D647" s="27"/>
      <c r="E647" s="27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53"/>
      <c r="S647" s="45"/>
      <c r="T647" s="45"/>
      <c r="U647" s="45"/>
      <c r="V647" s="45"/>
      <c r="W647" s="45"/>
      <c r="X647" s="45"/>
      <c r="Y647" s="45"/>
    </row>
    <row r="648" spans="1:25" ht="15.75" customHeight="1" x14ac:dyDescent="0.2">
      <c r="A648" s="27"/>
      <c r="B648" s="27"/>
      <c r="C648" s="27"/>
      <c r="D648" s="27"/>
      <c r="E648" s="27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53"/>
      <c r="S648" s="45"/>
      <c r="T648" s="45"/>
      <c r="U648" s="45"/>
      <c r="V648" s="45"/>
      <c r="W648" s="45"/>
      <c r="X648" s="45"/>
      <c r="Y648" s="45"/>
    </row>
    <row r="649" spans="1:25" ht="15.75" customHeight="1" x14ac:dyDescent="0.2">
      <c r="A649" s="27"/>
      <c r="B649" s="27"/>
      <c r="C649" s="27"/>
      <c r="D649" s="27"/>
      <c r="E649" s="27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53"/>
      <c r="S649" s="45"/>
      <c r="T649" s="45"/>
      <c r="U649" s="45"/>
      <c r="V649" s="45"/>
      <c r="W649" s="45"/>
      <c r="X649" s="45"/>
      <c r="Y649" s="45"/>
    </row>
    <row r="650" spans="1:25" ht="15.75" customHeight="1" x14ac:dyDescent="0.2">
      <c r="A650" s="27"/>
      <c r="B650" s="27"/>
      <c r="C650" s="27"/>
      <c r="D650" s="27"/>
      <c r="E650" s="27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53"/>
      <c r="S650" s="45"/>
      <c r="T650" s="45"/>
      <c r="U650" s="45"/>
      <c r="V650" s="45"/>
      <c r="W650" s="45"/>
      <c r="X650" s="45"/>
      <c r="Y650" s="45"/>
    </row>
    <row r="651" spans="1:25" ht="15.75" customHeight="1" x14ac:dyDescent="0.2">
      <c r="A651" s="27"/>
      <c r="B651" s="27"/>
      <c r="C651" s="27"/>
      <c r="D651" s="27"/>
      <c r="E651" s="27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53"/>
      <c r="S651" s="45"/>
      <c r="T651" s="45"/>
      <c r="U651" s="45"/>
      <c r="V651" s="45"/>
      <c r="W651" s="45"/>
      <c r="X651" s="45"/>
      <c r="Y651" s="45"/>
    </row>
    <row r="652" spans="1:25" ht="15.75" customHeight="1" x14ac:dyDescent="0.2">
      <c r="A652" s="27"/>
      <c r="B652" s="27"/>
      <c r="C652" s="27"/>
      <c r="D652" s="27"/>
      <c r="E652" s="27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53"/>
      <c r="S652" s="45"/>
      <c r="T652" s="45"/>
      <c r="U652" s="45"/>
      <c r="V652" s="45"/>
      <c r="W652" s="45"/>
      <c r="X652" s="45"/>
      <c r="Y652" s="45"/>
    </row>
    <row r="653" spans="1:25" ht="15.75" customHeight="1" x14ac:dyDescent="0.2">
      <c r="A653" s="27"/>
      <c r="B653" s="27"/>
      <c r="C653" s="27"/>
      <c r="D653" s="27"/>
      <c r="E653" s="27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53"/>
      <c r="S653" s="45"/>
      <c r="T653" s="45"/>
      <c r="U653" s="45"/>
      <c r="V653" s="45"/>
      <c r="W653" s="45"/>
      <c r="X653" s="45"/>
      <c r="Y653" s="45"/>
    </row>
    <row r="654" spans="1:25" ht="15.75" customHeight="1" x14ac:dyDescent="0.2">
      <c r="A654" s="27"/>
      <c r="B654" s="27"/>
      <c r="C654" s="27"/>
      <c r="D654" s="27"/>
      <c r="E654" s="27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53"/>
      <c r="S654" s="45"/>
      <c r="T654" s="45"/>
      <c r="U654" s="45"/>
      <c r="V654" s="45"/>
      <c r="W654" s="45"/>
      <c r="X654" s="45"/>
      <c r="Y654" s="45"/>
    </row>
    <row r="655" spans="1:25" ht="15.75" customHeight="1" x14ac:dyDescent="0.2">
      <c r="A655" s="27"/>
      <c r="B655" s="27"/>
      <c r="C655" s="27"/>
      <c r="D655" s="27"/>
      <c r="E655" s="27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53"/>
      <c r="S655" s="45"/>
      <c r="T655" s="45"/>
      <c r="U655" s="45"/>
      <c r="V655" s="45"/>
      <c r="W655" s="45"/>
      <c r="X655" s="45"/>
      <c r="Y655" s="45"/>
    </row>
    <row r="656" spans="1:25" ht="15.75" customHeight="1" x14ac:dyDescent="0.2">
      <c r="A656" s="27"/>
      <c r="B656" s="27"/>
      <c r="C656" s="27"/>
      <c r="D656" s="27"/>
      <c r="E656" s="27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53"/>
      <c r="S656" s="45"/>
      <c r="T656" s="45"/>
      <c r="U656" s="45"/>
      <c r="V656" s="45"/>
      <c r="W656" s="45"/>
      <c r="X656" s="45"/>
      <c r="Y656" s="45"/>
    </row>
    <row r="657" spans="1:25" ht="15.75" customHeight="1" x14ac:dyDescent="0.2">
      <c r="A657" s="27"/>
      <c r="B657" s="27"/>
      <c r="C657" s="27"/>
      <c r="D657" s="27"/>
      <c r="E657" s="27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53"/>
      <c r="S657" s="45"/>
      <c r="T657" s="45"/>
      <c r="U657" s="45"/>
      <c r="V657" s="45"/>
      <c r="W657" s="45"/>
      <c r="X657" s="45"/>
      <c r="Y657" s="45"/>
    </row>
    <row r="658" spans="1:25" ht="15.75" customHeight="1" x14ac:dyDescent="0.2">
      <c r="A658" s="27"/>
      <c r="B658" s="27"/>
      <c r="C658" s="27"/>
      <c r="D658" s="27"/>
      <c r="E658" s="27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53"/>
      <c r="S658" s="45"/>
      <c r="T658" s="45"/>
      <c r="U658" s="45"/>
      <c r="V658" s="45"/>
      <c r="W658" s="45"/>
      <c r="X658" s="45"/>
      <c r="Y658" s="45"/>
    </row>
    <row r="659" spans="1:25" ht="15.75" customHeight="1" x14ac:dyDescent="0.2">
      <c r="A659" s="27"/>
      <c r="B659" s="27"/>
      <c r="C659" s="27"/>
      <c r="D659" s="27"/>
      <c r="E659" s="27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53"/>
      <c r="S659" s="45"/>
      <c r="T659" s="45"/>
      <c r="U659" s="45"/>
      <c r="V659" s="45"/>
      <c r="W659" s="45"/>
      <c r="X659" s="45"/>
      <c r="Y659" s="45"/>
    </row>
    <row r="660" spans="1:25" ht="15.75" customHeight="1" x14ac:dyDescent="0.2">
      <c r="A660" s="27"/>
      <c r="B660" s="27"/>
      <c r="C660" s="27"/>
      <c r="D660" s="27"/>
      <c r="E660" s="27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53"/>
      <c r="S660" s="45"/>
      <c r="T660" s="45"/>
      <c r="U660" s="45"/>
      <c r="V660" s="45"/>
      <c r="W660" s="45"/>
      <c r="X660" s="45"/>
      <c r="Y660" s="45"/>
    </row>
    <row r="661" spans="1:25" ht="15.75" customHeight="1" x14ac:dyDescent="0.2">
      <c r="A661" s="27"/>
      <c r="B661" s="27"/>
      <c r="C661" s="27"/>
      <c r="D661" s="27"/>
      <c r="E661" s="27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53"/>
      <c r="S661" s="45"/>
      <c r="T661" s="45"/>
      <c r="U661" s="45"/>
      <c r="V661" s="45"/>
      <c r="W661" s="45"/>
      <c r="X661" s="45"/>
      <c r="Y661" s="45"/>
    </row>
    <row r="662" spans="1:25" ht="15.75" customHeight="1" x14ac:dyDescent="0.2">
      <c r="A662" s="27"/>
      <c r="B662" s="27"/>
      <c r="C662" s="27"/>
      <c r="D662" s="27"/>
      <c r="E662" s="27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53"/>
      <c r="S662" s="45"/>
      <c r="T662" s="45"/>
      <c r="U662" s="45"/>
      <c r="V662" s="45"/>
      <c r="W662" s="45"/>
      <c r="X662" s="45"/>
      <c r="Y662" s="45"/>
    </row>
    <row r="663" spans="1:25" ht="15.75" customHeight="1" x14ac:dyDescent="0.2">
      <c r="A663" s="27"/>
      <c r="B663" s="27"/>
      <c r="C663" s="27"/>
      <c r="D663" s="27"/>
      <c r="E663" s="27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53"/>
      <c r="S663" s="45"/>
      <c r="T663" s="45"/>
      <c r="U663" s="45"/>
      <c r="V663" s="45"/>
      <c r="W663" s="45"/>
      <c r="X663" s="45"/>
      <c r="Y663" s="45"/>
    </row>
    <row r="664" spans="1:25" ht="15.75" customHeight="1" x14ac:dyDescent="0.2">
      <c r="A664" s="27"/>
      <c r="B664" s="27"/>
      <c r="C664" s="27"/>
      <c r="D664" s="27"/>
      <c r="E664" s="27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53"/>
      <c r="S664" s="45"/>
      <c r="T664" s="45"/>
      <c r="U664" s="45"/>
      <c r="V664" s="45"/>
      <c r="W664" s="45"/>
      <c r="X664" s="45"/>
      <c r="Y664" s="45"/>
    </row>
    <row r="665" spans="1:25" ht="15.75" customHeight="1" x14ac:dyDescent="0.2">
      <c r="A665" s="27"/>
      <c r="B665" s="27"/>
      <c r="C665" s="27"/>
      <c r="D665" s="27"/>
      <c r="E665" s="27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53"/>
      <c r="S665" s="45"/>
      <c r="T665" s="45"/>
      <c r="U665" s="45"/>
      <c r="V665" s="45"/>
      <c r="W665" s="45"/>
      <c r="X665" s="45"/>
      <c r="Y665" s="45"/>
    </row>
    <row r="666" spans="1:25" ht="15.75" customHeight="1" x14ac:dyDescent="0.2">
      <c r="A666" s="27"/>
      <c r="B666" s="27"/>
      <c r="C666" s="27"/>
      <c r="D666" s="27"/>
      <c r="E666" s="27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53"/>
      <c r="S666" s="45"/>
      <c r="T666" s="45"/>
      <c r="U666" s="45"/>
      <c r="V666" s="45"/>
      <c r="W666" s="45"/>
      <c r="X666" s="45"/>
      <c r="Y666" s="45"/>
    </row>
    <row r="667" spans="1:25" ht="15.75" customHeight="1" x14ac:dyDescent="0.2">
      <c r="A667" s="27"/>
      <c r="B667" s="27"/>
      <c r="C667" s="27"/>
      <c r="D667" s="27"/>
      <c r="E667" s="27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53"/>
      <c r="S667" s="45"/>
      <c r="T667" s="45"/>
      <c r="U667" s="45"/>
      <c r="V667" s="45"/>
      <c r="W667" s="45"/>
      <c r="X667" s="45"/>
      <c r="Y667" s="45"/>
    </row>
    <row r="668" spans="1:25" ht="15.75" customHeight="1" x14ac:dyDescent="0.2">
      <c r="A668" s="27"/>
      <c r="B668" s="27"/>
      <c r="C668" s="27"/>
      <c r="D668" s="27"/>
      <c r="E668" s="27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53"/>
      <c r="S668" s="45"/>
      <c r="T668" s="45"/>
      <c r="U668" s="45"/>
      <c r="V668" s="45"/>
      <c r="W668" s="45"/>
      <c r="X668" s="45"/>
      <c r="Y668" s="45"/>
    </row>
    <row r="669" spans="1:25" ht="15.75" customHeight="1" x14ac:dyDescent="0.2">
      <c r="A669" s="27"/>
      <c r="B669" s="27"/>
      <c r="C669" s="27"/>
      <c r="D669" s="27"/>
      <c r="E669" s="27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53"/>
      <c r="S669" s="45"/>
      <c r="T669" s="45"/>
      <c r="U669" s="45"/>
      <c r="V669" s="45"/>
      <c r="W669" s="45"/>
      <c r="X669" s="45"/>
      <c r="Y669" s="45"/>
    </row>
    <row r="670" spans="1:25" ht="15.75" customHeight="1" x14ac:dyDescent="0.2">
      <c r="A670" s="27"/>
      <c r="B670" s="27"/>
      <c r="C670" s="27"/>
      <c r="D670" s="27"/>
      <c r="E670" s="27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53"/>
      <c r="S670" s="45"/>
      <c r="T670" s="45"/>
      <c r="U670" s="45"/>
      <c r="V670" s="45"/>
      <c r="W670" s="45"/>
      <c r="X670" s="45"/>
      <c r="Y670" s="45"/>
    </row>
    <row r="671" spans="1:25" ht="15.75" customHeight="1" x14ac:dyDescent="0.2">
      <c r="A671" s="27"/>
      <c r="B671" s="27"/>
      <c r="C671" s="27"/>
      <c r="D671" s="27"/>
      <c r="E671" s="27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53"/>
      <c r="S671" s="45"/>
      <c r="T671" s="45"/>
      <c r="U671" s="45"/>
      <c r="V671" s="45"/>
      <c r="W671" s="45"/>
      <c r="X671" s="45"/>
      <c r="Y671" s="45"/>
    </row>
    <row r="672" spans="1:25" ht="15.75" customHeight="1" x14ac:dyDescent="0.2">
      <c r="A672" s="27"/>
      <c r="B672" s="27"/>
      <c r="C672" s="27"/>
      <c r="D672" s="27"/>
      <c r="E672" s="27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53"/>
      <c r="S672" s="45"/>
      <c r="T672" s="45"/>
      <c r="U672" s="45"/>
      <c r="V672" s="45"/>
      <c r="W672" s="45"/>
      <c r="X672" s="45"/>
      <c r="Y672" s="45"/>
    </row>
    <row r="673" spans="1:25" ht="15.75" customHeight="1" x14ac:dyDescent="0.2">
      <c r="A673" s="27"/>
      <c r="B673" s="27"/>
      <c r="C673" s="27"/>
      <c r="D673" s="27"/>
      <c r="E673" s="27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53"/>
      <c r="S673" s="45"/>
      <c r="T673" s="45"/>
      <c r="U673" s="45"/>
      <c r="V673" s="45"/>
      <c r="W673" s="45"/>
      <c r="X673" s="45"/>
      <c r="Y673" s="45"/>
    </row>
    <row r="674" spans="1:25" ht="15.75" customHeight="1" x14ac:dyDescent="0.2">
      <c r="A674" s="27"/>
      <c r="B674" s="27"/>
      <c r="C674" s="27"/>
      <c r="D674" s="27"/>
      <c r="E674" s="27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53"/>
      <c r="S674" s="45"/>
      <c r="T674" s="45"/>
      <c r="U674" s="45"/>
      <c r="V674" s="45"/>
      <c r="W674" s="45"/>
      <c r="X674" s="45"/>
      <c r="Y674" s="45"/>
    </row>
    <row r="675" spans="1:25" ht="15.75" customHeight="1" x14ac:dyDescent="0.2">
      <c r="A675" s="27"/>
      <c r="B675" s="27"/>
      <c r="C675" s="27"/>
      <c r="D675" s="27"/>
      <c r="E675" s="27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53"/>
      <c r="S675" s="45"/>
      <c r="T675" s="45"/>
      <c r="U675" s="45"/>
      <c r="V675" s="45"/>
      <c r="W675" s="45"/>
      <c r="X675" s="45"/>
      <c r="Y675" s="45"/>
    </row>
    <row r="676" spans="1:25" ht="15.75" customHeight="1" x14ac:dyDescent="0.2">
      <c r="A676" s="27"/>
      <c r="B676" s="27"/>
      <c r="C676" s="27"/>
      <c r="D676" s="27"/>
      <c r="E676" s="27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53"/>
      <c r="S676" s="45"/>
      <c r="T676" s="45"/>
      <c r="U676" s="45"/>
      <c r="V676" s="45"/>
      <c r="W676" s="45"/>
      <c r="X676" s="45"/>
      <c r="Y676" s="45"/>
    </row>
    <row r="677" spans="1:25" ht="15.75" customHeight="1" x14ac:dyDescent="0.2">
      <c r="A677" s="27"/>
      <c r="B677" s="27"/>
      <c r="C677" s="27"/>
      <c r="D677" s="27"/>
      <c r="E677" s="27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53"/>
      <c r="S677" s="45"/>
      <c r="T677" s="45"/>
      <c r="U677" s="45"/>
      <c r="V677" s="45"/>
      <c r="W677" s="45"/>
      <c r="X677" s="45"/>
      <c r="Y677" s="45"/>
    </row>
    <row r="678" spans="1:25" ht="15.75" customHeight="1" x14ac:dyDescent="0.2">
      <c r="A678" s="27"/>
      <c r="B678" s="27"/>
      <c r="C678" s="27"/>
      <c r="D678" s="27"/>
      <c r="E678" s="27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53"/>
      <c r="S678" s="45"/>
      <c r="T678" s="45"/>
      <c r="U678" s="45"/>
      <c r="V678" s="45"/>
      <c r="W678" s="45"/>
      <c r="X678" s="45"/>
      <c r="Y678" s="45"/>
    </row>
    <row r="679" spans="1:25" ht="15.75" customHeight="1" x14ac:dyDescent="0.2">
      <c r="A679" s="27"/>
      <c r="B679" s="27"/>
      <c r="C679" s="27"/>
      <c r="D679" s="27"/>
      <c r="E679" s="27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53"/>
      <c r="S679" s="45"/>
      <c r="T679" s="45"/>
      <c r="U679" s="45"/>
      <c r="V679" s="45"/>
      <c r="W679" s="45"/>
      <c r="X679" s="45"/>
      <c r="Y679" s="45"/>
    </row>
    <row r="680" spans="1:25" ht="15.75" customHeight="1" x14ac:dyDescent="0.2">
      <c r="A680" s="27"/>
      <c r="B680" s="27"/>
      <c r="C680" s="27"/>
      <c r="D680" s="27"/>
      <c r="E680" s="27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53"/>
      <c r="S680" s="45"/>
      <c r="T680" s="45"/>
      <c r="U680" s="45"/>
      <c r="V680" s="45"/>
      <c r="W680" s="45"/>
      <c r="X680" s="45"/>
      <c r="Y680" s="45"/>
    </row>
    <row r="681" spans="1:25" ht="15.75" customHeight="1" x14ac:dyDescent="0.2">
      <c r="A681" s="27"/>
      <c r="B681" s="27"/>
      <c r="C681" s="27"/>
      <c r="D681" s="27"/>
      <c r="E681" s="27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53"/>
      <c r="S681" s="45"/>
      <c r="T681" s="45"/>
      <c r="U681" s="45"/>
      <c r="V681" s="45"/>
      <c r="W681" s="45"/>
      <c r="X681" s="45"/>
      <c r="Y681" s="45"/>
    </row>
    <row r="682" spans="1:25" ht="15.75" customHeight="1" x14ac:dyDescent="0.2">
      <c r="A682" s="27"/>
      <c r="B682" s="27"/>
      <c r="C682" s="27"/>
      <c r="D682" s="27"/>
      <c r="E682" s="27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53"/>
      <c r="S682" s="45"/>
      <c r="T682" s="45"/>
      <c r="U682" s="45"/>
      <c r="V682" s="45"/>
      <c r="W682" s="45"/>
      <c r="X682" s="45"/>
      <c r="Y682" s="45"/>
    </row>
    <row r="683" spans="1:25" ht="15.75" customHeight="1" x14ac:dyDescent="0.2">
      <c r="A683" s="27"/>
      <c r="B683" s="27"/>
      <c r="C683" s="27"/>
      <c r="D683" s="27"/>
      <c r="E683" s="27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53"/>
      <c r="S683" s="45"/>
      <c r="T683" s="45"/>
      <c r="U683" s="45"/>
      <c r="V683" s="45"/>
      <c r="W683" s="45"/>
      <c r="X683" s="45"/>
      <c r="Y683" s="45"/>
    </row>
    <row r="684" spans="1:25" ht="15.75" customHeight="1" x14ac:dyDescent="0.2">
      <c r="A684" s="27"/>
      <c r="B684" s="27"/>
      <c r="C684" s="27"/>
      <c r="D684" s="27"/>
      <c r="E684" s="27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53"/>
      <c r="S684" s="45"/>
      <c r="T684" s="45"/>
      <c r="U684" s="45"/>
      <c r="V684" s="45"/>
      <c r="W684" s="45"/>
      <c r="X684" s="45"/>
      <c r="Y684" s="45"/>
    </row>
    <row r="685" spans="1:25" ht="15.75" customHeight="1" x14ac:dyDescent="0.2">
      <c r="A685" s="27"/>
      <c r="B685" s="27"/>
      <c r="C685" s="27"/>
      <c r="D685" s="27"/>
      <c r="E685" s="27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53"/>
      <c r="S685" s="45"/>
      <c r="T685" s="45"/>
      <c r="U685" s="45"/>
      <c r="V685" s="45"/>
      <c r="W685" s="45"/>
      <c r="X685" s="45"/>
      <c r="Y685" s="45"/>
    </row>
    <row r="686" spans="1:25" ht="15.75" customHeight="1" x14ac:dyDescent="0.2">
      <c r="A686" s="27"/>
      <c r="B686" s="27"/>
      <c r="C686" s="27"/>
      <c r="D686" s="27"/>
      <c r="E686" s="27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53"/>
      <c r="S686" s="45"/>
      <c r="T686" s="45"/>
      <c r="U686" s="45"/>
      <c r="V686" s="45"/>
      <c r="W686" s="45"/>
      <c r="X686" s="45"/>
      <c r="Y686" s="45"/>
    </row>
    <row r="687" spans="1:25" ht="15.75" customHeight="1" x14ac:dyDescent="0.2">
      <c r="A687" s="27"/>
      <c r="B687" s="27"/>
      <c r="C687" s="27"/>
      <c r="D687" s="27"/>
      <c r="E687" s="27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53"/>
      <c r="S687" s="45"/>
      <c r="T687" s="45"/>
      <c r="U687" s="45"/>
      <c r="V687" s="45"/>
      <c r="W687" s="45"/>
      <c r="X687" s="45"/>
      <c r="Y687" s="45"/>
    </row>
    <row r="688" spans="1:25" ht="15.75" customHeight="1" x14ac:dyDescent="0.2">
      <c r="A688" s="27"/>
      <c r="B688" s="27"/>
      <c r="C688" s="27"/>
      <c r="D688" s="27"/>
      <c r="E688" s="27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53"/>
      <c r="S688" s="45"/>
      <c r="T688" s="45"/>
      <c r="U688" s="45"/>
      <c r="V688" s="45"/>
      <c r="W688" s="45"/>
      <c r="X688" s="45"/>
      <c r="Y688" s="45"/>
    </row>
    <row r="689" spans="1:25" ht="15.75" customHeight="1" x14ac:dyDescent="0.2">
      <c r="A689" s="27"/>
      <c r="B689" s="27"/>
      <c r="C689" s="27"/>
      <c r="D689" s="27"/>
      <c r="E689" s="27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53"/>
      <c r="S689" s="45"/>
      <c r="T689" s="45"/>
      <c r="U689" s="45"/>
      <c r="V689" s="45"/>
      <c r="W689" s="45"/>
      <c r="X689" s="45"/>
      <c r="Y689" s="45"/>
    </row>
    <row r="690" spans="1:25" ht="15.75" customHeight="1" x14ac:dyDescent="0.2">
      <c r="A690" s="27"/>
      <c r="B690" s="27"/>
      <c r="C690" s="27"/>
      <c r="D690" s="27"/>
      <c r="E690" s="27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53"/>
      <c r="S690" s="45"/>
      <c r="T690" s="45"/>
      <c r="U690" s="45"/>
      <c r="V690" s="45"/>
      <c r="W690" s="45"/>
      <c r="X690" s="45"/>
      <c r="Y690" s="45"/>
    </row>
    <row r="691" spans="1:25" ht="15.75" customHeight="1" x14ac:dyDescent="0.2">
      <c r="A691" s="27"/>
      <c r="B691" s="27"/>
      <c r="C691" s="27"/>
      <c r="D691" s="27"/>
      <c r="E691" s="27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53"/>
      <c r="S691" s="45"/>
      <c r="T691" s="45"/>
      <c r="U691" s="45"/>
      <c r="V691" s="45"/>
      <c r="W691" s="45"/>
      <c r="X691" s="45"/>
      <c r="Y691" s="45"/>
    </row>
    <row r="692" spans="1:25" ht="15.75" customHeight="1" x14ac:dyDescent="0.2">
      <c r="A692" s="27"/>
      <c r="B692" s="27"/>
      <c r="C692" s="27"/>
      <c r="D692" s="27"/>
      <c r="E692" s="27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53"/>
      <c r="S692" s="45"/>
      <c r="T692" s="45"/>
      <c r="U692" s="45"/>
      <c r="V692" s="45"/>
      <c r="W692" s="45"/>
      <c r="X692" s="45"/>
      <c r="Y692" s="45"/>
    </row>
    <row r="693" spans="1:25" ht="15.75" customHeight="1" x14ac:dyDescent="0.2">
      <c r="A693" s="27"/>
      <c r="B693" s="27"/>
      <c r="C693" s="27"/>
      <c r="D693" s="27"/>
      <c r="E693" s="27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53"/>
      <c r="S693" s="45"/>
      <c r="T693" s="45"/>
      <c r="U693" s="45"/>
      <c r="V693" s="45"/>
      <c r="W693" s="45"/>
      <c r="X693" s="45"/>
      <c r="Y693" s="45"/>
    </row>
    <row r="694" spans="1:25" ht="15.75" customHeight="1" x14ac:dyDescent="0.2">
      <c r="A694" s="27"/>
      <c r="B694" s="27"/>
      <c r="C694" s="27"/>
      <c r="D694" s="27"/>
      <c r="E694" s="27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53"/>
      <c r="S694" s="45"/>
      <c r="T694" s="45"/>
      <c r="U694" s="45"/>
      <c r="V694" s="45"/>
      <c r="W694" s="45"/>
      <c r="X694" s="45"/>
      <c r="Y694" s="45"/>
    </row>
    <row r="695" spans="1:25" ht="15.75" customHeight="1" x14ac:dyDescent="0.2">
      <c r="A695" s="27"/>
      <c r="B695" s="27"/>
      <c r="C695" s="27"/>
      <c r="D695" s="27"/>
      <c r="E695" s="27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53"/>
      <c r="S695" s="45"/>
      <c r="T695" s="45"/>
      <c r="U695" s="45"/>
      <c r="V695" s="45"/>
      <c r="W695" s="45"/>
      <c r="X695" s="45"/>
      <c r="Y695" s="45"/>
    </row>
    <row r="696" spans="1:25" ht="15.75" customHeight="1" x14ac:dyDescent="0.2">
      <c r="A696" s="27"/>
      <c r="B696" s="27"/>
      <c r="C696" s="27"/>
      <c r="D696" s="27"/>
      <c r="E696" s="27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53"/>
      <c r="S696" s="45"/>
      <c r="T696" s="45"/>
      <c r="U696" s="45"/>
      <c r="V696" s="45"/>
      <c r="W696" s="45"/>
      <c r="X696" s="45"/>
      <c r="Y696" s="45"/>
    </row>
    <row r="697" spans="1:25" ht="15.75" customHeight="1" x14ac:dyDescent="0.2">
      <c r="A697" s="27"/>
      <c r="B697" s="27"/>
      <c r="C697" s="27"/>
      <c r="D697" s="27"/>
      <c r="E697" s="27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53"/>
      <c r="S697" s="45"/>
      <c r="T697" s="45"/>
      <c r="U697" s="45"/>
      <c r="V697" s="45"/>
      <c r="W697" s="45"/>
      <c r="X697" s="45"/>
      <c r="Y697" s="45"/>
    </row>
    <row r="698" spans="1:25" ht="15.75" customHeight="1" x14ac:dyDescent="0.2">
      <c r="A698" s="27"/>
      <c r="B698" s="27"/>
      <c r="C698" s="27"/>
      <c r="D698" s="27"/>
      <c r="E698" s="27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53"/>
      <c r="S698" s="45"/>
      <c r="T698" s="45"/>
      <c r="U698" s="45"/>
      <c r="V698" s="45"/>
      <c r="W698" s="45"/>
      <c r="X698" s="45"/>
      <c r="Y698" s="45"/>
    </row>
    <row r="699" spans="1:25" ht="15.75" customHeight="1" x14ac:dyDescent="0.2">
      <c r="A699" s="27"/>
      <c r="B699" s="27"/>
      <c r="C699" s="27"/>
      <c r="D699" s="27"/>
      <c r="E699" s="27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53"/>
      <c r="S699" s="45"/>
      <c r="T699" s="45"/>
      <c r="U699" s="45"/>
      <c r="V699" s="45"/>
      <c r="W699" s="45"/>
      <c r="X699" s="45"/>
      <c r="Y699" s="45"/>
    </row>
    <row r="700" spans="1:25" ht="15.75" customHeight="1" x14ac:dyDescent="0.2">
      <c r="A700" s="27"/>
      <c r="B700" s="27"/>
      <c r="C700" s="27"/>
      <c r="D700" s="27"/>
      <c r="E700" s="27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53"/>
      <c r="S700" s="45"/>
      <c r="T700" s="45"/>
      <c r="U700" s="45"/>
      <c r="V700" s="45"/>
      <c r="W700" s="45"/>
      <c r="X700" s="45"/>
      <c r="Y700" s="45"/>
    </row>
    <row r="701" spans="1:25" ht="15.75" customHeight="1" x14ac:dyDescent="0.2">
      <c r="A701" s="27"/>
      <c r="B701" s="27"/>
      <c r="C701" s="27"/>
      <c r="D701" s="27"/>
      <c r="E701" s="27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53"/>
      <c r="S701" s="45"/>
      <c r="T701" s="45"/>
      <c r="U701" s="45"/>
      <c r="V701" s="45"/>
      <c r="W701" s="45"/>
      <c r="X701" s="45"/>
      <c r="Y701" s="45"/>
    </row>
    <row r="702" spans="1:25" ht="15.75" customHeight="1" x14ac:dyDescent="0.2">
      <c r="A702" s="27"/>
      <c r="B702" s="27"/>
      <c r="C702" s="27"/>
      <c r="D702" s="27"/>
      <c r="E702" s="27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53"/>
      <c r="S702" s="45"/>
      <c r="T702" s="45"/>
      <c r="U702" s="45"/>
      <c r="V702" s="45"/>
      <c r="W702" s="45"/>
      <c r="X702" s="45"/>
      <c r="Y702" s="45"/>
    </row>
    <row r="703" spans="1:25" ht="15.75" customHeight="1" x14ac:dyDescent="0.2">
      <c r="A703" s="27"/>
      <c r="B703" s="27"/>
      <c r="C703" s="27"/>
      <c r="D703" s="27"/>
      <c r="E703" s="27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53"/>
      <c r="S703" s="45"/>
      <c r="T703" s="45"/>
      <c r="U703" s="45"/>
      <c r="V703" s="45"/>
      <c r="W703" s="45"/>
      <c r="X703" s="45"/>
      <c r="Y703" s="45"/>
    </row>
    <row r="704" spans="1:25" ht="15.75" customHeight="1" x14ac:dyDescent="0.2">
      <c r="A704" s="27"/>
      <c r="B704" s="27"/>
      <c r="C704" s="27"/>
      <c r="D704" s="27"/>
      <c r="E704" s="27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53"/>
      <c r="S704" s="45"/>
      <c r="T704" s="45"/>
      <c r="U704" s="45"/>
      <c r="V704" s="45"/>
      <c r="W704" s="45"/>
      <c r="X704" s="45"/>
      <c r="Y704" s="45"/>
    </row>
    <row r="705" spans="1:25" ht="15.75" customHeight="1" x14ac:dyDescent="0.2">
      <c r="A705" s="27"/>
      <c r="B705" s="27"/>
      <c r="C705" s="27"/>
      <c r="D705" s="27"/>
      <c r="E705" s="27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53"/>
      <c r="S705" s="45"/>
      <c r="T705" s="45"/>
      <c r="U705" s="45"/>
      <c r="V705" s="45"/>
      <c r="W705" s="45"/>
      <c r="X705" s="45"/>
      <c r="Y705" s="45"/>
    </row>
    <row r="706" spans="1:25" ht="15.75" customHeight="1" x14ac:dyDescent="0.2">
      <c r="A706" s="27"/>
      <c r="B706" s="27"/>
      <c r="C706" s="27"/>
      <c r="D706" s="27"/>
      <c r="E706" s="27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53"/>
      <c r="S706" s="45"/>
      <c r="T706" s="45"/>
      <c r="U706" s="45"/>
      <c r="V706" s="45"/>
      <c r="W706" s="45"/>
      <c r="X706" s="45"/>
      <c r="Y706" s="45"/>
    </row>
    <row r="707" spans="1:25" ht="15.75" customHeight="1" x14ac:dyDescent="0.2">
      <c r="A707" s="27"/>
      <c r="B707" s="27"/>
      <c r="C707" s="27"/>
      <c r="D707" s="27"/>
      <c r="E707" s="27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53"/>
      <c r="S707" s="45"/>
      <c r="T707" s="45"/>
      <c r="U707" s="45"/>
      <c r="V707" s="45"/>
      <c r="W707" s="45"/>
      <c r="X707" s="45"/>
      <c r="Y707" s="45"/>
    </row>
    <row r="708" spans="1:25" ht="15.75" customHeight="1" x14ac:dyDescent="0.2">
      <c r="A708" s="27"/>
      <c r="B708" s="27"/>
      <c r="C708" s="27"/>
      <c r="D708" s="27"/>
      <c r="E708" s="27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53"/>
      <c r="S708" s="45"/>
      <c r="T708" s="45"/>
      <c r="U708" s="45"/>
      <c r="V708" s="45"/>
      <c r="W708" s="45"/>
      <c r="X708" s="45"/>
      <c r="Y708" s="45"/>
    </row>
    <row r="709" spans="1:25" ht="15.75" customHeight="1" x14ac:dyDescent="0.2">
      <c r="A709" s="27"/>
      <c r="B709" s="27"/>
      <c r="C709" s="27"/>
      <c r="D709" s="27"/>
      <c r="E709" s="27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53"/>
      <c r="S709" s="45"/>
      <c r="T709" s="45"/>
      <c r="U709" s="45"/>
      <c r="V709" s="45"/>
      <c r="W709" s="45"/>
      <c r="X709" s="45"/>
      <c r="Y709" s="45"/>
    </row>
    <row r="710" spans="1:25" ht="15.75" customHeight="1" x14ac:dyDescent="0.2">
      <c r="A710" s="27"/>
      <c r="B710" s="27"/>
      <c r="C710" s="27"/>
      <c r="D710" s="27"/>
      <c r="E710" s="27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53"/>
      <c r="S710" s="45"/>
      <c r="T710" s="45"/>
      <c r="U710" s="45"/>
      <c r="V710" s="45"/>
      <c r="W710" s="45"/>
      <c r="X710" s="45"/>
      <c r="Y710" s="45"/>
    </row>
    <row r="711" spans="1:25" ht="15.75" customHeight="1" x14ac:dyDescent="0.2">
      <c r="A711" s="27"/>
      <c r="B711" s="27"/>
      <c r="C711" s="27"/>
      <c r="D711" s="27"/>
      <c r="E711" s="27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53"/>
      <c r="S711" s="45"/>
      <c r="T711" s="45"/>
      <c r="U711" s="45"/>
      <c r="V711" s="45"/>
      <c r="W711" s="45"/>
      <c r="X711" s="45"/>
      <c r="Y711" s="45"/>
    </row>
    <row r="712" spans="1:25" ht="15.75" customHeight="1" x14ac:dyDescent="0.2">
      <c r="A712" s="27"/>
      <c r="B712" s="27"/>
      <c r="C712" s="27"/>
      <c r="D712" s="27"/>
      <c r="E712" s="27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53"/>
      <c r="S712" s="45"/>
      <c r="T712" s="45"/>
      <c r="U712" s="45"/>
      <c r="V712" s="45"/>
      <c r="W712" s="45"/>
      <c r="X712" s="45"/>
      <c r="Y712" s="45"/>
    </row>
    <row r="713" spans="1:25" ht="15.75" customHeight="1" x14ac:dyDescent="0.2">
      <c r="A713" s="27"/>
      <c r="B713" s="27"/>
      <c r="C713" s="27"/>
      <c r="D713" s="27"/>
      <c r="E713" s="27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53"/>
      <c r="S713" s="45"/>
      <c r="T713" s="45"/>
      <c r="U713" s="45"/>
      <c r="V713" s="45"/>
      <c r="W713" s="45"/>
      <c r="X713" s="45"/>
      <c r="Y713" s="45"/>
    </row>
    <row r="714" spans="1:25" ht="15.75" customHeight="1" x14ac:dyDescent="0.2">
      <c r="A714" s="27"/>
      <c r="B714" s="27"/>
      <c r="C714" s="27"/>
      <c r="D714" s="27"/>
      <c r="E714" s="27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53"/>
      <c r="S714" s="45"/>
      <c r="T714" s="45"/>
      <c r="U714" s="45"/>
      <c r="V714" s="45"/>
      <c r="W714" s="45"/>
      <c r="X714" s="45"/>
      <c r="Y714" s="45"/>
    </row>
    <row r="715" spans="1:25" ht="15.75" customHeight="1" x14ac:dyDescent="0.2">
      <c r="A715" s="27"/>
      <c r="B715" s="27"/>
      <c r="C715" s="27"/>
      <c r="D715" s="27"/>
      <c r="E715" s="27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53"/>
      <c r="S715" s="45"/>
      <c r="T715" s="45"/>
      <c r="U715" s="45"/>
      <c r="V715" s="45"/>
      <c r="W715" s="45"/>
      <c r="X715" s="45"/>
      <c r="Y715" s="45"/>
    </row>
    <row r="716" spans="1:25" ht="15.75" customHeight="1" x14ac:dyDescent="0.2">
      <c r="A716" s="27"/>
      <c r="B716" s="27"/>
      <c r="C716" s="27"/>
      <c r="D716" s="27"/>
      <c r="E716" s="27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53"/>
      <c r="S716" s="45"/>
      <c r="T716" s="45"/>
      <c r="U716" s="45"/>
      <c r="V716" s="45"/>
      <c r="W716" s="45"/>
      <c r="X716" s="45"/>
      <c r="Y716" s="45"/>
    </row>
    <row r="717" spans="1:25" ht="15.75" customHeight="1" x14ac:dyDescent="0.2">
      <c r="A717" s="27"/>
      <c r="B717" s="27"/>
      <c r="C717" s="27"/>
      <c r="D717" s="27"/>
      <c r="E717" s="27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53"/>
      <c r="S717" s="45"/>
      <c r="T717" s="45"/>
      <c r="U717" s="45"/>
      <c r="V717" s="45"/>
      <c r="W717" s="45"/>
      <c r="X717" s="45"/>
      <c r="Y717" s="45"/>
    </row>
    <row r="718" spans="1:25" ht="15.75" customHeight="1" x14ac:dyDescent="0.2">
      <c r="A718" s="27"/>
      <c r="B718" s="27"/>
      <c r="C718" s="27"/>
      <c r="D718" s="27"/>
      <c r="E718" s="27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53"/>
      <c r="S718" s="45"/>
      <c r="T718" s="45"/>
      <c r="U718" s="45"/>
      <c r="V718" s="45"/>
      <c r="W718" s="45"/>
      <c r="X718" s="45"/>
      <c r="Y718" s="45"/>
    </row>
    <row r="719" spans="1:25" ht="15.75" customHeight="1" x14ac:dyDescent="0.2">
      <c r="A719" s="27"/>
      <c r="B719" s="27"/>
      <c r="C719" s="27"/>
      <c r="D719" s="27"/>
      <c r="E719" s="27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53"/>
      <c r="S719" s="45"/>
      <c r="T719" s="45"/>
      <c r="U719" s="45"/>
      <c r="V719" s="45"/>
      <c r="W719" s="45"/>
      <c r="X719" s="45"/>
      <c r="Y719" s="45"/>
    </row>
    <row r="720" spans="1:25" ht="15.75" customHeight="1" x14ac:dyDescent="0.2">
      <c r="A720" s="27"/>
      <c r="B720" s="27"/>
      <c r="C720" s="27"/>
      <c r="D720" s="27"/>
      <c r="E720" s="27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53"/>
      <c r="S720" s="45"/>
      <c r="T720" s="45"/>
      <c r="U720" s="45"/>
      <c r="V720" s="45"/>
      <c r="W720" s="45"/>
      <c r="X720" s="45"/>
      <c r="Y720" s="45"/>
    </row>
    <row r="721" spans="1:25" ht="15.75" customHeight="1" x14ac:dyDescent="0.2">
      <c r="A721" s="27"/>
      <c r="B721" s="27"/>
      <c r="C721" s="27"/>
      <c r="D721" s="27"/>
      <c r="E721" s="27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53"/>
      <c r="S721" s="45"/>
      <c r="T721" s="45"/>
      <c r="U721" s="45"/>
      <c r="V721" s="45"/>
      <c r="W721" s="45"/>
      <c r="X721" s="45"/>
      <c r="Y721" s="45"/>
    </row>
    <row r="722" spans="1:25" ht="15.75" customHeight="1" x14ac:dyDescent="0.2">
      <c r="A722" s="27"/>
      <c r="B722" s="27"/>
      <c r="C722" s="27"/>
      <c r="D722" s="27"/>
      <c r="E722" s="27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53"/>
      <c r="S722" s="45"/>
      <c r="T722" s="45"/>
      <c r="U722" s="45"/>
      <c r="V722" s="45"/>
      <c r="W722" s="45"/>
      <c r="X722" s="45"/>
      <c r="Y722" s="45"/>
    </row>
    <row r="723" spans="1:25" ht="15.75" customHeight="1" x14ac:dyDescent="0.2">
      <c r="A723" s="27"/>
      <c r="B723" s="27"/>
      <c r="C723" s="27"/>
      <c r="D723" s="27"/>
      <c r="E723" s="27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53"/>
      <c r="S723" s="45"/>
      <c r="T723" s="45"/>
      <c r="U723" s="45"/>
      <c r="V723" s="45"/>
      <c r="W723" s="45"/>
      <c r="X723" s="45"/>
      <c r="Y723" s="45"/>
    </row>
    <row r="724" spans="1:25" ht="15.75" customHeight="1" x14ac:dyDescent="0.2">
      <c r="A724" s="27"/>
      <c r="B724" s="27"/>
      <c r="C724" s="27"/>
      <c r="D724" s="27"/>
      <c r="E724" s="27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53"/>
      <c r="S724" s="45"/>
      <c r="T724" s="45"/>
      <c r="U724" s="45"/>
      <c r="V724" s="45"/>
      <c r="W724" s="45"/>
      <c r="X724" s="45"/>
      <c r="Y724" s="45"/>
    </row>
    <row r="725" spans="1:25" ht="15.75" customHeight="1" x14ac:dyDescent="0.2">
      <c r="A725" s="27"/>
      <c r="B725" s="27"/>
      <c r="C725" s="27"/>
      <c r="D725" s="27"/>
      <c r="E725" s="27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53"/>
      <c r="S725" s="45"/>
      <c r="T725" s="45"/>
      <c r="U725" s="45"/>
      <c r="V725" s="45"/>
      <c r="W725" s="45"/>
      <c r="X725" s="45"/>
      <c r="Y725" s="45"/>
    </row>
    <row r="726" spans="1:25" ht="15.75" customHeight="1" x14ac:dyDescent="0.2">
      <c r="A726" s="27"/>
      <c r="B726" s="27"/>
      <c r="C726" s="27"/>
      <c r="D726" s="27"/>
      <c r="E726" s="27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53"/>
      <c r="S726" s="45"/>
      <c r="T726" s="45"/>
      <c r="U726" s="45"/>
      <c r="V726" s="45"/>
      <c r="W726" s="45"/>
      <c r="X726" s="45"/>
      <c r="Y726" s="45"/>
    </row>
    <row r="727" spans="1:25" ht="15.75" customHeight="1" x14ac:dyDescent="0.2">
      <c r="A727" s="27"/>
      <c r="B727" s="27"/>
      <c r="C727" s="27"/>
      <c r="D727" s="27"/>
      <c r="E727" s="27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53"/>
      <c r="S727" s="45"/>
      <c r="T727" s="45"/>
      <c r="U727" s="45"/>
      <c r="V727" s="45"/>
      <c r="W727" s="45"/>
      <c r="X727" s="45"/>
      <c r="Y727" s="45"/>
    </row>
    <row r="728" spans="1:25" ht="15.75" customHeight="1" x14ac:dyDescent="0.2">
      <c r="A728" s="27"/>
      <c r="B728" s="27"/>
      <c r="C728" s="27"/>
      <c r="D728" s="27"/>
      <c r="E728" s="27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53"/>
      <c r="S728" s="45"/>
      <c r="T728" s="45"/>
      <c r="U728" s="45"/>
      <c r="V728" s="45"/>
      <c r="W728" s="45"/>
      <c r="X728" s="45"/>
      <c r="Y728" s="45"/>
    </row>
    <row r="729" spans="1:25" ht="15.75" customHeight="1" x14ac:dyDescent="0.2">
      <c r="A729" s="27"/>
      <c r="B729" s="27"/>
      <c r="C729" s="27"/>
      <c r="D729" s="27"/>
      <c r="E729" s="27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53"/>
      <c r="S729" s="45"/>
      <c r="T729" s="45"/>
      <c r="U729" s="45"/>
      <c r="V729" s="45"/>
      <c r="W729" s="45"/>
      <c r="X729" s="45"/>
      <c r="Y729" s="45"/>
    </row>
    <row r="730" spans="1:25" ht="15.75" customHeight="1" x14ac:dyDescent="0.2">
      <c r="A730" s="27"/>
      <c r="B730" s="27"/>
      <c r="C730" s="27"/>
      <c r="D730" s="27"/>
      <c r="E730" s="27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53"/>
      <c r="S730" s="45"/>
      <c r="T730" s="45"/>
      <c r="U730" s="45"/>
      <c r="V730" s="45"/>
      <c r="W730" s="45"/>
      <c r="X730" s="45"/>
      <c r="Y730" s="45"/>
    </row>
    <row r="731" spans="1:25" ht="15.75" customHeight="1" x14ac:dyDescent="0.2">
      <c r="A731" s="27"/>
      <c r="B731" s="27"/>
      <c r="C731" s="27"/>
      <c r="D731" s="27"/>
      <c r="E731" s="27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53"/>
      <c r="S731" s="45"/>
      <c r="T731" s="45"/>
      <c r="U731" s="45"/>
      <c r="V731" s="45"/>
      <c r="W731" s="45"/>
      <c r="X731" s="45"/>
      <c r="Y731" s="45"/>
    </row>
    <row r="732" spans="1:25" ht="15.75" customHeight="1" x14ac:dyDescent="0.2">
      <c r="A732" s="27"/>
      <c r="B732" s="27"/>
      <c r="C732" s="27"/>
      <c r="D732" s="27"/>
      <c r="E732" s="27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53"/>
      <c r="S732" s="45"/>
      <c r="T732" s="45"/>
      <c r="U732" s="45"/>
      <c r="V732" s="45"/>
      <c r="W732" s="45"/>
      <c r="X732" s="45"/>
      <c r="Y732" s="45"/>
    </row>
    <row r="733" spans="1:25" ht="15.75" customHeight="1" x14ac:dyDescent="0.2">
      <c r="A733" s="27"/>
      <c r="B733" s="27"/>
      <c r="C733" s="27"/>
      <c r="D733" s="27"/>
      <c r="E733" s="27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53"/>
      <c r="S733" s="45"/>
      <c r="T733" s="45"/>
      <c r="U733" s="45"/>
      <c r="V733" s="45"/>
      <c r="W733" s="45"/>
      <c r="X733" s="45"/>
      <c r="Y733" s="45"/>
    </row>
    <row r="734" spans="1:25" ht="15.75" customHeight="1" x14ac:dyDescent="0.2">
      <c r="A734" s="27"/>
      <c r="B734" s="27"/>
      <c r="C734" s="27"/>
      <c r="D734" s="27"/>
      <c r="E734" s="27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53"/>
      <c r="S734" s="45"/>
      <c r="T734" s="45"/>
      <c r="U734" s="45"/>
      <c r="V734" s="45"/>
      <c r="W734" s="45"/>
      <c r="X734" s="45"/>
      <c r="Y734" s="45"/>
    </row>
    <row r="735" spans="1:25" ht="15.75" customHeight="1" x14ac:dyDescent="0.2">
      <c r="A735" s="27"/>
      <c r="B735" s="27"/>
      <c r="C735" s="27"/>
      <c r="D735" s="27"/>
      <c r="E735" s="27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53"/>
      <c r="S735" s="45"/>
      <c r="T735" s="45"/>
      <c r="U735" s="45"/>
      <c r="V735" s="45"/>
      <c r="W735" s="45"/>
      <c r="X735" s="45"/>
      <c r="Y735" s="45"/>
    </row>
    <row r="736" spans="1:25" ht="15.75" customHeight="1" x14ac:dyDescent="0.2">
      <c r="A736" s="27"/>
      <c r="B736" s="27"/>
      <c r="C736" s="27"/>
      <c r="D736" s="27"/>
      <c r="E736" s="27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53"/>
      <c r="S736" s="45"/>
      <c r="T736" s="45"/>
      <c r="U736" s="45"/>
      <c r="V736" s="45"/>
      <c r="W736" s="45"/>
      <c r="X736" s="45"/>
      <c r="Y736" s="45"/>
    </row>
    <row r="737" spans="1:25" ht="15.75" customHeight="1" x14ac:dyDescent="0.2">
      <c r="A737" s="27"/>
      <c r="B737" s="27"/>
      <c r="C737" s="27"/>
      <c r="D737" s="27"/>
      <c r="E737" s="27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53"/>
      <c r="S737" s="45"/>
      <c r="T737" s="45"/>
      <c r="U737" s="45"/>
      <c r="V737" s="45"/>
      <c r="W737" s="45"/>
      <c r="X737" s="45"/>
      <c r="Y737" s="45"/>
    </row>
    <row r="738" spans="1:25" ht="15.75" customHeight="1" x14ac:dyDescent="0.2">
      <c r="A738" s="27"/>
      <c r="B738" s="27"/>
      <c r="C738" s="27"/>
      <c r="D738" s="27"/>
      <c r="E738" s="27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53"/>
      <c r="S738" s="45"/>
      <c r="T738" s="45"/>
      <c r="U738" s="45"/>
      <c r="V738" s="45"/>
      <c r="W738" s="45"/>
      <c r="X738" s="45"/>
      <c r="Y738" s="45"/>
    </row>
    <row r="739" spans="1:25" ht="15.75" customHeight="1" x14ac:dyDescent="0.2">
      <c r="A739" s="27"/>
      <c r="B739" s="27"/>
      <c r="C739" s="27"/>
      <c r="D739" s="27"/>
      <c r="E739" s="27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53"/>
      <c r="S739" s="45"/>
      <c r="T739" s="45"/>
      <c r="U739" s="45"/>
      <c r="V739" s="45"/>
      <c r="W739" s="45"/>
      <c r="X739" s="45"/>
      <c r="Y739" s="45"/>
    </row>
    <row r="740" spans="1:25" ht="15.75" customHeight="1" x14ac:dyDescent="0.2">
      <c r="A740" s="27"/>
      <c r="B740" s="27"/>
      <c r="C740" s="27"/>
      <c r="D740" s="27"/>
      <c r="E740" s="27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53"/>
      <c r="S740" s="45"/>
      <c r="T740" s="45"/>
      <c r="U740" s="45"/>
      <c r="V740" s="45"/>
      <c r="W740" s="45"/>
      <c r="X740" s="45"/>
      <c r="Y740" s="45"/>
    </row>
    <row r="741" spans="1:25" ht="15.75" customHeight="1" x14ac:dyDescent="0.2">
      <c r="A741" s="27"/>
      <c r="B741" s="27"/>
      <c r="C741" s="27"/>
      <c r="D741" s="27"/>
      <c r="E741" s="27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53"/>
      <c r="S741" s="45"/>
      <c r="T741" s="45"/>
      <c r="U741" s="45"/>
      <c r="V741" s="45"/>
      <c r="W741" s="45"/>
      <c r="X741" s="45"/>
      <c r="Y741" s="45"/>
    </row>
    <row r="742" spans="1:25" ht="15.75" customHeight="1" x14ac:dyDescent="0.2">
      <c r="A742" s="27"/>
      <c r="B742" s="27"/>
      <c r="C742" s="27"/>
      <c r="D742" s="27"/>
      <c r="E742" s="27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53"/>
      <c r="S742" s="45"/>
      <c r="T742" s="45"/>
      <c r="U742" s="45"/>
      <c r="V742" s="45"/>
      <c r="W742" s="45"/>
      <c r="X742" s="45"/>
      <c r="Y742" s="45"/>
    </row>
    <row r="743" spans="1:25" ht="15.75" customHeight="1" x14ac:dyDescent="0.2">
      <c r="A743" s="27"/>
      <c r="B743" s="27"/>
      <c r="C743" s="27"/>
      <c r="D743" s="27"/>
      <c r="E743" s="27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53"/>
      <c r="S743" s="45"/>
      <c r="T743" s="45"/>
      <c r="U743" s="45"/>
      <c r="V743" s="45"/>
      <c r="W743" s="45"/>
      <c r="X743" s="45"/>
      <c r="Y743" s="45"/>
    </row>
    <row r="744" spans="1:25" ht="15.75" customHeight="1" x14ac:dyDescent="0.2">
      <c r="A744" s="27"/>
      <c r="B744" s="27"/>
      <c r="C744" s="27"/>
      <c r="D744" s="27"/>
      <c r="E744" s="27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53"/>
      <c r="S744" s="45"/>
      <c r="T744" s="45"/>
      <c r="U744" s="45"/>
      <c r="V744" s="45"/>
      <c r="W744" s="45"/>
      <c r="X744" s="45"/>
      <c r="Y744" s="45"/>
    </row>
    <row r="745" spans="1:25" ht="15.75" customHeight="1" x14ac:dyDescent="0.2">
      <c r="A745" s="27"/>
      <c r="B745" s="27"/>
      <c r="C745" s="27"/>
      <c r="D745" s="27"/>
      <c r="E745" s="27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53"/>
      <c r="S745" s="45"/>
      <c r="T745" s="45"/>
      <c r="U745" s="45"/>
      <c r="V745" s="45"/>
      <c r="W745" s="45"/>
      <c r="X745" s="45"/>
      <c r="Y745" s="45"/>
    </row>
    <row r="746" spans="1:25" ht="15.75" customHeight="1" x14ac:dyDescent="0.2">
      <c r="A746" s="27"/>
      <c r="B746" s="27"/>
      <c r="C746" s="27"/>
      <c r="D746" s="27"/>
      <c r="E746" s="27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53"/>
      <c r="S746" s="45"/>
      <c r="T746" s="45"/>
      <c r="U746" s="45"/>
      <c r="V746" s="45"/>
      <c r="W746" s="45"/>
      <c r="X746" s="45"/>
      <c r="Y746" s="45"/>
    </row>
    <row r="747" spans="1:25" ht="15.75" customHeight="1" x14ac:dyDescent="0.2">
      <c r="A747" s="27"/>
      <c r="B747" s="27"/>
      <c r="C747" s="27"/>
      <c r="D747" s="27"/>
      <c r="E747" s="27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53"/>
      <c r="S747" s="45"/>
      <c r="T747" s="45"/>
      <c r="U747" s="45"/>
      <c r="V747" s="45"/>
      <c r="W747" s="45"/>
      <c r="X747" s="45"/>
      <c r="Y747" s="45"/>
    </row>
    <row r="748" spans="1:25" ht="15.75" customHeight="1" x14ac:dyDescent="0.2">
      <c r="A748" s="27"/>
      <c r="B748" s="27"/>
      <c r="C748" s="27"/>
      <c r="D748" s="27"/>
      <c r="E748" s="27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53"/>
      <c r="S748" s="45"/>
      <c r="T748" s="45"/>
      <c r="U748" s="45"/>
      <c r="V748" s="45"/>
      <c r="W748" s="45"/>
      <c r="X748" s="45"/>
      <c r="Y748" s="45"/>
    </row>
    <row r="749" spans="1:25" ht="15.75" customHeight="1" x14ac:dyDescent="0.2">
      <c r="A749" s="27"/>
      <c r="B749" s="27"/>
      <c r="C749" s="27"/>
      <c r="D749" s="27"/>
      <c r="E749" s="27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53"/>
      <c r="S749" s="45"/>
      <c r="T749" s="45"/>
      <c r="U749" s="45"/>
      <c r="V749" s="45"/>
      <c r="W749" s="45"/>
      <c r="X749" s="45"/>
      <c r="Y749" s="45"/>
    </row>
    <row r="750" spans="1:25" ht="15.75" customHeight="1" x14ac:dyDescent="0.2">
      <c r="A750" s="27"/>
      <c r="B750" s="27"/>
      <c r="C750" s="27"/>
      <c r="D750" s="27"/>
      <c r="E750" s="27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53"/>
      <c r="S750" s="45"/>
      <c r="T750" s="45"/>
      <c r="U750" s="45"/>
      <c r="V750" s="45"/>
      <c r="W750" s="45"/>
      <c r="X750" s="45"/>
      <c r="Y750" s="45"/>
    </row>
    <row r="751" spans="1:25" ht="15.75" customHeight="1" x14ac:dyDescent="0.2">
      <c r="A751" s="27"/>
      <c r="B751" s="27"/>
      <c r="C751" s="27"/>
      <c r="D751" s="27"/>
      <c r="E751" s="27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53"/>
      <c r="S751" s="45"/>
      <c r="T751" s="45"/>
      <c r="U751" s="45"/>
      <c r="V751" s="45"/>
      <c r="W751" s="45"/>
      <c r="X751" s="45"/>
      <c r="Y751" s="45"/>
    </row>
    <row r="752" spans="1:25" ht="15.75" customHeight="1" x14ac:dyDescent="0.2">
      <c r="A752" s="27"/>
      <c r="B752" s="27"/>
      <c r="C752" s="27"/>
      <c r="D752" s="27"/>
      <c r="E752" s="27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53"/>
      <c r="S752" s="45"/>
      <c r="T752" s="45"/>
      <c r="U752" s="45"/>
      <c r="V752" s="45"/>
      <c r="W752" s="45"/>
      <c r="X752" s="45"/>
      <c r="Y752" s="45"/>
    </row>
    <row r="753" spans="1:25" ht="15.75" customHeight="1" x14ac:dyDescent="0.2">
      <c r="A753" s="27"/>
      <c r="B753" s="27"/>
      <c r="C753" s="27"/>
      <c r="D753" s="27"/>
      <c r="E753" s="27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53"/>
      <c r="S753" s="45"/>
      <c r="T753" s="45"/>
      <c r="U753" s="45"/>
      <c r="V753" s="45"/>
      <c r="W753" s="45"/>
      <c r="X753" s="45"/>
      <c r="Y753" s="45"/>
    </row>
    <row r="754" spans="1:25" ht="15.75" customHeight="1" x14ac:dyDescent="0.2">
      <c r="A754" s="27"/>
      <c r="B754" s="27"/>
      <c r="C754" s="27"/>
      <c r="D754" s="27"/>
      <c r="E754" s="27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53"/>
      <c r="S754" s="45"/>
      <c r="T754" s="45"/>
      <c r="U754" s="45"/>
      <c r="V754" s="45"/>
      <c r="W754" s="45"/>
      <c r="X754" s="45"/>
      <c r="Y754" s="45"/>
    </row>
    <row r="755" spans="1:25" ht="15.75" customHeight="1" x14ac:dyDescent="0.2">
      <c r="A755" s="27"/>
      <c r="B755" s="27"/>
      <c r="C755" s="27"/>
      <c r="D755" s="27"/>
      <c r="E755" s="27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53"/>
      <c r="S755" s="45"/>
      <c r="T755" s="45"/>
      <c r="U755" s="45"/>
      <c r="V755" s="45"/>
      <c r="W755" s="45"/>
      <c r="X755" s="45"/>
      <c r="Y755" s="45"/>
    </row>
    <row r="756" spans="1:25" ht="15.75" customHeight="1" x14ac:dyDescent="0.2">
      <c r="A756" s="27"/>
      <c r="B756" s="27"/>
      <c r="C756" s="27"/>
      <c r="D756" s="27"/>
      <c r="E756" s="27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53"/>
      <c r="S756" s="45"/>
      <c r="T756" s="45"/>
      <c r="U756" s="45"/>
      <c r="V756" s="45"/>
      <c r="W756" s="45"/>
      <c r="X756" s="45"/>
      <c r="Y756" s="45"/>
    </row>
    <row r="757" spans="1:25" ht="15.75" customHeight="1" x14ac:dyDescent="0.2">
      <c r="A757" s="27"/>
      <c r="B757" s="27"/>
      <c r="C757" s="27"/>
      <c r="D757" s="27"/>
      <c r="E757" s="27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53"/>
      <c r="S757" s="45"/>
      <c r="T757" s="45"/>
      <c r="U757" s="45"/>
      <c r="V757" s="45"/>
      <c r="W757" s="45"/>
      <c r="X757" s="45"/>
      <c r="Y757" s="45"/>
    </row>
    <row r="758" spans="1:25" ht="15.75" customHeight="1" x14ac:dyDescent="0.2">
      <c r="A758" s="27"/>
      <c r="B758" s="27"/>
      <c r="C758" s="27"/>
      <c r="D758" s="27"/>
      <c r="E758" s="27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53"/>
      <c r="S758" s="45"/>
      <c r="T758" s="45"/>
      <c r="U758" s="45"/>
      <c r="V758" s="45"/>
      <c r="W758" s="45"/>
      <c r="X758" s="45"/>
      <c r="Y758" s="45"/>
    </row>
    <row r="759" spans="1:25" ht="15.75" customHeight="1" x14ac:dyDescent="0.2">
      <c r="A759" s="27"/>
      <c r="B759" s="27"/>
      <c r="C759" s="27"/>
      <c r="D759" s="27"/>
      <c r="E759" s="27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53"/>
      <c r="S759" s="45"/>
      <c r="T759" s="45"/>
      <c r="U759" s="45"/>
      <c r="V759" s="45"/>
      <c r="W759" s="45"/>
      <c r="X759" s="45"/>
      <c r="Y759" s="45"/>
    </row>
    <row r="760" spans="1:25" ht="15.75" customHeight="1" x14ac:dyDescent="0.2">
      <c r="A760" s="27"/>
      <c r="B760" s="27"/>
      <c r="C760" s="27"/>
      <c r="D760" s="27"/>
      <c r="E760" s="27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53"/>
      <c r="S760" s="45"/>
      <c r="T760" s="45"/>
      <c r="U760" s="45"/>
      <c r="V760" s="45"/>
      <c r="W760" s="45"/>
      <c r="X760" s="45"/>
      <c r="Y760" s="45"/>
    </row>
    <row r="761" spans="1:25" ht="15.75" customHeight="1" x14ac:dyDescent="0.2">
      <c r="A761" s="27"/>
      <c r="B761" s="27"/>
      <c r="C761" s="27"/>
      <c r="D761" s="27"/>
      <c r="E761" s="27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53"/>
      <c r="S761" s="45"/>
      <c r="T761" s="45"/>
      <c r="U761" s="45"/>
      <c r="V761" s="45"/>
      <c r="W761" s="45"/>
      <c r="X761" s="45"/>
      <c r="Y761" s="45"/>
    </row>
    <row r="762" spans="1:25" ht="15.75" customHeight="1" x14ac:dyDescent="0.2">
      <c r="A762" s="27"/>
      <c r="B762" s="27"/>
      <c r="C762" s="27"/>
      <c r="D762" s="27"/>
      <c r="E762" s="27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53"/>
      <c r="S762" s="45"/>
      <c r="T762" s="45"/>
      <c r="U762" s="45"/>
      <c r="V762" s="45"/>
      <c r="W762" s="45"/>
      <c r="X762" s="45"/>
      <c r="Y762" s="45"/>
    </row>
    <row r="763" spans="1:25" ht="15.75" customHeight="1" x14ac:dyDescent="0.2">
      <c r="A763" s="27"/>
      <c r="B763" s="27"/>
      <c r="C763" s="27"/>
      <c r="D763" s="27"/>
      <c r="E763" s="27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53"/>
      <c r="S763" s="45"/>
      <c r="T763" s="45"/>
      <c r="U763" s="45"/>
      <c r="V763" s="45"/>
      <c r="W763" s="45"/>
      <c r="X763" s="45"/>
      <c r="Y763" s="45"/>
    </row>
    <row r="764" spans="1:25" ht="15.75" customHeight="1" x14ac:dyDescent="0.2">
      <c r="A764" s="27"/>
      <c r="B764" s="27"/>
      <c r="C764" s="27"/>
      <c r="D764" s="27"/>
      <c r="E764" s="27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53"/>
      <c r="S764" s="45"/>
      <c r="T764" s="45"/>
      <c r="U764" s="45"/>
      <c r="V764" s="45"/>
      <c r="W764" s="45"/>
      <c r="X764" s="45"/>
      <c r="Y764" s="45"/>
    </row>
    <row r="765" spans="1:25" ht="15.75" customHeight="1" x14ac:dyDescent="0.2">
      <c r="A765" s="27"/>
      <c r="B765" s="27"/>
      <c r="C765" s="27"/>
      <c r="D765" s="27"/>
      <c r="E765" s="27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53"/>
      <c r="S765" s="45"/>
      <c r="T765" s="45"/>
      <c r="U765" s="45"/>
      <c r="V765" s="45"/>
      <c r="W765" s="45"/>
      <c r="X765" s="45"/>
      <c r="Y765" s="45"/>
    </row>
    <row r="766" spans="1:25" ht="15.75" customHeight="1" x14ac:dyDescent="0.2">
      <c r="A766" s="27"/>
      <c r="B766" s="27"/>
      <c r="C766" s="27"/>
      <c r="D766" s="27"/>
      <c r="E766" s="27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53"/>
      <c r="S766" s="45"/>
      <c r="T766" s="45"/>
      <c r="U766" s="45"/>
      <c r="V766" s="45"/>
      <c r="W766" s="45"/>
      <c r="X766" s="45"/>
      <c r="Y766" s="45"/>
    </row>
    <row r="767" spans="1:25" ht="15.75" customHeight="1" x14ac:dyDescent="0.2">
      <c r="A767" s="27"/>
      <c r="B767" s="27"/>
      <c r="C767" s="27"/>
      <c r="D767" s="27"/>
      <c r="E767" s="27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53"/>
      <c r="S767" s="45"/>
      <c r="T767" s="45"/>
      <c r="U767" s="45"/>
      <c r="V767" s="45"/>
      <c r="W767" s="45"/>
      <c r="X767" s="45"/>
      <c r="Y767" s="45"/>
    </row>
    <row r="768" spans="1:25" ht="15.75" customHeight="1" x14ac:dyDescent="0.2">
      <c r="A768" s="27"/>
      <c r="B768" s="27"/>
      <c r="C768" s="27"/>
      <c r="D768" s="27"/>
      <c r="E768" s="27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53"/>
      <c r="S768" s="45"/>
      <c r="T768" s="45"/>
      <c r="U768" s="45"/>
      <c r="V768" s="45"/>
      <c r="W768" s="45"/>
      <c r="X768" s="45"/>
      <c r="Y768" s="45"/>
    </row>
    <row r="769" spans="1:25" ht="15.75" customHeight="1" x14ac:dyDescent="0.2">
      <c r="A769" s="27"/>
      <c r="B769" s="27"/>
      <c r="C769" s="27"/>
      <c r="D769" s="27"/>
      <c r="E769" s="27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53"/>
      <c r="S769" s="45"/>
      <c r="T769" s="45"/>
      <c r="U769" s="45"/>
      <c r="V769" s="45"/>
      <c r="W769" s="45"/>
      <c r="X769" s="45"/>
      <c r="Y769" s="45"/>
    </row>
    <row r="770" spans="1:25" ht="15.75" customHeight="1" x14ac:dyDescent="0.2">
      <c r="A770" s="27"/>
      <c r="B770" s="27"/>
      <c r="C770" s="27"/>
      <c r="D770" s="27"/>
      <c r="E770" s="27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53"/>
      <c r="S770" s="45"/>
      <c r="T770" s="45"/>
      <c r="U770" s="45"/>
      <c r="V770" s="45"/>
      <c r="W770" s="45"/>
      <c r="X770" s="45"/>
      <c r="Y770" s="45"/>
    </row>
    <row r="771" spans="1:25" ht="15.75" customHeight="1" x14ac:dyDescent="0.2">
      <c r="A771" s="27"/>
      <c r="B771" s="27"/>
      <c r="C771" s="27"/>
      <c r="D771" s="27"/>
      <c r="E771" s="27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53"/>
      <c r="S771" s="45"/>
      <c r="T771" s="45"/>
      <c r="U771" s="45"/>
      <c r="V771" s="45"/>
      <c r="W771" s="45"/>
      <c r="X771" s="45"/>
      <c r="Y771" s="45"/>
    </row>
    <row r="772" spans="1:25" ht="15.75" customHeight="1" x14ac:dyDescent="0.2">
      <c r="A772" s="27"/>
      <c r="B772" s="27"/>
      <c r="C772" s="27"/>
      <c r="D772" s="27"/>
      <c r="E772" s="27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53"/>
      <c r="S772" s="45"/>
      <c r="T772" s="45"/>
      <c r="U772" s="45"/>
      <c r="V772" s="45"/>
      <c r="W772" s="45"/>
      <c r="X772" s="45"/>
      <c r="Y772" s="45"/>
    </row>
    <row r="773" spans="1:25" ht="15.75" customHeight="1" x14ac:dyDescent="0.2">
      <c r="A773" s="27"/>
      <c r="B773" s="27"/>
      <c r="C773" s="27"/>
      <c r="D773" s="27"/>
      <c r="E773" s="27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53"/>
      <c r="S773" s="45"/>
      <c r="T773" s="45"/>
      <c r="U773" s="45"/>
      <c r="V773" s="45"/>
      <c r="W773" s="45"/>
      <c r="X773" s="45"/>
      <c r="Y773" s="45"/>
    </row>
    <row r="774" spans="1:25" ht="15.75" customHeight="1" x14ac:dyDescent="0.2">
      <c r="A774" s="27"/>
      <c r="B774" s="27"/>
      <c r="C774" s="27"/>
      <c r="D774" s="27"/>
      <c r="E774" s="27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53"/>
      <c r="S774" s="45"/>
      <c r="T774" s="45"/>
      <c r="U774" s="45"/>
      <c r="V774" s="45"/>
      <c r="W774" s="45"/>
      <c r="X774" s="45"/>
      <c r="Y774" s="45"/>
    </row>
    <row r="775" spans="1:25" ht="15.75" customHeight="1" x14ac:dyDescent="0.2">
      <c r="A775" s="27"/>
      <c r="B775" s="27"/>
      <c r="C775" s="27"/>
      <c r="D775" s="27"/>
      <c r="E775" s="27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53"/>
      <c r="S775" s="45"/>
      <c r="T775" s="45"/>
      <c r="U775" s="45"/>
      <c r="V775" s="45"/>
      <c r="W775" s="45"/>
      <c r="X775" s="45"/>
      <c r="Y775" s="45"/>
    </row>
    <row r="776" spans="1:25" ht="15.75" customHeight="1" x14ac:dyDescent="0.2">
      <c r="A776" s="27"/>
      <c r="B776" s="27"/>
      <c r="C776" s="27"/>
      <c r="D776" s="27"/>
      <c r="E776" s="27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53"/>
      <c r="S776" s="45"/>
      <c r="T776" s="45"/>
      <c r="U776" s="45"/>
      <c r="V776" s="45"/>
      <c r="W776" s="45"/>
      <c r="X776" s="45"/>
      <c r="Y776" s="45"/>
    </row>
    <row r="777" spans="1:25" ht="15.75" customHeight="1" x14ac:dyDescent="0.2">
      <c r="A777" s="27"/>
      <c r="B777" s="27"/>
      <c r="C777" s="27"/>
      <c r="D777" s="27"/>
      <c r="E777" s="27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53"/>
      <c r="S777" s="45"/>
      <c r="T777" s="45"/>
      <c r="U777" s="45"/>
      <c r="V777" s="45"/>
      <c r="W777" s="45"/>
      <c r="X777" s="45"/>
      <c r="Y777" s="45"/>
    </row>
    <row r="778" spans="1:25" ht="15.75" customHeight="1" x14ac:dyDescent="0.2">
      <c r="A778" s="27"/>
      <c r="B778" s="27"/>
      <c r="C778" s="27"/>
      <c r="D778" s="27"/>
      <c r="E778" s="27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53"/>
      <c r="S778" s="45"/>
      <c r="T778" s="45"/>
      <c r="U778" s="45"/>
      <c r="V778" s="45"/>
      <c r="W778" s="45"/>
      <c r="X778" s="45"/>
      <c r="Y778" s="45"/>
    </row>
    <row r="779" spans="1:25" ht="15.75" customHeight="1" x14ac:dyDescent="0.2">
      <c r="A779" s="27"/>
      <c r="B779" s="27"/>
      <c r="C779" s="27"/>
      <c r="D779" s="27"/>
      <c r="E779" s="27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53"/>
      <c r="S779" s="45"/>
      <c r="T779" s="45"/>
      <c r="U779" s="45"/>
      <c r="V779" s="45"/>
      <c r="W779" s="45"/>
      <c r="X779" s="45"/>
      <c r="Y779" s="45"/>
    </row>
    <row r="780" spans="1:25" ht="15.75" customHeight="1" x14ac:dyDescent="0.2">
      <c r="A780" s="27"/>
      <c r="B780" s="27"/>
      <c r="C780" s="27"/>
      <c r="D780" s="27"/>
      <c r="E780" s="27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53"/>
      <c r="S780" s="45"/>
      <c r="T780" s="45"/>
      <c r="U780" s="45"/>
      <c r="V780" s="45"/>
      <c r="W780" s="45"/>
      <c r="X780" s="45"/>
      <c r="Y780" s="45"/>
    </row>
    <row r="781" spans="1:25" ht="15.75" customHeight="1" x14ac:dyDescent="0.2">
      <c r="A781" s="27"/>
      <c r="B781" s="27"/>
      <c r="C781" s="27"/>
      <c r="D781" s="27"/>
      <c r="E781" s="27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53"/>
      <c r="S781" s="45"/>
      <c r="T781" s="45"/>
      <c r="U781" s="45"/>
      <c r="V781" s="45"/>
      <c r="W781" s="45"/>
      <c r="X781" s="45"/>
      <c r="Y781" s="45"/>
    </row>
    <row r="782" spans="1:25" ht="15.75" customHeight="1" x14ac:dyDescent="0.2">
      <c r="A782" s="27"/>
      <c r="B782" s="27"/>
      <c r="C782" s="27"/>
      <c r="D782" s="27"/>
      <c r="E782" s="27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53"/>
      <c r="S782" s="45"/>
      <c r="T782" s="45"/>
      <c r="U782" s="45"/>
      <c r="V782" s="45"/>
      <c r="W782" s="45"/>
      <c r="X782" s="45"/>
      <c r="Y782" s="45"/>
    </row>
    <row r="783" spans="1:25" ht="15.75" customHeight="1" x14ac:dyDescent="0.2">
      <c r="A783" s="27"/>
      <c r="B783" s="27"/>
      <c r="C783" s="27"/>
      <c r="D783" s="27"/>
      <c r="E783" s="27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53"/>
      <c r="S783" s="45"/>
      <c r="T783" s="45"/>
      <c r="U783" s="45"/>
      <c r="V783" s="45"/>
      <c r="W783" s="45"/>
      <c r="X783" s="45"/>
      <c r="Y783" s="45"/>
    </row>
    <row r="784" spans="1:25" ht="15.75" customHeight="1" x14ac:dyDescent="0.2">
      <c r="A784" s="27"/>
      <c r="B784" s="27"/>
      <c r="C784" s="27"/>
      <c r="D784" s="27"/>
      <c r="E784" s="27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53"/>
      <c r="S784" s="45"/>
      <c r="T784" s="45"/>
      <c r="U784" s="45"/>
      <c r="V784" s="45"/>
      <c r="W784" s="45"/>
      <c r="X784" s="45"/>
      <c r="Y784" s="45"/>
    </row>
    <row r="785" spans="1:25" ht="15.75" customHeight="1" x14ac:dyDescent="0.2">
      <c r="A785" s="27"/>
      <c r="B785" s="27"/>
      <c r="C785" s="27"/>
      <c r="D785" s="27"/>
      <c r="E785" s="27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53"/>
      <c r="S785" s="45"/>
      <c r="T785" s="45"/>
      <c r="U785" s="45"/>
      <c r="V785" s="45"/>
      <c r="W785" s="45"/>
      <c r="X785" s="45"/>
      <c r="Y785" s="45"/>
    </row>
    <row r="786" spans="1:25" ht="15.75" customHeight="1" x14ac:dyDescent="0.2">
      <c r="A786" s="27"/>
      <c r="B786" s="27"/>
      <c r="C786" s="27"/>
      <c r="D786" s="27"/>
      <c r="E786" s="27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53"/>
      <c r="S786" s="45"/>
      <c r="T786" s="45"/>
      <c r="U786" s="45"/>
      <c r="V786" s="45"/>
      <c r="W786" s="45"/>
      <c r="X786" s="45"/>
      <c r="Y786" s="45"/>
    </row>
    <row r="787" spans="1:25" ht="15.75" customHeight="1" x14ac:dyDescent="0.2">
      <c r="A787" s="27"/>
      <c r="B787" s="27"/>
      <c r="C787" s="27"/>
      <c r="D787" s="27"/>
      <c r="E787" s="27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53"/>
      <c r="S787" s="45"/>
      <c r="T787" s="45"/>
      <c r="U787" s="45"/>
      <c r="V787" s="45"/>
      <c r="W787" s="45"/>
      <c r="X787" s="45"/>
      <c r="Y787" s="45"/>
    </row>
    <row r="788" spans="1:25" ht="15.75" customHeight="1" x14ac:dyDescent="0.2">
      <c r="A788" s="27"/>
      <c r="B788" s="27"/>
      <c r="C788" s="27"/>
      <c r="D788" s="27"/>
      <c r="E788" s="27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53"/>
      <c r="S788" s="45"/>
      <c r="T788" s="45"/>
      <c r="U788" s="45"/>
      <c r="V788" s="45"/>
      <c r="W788" s="45"/>
      <c r="X788" s="45"/>
      <c r="Y788" s="45"/>
    </row>
    <row r="789" spans="1:25" ht="15.75" customHeight="1" x14ac:dyDescent="0.2">
      <c r="A789" s="27"/>
      <c r="B789" s="27"/>
      <c r="C789" s="27"/>
      <c r="D789" s="27"/>
      <c r="E789" s="27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53"/>
      <c r="S789" s="45"/>
      <c r="T789" s="45"/>
      <c r="U789" s="45"/>
      <c r="V789" s="45"/>
      <c r="W789" s="45"/>
      <c r="X789" s="45"/>
      <c r="Y789" s="45"/>
    </row>
    <row r="790" spans="1:25" ht="15.75" customHeight="1" x14ac:dyDescent="0.2">
      <c r="A790" s="27"/>
      <c r="B790" s="27"/>
      <c r="C790" s="27"/>
      <c r="D790" s="27"/>
      <c r="E790" s="27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53"/>
      <c r="S790" s="45"/>
      <c r="T790" s="45"/>
      <c r="U790" s="45"/>
      <c r="V790" s="45"/>
      <c r="W790" s="45"/>
      <c r="X790" s="45"/>
      <c r="Y790" s="45"/>
    </row>
    <row r="791" spans="1:25" ht="15.75" customHeight="1" x14ac:dyDescent="0.2">
      <c r="A791" s="27"/>
      <c r="B791" s="27"/>
      <c r="C791" s="27"/>
      <c r="D791" s="27"/>
      <c r="E791" s="27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53"/>
      <c r="S791" s="45"/>
      <c r="T791" s="45"/>
      <c r="U791" s="45"/>
      <c r="V791" s="45"/>
      <c r="W791" s="45"/>
      <c r="X791" s="45"/>
      <c r="Y791" s="45"/>
    </row>
    <row r="792" spans="1:25" ht="15.75" customHeight="1" x14ac:dyDescent="0.2">
      <c r="A792" s="27"/>
      <c r="B792" s="27"/>
      <c r="C792" s="27"/>
      <c r="D792" s="27"/>
      <c r="E792" s="27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53"/>
      <c r="S792" s="45"/>
      <c r="T792" s="45"/>
      <c r="U792" s="45"/>
      <c r="V792" s="45"/>
      <c r="W792" s="45"/>
      <c r="X792" s="45"/>
      <c r="Y792" s="45"/>
    </row>
    <row r="793" spans="1:25" ht="15.75" customHeight="1" x14ac:dyDescent="0.2">
      <c r="A793" s="27"/>
      <c r="B793" s="27"/>
      <c r="C793" s="27"/>
      <c r="D793" s="27"/>
      <c r="E793" s="27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53"/>
      <c r="S793" s="45"/>
      <c r="T793" s="45"/>
      <c r="U793" s="45"/>
      <c r="V793" s="45"/>
      <c r="W793" s="45"/>
      <c r="X793" s="45"/>
      <c r="Y793" s="45"/>
    </row>
    <row r="794" spans="1:25" ht="15.75" customHeight="1" x14ac:dyDescent="0.2">
      <c r="A794" s="27"/>
      <c r="B794" s="27"/>
      <c r="C794" s="27"/>
      <c r="D794" s="27"/>
      <c r="E794" s="27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53"/>
      <c r="S794" s="45"/>
      <c r="T794" s="45"/>
      <c r="U794" s="45"/>
      <c r="V794" s="45"/>
      <c r="W794" s="45"/>
      <c r="X794" s="45"/>
      <c r="Y794" s="45"/>
    </row>
    <row r="795" spans="1:25" ht="15.75" customHeight="1" x14ac:dyDescent="0.2">
      <c r="A795" s="27"/>
      <c r="B795" s="27"/>
      <c r="C795" s="27"/>
      <c r="D795" s="27"/>
      <c r="E795" s="27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53"/>
      <c r="S795" s="45"/>
      <c r="T795" s="45"/>
      <c r="U795" s="45"/>
      <c r="V795" s="45"/>
      <c r="W795" s="45"/>
      <c r="X795" s="45"/>
      <c r="Y795" s="45"/>
    </row>
    <row r="796" spans="1:25" ht="15.75" customHeight="1" x14ac:dyDescent="0.2">
      <c r="A796" s="27"/>
      <c r="B796" s="27"/>
      <c r="C796" s="27"/>
      <c r="D796" s="27"/>
      <c r="E796" s="27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53"/>
      <c r="S796" s="45"/>
      <c r="T796" s="45"/>
      <c r="U796" s="45"/>
      <c r="V796" s="45"/>
      <c r="W796" s="45"/>
      <c r="X796" s="45"/>
      <c r="Y796" s="45"/>
    </row>
    <row r="797" spans="1:25" ht="15.75" customHeight="1" x14ac:dyDescent="0.2">
      <c r="A797" s="27"/>
      <c r="B797" s="27"/>
      <c r="C797" s="27"/>
      <c r="D797" s="27"/>
      <c r="E797" s="27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53"/>
      <c r="S797" s="45"/>
      <c r="T797" s="45"/>
      <c r="U797" s="45"/>
      <c r="V797" s="45"/>
      <c r="W797" s="45"/>
      <c r="X797" s="45"/>
      <c r="Y797" s="45"/>
    </row>
    <row r="798" spans="1:25" ht="15.75" customHeight="1" x14ac:dyDescent="0.2">
      <c r="A798" s="27"/>
      <c r="B798" s="27"/>
      <c r="C798" s="27"/>
      <c r="D798" s="27"/>
      <c r="E798" s="27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53"/>
      <c r="S798" s="45"/>
      <c r="T798" s="45"/>
      <c r="U798" s="45"/>
      <c r="V798" s="45"/>
      <c r="W798" s="45"/>
      <c r="X798" s="45"/>
      <c r="Y798" s="45"/>
    </row>
    <row r="799" spans="1:25" ht="15.75" customHeight="1" x14ac:dyDescent="0.2">
      <c r="A799" s="27"/>
      <c r="B799" s="27"/>
      <c r="C799" s="27"/>
      <c r="D799" s="27"/>
      <c r="E799" s="27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53"/>
      <c r="S799" s="45"/>
      <c r="T799" s="45"/>
      <c r="U799" s="45"/>
      <c r="V799" s="45"/>
      <c r="W799" s="45"/>
      <c r="X799" s="45"/>
      <c r="Y799" s="45"/>
    </row>
    <row r="800" spans="1:25" ht="15.75" customHeight="1" x14ac:dyDescent="0.2">
      <c r="A800" s="27"/>
      <c r="B800" s="27"/>
      <c r="C800" s="27"/>
      <c r="D800" s="27"/>
      <c r="E800" s="27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53"/>
      <c r="S800" s="45"/>
      <c r="T800" s="45"/>
      <c r="U800" s="45"/>
      <c r="V800" s="45"/>
      <c r="W800" s="45"/>
      <c r="X800" s="45"/>
      <c r="Y800" s="45"/>
    </row>
    <row r="801" spans="1:25" ht="15.75" customHeight="1" x14ac:dyDescent="0.2">
      <c r="A801" s="27"/>
      <c r="B801" s="27"/>
      <c r="C801" s="27"/>
      <c r="D801" s="27"/>
      <c r="E801" s="27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53"/>
      <c r="S801" s="45"/>
      <c r="T801" s="45"/>
      <c r="U801" s="45"/>
      <c r="V801" s="45"/>
      <c r="W801" s="45"/>
      <c r="X801" s="45"/>
      <c r="Y801" s="45"/>
    </row>
    <row r="802" spans="1:25" ht="15.75" customHeight="1" x14ac:dyDescent="0.2">
      <c r="A802" s="27"/>
      <c r="B802" s="27"/>
      <c r="C802" s="27"/>
      <c r="D802" s="27"/>
      <c r="E802" s="27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53"/>
      <c r="S802" s="45"/>
      <c r="T802" s="45"/>
      <c r="U802" s="45"/>
      <c r="V802" s="45"/>
      <c r="W802" s="45"/>
      <c r="X802" s="45"/>
      <c r="Y802" s="45"/>
    </row>
    <row r="803" spans="1:25" ht="15.75" customHeight="1" x14ac:dyDescent="0.2">
      <c r="A803" s="27"/>
      <c r="B803" s="27"/>
      <c r="C803" s="27"/>
      <c r="D803" s="27"/>
      <c r="E803" s="27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53"/>
      <c r="S803" s="45"/>
      <c r="T803" s="45"/>
      <c r="U803" s="45"/>
      <c r="V803" s="45"/>
      <c r="W803" s="45"/>
      <c r="X803" s="45"/>
      <c r="Y803" s="45"/>
    </row>
    <row r="804" spans="1:25" ht="15.75" customHeight="1" x14ac:dyDescent="0.2">
      <c r="A804" s="27"/>
      <c r="B804" s="27"/>
      <c r="C804" s="27"/>
      <c r="D804" s="27"/>
      <c r="E804" s="27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53"/>
      <c r="S804" s="45"/>
      <c r="T804" s="45"/>
      <c r="U804" s="45"/>
      <c r="V804" s="45"/>
      <c r="W804" s="45"/>
      <c r="X804" s="45"/>
      <c r="Y804" s="45"/>
    </row>
    <row r="805" spans="1:25" ht="15.75" customHeight="1" x14ac:dyDescent="0.2">
      <c r="A805" s="27"/>
      <c r="B805" s="27"/>
      <c r="C805" s="27"/>
      <c r="D805" s="27"/>
      <c r="E805" s="27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53"/>
      <c r="S805" s="45"/>
      <c r="T805" s="45"/>
      <c r="U805" s="45"/>
      <c r="V805" s="45"/>
      <c r="W805" s="45"/>
      <c r="X805" s="45"/>
      <c r="Y805" s="45"/>
    </row>
    <row r="806" spans="1:25" ht="15.75" customHeight="1" x14ac:dyDescent="0.2">
      <c r="A806" s="27"/>
      <c r="B806" s="27"/>
      <c r="C806" s="27"/>
      <c r="D806" s="27"/>
      <c r="E806" s="27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53"/>
      <c r="S806" s="45"/>
      <c r="T806" s="45"/>
      <c r="U806" s="45"/>
      <c r="V806" s="45"/>
      <c r="W806" s="45"/>
      <c r="X806" s="45"/>
      <c r="Y806" s="45"/>
    </row>
    <row r="807" spans="1:25" ht="15.75" customHeight="1" x14ac:dyDescent="0.2">
      <c r="A807" s="27"/>
      <c r="B807" s="27"/>
      <c r="C807" s="27"/>
      <c r="D807" s="27"/>
      <c r="E807" s="27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53"/>
      <c r="S807" s="45"/>
      <c r="T807" s="45"/>
      <c r="U807" s="45"/>
      <c r="V807" s="45"/>
      <c r="W807" s="45"/>
      <c r="X807" s="45"/>
      <c r="Y807" s="45"/>
    </row>
    <row r="808" spans="1:25" ht="15.75" customHeight="1" x14ac:dyDescent="0.2">
      <c r="A808" s="27"/>
      <c r="B808" s="27"/>
      <c r="C808" s="27"/>
      <c r="D808" s="27"/>
      <c r="E808" s="27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53"/>
      <c r="S808" s="45"/>
      <c r="T808" s="45"/>
      <c r="U808" s="45"/>
      <c r="V808" s="45"/>
      <c r="W808" s="45"/>
      <c r="X808" s="45"/>
      <c r="Y808" s="45"/>
    </row>
    <row r="809" spans="1:25" ht="15.75" customHeight="1" x14ac:dyDescent="0.2">
      <c r="A809" s="27"/>
      <c r="B809" s="27"/>
      <c r="C809" s="27"/>
      <c r="D809" s="27"/>
      <c r="E809" s="27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53"/>
      <c r="S809" s="45"/>
      <c r="T809" s="45"/>
      <c r="U809" s="45"/>
      <c r="V809" s="45"/>
      <c r="W809" s="45"/>
      <c r="X809" s="45"/>
      <c r="Y809" s="45"/>
    </row>
    <row r="810" spans="1:25" ht="15.75" customHeight="1" x14ac:dyDescent="0.2">
      <c r="A810" s="27"/>
      <c r="B810" s="27"/>
      <c r="C810" s="27"/>
      <c r="D810" s="27"/>
      <c r="E810" s="27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53"/>
      <c r="S810" s="45"/>
      <c r="T810" s="45"/>
      <c r="U810" s="45"/>
      <c r="V810" s="45"/>
      <c r="W810" s="45"/>
      <c r="X810" s="45"/>
      <c r="Y810" s="45"/>
    </row>
    <row r="811" spans="1:25" ht="15.75" customHeight="1" x14ac:dyDescent="0.2">
      <c r="A811" s="27"/>
      <c r="B811" s="27"/>
      <c r="C811" s="27"/>
      <c r="D811" s="27"/>
      <c r="E811" s="27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53"/>
      <c r="S811" s="45"/>
      <c r="T811" s="45"/>
      <c r="U811" s="45"/>
      <c r="V811" s="45"/>
      <c r="W811" s="45"/>
      <c r="X811" s="45"/>
      <c r="Y811" s="45"/>
    </row>
    <row r="812" spans="1:25" ht="15.75" customHeight="1" x14ac:dyDescent="0.2">
      <c r="A812" s="27"/>
      <c r="B812" s="27"/>
      <c r="C812" s="27"/>
      <c r="D812" s="27"/>
      <c r="E812" s="27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53"/>
      <c r="S812" s="45"/>
      <c r="T812" s="45"/>
      <c r="U812" s="45"/>
      <c r="V812" s="45"/>
      <c r="W812" s="45"/>
      <c r="X812" s="45"/>
      <c r="Y812" s="45"/>
    </row>
    <row r="813" spans="1:25" ht="15.75" customHeight="1" x14ac:dyDescent="0.2">
      <c r="A813" s="27"/>
      <c r="B813" s="27"/>
      <c r="C813" s="27"/>
      <c r="D813" s="27"/>
      <c r="E813" s="27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53"/>
      <c r="S813" s="45"/>
      <c r="T813" s="45"/>
      <c r="U813" s="45"/>
      <c r="V813" s="45"/>
      <c r="W813" s="45"/>
      <c r="X813" s="45"/>
      <c r="Y813" s="45"/>
    </row>
    <row r="814" spans="1:25" ht="15.75" customHeight="1" x14ac:dyDescent="0.2">
      <c r="A814" s="27"/>
      <c r="B814" s="27"/>
      <c r="C814" s="27"/>
      <c r="D814" s="27"/>
      <c r="E814" s="27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53"/>
      <c r="S814" s="45"/>
      <c r="T814" s="45"/>
      <c r="U814" s="45"/>
      <c r="V814" s="45"/>
      <c r="W814" s="45"/>
      <c r="X814" s="45"/>
      <c r="Y814" s="45"/>
    </row>
    <row r="815" spans="1:25" ht="15.75" customHeight="1" x14ac:dyDescent="0.2">
      <c r="A815" s="27"/>
      <c r="B815" s="27"/>
      <c r="C815" s="27"/>
      <c r="D815" s="27"/>
      <c r="E815" s="27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53"/>
      <c r="S815" s="45"/>
      <c r="T815" s="45"/>
      <c r="U815" s="45"/>
      <c r="V815" s="45"/>
      <c r="W815" s="45"/>
      <c r="X815" s="45"/>
      <c r="Y815" s="45"/>
    </row>
    <row r="816" spans="1:25" ht="15.75" customHeight="1" x14ac:dyDescent="0.2">
      <c r="A816" s="27"/>
      <c r="B816" s="27"/>
      <c r="C816" s="27"/>
      <c r="D816" s="27"/>
      <c r="E816" s="27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53"/>
      <c r="S816" s="45"/>
      <c r="T816" s="45"/>
      <c r="U816" s="45"/>
      <c r="V816" s="45"/>
      <c r="W816" s="45"/>
      <c r="X816" s="45"/>
      <c r="Y816" s="45"/>
    </row>
    <row r="817" spans="1:25" ht="15.75" customHeight="1" x14ac:dyDescent="0.2">
      <c r="A817" s="27"/>
      <c r="B817" s="27"/>
      <c r="C817" s="27"/>
      <c r="D817" s="27"/>
      <c r="E817" s="27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53"/>
      <c r="S817" s="45"/>
      <c r="T817" s="45"/>
      <c r="U817" s="45"/>
      <c r="V817" s="45"/>
      <c r="W817" s="45"/>
      <c r="X817" s="45"/>
      <c r="Y817" s="45"/>
    </row>
    <row r="818" spans="1:25" ht="15.75" customHeight="1" x14ac:dyDescent="0.2">
      <c r="A818" s="27"/>
      <c r="B818" s="27"/>
      <c r="C818" s="27"/>
      <c r="D818" s="27"/>
      <c r="E818" s="27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53"/>
      <c r="S818" s="45"/>
      <c r="T818" s="45"/>
      <c r="U818" s="45"/>
      <c r="V818" s="45"/>
      <c r="W818" s="45"/>
      <c r="X818" s="45"/>
      <c r="Y818" s="45"/>
    </row>
    <row r="819" spans="1:25" ht="15.75" customHeight="1" x14ac:dyDescent="0.2">
      <c r="A819" s="27"/>
      <c r="B819" s="27"/>
      <c r="C819" s="27"/>
      <c r="D819" s="27"/>
      <c r="E819" s="27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53"/>
      <c r="S819" s="45"/>
      <c r="T819" s="45"/>
      <c r="U819" s="45"/>
      <c r="V819" s="45"/>
      <c r="W819" s="45"/>
      <c r="X819" s="45"/>
      <c r="Y819" s="45"/>
    </row>
    <row r="820" spans="1:25" ht="15.75" customHeight="1" x14ac:dyDescent="0.2">
      <c r="A820" s="27"/>
      <c r="B820" s="27"/>
      <c r="C820" s="27"/>
      <c r="D820" s="27"/>
      <c r="E820" s="27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53"/>
      <c r="S820" s="45"/>
      <c r="T820" s="45"/>
      <c r="U820" s="45"/>
      <c r="V820" s="45"/>
      <c r="W820" s="45"/>
      <c r="X820" s="45"/>
      <c r="Y820" s="45"/>
    </row>
    <row r="821" spans="1:25" ht="15.75" customHeight="1" x14ac:dyDescent="0.2">
      <c r="A821" s="27"/>
      <c r="B821" s="27"/>
      <c r="C821" s="27"/>
      <c r="D821" s="27"/>
      <c r="E821" s="27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53"/>
      <c r="S821" s="45"/>
      <c r="T821" s="45"/>
      <c r="U821" s="45"/>
      <c r="V821" s="45"/>
      <c r="W821" s="45"/>
      <c r="X821" s="45"/>
      <c r="Y821" s="45"/>
    </row>
    <row r="822" spans="1:25" ht="15.75" customHeight="1" x14ac:dyDescent="0.2">
      <c r="A822" s="27"/>
      <c r="B822" s="27"/>
      <c r="C822" s="27"/>
      <c r="D822" s="27"/>
      <c r="E822" s="27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53"/>
      <c r="S822" s="45"/>
      <c r="T822" s="45"/>
      <c r="U822" s="45"/>
      <c r="V822" s="45"/>
      <c r="W822" s="45"/>
      <c r="X822" s="45"/>
      <c r="Y822" s="45"/>
    </row>
    <row r="823" spans="1:25" ht="15.75" customHeight="1" x14ac:dyDescent="0.2">
      <c r="A823" s="27"/>
      <c r="B823" s="27"/>
      <c r="C823" s="27"/>
      <c r="D823" s="27"/>
      <c r="E823" s="27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53"/>
      <c r="S823" s="45"/>
      <c r="T823" s="45"/>
      <c r="U823" s="45"/>
      <c r="V823" s="45"/>
      <c r="W823" s="45"/>
      <c r="X823" s="45"/>
      <c r="Y823" s="45"/>
    </row>
    <row r="824" spans="1:25" ht="15.75" customHeight="1" x14ac:dyDescent="0.2">
      <c r="A824" s="27"/>
      <c r="B824" s="27"/>
      <c r="C824" s="27"/>
      <c r="D824" s="27"/>
      <c r="E824" s="27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53"/>
      <c r="S824" s="45"/>
      <c r="T824" s="45"/>
      <c r="U824" s="45"/>
      <c r="V824" s="45"/>
      <c r="W824" s="45"/>
      <c r="X824" s="45"/>
      <c r="Y824" s="45"/>
    </row>
    <row r="825" spans="1:25" ht="15.75" customHeight="1" x14ac:dyDescent="0.2">
      <c r="A825" s="27"/>
      <c r="B825" s="27"/>
      <c r="C825" s="27"/>
      <c r="D825" s="27"/>
      <c r="E825" s="27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53"/>
      <c r="S825" s="45"/>
      <c r="T825" s="45"/>
      <c r="U825" s="45"/>
      <c r="V825" s="45"/>
      <c r="W825" s="45"/>
      <c r="X825" s="45"/>
      <c r="Y825" s="45"/>
    </row>
    <row r="826" spans="1:25" ht="15.75" customHeight="1" x14ac:dyDescent="0.2">
      <c r="A826" s="27"/>
      <c r="B826" s="27"/>
      <c r="C826" s="27"/>
      <c r="D826" s="27"/>
      <c r="E826" s="27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53"/>
      <c r="S826" s="45"/>
      <c r="T826" s="45"/>
      <c r="U826" s="45"/>
      <c r="V826" s="45"/>
      <c r="W826" s="45"/>
      <c r="X826" s="45"/>
      <c r="Y826" s="45"/>
    </row>
    <row r="827" spans="1:25" ht="15.75" customHeight="1" x14ac:dyDescent="0.2">
      <c r="A827" s="27"/>
      <c r="B827" s="27"/>
      <c r="C827" s="27"/>
      <c r="D827" s="27"/>
      <c r="E827" s="27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53"/>
      <c r="S827" s="45"/>
      <c r="T827" s="45"/>
      <c r="U827" s="45"/>
      <c r="V827" s="45"/>
      <c r="W827" s="45"/>
      <c r="X827" s="45"/>
      <c r="Y827" s="45"/>
    </row>
    <row r="828" spans="1:25" ht="15.75" customHeight="1" x14ac:dyDescent="0.2">
      <c r="A828" s="27"/>
      <c r="B828" s="27"/>
      <c r="C828" s="27"/>
      <c r="D828" s="27"/>
      <c r="E828" s="27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53"/>
      <c r="S828" s="45"/>
      <c r="T828" s="45"/>
      <c r="U828" s="45"/>
      <c r="V828" s="45"/>
      <c r="W828" s="45"/>
      <c r="X828" s="45"/>
      <c r="Y828" s="45"/>
    </row>
    <row r="829" spans="1:25" ht="15.75" customHeight="1" x14ac:dyDescent="0.2">
      <c r="A829" s="27"/>
      <c r="B829" s="27"/>
      <c r="C829" s="27"/>
      <c r="D829" s="27"/>
      <c r="E829" s="27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53"/>
      <c r="S829" s="45"/>
      <c r="T829" s="45"/>
      <c r="U829" s="45"/>
      <c r="V829" s="45"/>
      <c r="W829" s="45"/>
      <c r="X829" s="45"/>
      <c r="Y829" s="45"/>
    </row>
    <row r="830" spans="1:25" ht="15.75" customHeight="1" x14ac:dyDescent="0.2">
      <c r="A830" s="27"/>
      <c r="B830" s="27"/>
      <c r="C830" s="27"/>
      <c r="D830" s="27"/>
      <c r="E830" s="27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53"/>
      <c r="S830" s="45"/>
      <c r="T830" s="45"/>
      <c r="U830" s="45"/>
      <c r="V830" s="45"/>
      <c r="W830" s="45"/>
      <c r="X830" s="45"/>
      <c r="Y830" s="45"/>
    </row>
    <row r="831" spans="1:25" ht="15.75" customHeight="1" x14ac:dyDescent="0.2">
      <c r="A831" s="27"/>
      <c r="B831" s="27"/>
      <c r="C831" s="27"/>
      <c r="D831" s="27"/>
      <c r="E831" s="27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53"/>
      <c r="S831" s="45"/>
      <c r="T831" s="45"/>
      <c r="U831" s="45"/>
      <c r="V831" s="45"/>
      <c r="W831" s="45"/>
      <c r="X831" s="45"/>
      <c r="Y831" s="45"/>
    </row>
    <row r="832" spans="1:25" ht="15.75" customHeight="1" x14ac:dyDescent="0.2">
      <c r="A832" s="27"/>
      <c r="B832" s="27"/>
      <c r="C832" s="27"/>
      <c r="D832" s="27"/>
      <c r="E832" s="27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53"/>
      <c r="S832" s="45"/>
      <c r="T832" s="45"/>
      <c r="U832" s="45"/>
      <c r="V832" s="45"/>
      <c r="W832" s="45"/>
      <c r="X832" s="45"/>
      <c r="Y832" s="45"/>
    </row>
    <row r="833" spans="1:25" ht="15.75" customHeight="1" x14ac:dyDescent="0.2">
      <c r="A833" s="27"/>
      <c r="B833" s="27"/>
      <c r="C833" s="27"/>
      <c r="D833" s="27"/>
      <c r="E833" s="27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53"/>
      <c r="S833" s="45"/>
      <c r="T833" s="45"/>
      <c r="U833" s="45"/>
      <c r="V833" s="45"/>
      <c r="W833" s="45"/>
      <c r="X833" s="45"/>
      <c r="Y833" s="45"/>
    </row>
    <row r="834" spans="1:25" ht="15.75" customHeight="1" x14ac:dyDescent="0.2">
      <c r="A834" s="27"/>
      <c r="B834" s="27"/>
      <c r="C834" s="27"/>
      <c r="D834" s="27"/>
      <c r="E834" s="27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53"/>
      <c r="S834" s="45"/>
      <c r="T834" s="45"/>
      <c r="U834" s="45"/>
      <c r="V834" s="45"/>
      <c r="W834" s="45"/>
      <c r="X834" s="45"/>
      <c r="Y834" s="45"/>
    </row>
    <row r="835" spans="1:25" ht="15.75" customHeight="1" x14ac:dyDescent="0.2">
      <c r="A835" s="27"/>
      <c r="B835" s="27"/>
      <c r="C835" s="27"/>
      <c r="D835" s="27"/>
      <c r="E835" s="27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53"/>
      <c r="S835" s="45"/>
      <c r="T835" s="45"/>
      <c r="U835" s="45"/>
      <c r="V835" s="45"/>
      <c r="W835" s="45"/>
      <c r="X835" s="45"/>
      <c r="Y835" s="45"/>
    </row>
    <row r="836" spans="1:25" ht="15.75" customHeight="1" x14ac:dyDescent="0.2">
      <c r="A836" s="27"/>
      <c r="B836" s="27"/>
      <c r="C836" s="27"/>
      <c r="D836" s="27"/>
      <c r="E836" s="27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53"/>
      <c r="S836" s="45"/>
      <c r="T836" s="45"/>
      <c r="U836" s="45"/>
      <c r="V836" s="45"/>
      <c r="W836" s="45"/>
      <c r="X836" s="45"/>
      <c r="Y836" s="45"/>
    </row>
    <row r="837" spans="1:25" ht="15.75" customHeight="1" x14ac:dyDescent="0.2">
      <c r="A837" s="27"/>
      <c r="B837" s="27"/>
      <c r="C837" s="27"/>
      <c r="D837" s="27"/>
      <c r="E837" s="27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53"/>
      <c r="S837" s="45"/>
      <c r="T837" s="45"/>
      <c r="U837" s="45"/>
      <c r="V837" s="45"/>
      <c r="W837" s="45"/>
      <c r="X837" s="45"/>
      <c r="Y837" s="45"/>
    </row>
    <row r="838" spans="1:25" ht="15.75" customHeight="1" x14ac:dyDescent="0.2">
      <c r="A838" s="27"/>
      <c r="B838" s="27"/>
      <c r="C838" s="27"/>
      <c r="D838" s="27"/>
      <c r="E838" s="27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53"/>
      <c r="S838" s="45"/>
      <c r="T838" s="45"/>
      <c r="U838" s="45"/>
      <c r="V838" s="45"/>
      <c r="W838" s="45"/>
      <c r="X838" s="45"/>
      <c r="Y838" s="45"/>
    </row>
    <row r="839" spans="1:25" ht="15.75" customHeight="1" x14ac:dyDescent="0.2">
      <c r="A839" s="27"/>
      <c r="B839" s="27"/>
      <c r="C839" s="27"/>
      <c r="D839" s="27"/>
      <c r="E839" s="27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53"/>
      <c r="S839" s="45"/>
      <c r="T839" s="45"/>
      <c r="U839" s="45"/>
      <c r="V839" s="45"/>
      <c r="W839" s="45"/>
      <c r="X839" s="45"/>
      <c r="Y839" s="45"/>
    </row>
    <row r="840" spans="1:25" ht="15.75" customHeight="1" x14ac:dyDescent="0.2">
      <c r="A840" s="27"/>
      <c r="B840" s="27"/>
      <c r="C840" s="27"/>
      <c r="D840" s="27"/>
      <c r="E840" s="27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53"/>
      <c r="S840" s="45"/>
      <c r="T840" s="45"/>
      <c r="U840" s="45"/>
      <c r="V840" s="45"/>
      <c r="W840" s="45"/>
      <c r="X840" s="45"/>
      <c r="Y840" s="45"/>
    </row>
    <row r="841" spans="1:25" ht="15.75" customHeight="1" x14ac:dyDescent="0.2">
      <c r="A841" s="27"/>
      <c r="B841" s="27"/>
      <c r="C841" s="27"/>
      <c r="D841" s="27"/>
      <c r="E841" s="27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53"/>
      <c r="S841" s="45"/>
      <c r="T841" s="45"/>
      <c r="U841" s="45"/>
      <c r="V841" s="45"/>
      <c r="W841" s="45"/>
      <c r="X841" s="45"/>
      <c r="Y841" s="45"/>
    </row>
    <row r="842" spans="1:25" ht="15.75" customHeight="1" x14ac:dyDescent="0.2">
      <c r="A842" s="27"/>
      <c r="B842" s="27"/>
      <c r="C842" s="27"/>
      <c r="D842" s="27"/>
      <c r="E842" s="27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53"/>
      <c r="S842" s="45"/>
      <c r="T842" s="45"/>
      <c r="U842" s="45"/>
      <c r="V842" s="45"/>
      <c r="W842" s="45"/>
      <c r="X842" s="45"/>
      <c r="Y842" s="45"/>
    </row>
    <row r="843" spans="1:25" ht="15.75" customHeight="1" x14ac:dyDescent="0.2">
      <c r="A843" s="27"/>
      <c r="B843" s="27"/>
      <c r="C843" s="27"/>
      <c r="D843" s="27"/>
      <c r="E843" s="27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53"/>
      <c r="S843" s="45"/>
      <c r="T843" s="45"/>
      <c r="U843" s="45"/>
      <c r="V843" s="45"/>
      <c r="W843" s="45"/>
      <c r="X843" s="45"/>
      <c r="Y843" s="45"/>
    </row>
    <row r="844" spans="1:25" ht="15.75" customHeight="1" x14ac:dyDescent="0.2">
      <c r="A844" s="27"/>
      <c r="B844" s="27"/>
      <c r="C844" s="27"/>
      <c r="D844" s="27"/>
      <c r="E844" s="27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53"/>
      <c r="S844" s="45"/>
      <c r="T844" s="45"/>
      <c r="U844" s="45"/>
      <c r="V844" s="45"/>
      <c r="W844" s="45"/>
      <c r="X844" s="45"/>
      <c r="Y844" s="45"/>
    </row>
    <row r="845" spans="1:25" ht="15.75" customHeight="1" x14ac:dyDescent="0.2">
      <c r="A845" s="27"/>
      <c r="B845" s="27"/>
      <c r="C845" s="27"/>
      <c r="D845" s="27"/>
      <c r="E845" s="27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53"/>
      <c r="S845" s="45"/>
      <c r="T845" s="45"/>
      <c r="U845" s="45"/>
      <c r="V845" s="45"/>
      <c r="W845" s="45"/>
      <c r="X845" s="45"/>
      <c r="Y845" s="45"/>
    </row>
    <row r="846" spans="1:25" ht="15.75" customHeight="1" x14ac:dyDescent="0.2">
      <c r="A846" s="27"/>
      <c r="B846" s="27"/>
      <c r="C846" s="27"/>
      <c r="D846" s="27"/>
      <c r="E846" s="27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53"/>
      <c r="S846" s="45"/>
      <c r="T846" s="45"/>
      <c r="U846" s="45"/>
      <c r="V846" s="45"/>
      <c r="W846" s="45"/>
      <c r="X846" s="45"/>
      <c r="Y846" s="45"/>
    </row>
    <row r="847" spans="1:25" ht="15.75" customHeight="1" x14ac:dyDescent="0.2">
      <c r="A847" s="27"/>
      <c r="B847" s="27"/>
      <c r="C847" s="27"/>
      <c r="D847" s="27"/>
      <c r="E847" s="27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53"/>
      <c r="S847" s="45"/>
      <c r="T847" s="45"/>
      <c r="U847" s="45"/>
      <c r="V847" s="45"/>
      <c r="W847" s="45"/>
      <c r="X847" s="45"/>
      <c r="Y847" s="45"/>
    </row>
    <row r="848" spans="1:25" ht="15.75" customHeight="1" x14ac:dyDescent="0.2">
      <c r="A848" s="27"/>
      <c r="B848" s="27"/>
      <c r="C848" s="27"/>
      <c r="D848" s="27"/>
      <c r="E848" s="27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53"/>
      <c r="S848" s="45"/>
      <c r="T848" s="45"/>
      <c r="U848" s="45"/>
      <c r="V848" s="45"/>
      <c r="W848" s="45"/>
      <c r="X848" s="45"/>
      <c r="Y848" s="45"/>
    </row>
    <row r="849" spans="1:25" ht="15.75" customHeight="1" x14ac:dyDescent="0.2">
      <c r="A849" s="27"/>
      <c r="B849" s="27"/>
      <c r="C849" s="27"/>
      <c r="D849" s="27"/>
      <c r="E849" s="27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53"/>
      <c r="S849" s="45"/>
      <c r="T849" s="45"/>
      <c r="U849" s="45"/>
      <c r="V849" s="45"/>
      <c r="W849" s="45"/>
      <c r="X849" s="45"/>
      <c r="Y849" s="45"/>
    </row>
    <row r="850" spans="1:25" ht="15.75" customHeight="1" x14ac:dyDescent="0.2">
      <c r="A850" s="27"/>
      <c r="B850" s="27"/>
      <c r="C850" s="27"/>
      <c r="D850" s="27"/>
      <c r="E850" s="27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53"/>
      <c r="S850" s="45"/>
      <c r="T850" s="45"/>
      <c r="U850" s="45"/>
      <c r="V850" s="45"/>
      <c r="W850" s="45"/>
      <c r="X850" s="45"/>
      <c r="Y850" s="45"/>
    </row>
    <row r="851" spans="1:25" ht="15.75" customHeight="1" x14ac:dyDescent="0.2">
      <c r="A851" s="27"/>
      <c r="B851" s="27"/>
      <c r="C851" s="27"/>
      <c r="D851" s="27"/>
      <c r="E851" s="27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53"/>
      <c r="S851" s="45"/>
      <c r="T851" s="45"/>
      <c r="U851" s="45"/>
      <c r="V851" s="45"/>
      <c r="W851" s="45"/>
      <c r="X851" s="45"/>
      <c r="Y851" s="45"/>
    </row>
    <row r="852" spans="1:25" ht="15.75" customHeight="1" x14ac:dyDescent="0.2">
      <c r="A852" s="27"/>
      <c r="B852" s="27"/>
      <c r="C852" s="27"/>
      <c r="D852" s="27"/>
      <c r="E852" s="27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53"/>
      <c r="S852" s="45"/>
      <c r="T852" s="45"/>
      <c r="U852" s="45"/>
      <c r="V852" s="45"/>
      <c r="W852" s="45"/>
      <c r="X852" s="45"/>
      <c r="Y852" s="45"/>
    </row>
    <row r="853" spans="1:25" ht="15.75" customHeight="1" x14ac:dyDescent="0.2">
      <c r="A853" s="27"/>
      <c r="B853" s="27"/>
      <c r="C853" s="27"/>
      <c r="D853" s="27"/>
      <c r="E853" s="27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53"/>
      <c r="S853" s="45"/>
      <c r="T853" s="45"/>
      <c r="U853" s="45"/>
      <c r="V853" s="45"/>
      <c r="W853" s="45"/>
      <c r="X853" s="45"/>
      <c r="Y853" s="45"/>
    </row>
    <row r="854" spans="1:25" ht="15.75" customHeight="1" x14ac:dyDescent="0.2">
      <c r="A854" s="27"/>
      <c r="B854" s="27"/>
      <c r="C854" s="27"/>
      <c r="D854" s="27"/>
      <c r="E854" s="27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53"/>
      <c r="S854" s="45"/>
      <c r="T854" s="45"/>
      <c r="U854" s="45"/>
      <c r="V854" s="45"/>
      <c r="W854" s="45"/>
      <c r="X854" s="45"/>
      <c r="Y854" s="45"/>
    </row>
    <row r="855" spans="1:25" ht="15.75" customHeight="1" x14ac:dyDescent="0.2">
      <c r="A855" s="27"/>
      <c r="B855" s="27"/>
      <c r="C855" s="27"/>
      <c r="D855" s="27"/>
      <c r="E855" s="27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53"/>
      <c r="S855" s="45"/>
      <c r="T855" s="45"/>
      <c r="U855" s="45"/>
      <c r="V855" s="45"/>
      <c r="W855" s="45"/>
      <c r="X855" s="45"/>
      <c r="Y855" s="45"/>
    </row>
    <row r="856" spans="1:25" ht="15.75" customHeight="1" x14ac:dyDescent="0.2">
      <c r="A856" s="27"/>
      <c r="B856" s="27"/>
      <c r="C856" s="27"/>
      <c r="D856" s="27"/>
      <c r="E856" s="27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53"/>
      <c r="S856" s="45"/>
      <c r="T856" s="45"/>
      <c r="U856" s="45"/>
      <c r="V856" s="45"/>
      <c r="W856" s="45"/>
      <c r="X856" s="45"/>
      <c r="Y856" s="45"/>
    </row>
    <row r="857" spans="1:25" ht="15.75" customHeight="1" x14ac:dyDescent="0.2">
      <c r="A857" s="27"/>
      <c r="B857" s="27"/>
      <c r="C857" s="27"/>
      <c r="D857" s="27"/>
      <c r="E857" s="27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53"/>
      <c r="S857" s="45"/>
      <c r="T857" s="45"/>
      <c r="U857" s="45"/>
      <c r="V857" s="45"/>
      <c r="W857" s="45"/>
      <c r="X857" s="45"/>
      <c r="Y857" s="45"/>
    </row>
    <row r="858" spans="1:25" ht="15.75" customHeight="1" x14ac:dyDescent="0.2">
      <c r="A858" s="27"/>
      <c r="B858" s="27"/>
      <c r="C858" s="27"/>
      <c r="D858" s="27"/>
      <c r="E858" s="27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53"/>
      <c r="S858" s="45"/>
      <c r="T858" s="45"/>
      <c r="U858" s="45"/>
      <c r="V858" s="45"/>
      <c r="W858" s="45"/>
      <c r="X858" s="45"/>
      <c r="Y858" s="45"/>
    </row>
    <row r="859" spans="1:25" ht="15.75" customHeight="1" x14ac:dyDescent="0.2">
      <c r="A859" s="27"/>
      <c r="B859" s="27"/>
      <c r="C859" s="27"/>
      <c r="D859" s="27"/>
      <c r="E859" s="27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53"/>
      <c r="S859" s="45"/>
      <c r="T859" s="45"/>
      <c r="U859" s="45"/>
      <c r="V859" s="45"/>
      <c r="W859" s="45"/>
      <c r="X859" s="45"/>
      <c r="Y859" s="45"/>
    </row>
    <row r="860" spans="1:25" ht="15.75" customHeight="1" x14ac:dyDescent="0.2">
      <c r="A860" s="27"/>
      <c r="B860" s="27"/>
      <c r="C860" s="27"/>
      <c r="D860" s="27"/>
      <c r="E860" s="27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53"/>
      <c r="S860" s="45"/>
      <c r="T860" s="45"/>
      <c r="U860" s="45"/>
      <c r="V860" s="45"/>
      <c r="W860" s="45"/>
      <c r="X860" s="45"/>
      <c r="Y860" s="45"/>
    </row>
    <row r="861" spans="1:25" ht="15.75" customHeight="1" x14ac:dyDescent="0.2">
      <c r="A861" s="27"/>
      <c r="B861" s="27"/>
      <c r="C861" s="27"/>
      <c r="D861" s="27"/>
      <c r="E861" s="27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53"/>
      <c r="S861" s="45"/>
      <c r="T861" s="45"/>
      <c r="U861" s="45"/>
      <c r="V861" s="45"/>
      <c r="W861" s="45"/>
      <c r="X861" s="45"/>
      <c r="Y861" s="45"/>
    </row>
    <row r="862" spans="1:25" ht="15.75" customHeight="1" x14ac:dyDescent="0.2">
      <c r="A862" s="27"/>
      <c r="B862" s="27"/>
      <c r="C862" s="27"/>
      <c r="D862" s="27"/>
      <c r="E862" s="27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53"/>
      <c r="S862" s="45"/>
      <c r="T862" s="45"/>
      <c r="U862" s="45"/>
      <c r="V862" s="45"/>
      <c r="W862" s="45"/>
      <c r="X862" s="45"/>
      <c r="Y862" s="45"/>
    </row>
    <row r="863" spans="1:25" ht="15.75" customHeight="1" x14ac:dyDescent="0.2">
      <c r="A863" s="27"/>
      <c r="B863" s="27"/>
      <c r="C863" s="27"/>
      <c r="D863" s="27"/>
      <c r="E863" s="27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53"/>
      <c r="S863" s="45"/>
      <c r="T863" s="45"/>
      <c r="U863" s="45"/>
      <c r="V863" s="45"/>
      <c r="W863" s="45"/>
      <c r="X863" s="45"/>
      <c r="Y863" s="45"/>
    </row>
    <row r="864" spans="1:25" ht="15.75" customHeight="1" x14ac:dyDescent="0.2">
      <c r="A864" s="27"/>
      <c r="B864" s="27"/>
      <c r="C864" s="27"/>
      <c r="D864" s="27"/>
      <c r="E864" s="27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53"/>
      <c r="S864" s="45"/>
      <c r="T864" s="45"/>
      <c r="U864" s="45"/>
      <c r="V864" s="45"/>
      <c r="W864" s="45"/>
      <c r="X864" s="45"/>
      <c r="Y864" s="45"/>
    </row>
    <row r="865" spans="1:25" ht="15.75" customHeight="1" x14ac:dyDescent="0.2">
      <c r="A865" s="27"/>
      <c r="B865" s="27"/>
      <c r="C865" s="27"/>
      <c r="D865" s="27"/>
      <c r="E865" s="27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53"/>
      <c r="S865" s="45"/>
      <c r="T865" s="45"/>
      <c r="U865" s="45"/>
      <c r="V865" s="45"/>
      <c r="W865" s="45"/>
      <c r="X865" s="45"/>
      <c r="Y865" s="45"/>
    </row>
    <row r="866" spans="1:25" ht="15.75" customHeight="1" x14ac:dyDescent="0.2">
      <c r="A866" s="27"/>
      <c r="B866" s="27"/>
      <c r="C866" s="27"/>
      <c r="D866" s="27"/>
      <c r="E866" s="27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53"/>
      <c r="S866" s="45"/>
      <c r="T866" s="45"/>
      <c r="U866" s="45"/>
      <c r="V866" s="45"/>
      <c r="W866" s="45"/>
      <c r="X866" s="45"/>
      <c r="Y866" s="45"/>
    </row>
    <row r="867" spans="1:25" ht="15.75" customHeight="1" x14ac:dyDescent="0.2">
      <c r="A867" s="27"/>
      <c r="B867" s="27"/>
      <c r="C867" s="27"/>
      <c r="D867" s="27"/>
      <c r="E867" s="27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53"/>
      <c r="S867" s="45"/>
      <c r="T867" s="45"/>
      <c r="U867" s="45"/>
      <c r="V867" s="45"/>
      <c r="W867" s="45"/>
      <c r="X867" s="45"/>
      <c r="Y867" s="45"/>
    </row>
    <row r="868" spans="1:25" ht="15.75" customHeight="1" x14ac:dyDescent="0.2">
      <c r="A868" s="27"/>
      <c r="B868" s="27"/>
      <c r="C868" s="27"/>
      <c r="D868" s="27"/>
      <c r="E868" s="27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53"/>
      <c r="S868" s="45"/>
      <c r="T868" s="45"/>
      <c r="U868" s="45"/>
      <c r="V868" s="45"/>
      <c r="W868" s="45"/>
      <c r="X868" s="45"/>
      <c r="Y868" s="45"/>
    </row>
    <row r="869" spans="1:25" ht="15.75" customHeight="1" x14ac:dyDescent="0.2">
      <c r="A869" s="27"/>
      <c r="B869" s="27"/>
      <c r="C869" s="27"/>
      <c r="D869" s="27"/>
      <c r="E869" s="27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53"/>
      <c r="S869" s="45"/>
      <c r="T869" s="45"/>
      <c r="U869" s="45"/>
      <c r="V869" s="45"/>
      <c r="W869" s="45"/>
      <c r="X869" s="45"/>
      <c r="Y869" s="45"/>
    </row>
    <row r="870" spans="1:25" ht="15.75" customHeight="1" x14ac:dyDescent="0.2">
      <c r="A870" s="27"/>
      <c r="B870" s="27"/>
      <c r="C870" s="27"/>
      <c r="D870" s="27"/>
      <c r="E870" s="27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53"/>
      <c r="S870" s="45"/>
      <c r="T870" s="45"/>
      <c r="U870" s="45"/>
      <c r="V870" s="45"/>
      <c r="W870" s="45"/>
      <c r="X870" s="45"/>
      <c r="Y870" s="45"/>
    </row>
    <row r="871" spans="1:25" ht="15.75" customHeight="1" x14ac:dyDescent="0.2">
      <c r="A871" s="27"/>
      <c r="B871" s="27"/>
      <c r="C871" s="27"/>
      <c r="D871" s="27"/>
      <c r="E871" s="27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53"/>
      <c r="S871" s="45"/>
      <c r="T871" s="45"/>
      <c r="U871" s="45"/>
      <c r="V871" s="45"/>
      <c r="W871" s="45"/>
      <c r="X871" s="45"/>
      <c r="Y871" s="45"/>
    </row>
    <row r="872" spans="1:25" ht="15.75" customHeight="1" x14ac:dyDescent="0.2">
      <c r="A872" s="27"/>
      <c r="B872" s="27"/>
      <c r="C872" s="27"/>
      <c r="D872" s="27"/>
      <c r="E872" s="27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53"/>
      <c r="S872" s="45"/>
      <c r="T872" s="45"/>
      <c r="U872" s="45"/>
      <c r="V872" s="45"/>
      <c r="W872" s="45"/>
      <c r="X872" s="45"/>
      <c r="Y872" s="45"/>
    </row>
    <row r="873" spans="1:25" ht="15.75" customHeight="1" x14ac:dyDescent="0.2">
      <c r="A873" s="27"/>
      <c r="B873" s="27"/>
      <c r="C873" s="27"/>
      <c r="D873" s="27"/>
      <c r="E873" s="27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53"/>
      <c r="S873" s="45"/>
      <c r="T873" s="45"/>
      <c r="U873" s="45"/>
      <c r="V873" s="45"/>
      <c r="W873" s="45"/>
      <c r="X873" s="45"/>
      <c r="Y873" s="45"/>
    </row>
    <row r="874" spans="1:25" ht="15.75" customHeight="1" x14ac:dyDescent="0.2">
      <c r="A874" s="27"/>
      <c r="B874" s="27"/>
      <c r="C874" s="27"/>
      <c r="D874" s="27"/>
      <c r="E874" s="27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53"/>
      <c r="S874" s="45"/>
      <c r="T874" s="45"/>
      <c r="U874" s="45"/>
      <c r="V874" s="45"/>
      <c r="W874" s="45"/>
      <c r="X874" s="45"/>
      <c r="Y874" s="45"/>
    </row>
    <row r="875" spans="1:25" ht="15.75" customHeight="1" x14ac:dyDescent="0.2">
      <c r="A875" s="27"/>
      <c r="B875" s="27"/>
      <c r="C875" s="27"/>
      <c r="D875" s="27"/>
      <c r="E875" s="27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53"/>
      <c r="S875" s="45"/>
      <c r="T875" s="45"/>
      <c r="U875" s="45"/>
      <c r="V875" s="45"/>
      <c r="W875" s="45"/>
      <c r="X875" s="45"/>
      <c r="Y875" s="45"/>
    </row>
    <row r="876" spans="1:25" ht="15.75" customHeight="1" x14ac:dyDescent="0.2">
      <c r="A876" s="27"/>
      <c r="B876" s="27"/>
      <c r="C876" s="27"/>
      <c r="D876" s="27"/>
      <c r="E876" s="27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53"/>
      <c r="S876" s="45"/>
      <c r="T876" s="45"/>
      <c r="U876" s="45"/>
      <c r="V876" s="45"/>
      <c r="W876" s="45"/>
      <c r="X876" s="45"/>
      <c r="Y876" s="45"/>
    </row>
    <row r="877" spans="1:25" ht="15.75" customHeight="1" x14ac:dyDescent="0.2">
      <c r="A877" s="27"/>
      <c r="B877" s="27"/>
      <c r="C877" s="27"/>
      <c r="D877" s="27"/>
      <c r="E877" s="27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53"/>
      <c r="S877" s="45"/>
      <c r="T877" s="45"/>
      <c r="U877" s="45"/>
      <c r="V877" s="45"/>
      <c r="W877" s="45"/>
      <c r="X877" s="45"/>
      <c r="Y877" s="45"/>
    </row>
    <row r="878" spans="1:25" ht="15.75" customHeight="1" x14ac:dyDescent="0.2">
      <c r="A878" s="27"/>
      <c r="B878" s="27"/>
      <c r="C878" s="27"/>
      <c r="D878" s="27"/>
      <c r="E878" s="27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53"/>
      <c r="S878" s="45"/>
      <c r="T878" s="45"/>
      <c r="U878" s="45"/>
      <c r="V878" s="45"/>
      <c r="W878" s="45"/>
      <c r="X878" s="45"/>
      <c r="Y878" s="45"/>
    </row>
    <row r="879" spans="1:25" ht="15.75" customHeight="1" x14ac:dyDescent="0.2">
      <c r="A879" s="27"/>
      <c r="B879" s="27"/>
      <c r="C879" s="27"/>
      <c r="D879" s="27"/>
      <c r="E879" s="27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53"/>
      <c r="S879" s="45"/>
      <c r="T879" s="45"/>
      <c r="U879" s="45"/>
      <c r="V879" s="45"/>
      <c r="W879" s="45"/>
      <c r="X879" s="45"/>
      <c r="Y879" s="45"/>
    </row>
    <row r="880" spans="1:25" ht="15.75" customHeight="1" x14ac:dyDescent="0.2">
      <c r="A880" s="27"/>
      <c r="B880" s="27"/>
      <c r="C880" s="27"/>
      <c r="D880" s="27"/>
      <c r="E880" s="27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53"/>
      <c r="S880" s="45"/>
      <c r="T880" s="45"/>
      <c r="U880" s="45"/>
      <c r="V880" s="45"/>
      <c r="W880" s="45"/>
      <c r="X880" s="45"/>
      <c r="Y880" s="45"/>
    </row>
    <row r="881" spans="1:25" ht="15.75" customHeight="1" x14ac:dyDescent="0.2">
      <c r="A881" s="27"/>
      <c r="B881" s="27"/>
      <c r="C881" s="27"/>
      <c r="D881" s="27"/>
      <c r="E881" s="27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53"/>
      <c r="S881" s="45"/>
      <c r="T881" s="45"/>
      <c r="U881" s="45"/>
      <c r="V881" s="45"/>
      <c r="W881" s="45"/>
      <c r="X881" s="45"/>
      <c r="Y881" s="45"/>
    </row>
    <row r="882" spans="1:25" ht="15.75" customHeight="1" x14ac:dyDescent="0.2">
      <c r="A882" s="27"/>
      <c r="B882" s="27"/>
      <c r="C882" s="27"/>
      <c r="D882" s="27"/>
      <c r="E882" s="27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53"/>
      <c r="S882" s="45"/>
      <c r="T882" s="45"/>
      <c r="U882" s="45"/>
      <c r="V882" s="45"/>
      <c r="W882" s="45"/>
      <c r="X882" s="45"/>
      <c r="Y882" s="45"/>
    </row>
    <row r="883" spans="1:25" ht="15.75" customHeight="1" x14ac:dyDescent="0.2">
      <c r="A883" s="27"/>
      <c r="B883" s="27"/>
      <c r="C883" s="27"/>
      <c r="D883" s="27"/>
      <c r="E883" s="27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53"/>
      <c r="S883" s="45"/>
      <c r="T883" s="45"/>
      <c r="U883" s="45"/>
      <c r="V883" s="45"/>
      <c r="W883" s="45"/>
      <c r="X883" s="45"/>
      <c r="Y883" s="45"/>
    </row>
    <row r="884" spans="1:25" ht="15.75" customHeight="1" x14ac:dyDescent="0.2">
      <c r="A884" s="27"/>
      <c r="B884" s="27"/>
      <c r="C884" s="27"/>
      <c r="D884" s="27"/>
      <c r="E884" s="27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53"/>
      <c r="S884" s="45"/>
      <c r="T884" s="45"/>
      <c r="U884" s="45"/>
      <c r="V884" s="45"/>
      <c r="W884" s="45"/>
      <c r="X884" s="45"/>
      <c r="Y884" s="45"/>
    </row>
    <row r="885" spans="1:25" ht="15.75" customHeight="1" x14ac:dyDescent="0.2">
      <c r="A885" s="27"/>
      <c r="B885" s="27"/>
      <c r="C885" s="27"/>
      <c r="D885" s="27"/>
      <c r="E885" s="27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53"/>
      <c r="S885" s="45"/>
      <c r="T885" s="45"/>
      <c r="U885" s="45"/>
      <c r="V885" s="45"/>
      <c r="W885" s="45"/>
      <c r="X885" s="45"/>
      <c r="Y885" s="45"/>
    </row>
    <row r="886" spans="1:25" ht="15.75" customHeight="1" x14ac:dyDescent="0.2">
      <c r="A886" s="27"/>
      <c r="B886" s="27"/>
      <c r="C886" s="27"/>
      <c r="D886" s="27"/>
      <c r="E886" s="27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53"/>
      <c r="S886" s="45"/>
      <c r="T886" s="45"/>
      <c r="U886" s="45"/>
      <c r="V886" s="45"/>
      <c r="W886" s="45"/>
      <c r="X886" s="45"/>
      <c r="Y886" s="45"/>
    </row>
    <row r="887" spans="1:25" ht="15.75" customHeight="1" x14ac:dyDescent="0.2">
      <c r="A887" s="27"/>
      <c r="B887" s="27"/>
      <c r="C887" s="27"/>
      <c r="D887" s="27"/>
      <c r="E887" s="27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53"/>
      <c r="S887" s="45"/>
      <c r="T887" s="45"/>
      <c r="U887" s="45"/>
      <c r="V887" s="45"/>
      <c r="W887" s="45"/>
      <c r="X887" s="45"/>
      <c r="Y887" s="45"/>
    </row>
    <row r="888" spans="1:25" ht="15.75" customHeight="1" x14ac:dyDescent="0.2">
      <c r="A888" s="27"/>
      <c r="B888" s="27"/>
      <c r="C888" s="27"/>
      <c r="D888" s="27"/>
      <c r="E888" s="27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53"/>
      <c r="S888" s="45"/>
      <c r="T888" s="45"/>
      <c r="U888" s="45"/>
      <c r="V888" s="45"/>
      <c r="W888" s="45"/>
      <c r="X888" s="45"/>
      <c r="Y888" s="45"/>
    </row>
    <row r="889" spans="1:25" ht="15.75" customHeight="1" x14ac:dyDescent="0.2">
      <c r="A889" s="27"/>
      <c r="B889" s="27"/>
      <c r="C889" s="27"/>
      <c r="D889" s="27"/>
      <c r="E889" s="27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53"/>
      <c r="S889" s="45"/>
      <c r="T889" s="45"/>
      <c r="U889" s="45"/>
      <c r="V889" s="45"/>
      <c r="W889" s="45"/>
      <c r="X889" s="45"/>
      <c r="Y889" s="45"/>
    </row>
    <row r="890" spans="1:25" ht="15.75" customHeight="1" x14ac:dyDescent="0.2">
      <c r="A890" s="27"/>
      <c r="B890" s="27"/>
      <c r="C890" s="27"/>
      <c r="D890" s="27"/>
      <c r="E890" s="27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53"/>
      <c r="S890" s="45"/>
      <c r="T890" s="45"/>
      <c r="U890" s="45"/>
      <c r="V890" s="45"/>
      <c r="W890" s="45"/>
      <c r="X890" s="45"/>
      <c r="Y890" s="45"/>
    </row>
    <row r="891" spans="1:25" ht="15.75" customHeight="1" x14ac:dyDescent="0.2">
      <c r="A891" s="27"/>
      <c r="B891" s="27"/>
      <c r="C891" s="27"/>
      <c r="D891" s="27"/>
      <c r="E891" s="27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53"/>
      <c r="S891" s="45"/>
      <c r="T891" s="45"/>
      <c r="U891" s="45"/>
      <c r="V891" s="45"/>
      <c r="W891" s="45"/>
      <c r="X891" s="45"/>
      <c r="Y891" s="45"/>
    </row>
    <row r="892" spans="1:25" ht="15.75" customHeight="1" x14ac:dyDescent="0.2">
      <c r="A892" s="27"/>
      <c r="B892" s="27"/>
      <c r="C892" s="27"/>
      <c r="D892" s="27"/>
      <c r="E892" s="27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53"/>
      <c r="S892" s="45"/>
      <c r="T892" s="45"/>
      <c r="U892" s="45"/>
      <c r="V892" s="45"/>
      <c r="W892" s="45"/>
      <c r="X892" s="45"/>
      <c r="Y892" s="45"/>
    </row>
    <row r="893" spans="1:25" ht="15.75" customHeight="1" x14ac:dyDescent="0.2">
      <c r="A893" s="27"/>
      <c r="B893" s="27"/>
      <c r="C893" s="27"/>
      <c r="D893" s="27"/>
      <c r="E893" s="27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53"/>
      <c r="S893" s="45"/>
      <c r="T893" s="45"/>
      <c r="U893" s="45"/>
      <c r="V893" s="45"/>
      <c r="W893" s="45"/>
      <c r="X893" s="45"/>
      <c r="Y893" s="45"/>
    </row>
    <row r="894" spans="1:25" ht="15.75" customHeight="1" x14ac:dyDescent="0.2">
      <c r="A894" s="27"/>
      <c r="B894" s="27"/>
      <c r="C894" s="27"/>
      <c r="D894" s="27"/>
      <c r="E894" s="27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53"/>
      <c r="S894" s="45"/>
      <c r="T894" s="45"/>
      <c r="U894" s="45"/>
      <c r="V894" s="45"/>
      <c r="W894" s="45"/>
      <c r="X894" s="45"/>
      <c r="Y894" s="45"/>
    </row>
    <row r="895" spans="1:25" ht="15.75" customHeight="1" x14ac:dyDescent="0.2">
      <c r="A895" s="27"/>
      <c r="B895" s="27"/>
      <c r="C895" s="27"/>
      <c r="D895" s="27"/>
      <c r="E895" s="27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53"/>
      <c r="S895" s="45"/>
      <c r="T895" s="45"/>
      <c r="U895" s="45"/>
      <c r="V895" s="45"/>
      <c r="W895" s="45"/>
      <c r="X895" s="45"/>
      <c r="Y895" s="45"/>
    </row>
    <row r="896" spans="1:25" ht="15.75" customHeight="1" x14ac:dyDescent="0.2">
      <c r="A896" s="27"/>
      <c r="B896" s="27"/>
      <c r="C896" s="27"/>
      <c r="D896" s="27"/>
      <c r="E896" s="27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53"/>
      <c r="S896" s="45"/>
      <c r="T896" s="45"/>
      <c r="U896" s="45"/>
      <c r="V896" s="45"/>
      <c r="W896" s="45"/>
      <c r="X896" s="45"/>
      <c r="Y896" s="45"/>
    </row>
    <row r="897" spans="1:25" ht="15.75" customHeight="1" x14ac:dyDescent="0.2">
      <c r="A897" s="27"/>
      <c r="B897" s="27"/>
      <c r="C897" s="27"/>
      <c r="D897" s="27"/>
      <c r="E897" s="27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53"/>
      <c r="S897" s="45"/>
      <c r="T897" s="45"/>
      <c r="U897" s="45"/>
      <c r="V897" s="45"/>
      <c r="W897" s="45"/>
      <c r="X897" s="45"/>
      <c r="Y897" s="45"/>
    </row>
    <row r="898" spans="1:25" ht="15.75" customHeight="1" x14ac:dyDescent="0.2">
      <c r="A898" s="27"/>
      <c r="B898" s="27"/>
      <c r="C898" s="27"/>
      <c r="D898" s="27"/>
      <c r="E898" s="27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53"/>
      <c r="S898" s="45"/>
      <c r="T898" s="45"/>
      <c r="U898" s="45"/>
      <c r="V898" s="45"/>
      <c r="W898" s="45"/>
      <c r="X898" s="45"/>
      <c r="Y898" s="45"/>
    </row>
    <row r="899" spans="1:25" ht="15.75" customHeight="1" x14ac:dyDescent="0.2">
      <c r="A899" s="27"/>
      <c r="B899" s="27"/>
      <c r="C899" s="27"/>
      <c r="D899" s="27"/>
      <c r="E899" s="27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53"/>
      <c r="S899" s="45"/>
      <c r="T899" s="45"/>
      <c r="U899" s="45"/>
      <c r="V899" s="45"/>
      <c r="W899" s="45"/>
      <c r="X899" s="45"/>
      <c r="Y899" s="45"/>
    </row>
    <row r="900" spans="1:25" ht="15.75" customHeight="1" x14ac:dyDescent="0.2">
      <c r="A900" s="27"/>
      <c r="B900" s="27"/>
      <c r="C900" s="27"/>
      <c r="D900" s="27"/>
      <c r="E900" s="27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53"/>
      <c r="S900" s="45"/>
      <c r="T900" s="45"/>
      <c r="U900" s="45"/>
      <c r="V900" s="45"/>
      <c r="W900" s="45"/>
      <c r="X900" s="45"/>
      <c r="Y900" s="45"/>
    </row>
    <row r="901" spans="1:25" ht="15.75" customHeight="1" x14ac:dyDescent="0.2">
      <c r="A901" s="27"/>
      <c r="B901" s="27"/>
      <c r="C901" s="27"/>
      <c r="D901" s="27"/>
      <c r="E901" s="27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53"/>
      <c r="S901" s="45"/>
      <c r="T901" s="45"/>
      <c r="U901" s="45"/>
      <c r="V901" s="45"/>
      <c r="W901" s="45"/>
      <c r="X901" s="45"/>
      <c r="Y901" s="45"/>
    </row>
    <row r="902" spans="1:25" ht="15.75" customHeight="1" x14ac:dyDescent="0.2">
      <c r="A902" s="27"/>
      <c r="B902" s="27"/>
      <c r="C902" s="27"/>
      <c r="D902" s="27"/>
      <c r="E902" s="27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53"/>
      <c r="S902" s="45"/>
      <c r="T902" s="45"/>
      <c r="U902" s="45"/>
      <c r="V902" s="45"/>
      <c r="W902" s="45"/>
      <c r="X902" s="45"/>
      <c r="Y902" s="45"/>
    </row>
    <row r="903" spans="1:25" ht="15.75" customHeight="1" x14ac:dyDescent="0.2">
      <c r="A903" s="27"/>
      <c r="B903" s="27"/>
      <c r="C903" s="27"/>
      <c r="D903" s="27"/>
      <c r="E903" s="27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53"/>
      <c r="S903" s="45"/>
      <c r="T903" s="45"/>
      <c r="U903" s="45"/>
      <c r="V903" s="45"/>
      <c r="W903" s="45"/>
      <c r="X903" s="45"/>
      <c r="Y903" s="45"/>
    </row>
    <row r="904" spans="1:25" ht="15.75" customHeight="1" x14ac:dyDescent="0.2">
      <c r="A904" s="27"/>
      <c r="B904" s="27"/>
      <c r="C904" s="27"/>
      <c r="D904" s="27"/>
      <c r="E904" s="27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53"/>
      <c r="S904" s="45"/>
      <c r="T904" s="45"/>
      <c r="U904" s="45"/>
      <c r="V904" s="45"/>
      <c r="W904" s="45"/>
      <c r="X904" s="45"/>
      <c r="Y904" s="45"/>
    </row>
    <row r="905" spans="1:25" ht="15.75" customHeight="1" x14ac:dyDescent="0.2">
      <c r="A905" s="27"/>
      <c r="B905" s="27"/>
      <c r="C905" s="27"/>
      <c r="D905" s="27"/>
      <c r="E905" s="27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53"/>
      <c r="S905" s="45"/>
      <c r="T905" s="45"/>
      <c r="U905" s="45"/>
      <c r="V905" s="45"/>
      <c r="W905" s="45"/>
      <c r="X905" s="45"/>
      <c r="Y905" s="45"/>
    </row>
    <row r="906" spans="1:25" ht="15.75" customHeight="1" x14ac:dyDescent="0.2">
      <c r="A906" s="27"/>
      <c r="B906" s="27"/>
      <c r="C906" s="27"/>
      <c r="D906" s="27"/>
      <c r="E906" s="27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53"/>
      <c r="S906" s="45"/>
      <c r="T906" s="45"/>
      <c r="U906" s="45"/>
      <c r="V906" s="45"/>
      <c r="W906" s="45"/>
      <c r="X906" s="45"/>
      <c r="Y906" s="45"/>
    </row>
    <row r="907" spans="1:25" ht="15.75" customHeight="1" x14ac:dyDescent="0.2">
      <c r="A907" s="27"/>
      <c r="B907" s="27"/>
      <c r="C907" s="27"/>
      <c r="D907" s="27"/>
      <c r="E907" s="27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53"/>
      <c r="S907" s="45"/>
      <c r="T907" s="45"/>
      <c r="U907" s="45"/>
      <c r="V907" s="45"/>
      <c r="W907" s="45"/>
      <c r="X907" s="45"/>
      <c r="Y907" s="45"/>
    </row>
    <row r="908" spans="1:25" ht="15.75" customHeight="1" x14ac:dyDescent="0.2">
      <c r="A908" s="27"/>
      <c r="B908" s="27"/>
      <c r="C908" s="27"/>
      <c r="D908" s="27"/>
      <c r="E908" s="27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53"/>
      <c r="S908" s="45"/>
      <c r="T908" s="45"/>
      <c r="U908" s="45"/>
      <c r="V908" s="45"/>
      <c r="W908" s="45"/>
      <c r="X908" s="45"/>
      <c r="Y908" s="45"/>
    </row>
    <row r="909" spans="1:25" ht="15.75" customHeight="1" x14ac:dyDescent="0.2">
      <c r="A909" s="27"/>
      <c r="B909" s="27"/>
      <c r="C909" s="27"/>
      <c r="D909" s="27"/>
      <c r="E909" s="27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53"/>
      <c r="S909" s="45"/>
      <c r="T909" s="45"/>
      <c r="U909" s="45"/>
      <c r="V909" s="45"/>
      <c r="W909" s="45"/>
      <c r="X909" s="45"/>
      <c r="Y909" s="45"/>
    </row>
    <row r="910" spans="1:25" ht="15.75" customHeight="1" x14ac:dyDescent="0.2">
      <c r="A910" s="27"/>
      <c r="B910" s="27"/>
      <c r="C910" s="27"/>
      <c r="D910" s="27"/>
      <c r="E910" s="27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53"/>
      <c r="S910" s="45"/>
      <c r="T910" s="45"/>
      <c r="U910" s="45"/>
      <c r="V910" s="45"/>
      <c r="W910" s="45"/>
      <c r="X910" s="45"/>
      <c r="Y910" s="45"/>
    </row>
    <row r="911" spans="1:25" ht="15.75" customHeight="1" x14ac:dyDescent="0.2">
      <c r="A911" s="27"/>
      <c r="B911" s="27"/>
      <c r="C911" s="27"/>
      <c r="D911" s="27"/>
      <c r="E911" s="27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53"/>
      <c r="S911" s="45"/>
      <c r="T911" s="45"/>
      <c r="U911" s="45"/>
      <c r="V911" s="45"/>
      <c r="W911" s="45"/>
      <c r="X911" s="45"/>
      <c r="Y911" s="45"/>
    </row>
    <row r="912" spans="1:25" ht="15.75" customHeight="1" x14ac:dyDescent="0.2">
      <c r="A912" s="27"/>
      <c r="B912" s="27"/>
      <c r="C912" s="27"/>
      <c r="D912" s="27"/>
      <c r="E912" s="27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53"/>
      <c r="S912" s="45"/>
      <c r="T912" s="45"/>
      <c r="U912" s="45"/>
      <c r="V912" s="45"/>
      <c r="W912" s="45"/>
      <c r="X912" s="45"/>
      <c r="Y912" s="45"/>
    </row>
    <row r="913" spans="1:25" ht="15.75" customHeight="1" x14ac:dyDescent="0.2">
      <c r="A913" s="27"/>
      <c r="B913" s="27"/>
      <c r="C913" s="27"/>
      <c r="D913" s="27"/>
      <c r="E913" s="27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53"/>
      <c r="S913" s="45"/>
      <c r="T913" s="45"/>
      <c r="U913" s="45"/>
      <c r="V913" s="45"/>
      <c r="W913" s="45"/>
      <c r="X913" s="45"/>
      <c r="Y913" s="45"/>
    </row>
    <row r="914" spans="1:25" ht="15.75" customHeight="1" x14ac:dyDescent="0.2">
      <c r="A914" s="27"/>
      <c r="B914" s="27"/>
      <c r="C914" s="27"/>
      <c r="D914" s="27"/>
      <c r="E914" s="27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53"/>
      <c r="S914" s="45"/>
      <c r="T914" s="45"/>
      <c r="U914" s="45"/>
      <c r="V914" s="45"/>
      <c r="W914" s="45"/>
      <c r="X914" s="45"/>
      <c r="Y914" s="45"/>
    </row>
    <row r="915" spans="1:25" ht="15.75" customHeight="1" x14ac:dyDescent="0.2">
      <c r="A915" s="27"/>
      <c r="B915" s="27"/>
      <c r="C915" s="27"/>
      <c r="D915" s="27"/>
      <c r="E915" s="27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53"/>
      <c r="S915" s="45"/>
      <c r="T915" s="45"/>
      <c r="U915" s="45"/>
      <c r="V915" s="45"/>
      <c r="W915" s="45"/>
      <c r="X915" s="45"/>
      <c r="Y915" s="45"/>
    </row>
    <row r="916" spans="1:25" ht="15.75" customHeight="1" x14ac:dyDescent="0.2">
      <c r="A916" s="27"/>
      <c r="B916" s="27"/>
      <c r="C916" s="27"/>
      <c r="D916" s="27"/>
      <c r="E916" s="27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53"/>
      <c r="S916" s="45"/>
      <c r="T916" s="45"/>
      <c r="U916" s="45"/>
      <c r="V916" s="45"/>
      <c r="W916" s="45"/>
      <c r="X916" s="45"/>
      <c r="Y916" s="45"/>
    </row>
    <row r="917" spans="1:25" ht="15.75" customHeight="1" x14ac:dyDescent="0.2">
      <c r="A917" s="27"/>
      <c r="B917" s="27"/>
      <c r="C917" s="27"/>
      <c r="D917" s="27"/>
      <c r="E917" s="27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53"/>
      <c r="S917" s="45"/>
      <c r="T917" s="45"/>
      <c r="U917" s="45"/>
      <c r="V917" s="45"/>
      <c r="W917" s="45"/>
      <c r="X917" s="45"/>
      <c r="Y917" s="45"/>
    </row>
    <row r="918" spans="1:25" ht="15.75" customHeight="1" x14ac:dyDescent="0.2">
      <c r="A918" s="27"/>
      <c r="B918" s="27"/>
      <c r="C918" s="27"/>
      <c r="D918" s="27"/>
      <c r="E918" s="27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53"/>
      <c r="S918" s="45"/>
      <c r="T918" s="45"/>
      <c r="U918" s="45"/>
      <c r="V918" s="45"/>
      <c r="W918" s="45"/>
      <c r="X918" s="45"/>
      <c r="Y918" s="45"/>
    </row>
    <row r="919" spans="1:25" ht="15.75" customHeight="1" x14ac:dyDescent="0.2">
      <c r="A919" s="27"/>
      <c r="B919" s="27"/>
      <c r="C919" s="27"/>
      <c r="D919" s="27"/>
      <c r="E919" s="27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53"/>
      <c r="S919" s="45"/>
      <c r="T919" s="45"/>
      <c r="U919" s="45"/>
      <c r="V919" s="45"/>
      <c r="W919" s="45"/>
      <c r="X919" s="45"/>
      <c r="Y919" s="45"/>
    </row>
    <row r="920" spans="1:25" ht="15.75" customHeight="1" x14ac:dyDescent="0.2">
      <c r="A920" s="27"/>
      <c r="B920" s="27"/>
      <c r="C920" s="27"/>
      <c r="D920" s="27"/>
      <c r="E920" s="27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53"/>
      <c r="S920" s="45"/>
      <c r="T920" s="45"/>
      <c r="U920" s="45"/>
      <c r="V920" s="45"/>
      <c r="W920" s="45"/>
      <c r="X920" s="45"/>
      <c r="Y920" s="45"/>
    </row>
    <row r="921" spans="1:25" ht="15.75" customHeight="1" x14ac:dyDescent="0.2">
      <c r="A921" s="27"/>
      <c r="B921" s="27"/>
      <c r="C921" s="27"/>
      <c r="D921" s="27"/>
      <c r="E921" s="27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53"/>
      <c r="S921" s="45"/>
      <c r="T921" s="45"/>
      <c r="U921" s="45"/>
      <c r="V921" s="45"/>
      <c r="W921" s="45"/>
      <c r="X921" s="45"/>
      <c r="Y921" s="45"/>
    </row>
    <row r="922" spans="1:25" ht="15.75" customHeight="1" x14ac:dyDescent="0.2">
      <c r="A922" s="27"/>
      <c r="B922" s="27"/>
      <c r="C922" s="27"/>
      <c r="D922" s="27"/>
      <c r="E922" s="27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53"/>
      <c r="S922" s="45"/>
      <c r="T922" s="45"/>
      <c r="U922" s="45"/>
      <c r="V922" s="45"/>
      <c r="W922" s="45"/>
      <c r="X922" s="45"/>
      <c r="Y922" s="45"/>
    </row>
    <row r="923" spans="1:25" ht="15.75" customHeight="1" x14ac:dyDescent="0.2">
      <c r="A923" s="27"/>
      <c r="B923" s="27"/>
      <c r="C923" s="27"/>
      <c r="D923" s="27"/>
      <c r="E923" s="27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53"/>
      <c r="S923" s="45"/>
      <c r="T923" s="45"/>
      <c r="U923" s="45"/>
      <c r="V923" s="45"/>
      <c r="W923" s="45"/>
      <c r="X923" s="45"/>
      <c r="Y923" s="45"/>
    </row>
    <row r="924" spans="1:25" ht="15.75" customHeight="1" x14ac:dyDescent="0.2">
      <c r="A924" s="27"/>
      <c r="B924" s="27"/>
      <c r="C924" s="27"/>
      <c r="D924" s="27"/>
      <c r="E924" s="27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53"/>
      <c r="S924" s="45"/>
      <c r="T924" s="45"/>
      <c r="U924" s="45"/>
      <c r="V924" s="45"/>
      <c r="W924" s="45"/>
      <c r="X924" s="45"/>
      <c r="Y924" s="45"/>
    </row>
    <row r="925" spans="1:25" ht="15.75" customHeight="1" x14ac:dyDescent="0.2">
      <c r="A925" s="27"/>
      <c r="B925" s="27"/>
      <c r="C925" s="27"/>
      <c r="D925" s="27"/>
      <c r="E925" s="27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53"/>
      <c r="S925" s="45"/>
      <c r="T925" s="45"/>
      <c r="U925" s="45"/>
      <c r="V925" s="45"/>
      <c r="W925" s="45"/>
      <c r="X925" s="45"/>
      <c r="Y925" s="45"/>
    </row>
    <row r="926" spans="1:25" ht="15.75" customHeight="1" x14ac:dyDescent="0.2">
      <c r="A926" s="27"/>
      <c r="B926" s="27"/>
      <c r="C926" s="27"/>
      <c r="D926" s="27"/>
      <c r="E926" s="27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53"/>
      <c r="S926" s="45"/>
      <c r="T926" s="45"/>
      <c r="U926" s="45"/>
      <c r="V926" s="45"/>
      <c r="W926" s="45"/>
      <c r="X926" s="45"/>
      <c r="Y926" s="45"/>
    </row>
    <row r="927" spans="1:25" ht="15.75" customHeight="1" x14ac:dyDescent="0.2">
      <c r="A927" s="27"/>
      <c r="B927" s="27"/>
      <c r="C927" s="27"/>
      <c r="D927" s="27"/>
      <c r="E927" s="27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53"/>
      <c r="S927" s="45"/>
      <c r="T927" s="45"/>
      <c r="U927" s="45"/>
      <c r="V927" s="45"/>
      <c r="W927" s="45"/>
      <c r="X927" s="45"/>
      <c r="Y927" s="45"/>
    </row>
    <row r="928" spans="1:25" ht="15.75" customHeight="1" x14ac:dyDescent="0.2">
      <c r="A928" s="27"/>
      <c r="B928" s="27"/>
      <c r="C928" s="27"/>
      <c r="D928" s="27"/>
      <c r="E928" s="27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53"/>
      <c r="S928" s="45"/>
      <c r="T928" s="45"/>
      <c r="U928" s="45"/>
      <c r="V928" s="45"/>
      <c r="W928" s="45"/>
      <c r="X928" s="45"/>
      <c r="Y928" s="45"/>
    </row>
    <row r="929" spans="1:25" ht="15.75" customHeight="1" x14ac:dyDescent="0.2">
      <c r="A929" s="27"/>
      <c r="B929" s="27"/>
      <c r="C929" s="27"/>
      <c r="D929" s="27"/>
      <c r="E929" s="27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53"/>
      <c r="S929" s="45"/>
      <c r="T929" s="45"/>
      <c r="U929" s="45"/>
      <c r="V929" s="45"/>
      <c r="W929" s="45"/>
      <c r="X929" s="45"/>
      <c r="Y929" s="45"/>
    </row>
    <row r="930" spans="1:25" ht="15.75" customHeight="1" x14ac:dyDescent="0.2">
      <c r="A930" s="27"/>
      <c r="B930" s="27"/>
      <c r="C930" s="27"/>
      <c r="D930" s="27"/>
      <c r="E930" s="27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53"/>
      <c r="S930" s="45"/>
      <c r="T930" s="45"/>
      <c r="U930" s="45"/>
      <c r="V930" s="45"/>
      <c r="W930" s="45"/>
      <c r="X930" s="45"/>
      <c r="Y930" s="45"/>
    </row>
    <row r="931" spans="1:25" ht="15.75" customHeight="1" x14ac:dyDescent="0.2">
      <c r="A931" s="27"/>
      <c r="B931" s="27"/>
      <c r="C931" s="27"/>
      <c r="D931" s="27"/>
      <c r="E931" s="27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53"/>
      <c r="S931" s="45"/>
      <c r="T931" s="45"/>
      <c r="U931" s="45"/>
      <c r="V931" s="45"/>
      <c r="W931" s="45"/>
      <c r="X931" s="45"/>
      <c r="Y931" s="45"/>
    </row>
    <row r="932" spans="1:25" ht="15.75" customHeight="1" x14ac:dyDescent="0.2">
      <c r="A932" s="27"/>
      <c r="B932" s="27"/>
      <c r="C932" s="27"/>
      <c r="D932" s="27"/>
      <c r="E932" s="27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53"/>
      <c r="S932" s="45"/>
      <c r="T932" s="45"/>
      <c r="U932" s="45"/>
      <c r="V932" s="45"/>
      <c r="W932" s="45"/>
      <c r="X932" s="45"/>
      <c r="Y932" s="45"/>
    </row>
    <row r="933" spans="1:25" ht="15.75" customHeight="1" x14ac:dyDescent="0.2">
      <c r="A933" s="27"/>
      <c r="B933" s="27"/>
      <c r="C933" s="27"/>
      <c r="D933" s="27"/>
      <c r="E933" s="27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53"/>
      <c r="S933" s="45"/>
      <c r="T933" s="45"/>
      <c r="U933" s="45"/>
      <c r="V933" s="45"/>
      <c r="W933" s="45"/>
      <c r="X933" s="45"/>
      <c r="Y933" s="45"/>
    </row>
    <row r="934" spans="1:25" ht="15.75" customHeight="1" x14ac:dyDescent="0.2">
      <c r="A934" s="27"/>
      <c r="B934" s="27"/>
      <c r="C934" s="27"/>
      <c r="D934" s="27"/>
      <c r="E934" s="27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53"/>
      <c r="S934" s="45"/>
      <c r="T934" s="45"/>
      <c r="U934" s="45"/>
      <c r="V934" s="45"/>
      <c r="W934" s="45"/>
      <c r="X934" s="45"/>
      <c r="Y934" s="45"/>
    </row>
    <row r="935" spans="1:25" ht="15.75" customHeight="1" x14ac:dyDescent="0.2">
      <c r="A935" s="27"/>
      <c r="B935" s="27"/>
      <c r="C935" s="27"/>
      <c r="D935" s="27"/>
      <c r="E935" s="27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53"/>
      <c r="S935" s="45"/>
      <c r="T935" s="45"/>
      <c r="U935" s="45"/>
      <c r="V935" s="45"/>
      <c r="W935" s="45"/>
      <c r="X935" s="45"/>
      <c r="Y935" s="45"/>
    </row>
    <row r="936" spans="1:25" ht="15.75" customHeight="1" x14ac:dyDescent="0.2">
      <c r="A936" s="27"/>
      <c r="B936" s="27"/>
      <c r="C936" s="27"/>
      <c r="D936" s="27"/>
      <c r="E936" s="27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53"/>
      <c r="S936" s="45"/>
      <c r="T936" s="45"/>
      <c r="U936" s="45"/>
      <c r="V936" s="45"/>
      <c r="W936" s="45"/>
      <c r="X936" s="45"/>
      <c r="Y936" s="45"/>
    </row>
    <row r="937" spans="1:25" ht="15.75" customHeight="1" x14ac:dyDescent="0.2">
      <c r="A937" s="27"/>
      <c r="B937" s="27"/>
      <c r="C937" s="27"/>
      <c r="D937" s="27"/>
      <c r="E937" s="27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53"/>
      <c r="S937" s="45"/>
      <c r="T937" s="45"/>
      <c r="U937" s="45"/>
      <c r="V937" s="45"/>
      <c r="W937" s="45"/>
      <c r="X937" s="45"/>
      <c r="Y937" s="45"/>
    </row>
    <row r="938" spans="1:25" ht="15.75" customHeight="1" x14ac:dyDescent="0.2">
      <c r="A938" s="27"/>
      <c r="B938" s="27"/>
      <c r="C938" s="27"/>
      <c r="D938" s="27"/>
      <c r="E938" s="27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53"/>
      <c r="S938" s="45"/>
      <c r="T938" s="45"/>
      <c r="U938" s="45"/>
      <c r="V938" s="45"/>
      <c r="W938" s="45"/>
      <c r="X938" s="45"/>
      <c r="Y938" s="45"/>
    </row>
    <row r="939" spans="1:25" ht="15.75" customHeight="1" x14ac:dyDescent="0.2">
      <c r="A939" s="27"/>
      <c r="B939" s="27"/>
      <c r="C939" s="27"/>
      <c r="D939" s="27"/>
      <c r="E939" s="27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53"/>
      <c r="S939" s="45"/>
      <c r="T939" s="45"/>
      <c r="U939" s="45"/>
      <c r="V939" s="45"/>
      <c r="W939" s="45"/>
      <c r="X939" s="45"/>
      <c r="Y939" s="45"/>
    </row>
    <row r="940" spans="1:25" ht="15.75" customHeight="1" x14ac:dyDescent="0.2">
      <c r="A940" s="27"/>
      <c r="B940" s="27"/>
      <c r="C940" s="27"/>
      <c r="D940" s="27"/>
      <c r="E940" s="27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53"/>
      <c r="S940" s="45"/>
      <c r="T940" s="45"/>
      <c r="U940" s="45"/>
      <c r="V940" s="45"/>
      <c r="W940" s="45"/>
      <c r="X940" s="45"/>
      <c r="Y940" s="45"/>
    </row>
    <row r="941" spans="1:25" ht="15.75" customHeight="1" x14ac:dyDescent="0.2">
      <c r="A941" s="27"/>
      <c r="B941" s="27"/>
      <c r="C941" s="27"/>
      <c r="D941" s="27"/>
      <c r="E941" s="27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53"/>
      <c r="S941" s="45"/>
      <c r="T941" s="45"/>
      <c r="U941" s="45"/>
      <c r="V941" s="45"/>
      <c r="W941" s="45"/>
      <c r="X941" s="45"/>
      <c r="Y941" s="45"/>
    </row>
    <row r="942" spans="1:25" ht="15.75" customHeight="1" x14ac:dyDescent="0.2">
      <c r="A942" s="27"/>
      <c r="B942" s="27"/>
      <c r="C942" s="27"/>
      <c r="D942" s="27"/>
      <c r="E942" s="27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53"/>
      <c r="S942" s="45"/>
      <c r="T942" s="45"/>
      <c r="U942" s="45"/>
      <c r="V942" s="45"/>
      <c r="W942" s="45"/>
      <c r="X942" s="45"/>
      <c r="Y942" s="45"/>
    </row>
    <row r="943" spans="1:25" ht="15.75" customHeight="1" x14ac:dyDescent="0.2">
      <c r="A943" s="27"/>
      <c r="B943" s="27"/>
      <c r="C943" s="27"/>
      <c r="D943" s="27"/>
      <c r="E943" s="27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53"/>
      <c r="S943" s="45"/>
      <c r="T943" s="45"/>
      <c r="U943" s="45"/>
      <c r="V943" s="45"/>
      <c r="W943" s="45"/>
      <c r="X943" s="45"/>
      <c r="Y943" s="45"/>
    </row>
    <row r="944" spans="1:25" ht="15.75" customHeight="1" x14ac:dyDescent="0.2">
      <c r="A944" s="27"/>
      <c r="B944" s="27"/>
      <c r="C944" s="27"/>
      <c r="D944" s="27"/>
      <c r="E944" s="27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53"/>
      <c r="S944" s="45"/>
      <c r="T944" s="45"/>
      <c r="U944" s="45"/>
      <c r="V944" s="45"/>
      <c r="W944" s="45"/>
      <c r="X944" s="45"/>
      <c r="Y944" s="45"/>
    </row>
    <row r="945" spans="1:25" ht="15.75" customHeight="1" x14ac:dyDescent="0.2">
      <c r="A945" s="27"/>
      <c r="B945" s="27"/>
      <c r="C945" s="27"/>
      <c r="D945" s="27"/>
      <c r="E945" s="27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53"/>
      <c r="S945" s="45"/>
      <c r="T945" s="45"/>
      <c r="U945" s="45"/>
      <c r="V945" s="45"/>
      <c r="W945" s="45"/>
      <c r="X945" s="45"/>
      <c r="Y945" s="45"/>
    </row>
    <row r="946" spans="1:25" ht="15.75" customHeight="1" x14ac:dyDescent="0.2">
      <c r="A946" s="27"/>
      <c r="B946" s="27"/>
      <c r="C946" s="27"/>
      <c r="D946" s="27"/>
      <c r="E946" s="27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53"/>
      <c r="S946" s="45"/>
      <c r="T946" s="45"/>
      <c r="U946" s="45"/>
      <c r="V946" s="45"/>
      <c r="W946" s="45"/>
      <c r="X946" s="45"/>
      <c r="Y946" s="45"/>
    </row>
    <row r="947" spans="1:25" ht="15.75" customHeight="1" x14ac:dyDescent="0.2">
      <c r="A947" s="27"/>
      <c r="B947" s="27"/>
      <c r="C947" s="27"/>
      <c r="D947" s="27"/>
      <c r="E947" s="27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53"/>
      <c r="S947" s="45"/>
      <c r="T947" s="45"/>
      <c r="U947" s="45"/>
      <c r="V947" s="45"/>
      <c r="W947" s="45"/>
      <c r="X947" s="45"/>
      <c r="Y947" s="45"/>
    </row>
    <row r="948" spans="1:25" ht="15.75" customHeight="1" x14ac:dyDescent="0.2">
      <c r="A948" s="27"/>
      <c r="B948" s="27"/>
      <c r="C948" s="27"/>
      <c r="D948" s="27"/>
      <c r="E948" s="27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53"/>
      <c r="S948" s="45"/>
      <c r="T948" s="45"/>
      <c r="U948" s="45"/>
      <c r="V948" s="45"/>
      <c r="W948" s="45"/>
      <c r="X948" s="45"/>
      <c r="Y948" s="45"/>
    </row>
    <row r="949" spans="1:25" ht="15.75" customHeight="1" x14ac:dyDescent="0.2">
      <c r="A949" s="27"/>
      <c r="B949" s="27"/>
      <c r="C949" s="27"/>
      <c r="D949" s="27"/>
      <c r="E949" s="27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53"/>
      <c r="S949" s="45"/>
      <c r="T949" s="45"/>
      <c r="U949" s="45"/>
      <c r="V949" s="45"/>
      <c r="W949" s="45"/>
      <c r="X949" s="45"/>
      <c r="Y949" s="45"/>
    </row>
    <row r="950" spans="1:25" ht="15.75" customHeight="1" x14ac:dyDescent="0.2">
      <c r="A950" s="27"/>
      <c r="B950" s="27"/>
      <c r="C950" s="27"/>
      <c r="D950" s="27"/>
      <c r="E950" s="27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53"/>
      <c r="S950" s="45"/>
      <c r="T950" s="45"/>
      <c r="U950" s="45"/>
      <c r="V950" s="45"/>
      <c r="W950" s="45"/>
      <c r="X950" s="45"/>
      <c r="Y950" s="45"/>
    </row>
    <row r="951" spans="1:25" ht="15.75" customHeight="1" x14ac:dyDescent="0.2">
      <c r="A951" s="27"/>
      <c r="B951" s="27"/>
      <c r="C951" s="27"/>
      <c r="D951" s="27"/>
      <c r="E951" s="27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53"/>
      <c r="S951" s="45"/>
      <c r="T951" s="45"/>
      <c r="U951" s="45"/>
      <c r="V951" s="45"/>
      <c r="W951" s="45"/>
      <c r="X951" s="45"/>
      <c r="Y951" s="45"/>
    </row>
    <row r="952" spans="1:25" ht="15.75" customHeight="1" x14ac:dyDescent="0.2">
      <c r="A952" s="27"/>
      <c r="B952" s="27"/>
      <c r="C952" s="27"/>
      <c r="D952" s="27"/>
      <c r="E952" s="27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53"/>
      <c r="S952" s="45"/>
      <c r="T952" s="45"/>
      <c r="U952" s="45"/>
      <c r="V952" s="45"/>
      <c r="W952" s="45"/>
      <c r="X952" s="45"/>
      <c r="Y952" s="45"/>
    </row>
    <row r="953" spans="1:25" ht="15.75" customHeight="1" x14ac:dyDescent="0.2">
      <c r="A953" s="27"/>
      <c r="B953" s="27"/>
      <c r="C953" s="27"/>
      <c r="D953" s="27"/>
      <c r="E953" s="27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53"/>
      <c r="S953" s="45"/>
      <c r="T953" s="45"/>
      <c r="U953" s="45"/>
      <c r="V953" s="45"/>
      <c r="W953" s="45"/>
      <c r="X953" s="45"/>
      <c r="Y953" s="45"/>
    </row>
    <row r="954" spans="1:25" ht="15.75" customHeight="1" x14ac:dyDescent="0.2">
      <c r="A954" s="27"/>
      <c r="B954" s="27"/>
      <c r="C954" s="27"/>
      <c r="D954" s="27"/>
      <c r="E954" s="27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53"/>
      <c r="S954" s="45"/>
      <c r="T954" s="45"/>
      <c r="U954" s="45"/>
      <c r="V954" s="45"/>
      <c r="W954" s="45"/>
      <c r="X954" s="45"/>
      <c r="Y954" s="45"/>
    </row>
    <row r="955" spans="1:25" ht="15.75" customHeight="1" x14ac:dyDescent="0.2">
      <c r="A955" s="27"/>
      <c r="B955" s="27"/>
      <c r="C955" s="27"/>
      <c r="D955" s="27"/>
      <c r="E955" s="27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53"/>
      <c r="S955" s="45"/>
      <c r="T955" s="45"/>
      <c r="U955" s="45"/>
      <c r="V955" s="45"/>
      <c r="W955" s="45"/>
      <c r="X955" s="45"/>
      <c r="Y955" s="45"/>
    </row>
    <row r="956" spans="1:25" ht="15.75" customHeight="1" x14ac:dyDescent="0.2">
      <c r="A956" s="27"/>
      <c r="B956" s="27"/>
      <c r="C956" s="27"/>
      <c r="D956" s="27"/>
      <c r="E956" s="27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53"/>
      <c r="S956" s="45"/>
      <c r="T956" s="45"/>
      <c r="U956" s="45"/>
      <c r="V956" s="45"/>
      <c r="W956" s="45"/>
      <c r="X956" s="45"/>
      <c r="Y956" s="45"/>
    </row>
    <row r="957" spans="1:25" ht="15.75" customHeight="1" x14ac:dyDescent="0.2">
      <c r="A957" s="27"/>
      <c r="B957" s="27"/>
      <c r="C957" s="27"/>
      <c r="D957" s="27"/>
      <c r="E957" s="27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53"/>
      <c r="S957" s="45"/>
      <c r="T957" s="45"/>
      <c r="U957" s="45"/>
      <c r="V957" s="45"/>
      <c r="W957" s="45"/>
      <c r="X957" s="45"/>
      <c r="Y957" s="45"/>
    </row>
    <row r="958" spans="1:25" ht="15.75" customHeight="1" x14ac:dyDescent="0.2">
      <c r="A958" s="27"/>
      <c r="B958" s="27"/>
      <c r="C958" s="27"/>
      <c r="D958" s="27"/>
      <c r="E958" s="27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53"/>
      <c r="S958" s="45"/>
      <c r="T958" s="45"/>
      <c r="U958" s="45"/>
      <c r="V958" s="45"/>
      <c r="W958" s="45"/>
      <c r="X958" s="45"/>
      <c r="Y958" s="45"/>
    </row>
    <row r="959" spans="1:25" ht="15.75" customHeight="1" x14ac:dyDescent="0.2">
      <c r="A959" s="27"/>
      <c r="B959" s="27"/>
      <c r="C959" s="27"/>
      <c r="D959" s="27"/>
      <c r="E959" s="27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53"/>
      <c r="S959" s="45"/>
      <c r="T959" s="45"/>
      <c r="U959" s="45"/>
      <c r="V959" s="45"/>
      <c r="W959" s="45"/>
      <c r="X959" s="45"/>
      <c r="Y959" s="45"/>
    </row>
    <row r="960" spans="1:25" ht="15.75" customHeight="1" x14ac:dyDescent="0.2">
      <c r="A960" s="27"/>
      <c r="B960" s="27"/>
      <c r="C960" s="27"/>
      <c r="D960" s="27"/>
      <c r="E960" s="27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53"/>
      <c r="S960" s="45"/>
      <c r="T960" s="45"/>
      <c r="U960" s="45"/>
      <c r="V960" s="45"/>
      <c r="W960" s="45"/>
      <c r="X960" s="45"/>
      <c r="Y960" s="45"/>
    </row>
    <row r="961" spans="1:25" ht="15.75" customHeight="1" x14ac:dyDescent="0.2">
      <c r="A961" s="27"/>
      <c r="B961" s="27"/>
      <c r="C961" s="27"/>
      <c r="D961" s="27"/>
      <c r="E961" s="27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53"/>
      <c r="S961" s="45"/>
      <c r="T961" s="45"/>
      <c r="U961" s="45"/>
      <c r="V961" s="45"/>
      <c r="W961" s="45"/>
      <c r="X961" s="45"/>
      <c r="Y961" s="45"/>
    </row>
    <row r="962" spans="1:25" ht="15.75" customHeight="1" x14ac:dyDescent="0.2">
      <c r="A962" s="27"/>
      <c r="B962" s="27"/>
      <c r="C962" s="27"/>
      <c r="D962" s="27"/>
      <c r="E962" s="27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53"/>
      <c r="S962" s="45"/>
      <c r="T962" s="45"/>
      <c r="U962" s="45"/>
      <c r="V962" s="45"/>
      <c r="W962" s="45"/>
      <c r="X962" s="45"/>
      <c r="Y962" s="45"/>
    </row>
    <row r="963" spans="1:25" ht="15.75" customHeight="1" x14ac:dyDescent="0.2">
      <c r="A963" s="27"/>
      <c r="B963" s="27"/>
      <c r="C963" s="27"/>
      <c r="D963" s="27"/>
      <c r="E963" s="27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53"/>
      <c r="S963" s="45"/>
      <c r="T963" s="45"/>
      <c r="U963" s="45"/>
      <c r="V963" s="45"/>
      <c r="W963" s="45"/>
      <c r="X963" s="45"/>
      <c r="Y963" s="45"/>
    </row>
    <row r="964" spans="1:25" ht="15.75" customHeight="1" x14ac:dyDescent="0.2">
      <c r="A964" s="27"/>
      <c r="B964" s="27"/>
      <c r="C964" s="27"/>
      <c r="D964" s="27"/>
      <c r="E964" s="27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53"/>
      <c r="S964" s="45"/>
      <c r="T964" s="45"/>
      <c r="U964" s="45"/>
      <c r="V964" s="45"/>
      <c r="W964" s="45"/>
      <c r="X964" s="45"/>
      <c r="Y964" s="45"/>
    </row>
    <row r="965" spans="1:25" ht="15.75" customHeight="1" x14ac:dyDescent="0.2">
      <c r="A965" s="27"/>
      <c r="B965" s="27"/>
      <c r="C965" s="27"/>
      <c r="D965" s="27"/>
      <c r="E965" s="27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53"/>
      <c r="S965" s="45"/>
      <c r="T965" s="45"/>
      <c r="U965" s="45"/>
      <c r="V965" s="45"/>
      <c r="W965" s="45"/>
      <c r="X965" s="45"/>
      <c r="Y965" s="45"/>
    </row>
    <row r="966" spans="1:25" ht="15.75" customHeight="1" x14ac:dyDescent="0.2">
      <c r="A966" s="27"/>
      <c r="B966" s="27"/>
      <c r="C966" s="27"/>
      <c r="D966" s="27"/>
      <c r="E966" s="27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53"/>
      <c r="S966" s="45"/>
      <c r="T966" s="45"/>
      <c r="U966" s="45"/>
      <c r="V966" s="45"/>
      <c r="W966" s="45"/>
      <c r="X966" s="45"/>
      <c r="Y966" s="45"/>
    </row>
    <row r="967" spans="1:25" ht="15.75" customHeight="1" x14ac:dyDescent="0.2">
      <c r="A967" s="27"/>
      <c r="B967" s="27"/>
      <c r="C967" s="27"/>
      <c r="D967" s="27"/>
      <c r="E967" s="27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53"/>
      <c r="S967" s="45"/>
      <c r="T967" s="45"/>
      <c r="U967" s="45"/>
      <c r="V967" s="45"/>
      <c r="W967" s="45"/>
      <c r="X967" s="45"/>
      <c r="Y967" s="45"/>
    </row>
    <row r="968" spans="1:25" ht="15.75" customHeight="1" x14ac:dyDescent="0.2">
      <c r="A968" s="27"/>
      <c r="B968" s="27"/>
      <c r="C968" s="27"/>
      <c r="D968" s="27"/>
      <c r="E968" s="27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53"/>
      <c r="S968" s="45"/>
      <c r="T968" s="45"/>
      <c r="U968" s="45"/>
      <c r="V968" s="45"/>
      <c r="W968" s="45"/>
      <c r="X968" s="45"/>
      <c r="Y968" s="45"/>
    </row>
    <row r="969" spans="1:25" ht="15.75" customHeight="1" x14ac:dyDescent="0.2">
      <c r="A969" s="27"/>
      <c r="B969" s="27"/>
      <c r="C969" s="27"/>
      <c r="D969" s="27"/>
      <c r="E969" s="27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53"/>
      <c r="S969" s="45"/>
      <c r="T969" s="45"/>
      <c r="U969" s="45"/>
      <c r="V969" s="45"/>
      <c r="W969" s="45"/>
      <c r="X969" s="45"/>
      <c r="Y969" s="45"/>
    </row>
    <row r="970" spans="1:25" ht="15.75" customHeight="1" x14ac:dyDescent="0.2">
      <c r="A970" s="27"/>
      <c r="B970" s="27"/>
      <c r="C970" s="27"/>
      <c r="D970" s="27"/>
      <c r="E970" s="27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53"/>
      <c r="S970" s="45"/>
      <c r="T970" s="45"/>
      <c r="U970" s="45"/>
      <c r="V970" s="45"/>
      <c r="W970" s="45"/>
      <c r="X970" s="45"/>
      <c r="Y970" s="45"/>
    </row>
    <row r="971" spans="1:25" ht="15.75" customHeight="1" x14ac:dyDescent="0.2">
      <c r="A971" s="27"/>
      <c r="B971" s="27"/>
      <c r="C971" s="27"/>
      <c r="D971" s="27"/>
      <c r="E971" s="27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53"/>
      <c r="S971" s="45"/>
      <c r="T971" s="45"/>
      <c r="U971" s="45"/>
      <c r="V971" s="45"/>
      <c r="W971" s="45"/>
      <c r="X971" s="45"/>
      <c r="Y971" s="45"/>
    </row>
    <row r="972" spans="1:25" ht="15.75" customHeight="1" x14ac:dyDescent="0.2">
      <c r="A972" s="27"/>
      <c r="B972" s="27"/>
      <c r="C972" s="27"/>
      <c r="D972" s="27"/>
      <c r="E972" s="27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53"/>
      <c r="S972" s="45"/>
      <c r="T972" s="45"/>
      <c r="U972" s="45"/>
      <c r="V972" s="45"/>
      <c r="W972" s="45"/>
      <c r="X972" s="45"/>
      <c r="Y972" s="45"/>
    </row>
    <row r="973" spans="1:25" ht="15.75" customHeight="1" x14ac:dyDescent="0.2">
      <c r="A973" s="27"/>
      <c r="B973" s="27"/>
      <c r="C973" s="27"/>
      <c r="D973" s="27"/>
      <c r="E973" s="27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53"/>
      <c r="S973" s="45"/>
      <c r="T973" s="45"/>
      <c r="U973" s="45"/>
      <c r="V973" s="45"/>
      <c r="W973" s="45"/>
      <c r="X973" s="45"/>
      <c r="Y973" s="45"/>
    </row>
    <row r="974" spans="1:25" ht="15.75" customHeight="1" x14ac:dyDescent="0.2">
      <c r="A974" s="27"/>
      <c r="B974" s="27"/>
      <c r="C974" s="27"/>
      <c r="D974" s="27"/>
      <c r="E974" s="27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53"/>
      <c r="S974" s="45"/>
      <c r="T974" s="45"/>
      <c r="U974" s="45"/>
      <c r="V974" s="45"/>
      <c r="W974" s="45"/>
      <c r="X974" s="45"/>
      <c r="Y974" s="45"/>
    </row>
    <row r="975" spans="1:25" ht="15.75" customHeight="1" x14ac:dyDescent="0.2">
      <c r="A975" s="27"/>
      <c r="B975" s="27"/>
      <c r="C975" s="27"/>
      <c r="D975" s="27"/>
      <c r="E975" s="27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53"/>
      <c r="S975" s="45"/>
      <c r="T975" s="45"/>
      <c r="U975" s="45"/>
      <c r="V975" s="45"/>
      <c r="W975" s="45"/>
      <c r="X975" s="45"/>
      <c r="Y975" s="45"/>
    </row>
    <row r="976" spans="1:25" ht="15.75" customHeight="1" x14ac:dyDescent="0.2">
      <c r="A976" s="27"/>
      <c r="B976" s="27"/>
      <c r="C976" s="27"/>
      <c r="D976" s="27"/>
      <c r="E976" s="27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53"/>
      <c r="S976" s="45"/>
      <c r="T976" s="45"/>
      <c r="U976" s="45"/>
      <c r="V976" s="45"/>
      <c r="W976" s="45"/>
      <c r="X976" s="45"/>
      <c r="Y976" s="45"/>
    </row>
    <row r="977" spans="1:25" ht="15.75" customHeight="1" x14ac:dyDescent="0.2">
      <c r="A977" s="27"/>
      <c r="B977" s="27"/>
      <c r="C977" s="27"/>
      <c r="D977" s="27"/>
      <c r="E977" s="27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53"/>
      <c r="S977" s="45"/>
      <c r="T977" s="45"/>
      <c r="U977" s="45"/>
      <c r="V977" s="45"/>
      <c r="W977" s="45"/>
      <c r="X977" s="45"/>
      <c r="Y977" s="45"/>
    </row>
    <row r="978" spans="1:25" ht="15.75" customHeight="1" x14ac:dyDescent="0.2">
      <c r="A978" s="27"/>
      <c r="B978" s="27"/>
      <c r="C978" s="27"/>
      <c r="D978" s="27"/>
      <c r="E978" s="27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53"/>
      <c r="S978" s="45"/>
      <c r="T978" s="45"/>
      <c r="U978" s="45"/>
      <c r="V978" s="45"/>
      <c r="W978" s="45"/>
      <c r="X978" s="45"/>
      <c r="Y978" s="45"/>
    </row>
    <row r="979" spans="1:25" ht="15.75" customHeight="1" x14ac:dyDescent="0.2">
      <c r="A979" s="27"/>
      <c r="B979" s="27"/>
      <c r="C979" s="27"/>
      <c r="D979" s="27"/>
      <c r="E979" s="27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53"/>
      <c r="S979" s="45"/>
      <c r="T979" s="45"/>
      <c r="U979" s="45"/>
      <c r="V979" s="45"/>
      <c r="W979" s="45"/>
      <c r="X979" s="45"/>
      <c r="Y979" s="45"/>
    </row>
    <row r="980" spans="1:25" ht="15.75" customHeight="1" x14ac:dyDescent="0.2">
      <c r="A980" s="27"/>
      <c r="B980" s="27"/>
      <c r="C980" s="27"/>
      <c r="D980" s="27"/>
      <c r="E980" s="27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53"/>
      <c r="S980" s="45"/>
      <c r="T980" s="45"/>
      <c r="U980" s="45"/>
      <c r="V980" s="45"/>
      <c r="W980" s="45"/>
      <c r="X980" s="45"/>
      <c r="Y980" s="45"/>
    </row>
    <row r="981" spans="1:25" ht="15.75" customHeight="1" x14ac:dyDescent="0.2">
      <c r="A981" s="27"/>
      <c r="B981" s="27"/>
      <c r="C981" s="27"/>
      <c r="D981" s="27"/>
      <c r="E981" s="27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53"/>
      <c r="S981" s="45"/>
      <c r="T981" s="45"/>
      <c r="U981" s="45"/>
      <c r="V981" s="45"/>
      <c r="W981" s="45"/>
      <c r="X981" s="45"/>
      <c r="Y981" s="45"/>
    </row>
    <row r="982" spans="1:25" ht="15.75" customHeight="1" x14ac:dyDescent="0.2">
      <c r="A982" s="27"/>
      <c r="B982" s="27"/>
      <c r="C982" s="27"/>
      <c r="D982" s="27"/>
      <c r="E982" s="27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53"/>
      <c r="S982" s="45"/>
      <c r="T982" s="45"/>
      <c r="U982" s="45"/>
      <c r="V982" s="45"/>
      <c r="W982" s="45"/>
      <c r="X982" s="45"/>
      <c r="Y982" s="45"/>
    </row>
    <row r="983" spans="1:25" ht="15.75" customHeight="1" x14ac:dyDescent="0.2">
      <c r="A983" s="27"/>
      <c r="B983" s="27"/>
      <c r="C983" s="27"/>
      <c r="D983" s="27"/>
      <c r="E983" s="27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53"/>
      <c r="S983" s="45"/>
      <c r="T983" s="45"/>
      <c r="U983" s="45"/>
      <c r="V983" s="45"/>
      <c r="W983" s="45"/>
      <c r="X983" s="45"/>
      <c r="Y983" s="45"/>
    </row>
    <row r="984" spans="1:25" ht="15.75" customHeight="1" x14ac:dyDescent="0.2">
      <c r="A984" s="27"/>
      <c r="B984" s="27"/>
      <c r="C984" s="27"/>
      <c r="D984" s="27"/>
      <c r="E984" s="27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53"/>
      <c r="S984" s="45"/>
      <c r="T984" s="45"/>
      <c r="U984" s="45"/>
      <c r="V984" s="45"/>
      <c r="W984" s="45"/>
      <c r="X984" s="45"/>
      <c r="Y984" s="45"/>
    </row>
    <row r="985" spans="1:25" ht="15.75" customHeight="1" x14ac:dyDescent="0.2">
      <c r="A985" s="27"/>
      <c r="B985" s="27"/>
      <c r="C985" s="27"/>
      <c r="D985" s="27"/>
      <c r="E985" s="27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53"/>
      <c r="S985" s="45"/>
      <c r="T985" s="45"/>
      <c r="U985" s="45"/>
      <c r="V985" s="45"/>
      <c r="W985" s="45"/>
      <c r="X985" s="45"/>
      <c r="Y985" s="45"/>
    </row>
    <row r="986" spans="1:25" ht="15.75" customHeight="1" x14ac:dyDescent="0.2">
      <c r="A986" s="27"/>
      <c r="B986" s="27"/>
      <c r="C986" s="27"/>
      <c r="D986" s="27"/>
      <c r="E986" s="27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53"/>
      <c r="S986" s="45"/>
      <c r="T986" s="45"/>
      <c r="U986" s="45"/>
      <c r="V986" s="45"/>
      <c r="W986" s="45"/>
      <c r="X986" s="45"/>
      <c r="Y986" s="45"/>
    </row>
    <row r="987" spans="1:25" ht="15.75" customHeight="1" x14ac:dyDescent="0.2">
      <c r="A987" s="27"/>
      <c r="B987" s="27"/>
      <c r="C987" s="27"/>
      <c r="D987" s="27"/>
      <c r="E987" s="27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53"/>
      <c r="S987" s="45"/>
      <c r="T987" s="45"/>
      <c r="U987" s="45"/>
      <c r="V987" s="45"/>
      <c r="W987" s="45"/>
      <c r="X987" s="45"/>
      <c r="Y987" s="45"/>
    </row>
    <row r="988" spans="1:25" ht="15.75" customHeight="1" x14ac:dyDescent="0.2">
      <c r="A988" s="27"/>
      <c r="B988" s="27"/>
      <c r="C988" s="27"/>
      <c r="D988" s="27"/>
      <c r="E988" s="27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53"/>
      <c r="S988" s="45"/>
      <c r="T988" s="45"/>
      <c r="U988" s="45"/>
      <c r="V988" s="45"/>
      <c r="W988" s="45"/>
      <c r="X988" s="45"/>
      <c r="Y988" s="45"/>
    </row>
    <row r="989" spans="1:25" ht="15.75" customHeight="1" x14ac:dyDescent="0.2">
      <c r="A989" s="27"/>
      <c r="B989" s="27"/>
      <c r="C989" s="27"/>
      <c r="D989" s="27"/>
      <c r="E989" s="27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53"/>
      <c r="S989" s="45"/>
      <c r="T989" s="45"/>
      <c r="U989" s="45"/>
      <c r="V989" s="45"/>
      <c r="W989" s="45"/>
      <c r="X989" s="45"/>
      <c r="Y989" s="45"/>
    </row>
    <row r="990" spans="1:25" ht="15.75" customHeight="1" x14ac:dyDescent="0.2">
      <c r="A990" s="27"/>
      <c r="B990" s="27"/>
      <c r="C990" s="27"/>
      <c r="D990" s="27"/>
      <c r="E990" s="27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53"/>
      <c r="S990" s="45"/>
      <c r="T990" s="45"/>
      <c r="U990" s="45"/>
      <c r="V990" s="45"/>
      <c r="W990" s="45"/>
      <c r="X990" s="45"/>
      <c r="Y990" s="45"/>
    </row>
    <row r="991" spans="1:25" ht="15.75" customHeight="1" x14ac:dyDescent="0.2">
      <c r="A991" s="27"/>
      <c r="B991" s="27"/>
      <c r="C991" s="27"/>
      <c r="D991" s="27"/>
      <c r="E991" s="27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53"/>
      <c r="S991" s="45"/>
      <c r="T991" s="45"/>
      <c r="U991" s="45"/>
      <c r="V991" s="45"/>
      <c r="W991" s="45"/>
      <c r="X991" s="45"/>
      <c r="Y991" s="45"/>
    </row>
    <row r="992" spans="1:25" ht="15.75" customHeight="1" x14ac:dyDescent="0.2">
      <c r="A992" s="27"/>
      <c r="B992" s="27"/>
      <c r="C992" s="27"/>
      <c r="D992" s="27"/>
      <c r="E992" s="27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53"/>
      <c r="S992" s="45"/>
      <c r="T992" s="45"/>
      <c r="U992" s="45"/>
      <c r="V992" s="45"/>
      <c r="W992" s="45"/>
      <c r="X992" s="45"/>
      <c r="Y992" s="45"/>
    </row>
    <row r="993" spans="1:25" ht="15.75" customHeight="1" x14ac:dyDescent="0.2">
      <c r="A993" s="27"/>
      <c r="B993" s="27"/>
      <c r="C993" s="27"/>
      <c r="D993" s="27"/>
      <c r="E993" s="27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53"/>
      <c r="S993" s="45"/>
      <c r="T993" s="45"/>
      <c r="U993" s="45"/>
      <c r="V993" s="45"/>
      <c r="W993" s="45"/>
      <c r="X993" s="45"/>
      <c r="Y993" s="45"/>
    </row>
    <row r="994" spans="1:25" ht="15.75" customHeight="1" x14ac:dyDescent="0.2">
      <c r="A994" s="27"/>
      <c r="B994" s="27"/>
      <c r="C994" s="27"/>
      <c r="D994" s="27"/>
      <c r="E994" s="27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53"/>
      <c r="S994" s="45"/>
      <c r="T994" s="45"/>
      <c r="U994" s="45"/>
      <c r="V994" s="45"/>
      <c r="W994" s="45"/>
      <c r="X994" s="45"/>
      <c r="Y994" s="45"/>
    </row>
    <row r="995" spans="1:25" ht="15.75" customHeight="1" x14ac:dyDescent="0.2">
      <c r="A995" s="27"/>
      <c r="B995" s="27"/>
      <c r="C995" s="27"/>
      <c r="D995" s="27"/>
      <c r="E995" s="27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53"/>
      <c r="S995" s="45"/>
      <c r="T995" s="45"/>
      <c r="U995" s="45"/>
      <c r="V995" s="45"/>
      <c r="W995" s="45"/>
      <c r="X995" s="45"/>
      <c r="Y995" s="45"/>
    </row>
    <row r="996" spans="1:25" ht="15.75" customHeight="1" x14ac:dyDescent="0.2">
      <c r="A996" s="27"/>
      <c r="B996" s="27"/>
      <c r="C996" s="27"/>
      <c r="D996" s="27"/>
      <c r="E996" s="27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53"/>
      <c r="S996" s="45"/>
      <c r="T996" s="45"/>
      <c r="U996" s="45"/>
      <c r="V996" s="45"/>
      <c r="W996" s="45"/>
      <c r="X996" s="45"/>
      <c r="Y996" s="45"/>
    </row>
    <row r="997" spans="1:25" ht="15.75" customHeight="1" x14ac:dyDescent="0.2">
      <c r="A997" s="27"/>
      <c r="B997" s="27"/>
      <c r="C997" s="27"/>
      <c r="D997" s="27"/>
      <c r="E997" s="27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53"/>
      <c r="S997" s="45"/>
      <c r="T997" s="45"/>
      <c r="U997" s="45"/>
      <c r="V997" s="45"/>
      <c r="W997" s="45"/>
      <c r="X997" s="45"/>
      <c r="Y997" s="45"/>
    </row>
    <row r="998" spans="1:25" ht="15.75" customHeight="1" x14ac:dyDescent="0.2">
      <c r="A998" s="27"/>
      <c r="B998" s="27"/>
      <c r="C998" s="27"/>
      <c r="D998" s="27"/>
      <c r="E998" s="27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53"/>
      <c r="S998" s="45"/>
      <c r="T998" s="45"/>
      <c r="U998" s="45"/>
      <c r="V998" s="45"/>
      <c r="W998" s="45"/>
      <c r="X998" s="45"/>
      <c r="Y998" s="45"/>
    </row>
    <row r="999" spans="1:25" ht="15.75" customHeight="1" x14ac:dyDescent="0.2">
      <c r="A999" s="27"/>
      <c r="B999" s="27"/>
      <c r="C999" s="27"/>
      <c r="D999" s="27"/>
      <c r="E999" s="27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53"/>
      <c r="S999" s="45"/>
      <c r="T999" s="45"/>
      <c r="U999" s="45"/>
      <c r="V999" s="45"/>
      <c r="W999" s="45"/>
      <c r="X999" s="45"/>
      <c r="Y999" s="45"/>
    </row>
    <row r="1000" spans="1:25" ht="15.75" customHeight="1" x14ac:dyDescent="0.2">
      <c r="A1000" s="27"/>
      <c r="B1000" s="27"/>
      <c r="C1000" s="27"/>
      <c r="D1000" s="27"/>
      <c r="E1000" s="27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53"/>
      <c r="S1000" s="45"/>
      <c r="T1000" s="45"/>
      <c r="U1000" s="45"/>
      <c r="V1000" s="45"/>
      <c r="W1000" s="45"/>
      <c r="X1000" s="45"/>
      <c r="Y1000" s="45"/>
    </row>
  </sheetData>
  <mergeCells count="1">
    <mergeCell ref="S1:T1"/>
  </mergeCells>
  <pageMargins left="0.7" right="0.7" top="0.75" bottom="0.75" header="0" footer="0"/>
  <pageSetup orientation="portrait" r:id="rId1"/>
  <headerFooter>
    <oddHeader>&amp;L 3:58 PM  02/10/22  Accrual Basis&amp;C NASHVILLE COMMUNITY BAIL FUND  Profit &amp;&amp; Loss Budget vs. Actual  January through December 2021</oddHeader>
    <oddFooter>&amp;R Page &amp;P of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220</vt:i4>
      </vt:variant>
    </vt:vector>
  </HeadingPairs>
  <TitlesOfParts>
    <vt:vector size="222" baseType="lpstr">
      <vt:lpstr>Budget versus Actual - Detail -</vt:lpstr>
      <vt:lpstr>2023 Draft Budget </vt:lpstr>
      <vt:lpstr>'2023 Draft Budget '!QB_COLUMN_290</vt:lpstr>
      <vt:lpstr>'Budget versus Actual - Detail -'!QB_COLUMN_290</vt:lpstr>
      <vt:lpstr>'2023 Draft Budget '!QB_COLUMN_59201</vt:lpstr>
      <vt:lpstr>'Budget versus Actual - Detail -'!QB_COLUMN_59201</vt:lpstr>
      <vt:lpstr>'2023 Draft Budget '!QB_COLUMN_592010</vt:lpstr>
      <vt:lpstr>'Budget versus Actual - Detail -'!QB_COLUMN_592010</vt:lpstr>
      <vt:lpstr>'2023 Draft Budget '!QB_COLUMN_592011</vt:lpstr>
      <vt:lpstr>'Budget versus Actual - Detail -'!QB_COLUMN_592011</vt:lpstr>
      <vt:lpstr>'2023 Draft Budget '!QB_COLUMN_592012</vt:lpstr>
      <vt:lpstr>'Budget versus Actual - Detail -'!QB_COLUMN_592012</vt:lpstr>
      <vt:lpstr>'2023 Draft Budget '!QB_COLUMN_59202</vt:lpstr>
      <vt:lpstr>'Budget versus Actual - Detail -'!QB_COLUMN_59202</vt:lpstr>
      <vt:lpstr>'2023 Draft Budget '!QB_COLUMN_59203</vt:lpstr>
      <vt:lpstr>'Budget versus Actual - Detail -'!QB_COLUMN_59203</vt:lpstr>
      <vt:lpstr>'2023 Draft Budget '!QB_COLUMN_59204</vt:lpstr>
      <vt:lpstr>'Budget versus Actual - Detail -'!QB_COLUMN_59204</vt:lpstr>
      <vt:lpstr>'2023 Draft Budget '!QB_COLUMN_59205</vt:lpstr>
      <vt:lpstr>'Budget versus Actual - Detail -'!QB_COLUMN_59205</vt:lpstr>
      <vt:lpstr>'2023 Draft Budget '!QB_COLUMN_59206</vt:lpstr>
      <vt:lpstr>'Budget versus Actual - Detail -'!QB_COLUMN_59206</vt:lpstr>
      <vt:lpstr>'2023 Draft Budget '!QB_COLUMN_59207</vt:lpstr>
      <vt:lpstr>'Budget versus Actual - Detail -'!QB_COLUMN_59207</vt:lpstr>
      <vt:lpstr>'2023 Draft Budget '!QB_COLUMN_59208</vt:lpstr>
      <vt:lpstr>'Budget versus Actual - Detail -'!QB_COLUMN_59208</vt:lpstr>
      <vt:lpstr>'2023 Draft Budget '!QB_COLUMN_59209</vt:lpstr>
      <vt:lpstr>'Budget versus Actual - Detail -'!QB_COLUMN_59209</vt:lpstr>
      <vt:lpstr>'2023 Draft Budget '!QB_COLUMN_59300</vt:lpstr>
      <vt:lpstr>'Budget versus Actual - Detail -'!QB_COLUMN_59300</vt:lpstr>
      <vt:lpstr>'Budget versus Actual - Detail -'!QB_COLUMN_63620</vt:lpstr>
      <vt:lpstr>'Budget versus Actual - Detail -'!QB_COLUMN_63621</vt:lpstr>
      <vt:lpstr>'Budget versus Actual - Detail -'!QB_COLUMN_636210</vt:lpstr>
      <vt:lpstr>'Budget versus Actual - Detail -'!QB_COLUMN_636211</vt:lpstr>
      <vt:lpstr>'Budget versus Actual - Detail -'!QB_COLUMN_636212</vt:lpstr>
      <vt:lpstr>'Budget versus Actual - Detail -'!QB_COLUMN_63622</vt:lpstr>
      <vt:lpstr>'Budget versus Actual - Detail -'!QB_COLUMN_63623</vt:lpstr>
      <vt:lpstr>'Budget versus Actual - Detail -'!QB_COLUMN_63624</vt:lpstr>
      <vt:lpstr>'Budget versus Actual - Detail -'!QB_COLUMN_63625</vt:lpstr>
      <vt:lpstr>'Budget versus Actual - Detail -'!QB_COLUMN_63626</vt:lpstr>
      <vt:lpstr>'Budget versus Actual - Detail -'!QB_COLUMN_63627</vt:lpstr>
      <vt:lpstr>'Budget versus Actual - Detail -'!QB_COLUMN_63628</vt:lpstr>
      <vt:lpstr>'Budget versus Actual - Detail -'!QB_COLUMN_63629</vt:lpstr>
      <vt:lpstr>'Budget versus Actual - Detail -'!QB_COLUMN_64430</vt:lpstr>
      <vt:lpstr>'Budget versus Actual - Detail -'!QB_COLUMN_64431</vt:lpstr>
      <vt:lpstr>'Budget versus Actual - Detail -'!QB_COLUMN_644310</vt:lpstr>
      <vt:lpstr>'Budget versus Actual - Detail -'!QB_COLUMN_644311</vt:lpstr>
      <vt:lpstr>'Budget versus Actual - Detail -'!QB_COLUMN_644312</vt:lpstr>
      <vt:lpstr>'Budget versus Actual - Detail -'!QB_COLUMN_64432</vt:lpstr>
      <vt:lpstr>'Budget versus Actual - Detail -'!QB_COLUMN_64433</vt:lpstr>
      <vt:lpstr>'Budget versus Actual - Detail -'!QB_COLUMN_64434</vt:lpstr>
      <vt:lpstr>'Budget versus Actual - Detail -'!QB_COLUMN_64435</vt:lpstr>
      <vt:lpstr>'Budget versus Actual - Detail -'!QB_COLUMN_64436</vt:lpstr>
      <vt:lpstr>'Budget versus Actual - Detail -'!QB_COLUMN_64437</vt:lpstr>
      <vt:lpstr>'Budget versus Actual - Detail -'!QB_COLUMN_64438</vt:lpstr>
      <vt:lpstr>'Budget versus Actual - Detail -'!QB_COLUMN_64439</vt:lpstr>
      <vt:lpstr>'Budget versus Actual - Detail -'!QB_COLUMN_76211</vt:lpstr>
      <vt:lpstr>'Budget versus Actual - Detail -'!QB_COLUMN_762110</vt:lpstr>
      <vt:lpstr>'Budget versus Actual - Detail -'!QB_COLUMN_762111</vt:lpstr>
      <vt:lpstr>'Budget versus Actual - Detail -'!QB_COLUMN_762112</vt:lpstr>
      <vt:lpstr>'Budget versus Actual - Detail -'!QB_COLUMN_76212</vt:lpstr>
      <vt:lpstr>'Budget versus Actual - Detail -'!QB_COLUMN_76213</vt:lpstr>
      <vt:lpstr>'Budget versus Actual - Detail -'!QB_COLUMN_76214</vt:lpstr>
      <vt:lpstr>'Budget versus Actual - Detail -'!QB_COLUMN_76215</vt:lpstr>
      <vt:lpstr>'Budget versus Actual - Detail -'!QB_COLUMN_76216</vt:lpstr>
      <vt:lpstr>'Budget versus Actual - Detail -'!QB_COLUMN_76217</vt:lpstr>
      <vt:lpstr>'Budget versus Actual - Detail -'!QB_COLUMN_76218</vt:lpstr>
      <vt:lpstr>'Budget versus Actual - Detail -'!QB_COLUMN_76219</vt:lpstr>
      <vt:lpstr>'2023 Draft Budget '!QB_COLUMN_76310</vt:lpstr>
      <vt:lpstr>'Budget versus Actual - Detail -'!QB_COLUMN_76310</vt:lpstr>
      <vt:lpstr>'2023 Draft Budget '!QB_ROW_100240</vt:lpstr>
      <vt:lpstr>'Budget versus Actual - Detail -'!QB_ROW_100240</vt:lpstr>
      <vt:lpstr>'2023 Draft Budget '!QB_ROW_10240</vt:lpstr>
      <vt:lpstr>'Budget versus Actual - Detail -'!QB_ROW_10240</vt:lpstr>
      <vt:lpstr>'2023 Draft Budget '!QB_ROW_104240</vt:lpstr>
      <vt:lpstr>'Budget versus Actual - Detail -'!QB_ROW_104240</vt:lpstr>
      <vt:lpstr>'2023 Draft Budget '!QB_ROW_107230</vt:lpstr>
      <vt:lpstr>'Budget versus Actual - Detail -'!QB_ROW_107230</vt:lpstr>
      <vt:lpstr>'2023 Draft Budget '!QB_ROW_111240</vt:lpstr>
      <vt:lpstr>'Budget versus Actual - Detail -'!QB_ROW_111240</vt:lpstr>
      <vt:lpstr>'2023 Draft Budget '!QB_ROW_112030</vt:lpstr>
      <vt:lpstr>'Budget versus Actual - Detail -'!QB_ROW_112030</vt:lpstr>
      <vt:lpstr>'2023 Draft Budget '!QB_ROW_112240</vt:lpstr>
      <vt:lpstr>'Budget versus Actual - Detail -'!QB_ROW_112240</vt:lpstr>
      <vt:lpstr>'2023 Draft Budget '!QB_ROW_112330</vt:lpstr>
      <vt:lpstr>'Budget versus Actual - Detail -'!QB_ROW_112330</vt:lpstr>
      <vt:lpstr>'2023 Draft Budget '!QB_ROW_113030</vt:lpstr>
      <vt:lpstr>'Budget versus Actual - Detail -'!QB_ROW_113030</vt:lpstr>
      <vt:lpstr>'2023 Draft Budget '!QB_ROW_113240</vt:lpstr>
      <vt:lpstr>'Budget versus Actual - Detail -'!QB_ROW_113240</vt:lpstr>
      <vt:lpstr>'2023 Draft Budget '!QB_ROW_113330</vt:lpstr>
      <vt:lpstr>'Budget versus Actual - Detail -'!QB_ROW_113330</vt:lpstr>
      <vt:lpstr>'2023 Draft Budget '!QB_ROW_117230</vt:lpstr>
      <vt:lpstr>'Budget versus Actual - Detail -'!QB_ROW_117230</vt:lpstr>
      <vt:lpstr>'2023 Draft Budget '!QB_ROW_12240</vt:lpstr>
      <vt:lpstr>'Budget versus Actual - Detail -'!QB_ROW_12240</vt:lpstr>
      <vt:lpstr>'2023 Draft Budget '!QB_ROW_123230</vt:lpstr>
      <vt:lpstr>'Budget versus Actual - Detail -'!QB_ROW_123230</vt:lpstr>
      <vt:lpstr>'2023 Draft Budget '!QB_ROW_124230</vt:lpstr>
      <vt:lpstr>'Budget versus Actual - Detail -'!QB_ROW_124230</vt:lpstr>
      <vt:lpstr>'2023 Draft Budget '!QB_ROW_125230</vt:lpstr>
      <vt:lpstr>'Budget versus Actual - Detail -'!QB_ROW_125230</vt:lpstr>
      <vt:lpstr>'2023 Draft Budget '!QB_ROW_126240</vt:lpstr>
      <vt:lpstr>'Budget versus Actual - Detail -'!QB_ROW_126240</vt:lpstr>
      <vt:lpstr>'2023 Draft Budget '!QB_ROW_18301</vt:lpstr>
      <vt:lpstr>'Budget versus Actual - Detail -'!QB_ROW_18301</vt:lpstr>
      <vt:lpstr>'2023 Draft Budget '!QB_ROW_19011</vt:lpstr>
      <vt:lpstr>'Budget versus Actual - Detail -'!QB_ROW_19011</vt:lpstr>
      <vt:lpstr>'2023 Draft Budget '!QB_ROW_19311</vt:lpstr>
      <vt:lpstr>'Budget versus Actual - Detail -'!QB_ROW_19311</vt:lpstr>
      <vt:lpstr>'2023 Draft Budget '!QB_ROW_20021</vt:lpstr>
      <vt:lpstr>'Budget versus Actual - Detail -'!QB_ROW_20021</vt:lpstr>
      <vt:lpstr>'2023 Draft Budget '!QB_ROW_20321</vt:lpstr>
      <vt:lpstr>'Budget versus Actual - Detail -'!QB_ROW_20321</vt:lpstr>
      <vt:lpstr>'2023 Draft Budget '!QB_ROW_21021</vt:lpstr>
      <vt:lpstr>'Budget versus Actual - Detail -'!QB_ROW_21021</vt:lpstr>
      <vt:lpstr>'2023 Draft Budget '!QB_ROW_21321</vt:lpstr>
      <vt:lpstr>'Budget versus Actual - Detail -'!QB_ROW_21321</vt:lpstr>
      <vt:lpstr>'2023 Draft Budget '!QB_ROW_22011</vt:lpstr>
      <vt:lpstr>'Budget versus Actual - Detail -'!QB_ROW_22011</vt:lpstr>
      <vt:lpstr>'2023 Draft Budget '!QB_ROW_22311</vt:lpstr>
      <vt:lpstr>'Budget versus Actual - Detail -'!QB_ROW_22311</vt:lpstr>
      <vt:lpstr>'2023 Draft Budget '!QB_ROW_23240</vt:lpstr>
      <vt:lpstr>'Budget versus Actual - Detail -'!QB_ROW_23240</vt:lpstr>
      <vt:lpstr>'2023 Draft Budget '!QB_ROW_24021</vt:lpstr>
      <vt:lpstr>'Budget versus Actual - Detail -'!QB_ROW_24021</vt:lpstr>
      <vt:lpstr>'2023 Draft Budget '!QB_ROW_24030</vt:lpstr>
      <vt:lpstr>'Budget versus Actual - Detail -'!QB_ROW_24030</vt:lpstr>
      <vt:lpstr>'2023 Draft Budget '!QB_ROW_24240</vt:lpstr>
      <vt:lpstr>'Budget versus Actual - Detail -'!QB_ROW_24240</vt:lpstr>
      <vt:lpstr>'2023 Draft Budget '!QB_ROW_24321</vt:lpstr>
      <vt:lpstr>'Budget versus Actual - Detail -'!QB_ROW_24321</vt:lpstr>
      <vt:lpstr>'2023 Draft Budget '!QB_ROW_24330</vt:lpstr>
      <vt:lpstr>'Budget versus Actual - Detail -'!QB_ROW_24330</vt:lpstr>
      <vt:lpstr>'2023 Draft Budget '!QB_ROW_25240</vt:lpstr>
      <vt:lpstr>'Budget versus Actual - Detail -'!QB_ROW_25240</vt:lpstr>
      <vt:lpstr>'2023 Draft Budget '!QB_ROW_26030</vt:lpstr>
      <vt:lpstr>'Budget versus Actual - Detail -'!QB_ROW_26030</vt:lpstr>
      <vt:lpstr>'2023 Draft Budget '!QB_ROW_26240</vt:lpstr>
      <vt:lpstr>'Budget versus Actual - Detail -'!QB_ROW_26240</vt:lpstr>
      <vt:lpstr>'2023 Draft Budget '!QB_ROW_26330</vt:lpstr>
      <vt:lpstr>'Budget versus Actual - Detail -'!QB_ROW_26330</vt:lpstr>
      <vt:lpstr>'2023 Draft Budget '!QB_ROW_28030</vt:lpstr>
      <vt:lpstr>'Budget versus Actual - Detail -'!QB_ROW_28030</vt:lpstr>
      <vt:lpstr>'2023 Draft Budget '!QB_ROW_28240</vt:lpstr>
      <vt:lpstr>'Budget versus Actual - Detail -'!QB_ROW_28240</vt:lpstr>
      <vt:lpstr>'2023 Draft Budget '!QB_ROW_28330</vt:lpstr>
      <vt:lpstr>'Budget versus Actual - Detail -'!QB_ROW_28330</vt:lpstr>
      <vt:lpstr>'2023 Draft Budget '!QB_ROW_31240</vt:lpstr>
      <vt:lpstr>'Budget versus Actual - Detail -'!QB_ROW_31240</vt:lpstr>
      <vt:lpstr>'2023 Draft Budget '!QB_ROW_33240</vt:lpstr>
      <vt:lpstr>'Budget versus Actual - Detail -'!QB_ROW_33240</vt:lpstr>
      <vt:lpstr>'2023 Draft Budget '!QB_ROW_34030</vt:lpstr>
      <vt:lpstr>'Budget versus Actual - Detail -'!QB_ROW_34030</vt:lpstr>
      <vt:lpstr>'2023 Draft Budget '!QB_ROW_34240</vt:lpstr>
      <vt:lpstr>'Budget versus Actual - Detail -'!QB_ROW_34240</vt:lpstr>
      <vt:lpstr>'2023 Draft Budget '!QB_ROW_34330</vt:lpstr>
      <vt:lpstr>'Budget versus Actual - Detail -'!QB_ROW_34330</vt:lpstr>
      <vt:lpstr>'2023 Draft Budget '!QB_ROW_35240</vt:lpstr>
      <vt:lpstr>'Budget versus Actual - Detail -'!QB_ROW_35240</vt:lpstr>
      <vt:lpstr>'2023 Draft Budget '!QB_ROW_36240</vt:lpstr>
      <vt:lpstr>'Budget versus Actual - Detail -'!QB_ROW_36240</vt:lpstr>
      <vt:lpstr>'2023 Draft Budget '!QB_ROW_37240</vt:lpstr>
      <vt:lpstr>'Budget versus Actual - Detail -'!QB_ROW_37240</vt:lpstr>
      <vt:lpstr>'2023 Draft Budget '!QB_ROW_38240</vt:lpstr>
      <vt:lpstr>'Budget versus Actual - Detail -'!QB_ROW_38240</vt:lpstr>
      <vt:lpstr>'2023 Draft Budget '!QB_ROW_39240</vt:lpstr>
      <vt:lpstr>'Budget versus Actual - Detail -'!QB_ROW_39240</vt:lpstr>
      <vt:lpstr>'2023 Draft Budget '!QB_ROW_40030</vt:lpstr>
      <vt:lpstr>'Budget versus Actual - Detail -'!QB_ROW_40030</vt:lpstr>
      <vt:lpstr>'2023 Draft Budget '!QB_ROW_40330</vt:lpstr>
      <vt:lpstr>'Budget versus Actual - Detail -'!QB_ROW_40330</vt:lpstr>
      <vt:lpstr>'2023 Draft Budget '!QB_ROW_41240</vt:lpstr>
      <vt:lpstr>'Budget versus Actual - Detail -'!QB_ROW_41240</vt:lpstr>
      <vt:lpstr>'2023 Draft Budget '!QB_ROW_43030</vt:lpstr>
      <vt:lpstr>'Budget versus Actual - Detail -'!QB_ROW_43030</vt:lpstr>
      <vt:lpstr>'2023 Draft Budget '!QB_ROW_43240</vt:lpstr>
      <vt:lpstr>'Budget versus Actual - Detail -'!QB_ROW_43240</vt:lpstr>
      <vt:lpstr>'2023 Draft Budget '!QB_ROW_43330</vt:lpstr>
      <vt:lpstr>'Budget versus Actual - Detail -'!QB_ROW_43330</vt:lpstr>
      <vt:lpstr>'2023 Draft Budget '!QB_ROW_45240</vt:lpstr>
      <vt:lpstr>'Budget versus Actual - Detail -'!QB_ROW_45240</vt:lpstr>
      <vt:lpstr>'2023 Draft Budget '!QB_ROW_50030</vt:lpstr>
      <vt:lpstr>'Budget versus Actual - Detail -'!QB_ROW_50030</vt:lpstr>
      <vt:lpstr>'2023 Draft Budget '!QB_ROW_50330</vt:lpstr>
      <vt:lpstr>'Budget versus Actual - Detail -'!QB_ROW_50330</vt:lpstr>
      <vt:lpstr>'2023 Draft Budget '!QB_ROW_54240</vt:lpstr>
      <vt:lpstr>'Budget versus Actual - Detail -'!QB_ROW_54240</vt:lpstr>
      <vt:lpstr>'2023 Draft Budget '!QB_ROW_56240</vt:lpstr>
      <vt:lpstr>'Budget versus Actual - Detail -'!QB_ROW_56240</vt:lpstr>
      <vt:lpstr>'2023 Draft Budget '!QB_ROW_60240</vt:lpstr>
      <vt:lpstr>'Budget versus Actual - Detail -'!QB_ROW_60240</vt:lpstr>
      <vt:lpstr>'2023 Draft Budget '!QB_ROW_61240</vt:lpstr>
      <vt:lpstr>'Budget versus Actual - Detail -'!QB_ROW_61240</vt:lpstr>
      <vt:lpstr>'2023 Draft Budget '!QB_ROW_62240</vt:lpstr>
      <vt:lpstr>'Budget versus Actual - Detail -'!QB_ROW_62240</vt:lpstr>
      <vt:lpstr>'2023 Draft Budget '!QB_ROW_69240</vt:lpstr>
      <vt:lpstr>'Budget versus Actual - Detail -'!QB_ROW_69240</vt:lpstr>
      <vt:lpstr>'2023 Draft Budget '!QB_ROW_71240</vt:lpstr>
      <vt:lpstr>'Budget versus Actual - Detail -'!QB_ROW_71240</vt:lpstr>
      <vt:lpstr>'2023 Draft Budget '!QB_ROW_72240</vt:lpstr>
      <vt:lpstr>'Budget versus Actual - Detail -'!QB_ROW_72240</vt:lpstr>
      <vt:lpstr>'2023 Draft Budget '!QB_ROW_74230</vt:lpstr>
      <vt:lpstr>'Budget versus Actual - Detail -'!QB_ROW_74230</vt:lpstr>
      <vt:lpstr>'2023 Draft Budget '!QB_ROW_75240</vt:lpstr>
      <vt:lpstr>'Budget versus Actual - Detail -'!QB_ROW_75240</vt:lpstr>
      <vt:lpstr>'2023 Draft Budget '!QB_ROW_77240</vt:lpstr>
      <vt:lpstr>'Budget versus Actual - Detail -'!QB_ROW_77240</vt:lpstr>
      <vt:lpstr>'2023 Draft Budget '!QB_ROW_78240</vt:lpstr>
      <vt:lpstr>'Budget versus Actual - Detail -'!QB_ROW_78240</vt:lpstr>
      <vt:lpstr>'2023 Draft Budget '!QB_ROW_85230</vt:lpstr>
      <vt:lpstr>'Budget versus Actual - Detail -'!QB_ROW_85230</vt:lpstr>
      <vt:lpstr>'2023 Draft Budget '!QB_ROW_9030</vt:lpstr>
      <vt:lpstr>'Budget versus Actual - Detail -'!QB_ROW_9030</vt:lpstr>
      <vt:lpstr>'2023 Draft Budget '!QB_ROW_9330</vt:lpstr>
      <vt:lpstr>'Budget versus Actual - Detail -'!QB_ROW_9330</vt:lpstr>
      <vt:lpstr>'2023 Draft Budget '!QB_ROW_94240</vt:lpstr>
      <vt:lpstr>'Budget versus Actual - Detail -'!QB_ROW_94240</vt:lpstr>
      <vt:lpstr>'2023 Draft Budget '!QB_ROW_98240</vt:lpstr>
      <vt:lpstr>'Budget versus Actual - Detail -'!QB_ROW_98240</vt:lpstr>
      <vt:lpstr>'2023 Draft Budget '!QB_ROW_99230</vt:lpstr>
      <vt:lpstr>'Budget versus Actual - Detail -'!QB_ROW_99230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Millman</dc:creator>
  <cp:lastModifiedBy>Nashville Bail Fund</cp:lastModifiedBy>
  <dcterms:created xsi:type="dcterms:W3CDTF">2022-02-10T21:58:41Z</dcterms:created>
  <dcterms:modified xsi:type="dcterms:W3CDTF">2023-01-23T19:06:54Z</dcterms:modified>
</cp:coreProperties>
</file>