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'Sheet1'!$A$1:$AA$54</definedName>
  </definedNames>
  <calcPr fullCalcOnLoad="1"/>
</workbook>
</file>

<file path=xl/sharedStrings.xml><?xml version="1.0" encoding="utf-8"?>
<sst xmlns="http://schemas.openxmlformats.org/spreadsheetml/2006/main" count="74" uniqueCount="67">
  <si>
    <t>INCOME:</t>
  </si>
  <si>
    <t>EXPENSES:</t>
  </si>
  <si>
    <t>SALARIES</t>
  </si>
  <si>
    <t>SUPPLIES</t>
  </si>
  <si>
    <t>POSTAGE &amp; SHIPPING</t>
  </si>
  <si>
    <t>OCCUPANCY - RENT</t>
  </si>
  <si>
    <t>PRINTING &amp; PUBLICATIONS</t>
  </si>
  <si>
    <t>CONF &amp; MEETINGS</t>
  </si>
  <si>
    <t>INSURANCE</t>
  </si>
  <si>
    <t>MISCELLANEOUS</t>
  </si>
  <si>
    <t>TOTAL EXPENSES</t>
  </si>
  <si>
    <t>TRAVEL</t>
  </si>
  <si>
    <t>Long, BENEFITS &amp; TAXES</t>
  </si>
  <si>
    <t>2014 BUDGET</t>
  </si>
  <si>
    <t>GRANT Revenue:</t>
  </si>
  <si>
    <t>Returned Check Charges</t>
  </si>
  <si>
    <t>2017 budget</t>
  </si>
  <si>
    <t xml:space="preserve">TOTAL Revenue </t>
  </si>
  <si>
    <t>NET</t>
  </si>
  <si>
    <t xml:space="preserve">Interest Income </t>
  </si>
  <si>
    <t>TDMHSAS</t>
  </si>
  <si>
    <t>Metro arts adm</t>
  </si>
  <si>
    <t>Metro arts classes</t>
  </si>
  <si>
    <t>TAC - AA</t>
  </si>
  <si>
    <t>CFMT</t>
  </si>
  <si>
    <t>metro arts class</t>
  </si>
  <si>
    <t>TAC-APS</t>
  </si>
  <si>
    <t xml:space="preserve">memorial foundation </t>
  </si>
  <si>
    <t xml:space="preserve">Fundraising </t>
  </si>
  <si>
    <t xml:space="preserve">Non Grant </t>
  </si>
  <si>
    <t xml:space="preserve">non grant </t>
  </si>
  <si>
    <t>class contribution</t>
  </si>
  <si>
    <t>Non-Grant</t>
  </si>
  <si>
    <t>Accounting Fees</t>
  </si>
  <si>
    <t>Instructors &amp; Teachers</t>
  </si>
  <si>
    <t>Outside Contractors</t>
  </si>
  <si>
    <t>Contract Employees</t>
  </si>
  <si>
    <t>TAXES &amp; Fees</t>
  </si>
  <si>
    <t xml:space="preserve">MEMBERSHIP DUES </t>
  </si>
  <si>
    <t xml:space="preserve">sum of grants </t>
  </si>
  <si>
    <t>TAC APS</t>
  </si>
  <si>
    <t xml:space="preserve">Class Contribution </t>
  </si>
  <si>
    <t xml:space="preserve">Memorial Foundation </t>
  </si>
  <si>
    <t xml:space="preserve">HAPI Art Sales </t>
  </si>
  <si>
    <t>Metro personnel</t>
  </si>
  <si>
    <t xml:space="preserve">rent </t>
  </si>
  <si>
    <t>TAC-COVID</t>
  </si>
  <si>
    <t>TAC - COVID</t>
  </si>
  <si>
    <t>metro arts Personnel</t>
  </si>
  <si>
    <t>TELEPHONE/web services</t>
  </si>
  <si>
    <t>web services</t>
  </si>
  <si>
    <t>Subscriptions</t>
  </si>
  <si>
    <t>Middle TN</t>
  </si>
  <si>
    <t xml:space="preserve">TDMHSAS Request </t>
  </si>
  <si>
    <t>TDMHSAS Requested</t>
  </si>
  <si>
    <t>TDMHSAS cost of living increase</t>
  </si>
  <si>
    <t>2023  calendar year estimated closeout budget</t>
  </si>
  <si>
    <t xml:space="preserve">2024 Fiscal projected budget </t>
  </si>
  <si>
    <t>West</t>
  </si>
  <si>
    <t>East</t>
  </si>
  <si>
    <t>Metro CALN</t>
  </si>
  <si>
    <t>Health benefits stipend</t>
  </si>
  <si>
    <t>strategic planning &amp; financial audit</t>
  </si>
  <si>
    <t>.</t>
  </si>
  <si>
    <t xml:space="preserve">2023 Fiscal projected budget </t>
  </si>
  <si>
    <t>cost of living increase</t>
  </si>
  <si>
    <t xml:space="preserve">Small Grant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</si>
</sst>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[$-409]h:mm:ss\ AM/PM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_);[Red]\(#,##0.00000000\)"/>
    <numFmt numFmtId="173" formatCode="[$-409]dddd\,\ mmmm\ d\,\ yyyy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46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7" tint="0.7999799847602844"/>
      <name val="Arial"/>
      <family val="2"/>
    </font>
    <font>
      <sz val="9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8" fontId="1" fillId="0" borderId="10" xfId="0" applyNumberFormat="1" applyFont="1" applyBorder="1" applyAlignment="1">
      <alignment/>
    </xf>
    <xf numFmtId="38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4" borderId="12" xfId="0" applyFont="1" applyFill="1" applyBorder="1" applyAlignment="1">
      <alignment/>
    </xf>
    <xf numFmtId="38" fontId="1" fillId="0" borderId="11" xfId="0" applyNumberFormat="1" applyFont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 quotePrefix="1">
      <alignment horizontal="center" wrapText="1"/>
    </xf>
    <xf numFmtId="0" fontId="0" fillId="35" borderId="10" xfId="0" applyFill="1" applyBorder="1" applyAlignment="1">
      <alignment/>
    </xf>
    <xf numFmtId="38" fontId="1" fillId="15" borderId="10" xfId="0" applyNumberFormat="1" applyFont="1" applyFill="1" applyBorder="1" applyAlignment="1">
      <alignment/>
    </xf>
    <xf numFmtId="0" fontId="0" fillId="15" borderId="10" xfId="0" applyFill="1" applyBorder="1" applyAlignment="1">
      <alignment/>
    </xf>
    <xf numFmtId="38" fontId="1" fillId="19" borderId="10" xfId="0" applyNumberFormat="1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" fillId="19" borderId="11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ont="1" applyBorder="1" applyAlignment="1">
      <alignment/>
    </xf>
    <xf numFmtId="0" fontId="1" fillId="3" borderId="10" xfId="0" applyFont="1" applyFill="1" applyBorder="1" applyAlignment="1">
      <alignment/>
    </xf>
    <xf numFmtId="38" fontId="1" fillId="3" borderId="10" xfId="0" applyNumberFormat="1" applyFont="1" applyFill="1" applyBorder="1" applyAlignment="1">
      <alignment/>
    </xf>
    <xf numFmtId="38" fontId="46" fillId="3" borderId="10" xfId="0" applyNumberFormat="1" applyFont="1" applyFill="1" applyBorder="1" applyAlignment="1">
      <alignment/>
    </xf>
    <xf numFmtId="38" fontId="1" fillId="3" borderId="11" xfId="0" applyNumberFormat="1" applyFont="1" applyFill="1" applyBorder="1" applyAlignment="1">
      <alignment/>
    </xf>
    <xf numFmtId="38" fontId="47" fillId="3" borderId="10" xfId="0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1" fillId="37" borderId="12" xfId="0" applyFont="1" applyFill="1" applyBorder="1" applyAlignment="1">
      <alignment horizontal="center"/>
    </xf>
    <xf numFmtId="38" fontId="1" fillId="38" borderId="10" xfId="0" applyNumberFormat="1" applyFont="1" applyFill="1" applyBorder="1" applyAlignment="1">
      <alignment/>
    </xf>
    <xf numFmtId="38" fontId="1" fillId="19" borderId="11" xfId="0" applyNumberFormat="1" applyFont="1" applyFill="1" applyBorder="1" applyAlignment="1">
      <alignment/>
    </xf>
    <xf numFmtId="0" fontId="1" fillId="39" borderId="10" xfId="0" applyFont="1" applyFill="1" applyBorder="1" applyAlignment="1">
      <alignment/>
    </xf>
    <xf numFmtId="38" fontId="1" fillId="39" borderId="10" xfId="0" applyNumberFormat="1" applyFont="1" applyFill="1" applyBorder="1" applyAlignment="1">
      <alignment/>
    </xf>
    <xf numFmtId="0" fontId="1" fillId="39" borderId="11" xfId="0" applyFont="1" applyFill="1" applyBorder="1" applyAlignment="1">
      <alignment horizontal="center" wrapText="1"/>
    </xf>
    <xf numFmtId="0" fontId="0" fillId="39" borderId="10" xfId="0" applyFont="1" applyFill="1" applyBorder="1" applyAlignment="1">
      <alignment/>
    </xf>
    <xf numFmtId="38" fontId="1" fillId="34" borderId="1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8" fontId="0" fillId="40" borderId="1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36" borderId="10" xfId="0" applyFont="1" applyFill="1" applyBorder="1" applyAlignment="1">
      <alignment/>
    </xf>
    <xf numFmtId="38" fontId="1" fillId="36" borderId="10" xfId="0" applyNumberFormat="1" applyFont="1" applyFill="1" applyBorder="1" applyAlignment="1">
      <alignment/>
    </xf>
    <xf numFmtId="0" fontId="1" fillId="36" borderId="12" xfId="0" applyFont="1" applyFill="1" applyBorder="1" applyAlignment="1">
      <alignment horizontal="center"/>
    </xf>
    <xf numFmtId="38" fontId="1" fillId="36" borderId="12" xfId="0" applyNumberFormat="1" applyFont="1" applyFill="1" applyBorder="1" applyAlignment="1">
      <alignment/>
    </xf>
    <xf numFmtId="38" fontId="1" fillId="36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44" fontId="1" fillId="0" borderId="11" xfId="0" applyNumberFormat="1" applyFont="1" applyBorder="1" applyAlignment="1">
      <alignment/>
    </xf>
    <xf numFmtId="38" fontId="2" fillId="39" borderId="10" xfId="0" applyNumberFormat="1" applyFont="1" applyFill="1" applyBorder="1" applyAlignment="1">
      <alignment/>
    </xf>
    <xf numFmtId="38" fontId="1" fillId="39" borderId="11" xfId="0" applyNumberFormat="1" applyFont="1" applyFill="1" applyBorder="1" applyAlignment="1">
      <alignment/>
    </xf>
    <xf numFmtId="0" fontId="0" fillId="12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8" fontId="1" fillId="33" borderId="11" xfId="0" applyNumberFormat="1" applyFont="1" applyFill="1" applyBorder="1" applyAlignment="1">
      <alignment/>
    </xf>
    <xf numFmtId="0" fontId="1" fillId="36" borderId="11" xfId="0" applyFont="1" applyFill="1" applyBorder="1" applyAlignment="1">
      <alignment horizontal="center" wrapText="1"/>
    </xf>
    <xf numFmtId="0" fontId="1" fillId="19" borderId="11" xfId="0" applyFont="1" applyFill="1" applyBorder="1" applyAlignment="1">
      <alignment horizontal="center" wrapText="1"/>
    </xf>
    <xf numFmtId="0" fontId="1" fillId="18" borderId="10" xfId="0" applyFont="1" applyFill="1" applyBorder="1" applyAlignment="1">
      <alignment wrapText="1"/>
    </xf>
    <xf numFmtId="0" fontId="1" fillId="18" borderId="10" xfId="0" applyFont="1" applyFill="1" applyBorder="1" applyAlignment="1">
      <alignment/>
    </xf>
    <xf numFmtId="38" fontId="1" fillId="18" borderId="10" xfId="0" applyNumberFormat="1" applyFont="1" applyFill="1" applyBorder="1" applyAlignment="1">
      <alignment/>
    </xf>
    <xf numFmtId="0" fontId="1" fillId="18" borderId="11" xfId="0" applyFont="1" applyFill="1" applyBorder="1" applyAlignment="1">
      <alignment horizontal="center" wrapText="1"/>
    </xf>
    <xf numFmtId="38" fontId="1" fillId="18" borderId="12" xfId="0" applyNumberFormat="1" applyFont="1" applyFill="1" applyBorder="1" applyAlignment="1">
      <alignment/>
    </xf>
    <xf numFmtId="38" fontId="1" fillId="18" borderId="11" xfId="0" applyNumberFormat="1" applyFont="1" applyFill="1" applyBorder="1" applyAlignment="1">
      <alignment/>
    </xf>
    <xf numFmtId="0" fontId="0" fillId="18" borderId="10" xfId="0" applyFill="1" applyBorder="1" applyAlignment="1">
      <alignment/>
    </xf>
    <xf numFmtId="38" fontId="1" fillId="19" borderId="12" xfId="0" applyNumberFormat="1" applyFont="1" applyFill="1" applyBorder="1" applyAlignment="1">
      <alignment/>
    </xf>
    <xf numFmtId="38" fontId="0" fillId="19" borderId="10" xfId="0" applyNumberFormat="1" applyFill="1" applyBorder="1" applyAlignment="1">
      <alignment/>
    </xf>
    <xf numFmtId="0" fontId="1" fillId="17" borderId="10" xfId="0" applyFont="1" applyFill="1" applyBorder="1" applyAlignment="1">
      <alignment/>
    </xf>
    <xf numFmtId="38" fontId="1" fillId="17" borderId="10" xfId="0" applyNumberFormat="1" applyFont="1" applyFill="1" applyBorder="1" applyAlignment="1">
      <alignment/>
    </xf>
    <xf numFmtId="0" fontId="1" fillId="17" borderId="11" xfId="0" applyFont="1" applyFill="1" applyBorder="1" applyAlignment="1">
      <alignment horizontal="center" wrapText="1"/>
    </xf>
    <xf numFmtId="38" fontId="1" fillId="17" borderId="12" xfId="0" applyNumberFormat="1" applyFont="1" applyFill="1" applyBorder="1" applyAlignment="1">
      <alignment/>
    </xf>
    <xf numFmtId="38" fontId="1" fillId="17" borderId="11" xfId="0" applyNumberFormat="1" applyFont="1" applyFill="1" applyBorder="1" applyAlignment="1">
      <alignment/>
    </xf>
    <xf numFmtId="0" fontId="0" fillId="17" borderId="10" xfId="0" applyFill="1" applyBorder="1" applyAlignment="1">
      <alignment/>
    </xf>
    <xf numFmtId="0" fontId="1" fillId="3" borderId="11" xfId="0" applyFont="1" applyFill="1" applyBorder="1" applyAlignment="1">
      <alignment horizontal="center" wrapText="1"/>
    </xf>
    <xf numFmtId="38" fontId="1" fillId="3" borderId="12" xfId="0" applyNumberFormat="1" applyFont="1" applyFill="1" applyBorder="1" applyAlignment="1">
      <alignment/>
    </xf>
    <xf numFmtId="0" fontId="0" fillId="3" borderId="10" xfId="0" applyFill="1" applyBorder="1" applyAlignment="1">
      <alignment/>
    </xf>
    <xf numFmtId="38" fontId="47" fillId="39" borderId="10" xfId="0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38" fontId="1" fillId="40" borderId="10" xfId="0" applyNumberFormat="1" applyFont="1" applyFill="1" applyBorder="1" applyAlignment="1">
      <alignment/>
    </xf>
    <xf numFmtId="38" fontId="47" fillId="40" borderId="10" xfId="0" applyNumberFormat="1" applyFont="1" applyFill="1" applyBorder="1" applyAlignment="1">
      <alignment/>
    </xf>
    <xf numFmtId="0" fontId="1" fillId="40" borderId="11" xfId="0" applyFont="1" applyFill="1" applyBorder="1" applyAlignment="1">
      <alignment horizontal="center" wrapText="1"/>
    </xf>
    <xf numFmtId="38" fontId="1" fillId="40" borderId="12" xfId="0" applyNumberFormat="1" applyFont="1" applyFill="1" applyBorder="1" applyAlignment="1">
      <alignment/>
    </xf>
    <xf numFmtId="38" fontId="1" fillId="40" borderId="11" xfId="0" applyNumberFormat="1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38" fontId="1" fillId="41" borderId="10" xfId="0" applyNumberFormat="1" applyFont="1" applyFill="1" applyBorder="1" applyAlignment="1">
      <alignment/>
    </xf>
    <xf numFmtId="38" fontId="47" fillId="41" borderId="10" xfId="0" applyNumberFormat="1" applyFont="1" applyFill="1" applyBorder="1" applyAlignment="1">
      <alignment/>
    </xf>
    <xf numFmtId="0" fontId="1" fillId="41" borderId="11" xfId="0" applyFont="1" applyFill="1" applyBorder="1" applyAlignment="1">
      <alignment horizontal="center" wrapText="1"/>
    </xf>
    <xf numFmtId="38" fontId="1" fillId="41" borderId="12" xfId="0" applyNumberFormat="1" applyFont="1" applyFill="1" applyBorder="1" applyAlignment="1">
      <alignment/>
    </xf>
    <xf numFmtId="38" fontId="1" fillId="41" borderId="11" xfId="0" applyNumberFormat="1" applyFont="1" applyFill="1" applyBorder="1" applyAlignment="1">
      <alignment/>
    </xf>
    <xf numFmtId="38" fontId="2" fillId="41" borderId="10" xfId="0" applyNumberFormat="1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1" fillId="33" borderId="11" xfId="0" applyFont="1" applyFill="1" applyBorder="1" applyAlignment="1" quotePrefix="1">
      <alignment horizontal="center" wrapText="1"/>
    </xf>
    <xf numFmtId="38" fontId="0" fillId="33" borderId="10" xfId="0" applyNumberFormat="1" applyFont="1" applyFill="1" applyBorder="1" applyAlignment="1">
      <alignment/>
    </xf>
    <xf numFmtId="38" fontId="1" fillId="33" borderId="12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48" fillId="17" borderId="10" xfId="0" applyFont="1" applyFill="1" applyBorder="1" applyAlignment="1">
      <alignment/>
    </xf>
    <xf numFmtId="38" fontId="49" fillId="36" borderId="10" xfId="0" applyNumberFormat="1" applyFont="1" applyFill="1" applyBorder="1" applyAlignment="1">
      <alignment/>
    </xf>
    <xf numFmtId="38" fontId="1" fillId="39" borderId="12" xfId="0" applyNumberFormat="1" applyFont="1" applyFill="1" applyBorder="1" applyAlignment="1">
      <alignment/>
    </xf>
    <xf numFmtId="38" fontId="47" fillId="40" borderId="10" xfId="0" applyNumberFormat="1" applyFont="1" applyFill="1" applyBorder="1" applyAlignment="1">
      <alignment horizontal="right"/>
    </xf>
    <xf numFmtId="0" fontId="1" fillId="11" borderId="10" xfId="0" applyFont="1" applyFill="1" applyBorder="1" applyAlignment="1">
      <alignment/>
    </xf>
    <xf numFmtId="38" fontId="1" fillId="11" borderId="10" xfId="0" applyNumberFormat="1" applyFont="1" applyFill="1" applyBorder="1" applyAlignment="1">
      <alignment/>
    </xf>
    <xf numFmtId="0" fontId="1" fillId="11" borderId="11" xfId="0" applyFont="1" applyFill="1" applyBorder="1" applyAlignment="1">
      <alignment horizontal="center" wrapText="1"/>
    </xf>
    <xf numFmtId="38" fontId="1" fillId="11" borderId="12" xfId="0" applyNumberFormat="1" applyFont="1" applyFill="1" applyBorder="1" applyAlignment="1">
      <alignment/>
    </xf>
    <xf numFmtId="38" fontId="1" fillId="11" borderId="11" xfId="0" applyNumberFormat="1" applyFont="1" applyFill="1" applyBorder="1" applyAlignment="1">
      <alignment/>
    </xf>
    <xf numFmtId="0" fontId="0" fillId="11" borderId="10" xfId="0" applyFill="1" applyBorder="1" applyAlignment="1">
      <alignment/>
    </xf>
    <xf numFmtId="0" fontId="1" fillId="7" borderId="12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/>
    </xf>
    <xf numFmtId="38" fontId="1" fillId="7" borderId="10" xfId="0" applyNumberFormat="1" applyFont="1" applyFill="1" applyBorder="1" applyAlignment="1">
      <alignment/>
    </xf>
    <xf numFmtId="38" fontId="1" fillId="7" borderId="12" xfId="0" applyNumberFormat="1" applyFont="1" applyFill="1" applyBorder="1" applyAlignment="1">
      <alignment/>
    </xf>
    <xf numFmtId="38" fontId="1" fillId="7" borderId="11" xfId="0" applyNumberFormat="1" applyFont="1" applyFill="1" applyBorder="1" applyAlignment="1">
      <alignment/>
    </xf>
    <xf numFmtId="38" fontId="46" fillId="7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38" fontId="47" fillId="7" borderId="10" xfId="0" applyNumberFormat="1" applyFont="1" applyFill="1" applyBorder="1" applyAlignment="1">
      <alignment/>
    </xf>
    <xf numFmtId="0" fontId="1" fillId="19" borderId="10" xfId="0" applyFont="1" applyFill="1" applyBorder="1" applyAlignment="1">
      <alignment wrapText="1"/>
    </xf>
    <xf numFmtId="38" fontId="1" fillId="42" borderId="10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80"/>
  <sheetViews>
    <sheetView tabSelected="1" zoomScalePageLayoutView="95" workbookViewId="0" topLeftCell="I20">
      <selection activeCell="T13" sqref="T13"/>
    </sheetView>
  </sheetViews>
  <sheetFormatPr defaultColWidth="9.140625" defaultRowHeight="12.75"/>
  <cols>
    <col min="1" max="1" width="9.140625" style="3" customWidth="1"/>
    <col min="2" max="2" width="17.57421875" style="3" bestFit="1" customWidth="1"/>
    <col min="3" max="3" width="9.28125" style="3" customWidth="1"/>
    <col min="4" max="4" width="9.421875" style="3" hidden="1" customWidth="1"/>
    <col min="5" max="5" width="10.140625" style="3" hidden="1" customWidth="1"/>
    <col min="6" max="6" width="15.28125" style="3" customWidth="1"/>
    <col min="7" max="7" width="12.00390625" style="3" customWidth="1"/>
    <col min="8" max="10" width="15.28125" style="3" customWidth="1"/>
    <col min="11" max="11" width="17.140625" style="3" customWidth="1"/>
    <col min="12" max="12" width="18.8515625" style="12" customWidth="1"/>
    <col min="13" max="13" width="18.421875" style="12" customWidth="1"/>
    <col min="14" max="14" width="18.140625" style="12" customWidth="1"/>
    <col min="15" max="15" width="17.57421875" style="3" customWidth="1"/>
    <col min="16" max="18" width="18.00390625" style="15" customWidth="1"/>
    <col min="19" max="19" width="17.8515625" style="10" customWidth="1"/>
    <col min="20" max="20" width="17.8515625" style="18" customWidth="1"/>
    <col min="21" max="21" width="17.00390625" style="18" customWidth="1"/>
    <col min="22" max="22" width="17.00390625" style="17" customWidth="1"/>
    <col min="23" max="23" width="16.7109375" style="50" customWidth="1"/>
    <col min="24" max="24" width="16.7109375" style="17" customWidth="1"/>
    <col min="25" max="27" width="16.421875" style="50" customWidth="1"/>
    <col min="28" max="28" width="9.28125" style="3" customWidth="1"/>
    <col min="29" max="16384" width="9.140625" style="3" customWidth="1"/>
  </cols>
  <sheetData>
    <row r="1" spans="1:25" s="6" customFormat="1" ht="12.75" thickBot="1">
      <c r="A1" s="6" t="s">
        <v>0</v>
      </c>
      <c r="D1" s="8"/>
      <c r="E1" s="8"/>
      <c r="F1" s="26"/>
      <c r="G1" s="8"/>
      <c r="H1" s="26"/>
      <c r="I1" s="26"/>
      <c r="J1" s="26"/>
      <c r="K1" s="8"/>
      <c r="L1" s="8"/>
      <c r="M1" s="8"/>
      <c r="N1" s="8"/>
      <c r="O1" s="8"/>
      <c r="P1" s="8"/>
      <c r="Q1" s="8"/>
      <c r="R1" s="8"/>
      <c r="S1" s="8"/>
      <c r="T1" s="41"/>
      <c r="U1" s="8"/>
      <c r="V1" s="8"/>
      <c r="W1" s="8"/>
      <c r="X1" s="103"/>
      <c r="Y1" s="8"/>
    </row>
    <row r="2" spans="4:27" s="5" customFormat="1" ht="47.25" customHeight="1" thickTop="1">
      <c r="D2" s="9" t="s">
        <v>13</v>
      </c>
      <c r="E2" s="9" t="s">
        <v>16</v>
      </c>
      <c r="F2" s="89" t="s">
        <v>64</v>
      </c>
      <c r="G2" s="9" t="s">
        <v>56</v>
      </c>
      <c r="H2" s="89" t="s">
        <v>57</v>
      </c>
      <c r="I2" s="89" t="s">
        <v>52</v>
      </c>
      <c r="J2" s="89" t="s">
        <v>58</v>
      </c>
      <c r="K2" s="89" t="s">
        <v>59</v>
      </c>
      <c r="L2" s="66" t="s">
        <v>20</v>
      </c>
      <c r="M2" s="99" t="s">
        <v>54</v>
      </c>
      <c r="N2" s="58" t="s">
        <v>21</v>
      </c>
      <c r="O2" s="58" t="s">
        <v>48</v>
      </c>
      <c r="P2" s="58" t="s">
        <v>25</v>
      </c>
      <c r="Q2" s="58" t="s">
        <v>60</v>
      </c>
      <c r="R2" s="54" t="s">
        <v>46</v>
      </c>
      <c r="S2" s="16" t="s">
        <v>23</v>
      </c>
      <c r="T2" s="54" t="s">
        <v>26</v>
      </c>
      <c r="U2" s="53" t="s">
        <v>31</v>
      </c>
      <c r="V2" s="70" t="s">
        <v>27</v>
      </c>
      <c r="W2" s="31" t="s">
        <v>24</v>
      </c>
      <c r="X2" s="104" t="s">
        <v>43</v>
      </c>
      <c r="Y2" s="77" t="s">
        <v>30</v>
      </c>
      <c r="Z2" s="84" t="s">
        <v>28</v>
      </c>
      <c r="AA2" s="84"/>
    </row>
    <row r="3" spans="1:205" s="4" customFormat="1" ht="24">
      <c r="A3" s="4" t="s">
        <v>14</v>
      </c>
      <c r="C3" s="38" t="s">
        <v>39</v>
      </c>
      <c r="E3" s="27">
        <f>SUM(E4:E21)</f>
        <v>937300</v>
      </c>
      <c r="F3" s="2">
        <f aca="true" t="shared" si="0" ref="F3:K3">SUM(F4:F14)</f>
        <v>165450</v>
      </c>
      <c r="G3" s="2">
        <f t="shared" si="0"/>
        <v>141364.57</v>
      </c>
      <c r="H3" s="2">
        <f t="shared" si="0"/>
        <v>190776</v>
      </c>
      <c r="I3" s="2">
        <f t="shared" si="0"/>
        <v>163620</v>
      </c>
      <c r="J3" s="2">
        <f t="shared" si="0"/>
        <v>12890</v>
      </c>
      <c r="K3" s="2">
        <f t="shared" si="0"/>
        <v>12890</v>
      </c>
      <c r="L3" s="2">
        <f aca="true" t="shared" si="1" ref="L3:T3">SUM(L4:L23)</f>
        <v>87000</v>
      </c>
      <c r="M3" s="2">
        <f t="shared" si="1"/>
        <v>31000</v>
      </c>
      <c r="N3" s="2">
        <f t="shared" si="1"/>
        <v>6000</v>
      </c>
      <c r="O3" s="2">
        <f t="shared" si="1"/>
        <v>3626</v>
      </c>
      <c r="P3" s="2">
        <f t="shared" si="1"/>
        <v>8000</v>
      </c>
      <c r="Q3" s="2">
        <f t="shared" si="1"/>
        <v>6650</v>
      </c>
      <c r="R3" s="2">
        <f t="shared" si="1"/>
        <v>16500</v>
      </c>
      <c r="S3" s="2">
        <f t="shared" si="1"/>
        <v>16500</v>
      </c>
      <c r="T3" s="2">
        <f t="shared" si="1"/>
        <v>18000</v>
      </c>
      <c r="U3" s="2">
        <f>SUM(U4:U23)</f>
        <v>4050</v>
      </c>
      <c r="V3" s="2">
        <f aca="true" t="shared" si="2" ref="V3:CE3">SUM(V4:V23)</f>
        <v>3500</v>
      </c>
      <c r="W3" s="2">
        <f t="shared" si="2"/>
        <v>5000</v>
      </c>
      <c r="X3" s="2">
        <f t="shared" si="2"/>
        <v>3500</v>
      </c>
      <c r="Y3" s="2">
        <f t="shared" si="2"/>
        <v>30000</v>
      </c>
      <c r="Z3" s="2">
        <f t="shared" si="2"/>
        <v>18000</v>
      </c>
      <c r="AA3" s="2">
        <f t="shared" si="2"/>
        <v>4800</v>
      </c>
      <c r="AB3" s="2">
        <f t="shared" si="2"/>
        <v>0</v>
      </c>
      <c r="AC3" s="2">
        <f t="shared" si="2"/>
        <v>0</v>
      </c>
      <c r="AD3" s="2">
        <f t="shared" si="2"/>
        <v>0</v>
      </c>
      <c r="AE3" s="2">
        <f t="shared" si="2"/>
        <v>0</v>
      </c>
      <c r="AF3" s="2">
        <f t="shared" si="2"/>
        <v>0</v>
      </c>
      <c r="AG3" s="2">
        <f t="shared" si="2"/>
        <v>0</v>
      </c>
      <c r="AH3" s="2">
        <f t="shared" si="2"/>
        <v>0</v>
      </c>
      <c r="AI3" s="2">
        <f t="shared" si="2"/>
        <v>0</v>
      </c>
      <c r="AJ3" s="2">
        <f t="shared" si="2"/>
        <v>0</v>
      </c>
      <c r="AK3" s="2">
        <f t="shared" si="2"/>
        <v>0</v>
      </c>
      <c r="AL3" s="2">
        <f t="shared" si="2"/>
        <v>0</v>
      </c>
      <c r="AM3" s="2">
        <f t="shared" si="2"/>
        <v>0</v>
      </c>
      <c r="AN3" s="2">
        <f t="shared" si="2"/>
        <v>0</v>
      </c>
      <c r="AO3" s="2">
        <f t="shared" si="2"/>
        <v>0</v>
      </c>
      <c r="AP3" s="2">
        <f t="shared" si="2"/>
        <v>0</v>
      </c>
      <c r="AQ3" s="2">
        <f t="shared" si="2"/>
        <v>0</v>
      </c>
      <c r="AR3" s="2">
        <f t="shared" si="2"/>
        <v>0</v>
      </c>
      <c r="AS3" s="2">
        <f t="shared" si="2"/>
        <v>0</v>
      </c>
      <c r="AT3" s="2">
        <f t="shared" si="2"/>
        <v>0</v>
      </c>
      <c r="AU3" s="2">
        <f t="shared" si="2"/>
        <v>0</v>
      </c>
      <c r="AV3" s="2">
        <f t="shared" si="2"/>
        <v>0</v>
      </c>
      <c r="AW3" s="2">
        <f t="shared" si="2"/>
        <v>0</v>
      </c>
      <c r="AX3" s="2">
        <f t="shared" si="2"/>
        <v>0</v>
      </c>
      <c r="AY3" s="2">
        <f t="shared" si="2"/>
        <v>0</v>
      </c>
      <c r="AZ3" s="2">
        <f t="shared" si="2"/>
        <v>0</v>
      </c>
      <c r="BA3" s="2">
        <f t="shared" si="2"/>
        <v>0</v>
      </c>
      <c r="BB3" s="2">
        <f t="shared" si="2"/>
        <v>0</v>
      </c>
      <c r="BC3" s="2">
        <f t="shared" si="2"/>
        <v>0</v>
      </c>
      <c r="BD3" s="2">
        <f t="shared" si="2"/>
        <v>0</v>
      </c>
      <c r="BE3" s="2">
        <f t="shared" si="2"/>
        <v>0</v>
      </c>
      <c r="BF3" s="2">
        <f t="shared" si="2"/>
        <v>0</v>
      </c>
      <c r="BG3" s="2">
        <f t="shared" si="2"/>
        <v>0</v>
      </c>
      <c r="BH3" s="2">
        <f t="shared" si="2"/>
        <v>0</v>
      </c>
      <c r="BI3" s="2">
        <f t="shared" si="2"/>
        <v>0</v>
      </c>
      <c r="BJ3" s="2">
        <f t="shared" si="2"/>
        <v>0</v>
      </c>
      <c r="BK3" s="2">
        <f t="shared" si="2"/>
        <v>0</v>
      </c>
      <c r="BL3" s="2">
        <f t="shared" si="2"/>
        <v>0</v>
      </c>
      <c r="BM3" s="2">
        <f t="shared" si="2"/>
        <v>0</v>
      </c>
      <c r="BN3" s="2">
        <f t="shared" si="2"/>
        <v>0</v>
      </c>
      <c r="BO3" s="2">
        <f t="shared" si="2"/>
        <v>0</v>
      </c>
      <c r="BP3" s="2">
        <f t="shared" si="2"/>
        <v>0</v>
      </c>
      <c r="BQ3" s="2">
        <f t="shared" si="2"/>
        <v>0</v>
      </c>
      <c r="BR3" s="2">
        <f t="shared" si="2"/>
        <v>0</v>
      </c>
      <c r="BS3" s="2">
        <f t="shared" si="2"/>
        <v>0</v>
      </c>
      <c r="BT3" s="2">
        <f t="shared" si="2"/>
        <v>0</v>
      </c>
      <c r="BU3" s="2">
        <f t="shared" si="2"/>
        <v>0</v>
      </c>
      <c r="BV3" s="2">
        <f t="shared" si="2"/>
        <v>0</v>
      </c>
      <c r="BW3" s="2">
        <f t="shared" si="2"/>
        <v>0</v>
      </c>
      <c r="BX3" s="2">
        <f t="shared" si="2"/>
        <v>0</v>
      </c>
      <c r="BY3" s="2">
        <f t="shared" si="2"/>
        <v>0</v>
      </c>
      <c r="BZ3" s="2">
        <f t="shared" si="2"/>
        <v>0</v>
      </c>
      <c r="CA3" s="2">
        <f t="shared" si="2"/>
        <v>0</v>
      </c>
      <c r="CB3" s="2">
        <f t="shared" si="2"/>
        <v>0</v>
      </c>
      <c r="CC3" s="2">
        <f t="shared" si="2"/>
        <v>0</v>
      </c>
      <c r="CD3" s="2">
        <f t="shared" si="2"/>
        <v>0</v>
      </c>
      <c r="CE3" s="2">
        <f t="shared" si="2"/>
        <v>0</v>
      </c>
      <c r="CF3" s="2">
        <f aca="true" t="shared" si="3" ref="CF3:EQ3">SUM(CF4:CF23)</f>
        <v>0</v>
      </c>
      <c r="CG3" s="2">
        <f t="shared" si="3"/>
        <v>0</v>
      </c>
      <c r="CH3" s="2">
        <f t="shared" si="3"/>
        <v>0</v>
      </c>
      <c r="CI3" s="2">
        <f t="shared" si="3"/>
        <v>0</v>
      </c>
      <c r="CJ3" s="2">
        <f t="shared" si="3"/>
        <v>0</v>
      </c>
      <c r="CK3" s="2">
        <f t="shared" si="3"/>
        <v>0</v>
      </c>
      <c r="CL3" s="2">
        <f t="shared" si="3"/>
        <v>0</v>
      </c>
      <c r="CM3" s="2">
        <f t="shared" si="3"/>
        <v>0</v>
      </c>
      <c r="CN3" s="2">
        <f t="shared" si="3"/>
        <v>0</v>
      </c>
      <c r="CO3" s="2">
        <f t="shared" si="3"/>
        <v>0</v>
      </c>
      <c r="CP3" s="2">
        <f t="shared" si="3"/>
        <v>0</v>
      </c>
      <c r="CQ3" s="2">
        <f t="shared" si="3"/>
        <v>0</v>
      </c>
      <c r="CR3" s="2">
        <f t="shared" si="3"/>
        <v>0</v>
      </c>
      <c r="CS3" s="2">
        <f t="shared" si="3"/>
        <v>0</v>
      </c>
      <c r="CT3" s="2">
        <f t="shared" si="3"/>
        <v>0</v>
      </c>
      <c r="CU3" s="2">
        <f t="shared" si="3"/>
        <v>0</v>
      </c>
      <c r="CV3" s="2">
        <f t="shared" si="3"/>
        <v>0</v>
      </c>
      <c r="CW3" s="2">
        <f t="shared" si="3"/>
        <v>0</v>
      </c>
      <c r="CX3" s="2">
        <f t="shared" si="3"/>
        <v>0</v>
      </c>
      <c r="CY3" s="2">
        <f t="shared" si="3"/>
        <v>0</v>
      </c>
      <c r="CZ3" s="2">
        <f t="shared" si="3"/>
        <v>0</v>
      </c>
      <c r="DA3" s="2">
        <f t="shared" si="3"/>
        <v>0</v>
      </c>
      <c r="DB3" s="2">
        <f t="shared" si="3"/>
        <v>0</v>
      </c>
      <c r="DC3" s="2">
        <f t="shared" si="3"/>
        <v>0</v>
      </c>
      <c r="DD3" s="2">
        <f t="shared" si="3"/>
        <v>0</v>
      </c>
      <c r="DE3" s="2">
        <f t="shared" si="3"/>
        <v>0</v>
      </c>
      <c r="DF3" s="2">
        <f t="shared" si="3"/>
        <v>0</v>
      </c>
      <c r="DG3" s="2">
        <f t="shared" si="3"/>
        <v>0</v>
      </c>
      <c r="DH3" s="2">
        <f t="shared" si="3"/>
        <v>0</v>
      </c>
      <c r="DI3" s="2">
        <f t="shared" si="3"/>
        <v>0</v>
      </c>
      <c r="DJ3" s="2">
        <f t="shared" si="3"/>
        <v>0</v>
      </c>
      <c r="DK3" s="2">
        <f t="shared" si="3"/>
        <v>0</v>
      </c>
      <c r="DL3" s="2">
        <f t="shared" si="3"/>
        <v>0</v>
      </c>
      <c r="DM3" s="2">
        <f t="shared" si="3"/>
        <v>0</v>
      </c>
      <c r="DN3" s="2">
        <f t="shared" si="3"/>
        <v>0</v>
      </c>
      <c r="DO3" s="2">
        <f t="shared" si="3"/>
        <v>0</v>
      </c>
      <c r="DP3" s="2">
        <f t="shared" si="3"/>
        <v>0</v>
      </c>
      <c r="DQ3" s="2">
        <f t="shared" si="3"/>
        <v>0</v>
      </c>
      <c r="DR3" s="2">
        <f t="shared" si="3"/>
        <v>0</v>
      </c>
      <c r="DS3" s="2">
        <f t="shared" si="3"/>
        <v>0</v>
      </c>
      <c r="DT3" s="2">
        <f t="shared" si="3"/>
        <v>0</v>
      </c>
      <c r="DU3" s="2">
        <f t="shared" si="3"/>
        <v>0</v>
      </c>
      <c r="DV3" s="2">
        <f t="shared" si="3"/>
        <v>0</v>
      </c>
      <c r="DW3" s="2">
        <f t="shared" si="3"/>
        <v>0</v>
      </c>
      <c r="DX3" s="2">
        <f t="shared" si="3"/>
        <v>0</v>
      </c>
      <c r="DY3" s="2">
        <f t="shared" si="3"/>
        <v>0</v>
      </c>
      <c r="DZ3" s="2">
        <f t="shared" si="3"/>
        <v>0</v>
      </c>
      <c r="EA3" s="2">
        <f t="shared" si="3"/>
        <v>0</v>
      </c>
      <c r="EB3" s="2">
        <f t="shared" si="3"/>
        <v>0</v>
      </c>
      <c r="EC3" s="2">
        <f t="shared" si="3"/>
        <v>0</v>
      </c>
      <c r="ED3" s="2">
        <f t="shared" si="3"/>
        <v>0</v>
      </c>
      <c r="EE3" s="2">
        <f t="shared" si="3"/>
        <v>0</v>
      </c>
      <c r="EF3" s="2">
        <f t="shared" si="3"/>
        <v>0</v>
      </c>
      <c r="EG3" s="2">
        <f t="shared" si="3"/>
        <v>0</v>
      </c>
      <c r="EH3" s="2">
        <f t="shared" si="3"/>
        <v>0</v>
      </c>
      <c r="EI3" s="2">
        <f t="shared" si="3"/>
        <v>0</v>
      </c>
      <c r="EJ3" s="2">
        <f t="shared" si="3"/>
        <v>0</v>
      </c>
      <c r="EK3" s="2">
        <f t="shared" si="3"/>
        <v>0</v>
      </c>
      <c r="EL3" s="2">
        <f t="shared" si="3"/>
        <v>0</v>
      </c>
      <c r="EM3" s="2">
        <f t="shared" si="3"/>
        <v>0</v>
      </c>
      <c r="EN3" s="2">
        <f t="shared" si="3"/>
        <v>0</v>
      </c>
      <c r="EO3" s="2">
        <f t="shared" si="3"/>
        <v>0</v>
      </c>
      <c r="EP3" s="2">
        <f t="shared" si="3"/>
        <v>0</v>
      </c>
      <c r="EQ3" s="2">
        <f t="shared" si="3"/>
        <v>0</v>
      </c>
      <c r="ER3" s="2">
        <f aca="true" t="shared" si="4" ref="ER3:GW3">SUM(ER4:ER23)</f>
        <v>0</v>
      </c>
      <c r="ES3" s="2">
        <f t="shared" si="4"/>
        <v>0</v>
      </c>
      <c r="ET3" s="2">
        <f t="shared" si="4"/>
        <v>0</v>
      </c>
      <c r="EU3" s="2">
        <f t="shared" si="4"/>
        <v>0</v>
      </c>
      <c r="EV3" s="2">
        <f t="shared" si="4"/>
        <v>0</v>
      </c>
      <c r="EW3" s="2">
        <f t="shared" si="4"/>
        <v>0</v>
      </c>
      <c r="EX3" s="2">
        <f t="shared" si="4"/>
        <v>0</v>
      </c>
      <c r="EY3" s="2">
        <f t="shared" si="4"/>
        <v>0</v>
      </c>
      <c r="EZ3" s="2">
        <f t="shared" si="4"/>
        <v>0</v>
      </c>
      <c r="FA3" s="2">
        <f t="shared" si="4"/>
        <v>0</v>
      </c>
      <c r="FB3" s="2">
        <f t="shared" si="4"/>
        <v>0</v>
      </c>
      <c r="FC3" s="2">
        <f t="shared" si="4"/>
        <v>0</v>
      </c>
      <c r="FD3" s="2">
        <f t="shared" si="4"/>
        <v>0</v>
      </c>
      <c r="FE3" s="2">
        <f t="shared" si="4"/>
        <v>0</v>
      </c>
      <c r="FF3" s="2">
        <f t="shared" si="4"/>
        <v>0</v>
      </c>
      <c r="FG3" s="2">
        <f t="shared" si="4"/>
        <v>0</v>
      </c>
      <c r="FH3" s="2">
        <f t="shared" si="4"/>
        <v>0</v>
      </c>
      <c r="FI3" s="2">
        <f t="shared" si="4"/>
        <v>0</v>
      </c>
      <c r="FJ3" s="2">
        <f t="shared" si="4"/>
        <v>0</v>
      </c>
      <c r="FK3" s="2">
        <f t="shared" si="4"/>
        <v>0</v>
      </c>
      <c r="FL3" s="2">
        <f t="shared" si="4"/>
        <v>0</v>
      </c>
      <c r="FM3" s="2">
        <f t="shared" si="4"/>
        <v>0</v>
      </c>
      <c r="FN3" s="2">
        <f t="shared" si="4"/>
        <v>0</v>
      </c>
      <c r="FO3" s="2">
        <f t="shared" si="4"/>
        <v>0</v>
      </c>
      <c r="FP3" s="2">
        <f t="shared" si="4"/>
        <v>0</v>
      </c>
      <c r="FQ3" s="2">
        <f t="shared" si="4"/>
        <v>0</v>
      </c>
      <c r="FR3" s="2">
        <f t="shared" si="4"/>
        <v>0</v>
      </c>
      <c r="FS3" s="2">
        <f t="shared" si="4"/>
        <v>0</v>
      </c>
      <c r="FT3" s="2">
        <f t="shared" si="4"/>
        <v>0</v>
      </c>
      <c r="FU3" s="2">
        <f t="shared" si="4"/>
        <v>0</v>
      </c>
      <c r="FV3" s="2">
        <f t="shared" si="4"/>
        <v>0</v>
      </c>
      <c r="FW3" s="2">
        <f t="shared" si="4"/>
        <v>0</v>
      </c>
      <c r="FX3" s="2">
        <f t="shared" si="4"/>
        <v>0</v>
      </c>
      <c r="FY3" s="2">
        <f t="shared" si="4"/>
        <v>0</v>
      </c>
      <c r="FZ3" s="2">
        <f t="shared" si="4"/>
        <v>0</v>
      </c>
      <c r="GA3" s="2">
        <f t="shared" si="4"/>
        <v>0</v>
      </c>
      <c r="GB3" s="2">
        <f t="shared" si="4"/>
        <v>0</v>
      </c>
      <c r="GC3" s="2">
        <f t="shared" si="4"/>
        <v>0</v>
      </c>
      <c r="GD3" s="2">
        <f t="shared" si="4"/>
        <v>0</v>
      </c>
      <c r="GE3" s="2">
        <f t="shared" si="4"/>
        <v>0</v>
      </c>
      <c r="GF3" s="2">
        <f t="shared" si="4"/>
        <v>0</v>
      </c>
      <c r="GG3" s="2">
        <f t="shared" si="4"/>
        <v>0</v>
      </c>
      <c r="GH3" s="2">
        <f t="shared" si="4"/>
        <v>0</v>
      </c>
      <c r="GI3" s="2">
        <f t="shared" si="4"/>
        <v>0</v>
      </c>
      <c r="GJ3" s="2">
        <f t="shared" si="4"/>
        <v>0</v>
      </c>
      <c r="GK3" s="2">
        <f t="shared" si="4"/>
        <v>0</v>
      </c>
      <c r="GL3" s="2">
        <f t="shared" si="4"/>
        <v>0</v>
      </c>
      <c r="GM3" s="2">
        <f t="shared" si="4"/>
        <v>0</v>
      </c>
      <c r="GN3" s="2">
        <f t="shared" si="4"/>
        <v>0</v>
      </c>
      <c r="GO3" s="2">
        <f t="shared" si="4"/>
        <v>0</v>
      </c>
      <c r="GP3" s="2">
        <f t="shared" si="4"/>
        <v>0</v>
      </c>
      <c r="GQ3" s="2">
        <f t="shared" si="4"/>
        <v>0</v>
      </c>
      <c r="GR3" s="2">
        <f t="shared" si="4"/>
        <v>0</v>
      </c>
      <c r="GS3" s="2">
        <f t="shared" si="4"/>
        <v>0</v>
      </c>
      <c r="GT3" s="2">
        <f t="shared" si="4"/>
        <v>0</v>
      </c>
      <c r="GU3" s="2">
        <f t="shared" si="4"/>
        <v>0</v>
      </c>
      <c r="GV3" s="2">
        <f t="shared" si="4"/>
        <v>0</v>
      </c>
      <c r="GW3" s="2">
        <f t="shared" si="4"/>
        <v>0</v>
      </c>
    </row>
    <row r="4" spans="2:28" s="4" customFormat="1" ht="12">
      <c r="B4" s="64" t="s">
        <v>20</v>
      </c>
      <c r="C4" s="93"/>
      <c r="D4" s="11">
        <v>139992</v>
      </c>
      <c r="E4" s="11">
        <v>140000</v>
      </c>
      <c r="F4" s="2">
        <v>75000</v>
      </c>
      <c r="G4" s="11">
        <v>75000</v>
      </c>
      <c r="H4" s="2">
        <v>77500</v>
      </c>
      <c r="I4" s="2">
        <v>77500</v>
      </c>
      <c r="J4" s="2">
        <v>0</v>
      </c>
      <c r="K4" s="2">
        <v>0</v>
      </c>
      <c r="L4" s="65">
        <v>77500</v>
      </c>
      <c r="M4" s="98"/>
      <c r="N4" s="57"/>
      <c r="O4" s="57"/>
      <c r="P4" s="57"/>
      <c r="Q4" s="57"/>
      <c r="R4" s="13"/>
      <c r="S4" s="13"/>
      <c r="T4" s="13"/>
      <c r="U4" s="40"/>
      <c r="V4" s="21"/>
      <c r="W4" s="30"/>
      <c r="X4" s="106"/>
      <c r="Y4" s="75"/>
      <c r="Z4" s="82"/>
      <c r="AA4" s="82"/>
      <c r="AB4" s="45"/>
    </row>
    <row r="5" spans="2:28" s="4" customFormat="1" ht="12">
      <c r="B5" s="64" t="s">
        <v>55</v>
      </c>
      <c r="C5" s="93"/>
      <c r="D5" s="11"/>
      <c r="E5" s="11"/>
      <c r="F5" s="2">
        <v>8000</v>
      </c>
      <c r="G5" s="11">
        <v>8000</v>
      </c>
      <c r="H5" s="2">
        <v>9500</v>
      </c>
      <c r="I5" s="2">
        <v>9500</v>
      </c>
      <c r="J5" s="2">
        <v>0</v>
      </c>
      <c r="K5" s="2">
        <v>0</v>
      </c>
      <c r="L5" s="65">
        <v>9500</v>
      </c>
      <c r="M5" s="98"/>
      <c r="N5" s="57"/>
      <c r="O5" s="57"/>
      <c r="P5" s="57"/>
      <c r="Q5" s="57"/>
      <c r="R5" s="13"/>
      <c r="S5" s="13"/>
      <c r="T5" s="13"/>
      <c r="U5" s="40"/>
      <c r="V5" s="21"/>
      <c r="W5" s="30"/>
      <c r="X5" s="106"/>
      <c r="Y5" s="75"/>
      <c r="Z5" s="82"/>
      <c r="AA5" s="82"/>
      <c r="AB5" s="45"/>
    </row>
    <row r="6" spans="2:28" s="4" customFormat="1" ht="12">
      <c r="B6" s="97" t="s">
        <v>53</v>
      </c>
      <c r="C6" s="97"/>
      <c r="D6" s="98">
        <v>353180</v>
      </c>
      <c r="E6" s="98">
        <v>374290</v>
      </c>
      <c r="F6" s="114">
        <v>35000</v>
      </c>
      <c r="G6" s="98">
        <v>7164.61</v>
      </c>
      <c r="H6" s="114">
        <v>32000</v>
      </c>
      <c r="I6" s="2">
        <v>13320</v>
      </c>
      <c r="J6" s="2">
        <v>8840</v>
      </c>
      <c r="K6" s="2">
        <v>8840</v>
      </c>
      <c r="L6" s="65"/>
      <c r="M6" s="98">
        <v>31000</v>
      </c>
      <c r="N6" s="57"/>
      <c r="O6" s="57"/>
      <c r="P6" s="57"/>
      <c r="Q6" s="57"/>
      <c r="R6" s="13"/>
      <c r="S6" s="13">
        <v>0</v>
      </c>
      <c r="T6" s="13"/>
      <c r="U6" s="40"/>
      <c r="V6" s="21"/>
      <c r="W6" s="30"/>
      <c r="X6" s="106"/>
      <c r="Y6" s="75"/>
      <c r="Z6" s="82"/>
      <c r="AA6" s="82"/>
      <c r="AB6" s="45"/>
    </row>
    <row r="7" spans="2:28" s="4" customFormat="1" ht="33" customHeight="1">
      <c r="B7" s="55" t="s">
        <v>21</v>
      </c>
      <c r="C7" s="56"/>
      <c r="D7" s="57"/>
      <c r="E7" s="57">
        <v>0</v>
      </c>
      <c r="F7" s="2">
        <v>2277</v>
      </c>
      <c r="G7" s="57">
        <v>5311</v>
      </c>
      <c r="H7" s="2">
        <v>6000</v>
      </c>
      <c r="I7" s="2">
        <v>6000</v>
      </c>
      <c r="J7" s="2">
        <v>0</v>
      </c>
      <c r="K7" s="2"/>
      <c r="L7" s="65"/>
      <c r="M7" s="98"/>
      <c r="N7" s="57">
        <v>6000</v>
      </c>
      <c r="O7" s="57">
        <v>0</v>
      </c>
      <c r="P7" s="57"/>
      <c r="Q7" s="57"/>
      <c r="R7" s="13"/>
      <c r="S7" s="13"/>
      <c r="T7" s="13"/>
      <c r="U7" s="40"/>
      <c r="V7" s="21"/>
      <c r="W7" s="30"/>
      <c r="X7" s="106"/>
      <c r="Y7" s="75"/>
      <c r="Z7" s="82"/>
      <c r="AA7" s="82"/>
      <c r="AB7" s="1"/>
    </row>
    <row r="8" spans="2:28" s="4" customFormat="1" ht="12">
      <c r="B8" s="55" t="s">
        <v>44</v>
      </c>
      <c r="C8" s="56"/>
      <c r="D8" s="57"/>
      <c r="E8" s="57">
        <v>0</v>
      </c>
      <c r="F8" s="2">
        <v>4000</v>
      </c>
      <c r="G8" s="57">
        <v>2193</v>
      </c>
      <c r="H8" s="2">
        <v>3626</v>
      </c>
      <c r="I8" s="2">
        <v>0</v>
      </c>
      <c r="J8" s="2">
        <v>0</v>
      </c>
      <c r="K8" s="2"/>
      <c r="L8" s="65"/>
      <c r="M8" s="98"/>
      <c r="N8" s="57">
        <v>0</v>
      </c>
      <c r="O8" s="57">
        <v>0</v>
      </c>
      <c r="P8" s="57"/>
      <c r="Q8" s="57"/>
      <c r="R8" s="13"/>
      <c r="S8" s="13"/>
      <c r="T8" s="13"/>
      <c r="U8" s="40"/>
      <c r="V8" s="21"/>
      <c r="W8" s="30"/>
      <c r="X8" s="106"/>
      <c r="Y8" s="75"/>
      <c r="Z8" s="82"/>
      <c r="AA8" s="82"/>
      <c r="AB8" s="1"/>
    </row>
    <row r="9" spans="2:27" s="44" customFormat="1" ht="12">
      <c r="B9" s="55" t="s">
        <v>22</v>
      </c>
      <c r="C9" s="56"/>
      <c r="D9" s="57"/>
      <c r="E9" s="57">
        <v>4200</v>
      </c>
      <c r="F9" s="2">
        <v>7500</v>
      </c>
      <c r="G9" s="57">
        <v>6272.96</v>
      </c>
      <c r="H9" s="2">
        <v>8000</v>
      </c>
      <c r="I9" s="2">
        <v>7500</v>
      </c>
      <c r="J9" s="2">
        <v>0</v>
      </c>
      <c r="K9" s="2"/>
      <c r="L9" s="65"/>
      <c r="M9" s="98"/>
      <c r="N9" s="57"/>
      <c r="O9" s="57">
        <v>3626</v>
      </c>
      <c r="P9" s="57">
        <v>8000</v>
      </c>
      <c r="Q9" s="57"/>
      <c r="R9" s="13"/>
      <c r="S9" s="13"/>
      <c r="T9" s="13"/>
      <c r="U9" s="40"/>
      <c r="V9" s="21"/>
      <c r="W9" s="30"/>
      <c r="X9" s="106"/>
      <c r="Y9" s="75"/>
      <c r="Z9" s="82"/>
      <c r="AA9" s="82"/>
    </row>
    <row r="10" spans="2:27" s="44" customFormat="1" ht="12">
      <c r="B10" s="55" t="s">
        <v>60</v>
      </c>
      <c r="C10" s="56"/>
      <c r="D10" s="57"/>
      <c r="E10" s="57"/>
      <c r="F10" s="2">
        <v>0</v>
      </c>
      <c r="G10" s="57">
        <v>3750</v>
      </c>
      <c r="H10" s="2">
        <v>6650</v>
      </c>
      <c r="I10" s="2">
        <v>10400</v>
      </c>
      <c r="J10" s="2"/>
      <c r="K10" s="2"/>
      <c r="L10" s="65"/>
      <c r="M10" s="98"/>
      <c r="N10" s="57"/>
      <c r="O10" s="57"/>
      <c r="P10" s="57"/>
      <c r="Q10" s="57">
        <v>6650</v>
      </c>
      <c r="R10" s="13"/>
      <c r="S10" s="13"/>
      <c r="T10" s="13"/>
      <c r="U10" s="40"/>
      <c r="V10" s="21"/>
      <c r="W10" s="30"/>
      <c r="X10" s="106"/>
      <c r="Y10" s="75"/>
      <c r="Z10" s="82"/>
      <c r="AA10" s="82"/>
    </row>
    <row r="11" spans="2:27" s="44" customFormat="1" ht="12">
      <c r="B11" s="113" t="s">
        <v>47</v>
      </c>
      <c r="C11" s="14"/>
      <c r="D11" s="13"/>
      <c r="E11" s="13"/>
      <c r="F11" s="2">
        <v>14500</v>
      </c>
      <c r="G11" s="13">
        <v>14500</v>
      </c>
      <c r="H11" s="2">
        <v>16500</v>
      </c>
      <c r="I11" s="2">
        <v>8400</v>
      </c>
      <c r="J11" s="2">
        <v>4050</v>
      </c>
      <c r="K11" s="2">
        <v>4050</v>
      </c>
      <c r="L11" s="65"/>
      <c r="M11" s="98"/>
      <c r="N11" s="57"/>
      <c r="O11" s="57"/>
      <c r="P11" s="57"/>
      <c r="Q11" s="57"/>
      <c r="R11" s="13">
        <v>16500</v>
      </c>
      <c r="S11" s="13"/>
      <c r="T11" s="13"/>
      <c r="U11" s="40"/>
      <c r="V11" s="21"/>
      <c r="W11" s="30"/>
      <c r="X11" s="106"/>
      <c r="Y11" s="75"/>
      <c r="Z11" s="82"/>
      <c r="AA11" s="82"/>
    </row>
    <row r="12" spans="2:28" s="4" customFormat="1" ht="12">
      <c r="B12" s="14" t="s">
        <v>23</v>
      </c>
      <c r="C12" s="14"/>
      <c r="D12" s="13">
        <v>20000</v>
      </c>
      <c r="E12" s="13">
        <v>20000</v>
      </c>
      <c r="F12" s="2">
        <v>11100</v>
      </c>
      <c r="G12" s="13">
        <v>11100</v>
      </c>
      <c r="H12" s="2">
        <v>12000</v>
      </c>
      <c r="I12" s="2">
        <v>12000</v>
      </c>
      <c r="J12" s="2">
        <v>0</v>
      </c>
      <c r="K12" s="2"/>
      <c r="L12" s="65"/>
      <c r="M12" s="98"/>
      <c r="N12" s="57"/>
      <c r="O12" s="57"/>
      <c r="P12" s="57"/>
      <c r="Q12" s="57"/>
      <c r="R12" s="13"/>
      <c r="S12" s="13">
        <v>16500</v>
      </c>
      <c r="T12" s="13"/>
      <c r="U12" s="40"/>
      <c r="V12" s="21"/>
      <c r="W12" s="30"/>
      <c r="X12" s="106"/>
      <c r="Y12" s="75"/>
      <c r="Z12" s="82"/>
      <c r="AA12" s="82"/>
      <c r="AB12" s="1"/>
    </row>
    <row r="13" spans="2:28" s="4" customFormat="1" ht="12">
      <c r="B13" s="14" t="s">
        <v>40</v>
      </c>
      <c r="C13" s="14"/>
      <c r="D13" s="13"/>
      <c r="E13" s="13"/>
      <c r="F13" s="2">
        <v>8073</v>
      </c>
      <c r="G13" s="13">
        <v>8073</v>
      </c>
      <c r="H13" s="2">
        <v>9000</v>
      </c>
      <c r="I13" s="2">
        <v>10000</v>
      </c>
      <c r="J13" s="2">
        <v>0</v>
      </c>
      <c r="K13" s="2"/>
      <c r="L13" s="65"/>
      <c r="M13" s="98"/>
      <c r="N13" s="57"/>
      <c r="O13" s="57"/>
      <c r="P13" s="57"/>
      <c r="Q13" s="57"/>
      <c r="R13" s="13"/>
      <c r="S13" s="13"/>
      <c r="T13" s="13">
        <v>9000</v>
      </c>
      <c r="U13" s="40"/>
      <c r="V13" s="21"/>
      <c r="W13" s="30"/>
      <c r="X13" s="106"/>
      <c r="Y13" s="75"/>
      <c r="Z13" s="82"/>
      <c r="AA13" s="82"/>
      <c r="AB13" s="1"/>
    </row>
    <row r="14" spans="2:28" s="4" customFormat="1" ht="12">
      <c r="B14" s="14" t="s">
        <v>66</v>
      </c>
      <c r="C14" s="14"/>
      <c r="D14" s="13"/>
      <c r="E14" s="13"/>
      <c r="F14" s="2">
        <v>0</v>
      </c>
      <c r="G14" s="13">
        <v>0</v>
      </c>
      <c r="H14" s="2">
        <v>10000</v>
      </c>
      <c r="I14" s="2">
        <v>9000</v>
      </c>
      <c r="J14" s="2">
        <v>0</v>
      </c>
      <c r="K14" s="2"/>
      <c r="L14" s="65"/>
      <c r="M14" s="98"/>
      <c r="N14" s="57"/>
      <c r="O14" s="57"/>
      <c r="P14" s="57"/>
      <c r="Q14" s="57"/>
      <c r="R14" s="13"/>
      <c r="S14" s="13"/>
      <c r="T14" s="13">
        <v>9000</v>
      </c>
      <c r="U14" s="40"/>
      <c r="V14" s="21"/>
      <c r="W14" s="30"/>
      <c r="X14" s="106"/>
      <c r="Y14" s="75"/>
      <c r="Z14" s="82"/>
      <c r="AA14" s="82"/>
      <c r="AB14" s="1"/>
    </row>
    <row r="15" spans="1:215" s="4" customFormat="1" ht="12.75">
      <c r="A15" s="119" t="s">
        <v>32</v>
      </c>
      <c r="B15" s="120"/>
      <c r="C15" s="51"/>
      <c r="D15" s="13"/>
      <c r="E15" s="13"/>
      <c r="F15" s="2">
        <f>SUM(F16:F22)</f>
        <v>91350</v>
      </c>
      <c r="G15" s="2">
        <f>SUM(G16:G22)</f>
        <v>48198</v>
      </c>
      <c r="H15" s="2">
        <f>SUM(H16:H22)</f>
        <v>65350</v>
      </c>
      <c r="I15" s="2">
        <f>SUM(I16:I22)</f>
        <v>51104</v>
      </c>
      <c r="J15" s="2">
        <f aca="true" t="shared" si="5" ref="J15:BT15">SUM(J16:J22)</f>
        <v>7123</v>
      </c>
      <c r="K15" s="2">
        <f t="shared" si="5"/>
        <v>7123</v>
      </c>
      <c r="L15" s="2">
        <f t="shared" si="5"/>
        <v>0</v>
      </c>
      <c r="M15" s="2">
        <f t="shared" si="5"/>
        <v>0</v>
      </c>
      <c r="N15" s="2">
        <f t="shared" si="5"/>
        <v>0</v>
      </c>
      <c r="O15" s="2">
        <f t="shared" si="5"/>
        <v>0</v>
      </c>
      <c r="P15" s="2">
        <f t="shared" si="5"/>
        <v>0</v>
      </c>
      <c r="Q15" s="2">
        <f t="shared" si="5"/>
        <v>0</v>
      </c>
      <c r="R15" s="2">
        <f t="shared" si="5"/>
        <v>0</v>
      </c>
      <c r="S15" s="2">
        <f t="shared" si="5"/>
        <v>0</v>
      </c>
      <c r="T15" s="2">
        <f t="shared" si="5"/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f t="shared" si="5"/>
        <v>0</v>
      </c>
      <c r="AC15" s="2">
        <f t="shared" si="5"/>
        <v>0</v>
      </c>
      <c r="AD15" s="2">
        <f t="shared" si="5"/>
        <v>0</v>
      </c>
      <c r="AE15" s="2">
        <f t="shared" si="5"/>
        <v>0</v>
      </c>
      <c r="AF15" s="2">
        <f t="shared" si="5"/>
        <v>0</v>
      </c>
      <c r="AG15" s="2">
        <f t="shared" si="5"/>
        <v>0</v>
      </c>
      <c r="AH15" s="2">
        <f t="shared" si="5"/>
        <v>0</v>
      </c>
      <c r="AI15" s="2">
        <f t="shared" si="5"/>
        <v>0</v>
      </c>
      <c r="AJ15" s="2">
        <f t="shared" si="5"/>
        <v>0</v>
      </c>
      <c r="AK15" s="2">
        <f t="shared" si="5"/>
        <v>0</v>
      </c>
      <c r="AL15" s="2">
        <f t="shared" si="5"/>
        <v>0</v>
      </c>
      <c r="AM15" s="2">
        <f t="shared" si="5"/>
        <v>0</v>
      </c>
      <c r="AN15" s="2">
        <f t="shared" si="5"/>
        <v>0</v>
      </c>
      <c r="AO15" s="2">
        <f t="shared" si="5"/>
        <v>0</v>
      </c>
      <c r="AP15" s="2">
        <f t="shared" si="5"/>
        <v>0</v>
      </c>
      <c r="AQ15" s="2">
        <f t="shared" si="5"/>
        <v>0</v>
      </c>
      <c r="AR15" s="2">
        <f t="shared" si="5"/>
        <v>0</v>
      </c>
      <c r="AS15" s="2">
        <f t="shared" si="5"/>
        <v>0</v>
      </c>
      <c r="AT15" s="2">
        <f t="shared" si="5"/>
        <v>0</v>
      </c>
      <c r="AU15" s="2">
        <f t="shared" si="5"/>
        <v>0</v>
      </c>
      <c r="AV15" s="2">
        <f t="shared" si="5"/>
        <v>0</v>
      </c>
      <c r="AW15" s="2">
        <f t="shared" si="5"/>
        <v>0</v>
      </c>
      <c r="AX15" s="2">
        <f t="shared" si="5"/>
        <v>0</v>
      </c>
      <c r="AY15" s="2">
        <f t="shared" si="5"/>
        <v>0</v>
      </c>
      <c r="AZ15" s="2">
        <f t="shared" si="5"/>
        <v>0</v>
      </c>
      <c r="BA15" s="2">
        <f t="shared" si="5"/>
        <v>0</v>
      </c>
      <c r="BB15" s="2">
        <f t="shared" si="5"/>
        <v>0</v>
      </c>
      <c r="BC15" s="2">
        <f t="shared" si="5"/>
        <v>0</v>
      </c>
      <c r="BD15" s="2">
        <f t="shared" si="5"/>
        <v>0</v>
      </c>
      <c r="BE15" s="2">
        <f t="shared" si="5"/>
        <v>0</v>
      </c>
      <c r="BF15" s="2">
        <f t="shared" si="5"/>
        <v>0</v>
      </c>
      <c r="BG15" s="2">
        <f t="shared" si="5"/>
        <v>0</v>
      </c>
      <c r="BH15" s="2">
        <f t="shared" si="5"/>
        <v>0</v>
      </c>
      <c r="BI15" s="2">
        <f t="shared" si="5"/>
        <v>0</v>
      </c>
      <c r="BJ15" s="2">
        <f t="shared" si="5"/>
        <v>0</v>
      </c>
      <c r="BK15" s="2">
        <f t="shared" si="5"/>
        <v>0</v>
      </c>
      <c r="BL15" s="2">
        <f t="shared" si="5"/>
        <v>0</v>
      </c>
      <c r="BM15" s="2">
        <f t="shared" si="5"/>
        <v>0</v>
      </c>
      <c r="BN15" s="2">
        <f t="shared" si="5"/>
        <v>0</v>
      </c>
      <c r="BO15" s="2">
        <f t="shared" si="5"/>
        <v>0</v>
      </c>
      <c r="BP15" s="2">
        <f t="shared" si="5"/>
        <v>0</v>
      </c>
      <c r="BQ15" s="2">
        <f t="shared" si="5"/>
        <v>0</v>
      </c>
      <c r="BR15" s="2">
        <f t="shared" si="5"/>
        <v>0</v>
      </c>
      <c r="BS15" s="2">
        <f t="shared" si="5"/>
        <v>0</v>
      </c>
      <c r="BT15" s="2">
        <f t="shared" si="5"/>
        <v>0</v>
      </c>
      <c r="BU15" s="2">
        <f aca="true" t="shared" si="6" ref="BU15:EF15">SUM(BU16:BU22)</f>
        <v>0</v>
      </c>
      <c r="BV15" s="2">
        <f t="shared" si="6"/>
        <v>0</v>
      </c>
      <c r="BW15" s="2">
        <f t="shared" si="6"/>
        <v>0</v>
      </c>
      <c r="BX15" s="2">
        <f t="shared" si="6"/>
        <v>0</v>
      </c>
      <c r="BY15" s="2">
        <f t="shared" si="6"/>
        <v>0</v>
      </c>
      <c r="BZ15" s="2">
        <f t="shared" si="6"/>
        <v>0</v>
      </c>
      <c r="CA15" s="2">
        <f t="shared" si="6"/>
        <v>0</v>
      </c>
      <c r="CB15" s="2">
        <f t="shared" si="6"/>
        <v>0</v>
      </c>
      <c r="CC15" s="2">
        <f t="shared" si="6"/>
        <v>0</v>
      </c>
      <c r="CD15" s="2">
        <f t="shared" si="6"/>
        <v>0</v>
      </c>
      <c r="CE15" s="2">
        <f t="shared" si="6"/>
        <v>0</v>
      </c>
      <c r="CF15" s="2">
        <f t="shared" si="6"/>
        <v>0</v>
      </c>
      <c r="CG15" s="2">
        <f t="shared" si="6"/>
        <v>0</v>
      </c>
      <c r="CH15" s="2">
        <f t="shared" si="6"/>
        <v>0</v>
      </c>
      <c r="CI15" s="2">
        <f t="shared" si="6"/>
        <v>0</v>
      </c>
      <c r="CJ15" s="2">
        <f t="shared" si="6"/>
        <v>0</v>
      </c>
      <c r="CK15" s="2">
        <f t="shared" si="6"/>
        <v>0</v>
      </c>
      <c r="CL15" s="2">
        <f t="shared" si="6"/>
        <v>0</v>
      </c>
      <c r="CM15" s="2">
        <f t="shared" si="6"/>
        <v>0</v>
      </c>
      <c r="CN15" s="2">
        <f t="shared" si="6"/>
        <v>0</v>
      </c>
      <c r="CO15" s="2">
        <f t="shared" si="6"/>
        <v>0</v>
      </c>
      <c r="CP15" s="2">
        <f t="shared" si="6"/>
        <v>0</v>
      </c>
      <c r="CQ15" s="2">
        <f t="shared" si="6"/>
        <v>0</v>
      </c>
      <c r="CR15" s="2">
        <f t="shared" si="6"/>
        <v>0</v>
      </c>
      <c r="CS15" s="2">
        <f t="shared" si="6"/>
        <v>0</v>
      </c>
      <c r="CT15" s="2">
        <f t="shared" si="6"/>
        <v>0</v>
      </c>
      <c r="CU15" s="2">
        <f t="shared" si="6"/>
        <v>0</v>
      </c>
      <c r="CV15" s="2">
        <f t="shared" si="6"/>
        <v>0</v>
      </c>
      <c r="CW15" s="2">
        <f t="shared" si="6"/>
        <v>0</v>
      </c>
      <c r="CX15" s="2">
        <f t="shared" si="6"/>
        <v>0</v>
      </c>
      <c r="CY15" s="2">
        <f t="shared" si="6"/>
        <v>0</v>
      </c>
      <c r="CZ15" s="2">
        <f t="shared" si="6"/>
        <v>0</v>
      </c>
      <c r="DA15" s="2">
        <f t="shared" si="6"/>
        <v>0</v>
      </c>
      <c r="DB15" s="2">
        <f t="shared" si="6"/>
        <v>0</v>
      </c>
      <c r="DC15" s="2">
        <f t="shared" si="6"/>
        <v>0</v>
      </c>
      <c r="DD15" s="2">
        <f t="shared" si="6"/>
        <v>0</v>
      </c>
      <c r="DE15" s="2">
        <f t="shared" si="6"/>
        <v>0</v>
      </c>
      <c r="DF15" s="2">
        <f t="shared" si="6"/>
        <v>0</v>
      </c>
      <c r="DG15" s="2">
        <f t="shared" si="6"/>
        <v>0</v>
      </c>
      <c r="DH15" s="2">
        <f t="shared" si="6"/>
        <v>0</v>
      </c>
      <c r="DI15" s="2">
        <f t="shared" si="6"/>
        <v>0</v>
      </c>
      <c r="DJ15" s="2">
        <f t="shared" si="6"/>
        <v>0</v>
      </c>
      <c r="DK15" s="2">
        <f t="shared" si="6"/>
        <v>0</v>
      </c>
      <c r="DL15" s="2">
        <f t="shared" si="6"/>
        <v>0</v>
      </c>
      <c r="DM15" s="2">
        <f t="shared" si="6"/>
        <v>0</v>
      </c>
      <c r="DN15" s="2">
        <f t="shared" si="6"/>
        <v>0</v>
      </c>
      <c r="DO15" s="2">
        <f t="shared" si="6"/>
        <v>0</v>
      </c>
      <c r="DP15" s="2">
        <f t="shared" si="6"/>
        <v>0</v>
      </c>
      <c r="DQ15" s="2">
        <f t="shared" si="6"/>
        <v>0</v>
      </c>
      <c r="DR15" s="2">
        <f t="shared" si="6"/>
        <v>0</v>
      </c>
      <c r="DS15" s="2">
        <f t="shared" si="6"/>
        <v>0</v>
      </c>
      <c r="DT15" s="2">
        <f t="shared" si="6"/>
        <v>0</v>
      </c>
      <c r="DU15" s="2">
        <f t="shared" si="6"/>
        <v>0</v>
      </c>
      <c r="DV15" s="2">
        <f t="shared" si="6"/>
        <v>0</v>
      </c>
      <c r="DW15" s="2">
        <f t="shared" si="6"/>
        <v>0</v>
      </c>
      <c r="DX15" s="2">
        <f t="shared" si="6"/>
        <v>0</v>
      </c>
      <c r="DY15" s="2">
        <f t="shared" si="6"/>
        <v>0</v>
      </c>
      <c r="DZ15" s="2">
        <f t="shared" si="6"/>
        <v>0</v>
      </c>
      <c r="EA15" s="2">
        <f t="shared" si="6"/>
        <v>0</v>
      </c>
      <c r="EB15" s="2">
        <f t="shared" si="6"/>
        <v>0</v>
      </c>
      <c r="EC15" s="2">
        <f t="shared" si="6"/>
        <v>0</v>
      </c>
      <c r="ED15" s="2">
        <f t="shared" si="6"/>
        <v>0</v>
      </c>
      <c r="EE15" s="2">
        <f t="shared" si="6"/>
        <v>0</v>
      </c>
      <c r="EF15" s="2">
        <f t="shared" si="6"/>
        <v>0</v>
      </c>
      <c r="EG15" s="2">
        <f aca="true" t="shared" si="7" ref="EG15:GR15">SUM(EG16:EG22)</f>
        <v>0</v>
      </c>
      <c r="EH15" s="2">
        <f t="shared" si="7"/>
        <v>0</v>
      </c>
      <c r="EI15" s="2">
        <f t="shared" si="7"/>
        <v>0</v>
      </c>
      <c r="EJ15" s="2">
        <f t="shared" si="7"/>
        <v>0</v>
      </c>
      <c r="EK15" s="2">
        <f t="shared" si="7"/>
        <v>0</v>
      </c>
      <c r="EL15" s="2">
        <f t="shared" si="7"/>
        <v>0</v>
      </c>
      <c r="EM15" s="2">
        <f t="shared" si="7"/>
        <v>0</v>
      </c>
      <c r="EN15" s="2">
        <f t="shared" si="7"/>
        <v>0</v>
      </c>
      <c r="EO15" s="2">
        <f t="shared" si="7"/>
        <v>0</v>
      </c>
      <c r="EP15" s="2">
        <f t="shared" si="7"/>
        <v>0</v>
      </c>
      <c r="EQ15" s="2">
        <f t="shared" si="7"/>
        <v>0</v>
      </c>
      <c r="ER15" s="2">
        <f t="shared" si="7"/>
        <v>0</v>
      </c>
      <c r="ES15" s="2">
        <f t="shared" si="7"/>
        <v>0</v>
      </c>
      <c r="ET15" s="2">
        <f t="shared" si="7"/>
        <v>0</v>
      </c>
      <c r="EU15" s="2">
        <f t="shared" si="7"/>
        <v>0</v>
      </c>
      <c r="EV15" s="2">
        <f t="shared" si="7"/>
        <v>0</v>
      </c>
      <c r="EW15" s="2">
        <f t="shared" si="7"/>
        <v>0</v>
      </c>
      <c r="EX15" s="2">
        <f t="shared" si="7"/>
        <v>0</v>
      </c>
      <c r="EY15" s="2">
        <f t="shared" si="7"/>
        <v>0</v>
      </c>
      <c r="EZ15" s="2">
        <f t="shared" si="7"/>
        <v>0</v>
      </c>
      <c r="FA15" s="2">
        <f t="shared" si="7"/>
        <v>0</v>
      </c>
      <c r="FB15" s="2">
        <f t="shared" si="7"/>
        <v>0</v>
      </c>
      <c r="FC15" s="2">
        <f t="shared" si="7"/>
        <v>0</v>
      </c>
      <c r="FD15" s="2">
        <f t="shared" si="7"/>
        <v>0</v>
      </c>
      <c r="FE15" s="2">
        <f t="shared" si="7"/>
        <v>0</v>
      </c>
      <c r="FF15" s="2">
        <f t="shared" si="7"/>
        <v>0</v>
      </c>
      <c r="FG15" s="2">
        <f t="shared" si="7"/>
        <v>0</v>
      </c>
      <c r="FH15" s="2">
        <f t="shared" si="7"/>
        <v>0</v>
      </c>
      <c r="FI15" s="2">
        <f t="shared" si="7"/>
        <v>0</v>
      </c>
      <c r="FJ15" s="2">
        <f t="shared" si="7"/>
        <v>0</v>
      </c>
      <c r="FK15" s="2">
        <f t="shared" si="7"/>
        <v>0</v>
      </c>
      <c r="FL15" s="2">
        <f t="shared" si="7"/>
        <v>0</v>
      </c>
      <c r="FM15" s="2">
        <f t="shared" si="7"/>
        <v>0</v>
      </c>
      <c r="FN15" s="2">
        <f t="shared" si="7"/>
        <v>0</v>
      </c>
      <c r="FO15" s="2">
        <f t="shared" si="7"/>
        <v>0</v>
      </c>
      <c r="FP15" s="2">
        <f t="shared" si="7"/>
        <v>0</v>
      </c>
      <c r="FQ15" s="2">
        <f t="shared" si="7"/>
        <v>0</v>
      </c>
      <c r="FR15" s="2">
        <f t="shared" si="7"/>
        <v>0</v>
      </c>
      <c r="FS15" s="2">
        <f t="shared" si="7"/>
        <v>0</v>
      </c>
      <c r="FT15" s="2">
        <f t="shared" si="7"/>
        <v>0</v>
      </c>
      <c r="FU15" s="2">
        <f t="shared" si="7"/>
        <v>0</v>
      </c>
      <c r="FV15" s="2">
        <f t="shared" si="7"/>
        <v>0</v>
      </c>
      <c r="FW15" s="2">
        <f t="shared" si="7"/>
        <v>0</v>
      </c>
      <c r="FX15" s="2">
        <f t="shared" si="7"/>
        <v>0</v>
      </c>
      <c r="FY15" s="2">
        <f t="shared" si="7"/>
        <v>0</v>
      </c>
      <c r="FZ15" s="2">
        <f t="shared" si="7"/>
        <v>0</v>
      </c>
      <c r="GA15" s="2">
        <f t="shared" si="7"/>
        <v>0</v>
      </c>
      <c r="GB15" s="2">
        <f t="shared" si="7"/>
        <v>0</v>
      </c>
      <c r="GC15" s="2">
        <f t="shared" si="7"/>
        <v>0</v>
      </c>
      <c r="GD15" s="2">
        <f t="shared" si="7"/>
        <v>0</v>
      </c>
      <c r="GE15" s="2">
        <f t="shared" si="7"/>
        <v>0</v>
      </c>
      <c r="GF15" s="2">
        <f t="shared" si="7"/>
        <v>0</v>
      </c>
      <c r="GG15" s="2">
        <f t="shared" si="7"/>
        <v>0</v>
      </c>
      <c r="GH15" s="2">
        <f t="shared" si="7"/>
        <v>0</v>
      </c>
      <c r="GI15" s="2">
        <f t="shared" si="7"/>
        <v>0</v>
      </c>
      <c r="GJ15" s="2">
        <f t="shared" si="7"/>
        <v>0</v>
      </c>
      <c r="GK15" s="2">
        <f t="shared" si="7"/>
        <v>0</v>
      </c>
      <c r="GL15" s="2">
        <f t="shared" si="7"/>
        <v>0</v>
      </c>
      <c r="GM15" s="2">
        <f t="shared" si="7"/>
        <v>0</v>
      </c>
      <c r="GN15" s="2">
        <f t="shared" si="7"/>
        <v>0</v>
      </c>
      <c r="GO15" s="2">
        <f t="shared" si="7"/>
        <v>0</v>
      </c>
      <c r="GP15" s="2">
        <f t="shared" si="7"/>
        <v>0</v>
      </c>
      <c r="GQ15" s="2">
        <f t="shared" si="7"/>
        <v>0</v>
      </c>
      <c r="GR15" s="2">
        <f t="shared" si="7"/>
        <v>0</v>
      </c>
      <c r="GS15" s="2">
        <f aca="true" t="shared" si="8" ref="GS15:HG15">SUM(GS16:GS22)</f>
        <v>0</v>
      </c>
      <c r="GT15" s="2">
        <f t="shared" si="8"/>
        <v>0</v>
      </c>
      <c r="GU15" s="2">
        <f t="shared" si="8"/>
        <v>0</v>
      </c>
      <c r="GV15" s="2">
        <f t="shared" si="8"/>
        <v>0</v>
      </c>
      <c r="GW15" s="2">
        <f t="shared" si="8"/>
        <v>0</v>
      </c>
      <c r="GX15" s="2">
        <f t="shared" si="8"/>
        <v>0</v>
      </c>
      <c r="GY15" s="2">
        <f t="shared" si="8"/>
        <v>0</v>
      </c>
      <c r="GZ15" s="2">
        <f t="shared" si="8"/>
        <v>0</v>
      </c>
      <c r="HA15" s="2">
        <f t="shared" si="8"/>
        <v>0</v>
      </c>
      <c r="HB15" s="2">
        <f t="shared" si="8"/>
        <v>0</v>
      </c>
      <c r="HC15" s="2">
        <f t="shared" si="8"/>
        <v>0</v>
      </c>
      <c r="HD15" s="2">
        <f t="shared" si="8"/>
        <v>0</v>
      </c>
      <c r="HE15" s="2">
        <f t="shared" si="8"/>
        <v>0</v>
      </c>
      <c r="HF15" s="2">
        <f t="shared" si="8"/>
        <v>0</v>
      </c>
      <c r="HG15" s="2">
        <f t="shared" si="8"/>
        <v>0</v>
      </c>
    </row>
    <row r="16" spans="2:28" s="4" customFormat="1" ht="12">
      <c r="B16" s="39" t="s">
        <v>41</v>
      </c>
      <c r="C16" s="39"/>
      <c r="D16" s="40"/>
      <c r="E16" s="40"/>
      <c r="F16" s="2">
        <v>4050</v>
      </c>
      <c r="G16" s="40">
        <v>4050</v>
      </c>
      <c r="H16" s="2">
        <v>4050</v>
      </c>
      <c r="I16" s="2">
        <v>4050</v>
      </c>
      <c r="J16" s="2">
        <v>0</v>
      </c>
      <c r="K16" s="2"/>
      <c r="L16" s="65"/>
      <c r="M16" s="98"/>
      <c r="N16" s="57"/>
      <c r="O16" s="57"/>
      <c r="P16" s="57"/>
      <c r="Q16" s="57"/>
      <c r="R16" s="13"/>
      <c r="S16" s="13"/>
      <c r="T16" s="13">
        <v>0</v>
      </c>
      <c r="U16" s="40">
        <v>4050</v>
      </c>
      <c r="V16" s="21"/>
      <c r="W16" s="30"/>
      <c r="X16" s="106"/>
      <c r="Y16" s="75"/>
      <c r="Z16" s="82"/>
      <c r="AA16" s="82"/>
      <c r="AB16" s="1"/>
    </row>
    <row r="17" spans="2:28" s="4" customFormat="1" ht="14.25" customHeight="1">
      <c r="B17" s="20" t="s">
        <v>42</v>
      </c>
      <c r="C17" s="20"/>
      <c r="D17" s="21"/>
      <c r="E17" s="24">
        <v>79762</v>
      </c>
      <c r="F17" s="2">
        <v>3500</v>
      </c>
      <c r="G17" s="24">
        <v>0</v>
      </c>
      <c r="H17" s="2">
        <v>2500</v>
      </c>
      <c r="I17" s="2">
        <v>2500</v>
      </c>
      <c r="J17" s="2">
        <v>0</v>
      </c>
      <c r="K17" s="2"/>
      <c r="L17" s="65"/>
      <c r="M17" s="98"/>
      <c r="N17" s="57"/>
      <c r="O17" s="57"/>
      <c r="P17" s="57"/>
      <c r="Q17" s="57"/>
      <c r="R17" s="13"/>
      <c r="S17" s="13"/>
      <c r="T17" s="13"/>
      <c r="U17" s="40"/>
      <c r="V17" s="21">
        <v>3500</v>
      </c>
      <c r="W17" s="30"/>
      <c r="X17" s="106"/>
      <c r="Y17" s="75"/>
      <c r="Z17" s="82"/>
      <c r="AA17" s="82"/>
      <c r="AB17" s="1"/>
    </row>
    <row r="18" spans="2:28" s="4" customFormat="1" ht="14.25" customHeight="1">
      <c r="B18" s="29" t="s">
        <v>24</v>
      </c>
      <c r="C18" s="29"/>
      <c r="D18" s="30"/>
      <c r="E18" s="73">
        <v>79762</v>
      </c>
      <c r="F18" s="2">
        <v>6500</v>
      </c>
      <c r="G18" s="73">
        <v>5000</v>
      </c>
      <c r="H18" s="2">
        <v>5000</v>
      </c>
      <c r="I18" s="2">
        <v>5000</v>
      </c>
      <c r="J18" s="2">
        <v>0</v>
      </c>
      <c r="K18" s="2"/>
      <c r="L18" s="65"/>
      <c r="M18" s="98"/>
      <c r="N18" s="57"/>
      <c r="O18" s="57"/>
      <c r="P18" s="57"/>
      <c r="Q18" s="57"/>
      <c r="R18" s="13"/>
      <c r="S18" s="13"/>
      <c r="T18" s="13"/>
      <c r="U18" s="40"/>
      <c r="V18" s="21"/>
      <c r="W18" s="30">
        <v>5000</v>
      </c>
      <c r="X18" s="106"/>
      <c r="Y18" s="75"/>
      <c r="Z18" s="82"/>
      <c r="AA18" s="82"/>
      <c r="AB18" s="1"/>
    </row>
    <row r="19" spans="2:28" s="4" customFormat="1" ht="14.25" customHeight="1">
      <c r="B19" s="105" t="s">
        <v>43</v>
      </c>
      <c r="C19" s="105"/>
      <c r="D19" s="106"/>
      <c r="E19" s="112">
        <v>79762</v>
      </c>
      <c r="F19" s="2">
        <v>3500</v>
      </c>
      <c r="G19" s="112">
        <v>360</v>
      </c>
      <c r="H19" s="2">
        <v>1000</v>
      </c>
      <c r="I19" s="2">
        <v>1000</v>
      </c>
      <c r="J19" s="2">
        <v>0</v>
      </c>
      <c r="K19" s="2"/>
      <c r="L19" s="65"/>
      <c r="M19" s="98"/>
      <c r="N19" s="57"/>
      <c r="O19" s="57"/>
      <c r="P19" s="57"/>
      <c r="Q19" s="57"/>
      <c r="R19" s="13"/>
      <c r="S19" s="13"/>
      <c r="T19" s="13"/>
      <c r="U19" s="40"/>
      <c r="V19" s="21"/>
      <c r="W19" s="30">
        <v>0</v>
      </c>
      <c r="X19" s="106">
        <v>3500</v>
      </c>
      <c r="Y19" s="75"/>
      <c r="Z19" s="82"/>
      <c r="AA19" s="82"/>
      <c r="AB19" s="1"/>
    </row>
    <row r="20" spans="2:28" s="4" customFormat="1" ht="14.25" customHeight="1">
      <c r="B20" s="74" t="s">
        <v>29</v>
      </c>
      <c r="C20" s="74"/>
      <c r="D20" s="75"/>
      <c r="E20" s="76">
        <v>79762</v>
      </c>
      <c r="F20" s="2">
        <v>34000</v>
      </c>
      <c r="G20" s="96">
        <v>24103</v>
      </c>
      <c r="H20" s="2">
        <v>30000</v>
      </c>
      <c r="I20" s="2">
        <v>15754</v>
      </c>
      <c r="J20" s="2">
        <v>7123</v>
      </c>
      <c r="K20" s="2">
        <v>7123</v>
      </c>
      <c r="L20" s="65"/>
      <c r="M20" s="98"/>
      <c r="N20" s="57"/>
      <c r="O20" s="57"/>
      <c r="P20" s="57"/>
      <c r="Q20" s="57"/>
      <c r="R20" s="13"/>
      <c r="S20" s="13"/>
      <c r="T20" s="13"/>
      <c r="U20" s="40"/>
      <c r="V20" s="21"/>
      <c r="W20" s="30"/>
      <c r="X20" s="106"/>
      <c r="Y20" s="75">
        <v>30000</v>
      </c>
      <c r="Z20" s="82"/>
      <c r="AA20" s="82"/>
      <c r="AB20" s="1"/>
    </row>
    <row r="21" spans="2:28" s="4" customFormat="1" ht="14.25" customHeight="1">
      <c r="B21" s="81" t="s">
        <v>28</v>
      </c>
      <c r="C21" s="81"/>
      <c r="D21" s="82"/>
      <c r="E21" s="83">
        <v>79762</v>
      </c>
      <c r="F21" s="2">
        <v>35000</v>
      </c>
      <c r="G21" s="83">
        <v>9885</v>
      </c>
      <c r="H21" s="2">
        <v>18000</v>
      </c>
      <c r="I21" s="2">
        <v>18000</v>
      </c>
      <c r="J21" s="2">
        <v>0</v>
      </c>
      <c r="K21" s="2">
        <v>0</v>
      </c>
      <c r="L21" s="65"/>
      <c r="M21" s="98"/>
      <c r="N21" s="57"/>
      <c r="O21" s="57"/>
      <c r="P21" s="57"/>
      <c r="Q21" s="57"/>
      <c r="R21" s="13"/>
      <c r="S21" s="13"/>
      <c r="T21" s="13"/>
      <c r="U21" s="40"/>
      <c r="V21" s="21"/>
      <c r="W21" s="30"/>
      <c r="X21" s="106"/>
      <c r="Y21" s="75" t="s">
        <v>63</v>
      </c>
      <c r="Z21" s="82">
        <v>18000</v>
      </c>
      <c r="AA21" s="82"/>
      <c r="AB21" s="1"/>
    </row>
    <row r="22" spans="2:28" s="4" customFormat="1" ht="14.25" customHeight="1">
      <c r="B22" s="81" t="s">
        <v>45</v>
      </c>
      <c r="C22" s="81"/>
      <c r="D22" s="82"/>
      <c r="E22" s="83"/>
      <c r="F22" s="2">
        <f>SUM(I22:V22)</f>
        <v>4800</v>
      </c>
      <c r="G22" s="83">
        <v>4800</v>
      </c>
      <c r="H22" s="2">
        <v>4800</v>
      </c>
      <c r="I22" s="2">
        <v>4800</v>
      </c>
      <c r="J22" s="2">
        <v>0</v>
      </c>
      <c r="K22" s="2"/>
      <c r="L22" s="65"/>
      <c r="M22" s="98"/>
      <c r="N22" s="57"/>
      <c r="O22" s="57"/>
      <c r="P22" s="57"/>
      <c r="Q22" s="57"/>
      <c r="R22" s="13"/>
      <c r="S22" s="13"/>
      <c r="T22" s="13"/>
      <c r="U22" s="40"/>
      <c r="V22" s="21"/>
      <c r="W22" s="30"/>
      <c r="X22" s="106"/>
      <c r="Y22" s="75"/>
      <c r="Z22" s="82"/>
      <c r="AA22" s="82">
        <v>4800</v>
      </c>
      <c r="AB22" s="1"/>
    </row>
    <row r="23" spans="1:27" s="4" customFormat="1" ht="10.5" customHeight="1">
      <c r="A23" s="4" t="s">
        <v>15</v>
      </c>
      <c r="D23" s="1"/>
      <c r="E23" s="1">
        <v>0</v>
      </c>
      <c r="F23" s="2">
        <v>0</v>
      </c>
      <c r="G23" s="1"/>
      <c r="H23" s="2">
        <f>SUM(L23:Z23)</f>
        <v>0</v>
      </c>
      <c r="I23" s="2"/>
      <c r="J23" s="2"/>
      <c r="K23" s="2"/>
      <c r="L23" s="65"/>
      <c r="M23" s="98"/>
      <c r="N23" s="57"/>
      <c r="O23" s="57"/>
      <c r="P23" s="57"/>
      <c r="Q23" s="57"/>
      <c r="R23" s="13"/>
      <c r="S23" s="13"/>
      <c r="T23" s="13"/>
      <c r="U23" s="94"/>
      <c r="V23" s="21"/>
      <c r="W23" s="30"/>
      <c r="X23" s="106"/>
      <c r="Y23" s="75"/>
      <c r="Z23" s="82"/>
      <c r="AA23" s="82"/>
    </row>
    <row r="24" spans="1:209" s="4" customFormat="1" ht="19.5" customHeight="1">
      <c r="A24" s="34" t="s">
        <v>17</v>
      </c>
      <c r="B24" s="19"/>
      <c r="C24" s="19"/>
      <c r="D24" s="37" t="e">
        <f>SUM(D4,#REF!,D12,D6,#REF!,#REF!,#REF!,#REF!,#REF!,#REF!,#REF!,#REF!,#REF!,#REF!,#REF!,#REF!,#REF!,#REF!,#REF!,#REF!)</f>
        <v>#REF!</v>
      </c>
      <c r="E24" s="37">
        <f>SUM(E4:E23)</f>
        <v>937300</v>
      </c>
      <c r="F24" s="2">
        <f>SUM(F3+F15)</f>
        <v>256800</v>
      </c>
      <c r="G24" s="2">
        <f>SUM(G3+G15)</f>
        <v>189562.57</v>
      </c>
      <c r="H24" s="2">
        <f>SUM(H3+H15)</f>
        <v>256126</v>
      </c>
      <c r="I24" s="2">
        <f>SUM(I3+I15)</f>
        <v>214724</v>
      </c>
      <c r="J24" s="2">
        <f aca="true" t="shared" si="9" ref="J24:BT24">SUM(J3+J15)</f>
        <v>20013</v>
      </c>
      <c r="K24" s="2">
        <f t="shared" si="9"/>
        <v>20013</v>
      </c>
      <c r="L24" s="2">
        <f t="shared" si="9"/>
        <v>87000</v>
      </c>
      <c r="M24" s="2">
        <f t="shared" si="9"/>
        <v>31000</v>
      </c>
      <c r="N24" s="2">
        <f t="shared" si="9"/>
        <v>6000</v>
      </c>
      <c r="O24" s="2">
        <f t="shared" si="9"/>
        <v>3626</v>
      </c>
      <c r="P24" s="2">
        <f t="shared" si="9"/>
        <v>8000</v>
      </c>
      <c r="Q24" s="2">
        <f t="shared" si="9"/>
        <v>6650</v>
      </c>
      <c r="R24" s="2">
        <f t="shared" si="9"/>
        <v>16500</v>
      </c>
      <c r="S24" s="2">
        <f t="shared" si="9"/>
        <v>16500</v>
      </c>
      <c r="T24" s="2">
        <f t="shared" si="9"/>
        <v>18000</v>
      </c>
      <c r="U24" s="2">
        <f t="shared" si="9"/>
        <v>4050</v>
      </c>
      <c r="V24" s="2">
        <f t="shared" si="9"/>
        <v>3500</v>
      </c>
      <c r="W24" s="2">
        <f t="shared" si="9"/>
        <v>5000</v>
      </c>
      <c r="X24" s="2">
        <f t="shared" si="9"/>
        <v>3500</v>
      </c>
      <c r="Y24" s="2">
        <f t="shared" si="9"/>
        <v>30000</v>
      </c>
      <c r="Z24" s="2">
        <f t="shared" si="9"/>
        <v>18000</v>
      </c>
      <c r="AA24" s="2">
        <f t="shared" si="9"/>
        <v>4800</v>
      </c>
      <c r="AB24" s="2">
        <f t="shared" si="9"/>
        <v>0</v>
      </c>
      <c r="AC24" s="2">
        <f t="shared" si="9"/>
        <v>0</v>
      </c>
      <c r="AD24" s="2">
        <f t="shared" si="9"/>
        <v>0</v>
      </c>
      <c r="AE24" s="2">
        <f t="shared" si="9"/>
        <v>0</v>
      </c>
      <c r="AF24" s="2">
        <f t="shared" si="9"/>
        <v>0</v>
      </c>
      <c r="AG24" s="2">
        <f t="shared" si="9"/>
        <v>0</v>
      </c>
      <c r="AH24" s="2">
        <f t="shared" si="9"/>
        <v>0</v>
      </c>
      <c r="AI24" s="2">
        <f t="shared" si="9"/>
        <v>0</v>
      </c>
      <c r="AJ24" s="2">
        <f t="shared" si="9"/>
        <v>0</v>
      </c>
      <c r="AK24" s="2">
        <f t="shared" si="9"/>
        <v>0</v>
      </c>
      <c r="AL24" s="2">
        <f t="shared" si="9"/>
        <v>0</v>
      </c>
      <c r="AM24" s="2">
        <f t="shared" si="9"/>
        <v>0</v>
      </c>
      <c r="AN24" s="2">
        <f t="shared" si="9"/>
        <v>0</v>
      </c>
      <c r="AO24" s="2">
        <f t="shared" si="9"/>
        <v>0</v>
      </c>
      <c r="AP24" s="2">
        <f t="shared" si="9"/>
        <v>0</v>
      </c>
      <c r="AQ24" s="2">
        <f t="shared" si="9"/>
        <v>0</v>
      </c>
      <c r="AR24" s="2">
        <f t="shared" si="9"/>
        <v>0</v>
      </c>
      <c r="AS24" s="2">
        <f t="shared" si="9"/>
        <v>0</v>
      </c>
      <c r="AT24" s="2">
        <f t="shared" si="9"/>
        <v>0</v>
      </c>
      <c r="AU24" s="2">
        <f t="shared" si="9"/>
        <v>0</v>
      </c>
      <c r="AV24" s="2">
        <f t="shared" si="9"/>
        <v>0</v>
      </c>
      <c r="AW24" s="2">
        <f t="shared" si="9"/>
        <v>0</v>
      </c>
      <c r="AX24" s="2">
        <f t="shared" si="9"/>
        <v>0</v>
      </c>
      <c r="AY24" s="2">
        <f t="shared" si="9"/>
        <v>0</v>
      </c>
      <c r="AZ24" s="2">
        <f t="shared" si="9"/>
        <v>0</v>
      </c>
      <c r="BA24" s="2">
        <f t="shared" si="9"/>
        <v>0</v>
      </c>
      <c r="BB24" s="2">
        <f t="shared" si="9"/>
        <v>0</v>
      </c>
      <c r="BC24" s="2">
        <f t="shared" si="9"/>
        <v>0</v>
      </c>
      <c r="BD24" s="2">
        <f t="shared" si="9"/>
        <v>0</v>
      </c>
      <c r="BE24" s="2">
        <f t="shared" si="9"/>
        <v>0</v>
      </c>
      <c r="BF24" s="2">
        <f t="shared" si="9"/>
        <v>0</v>
      </c>
      <c r="BG24" s="2">
        <f t="shared" si="9"/>
        <v>0</v>
      </c>
      <c r="BH24" s="2">
        <f t="shared" si="9"/>
        <v>0</v>
      </c>
      <c r="BI24" s="2">
        <f t="shared" si="9"/>
        <v>0</v>
      </c>
      <c r="BJ24" s="2">
        <f t="shared" si="9"/>
        <v>0</v>
      </c>
      <c r="BK24" s="2">
        <f t="shared" si="9"/>
        <v>0</v>
      </c>
      <c r="BL24" s="2">
        <f t="shared" si="9"/>
        <v>0</v>
      </c>
      <c r="BM24" s="2">
        <f t="shared" si="9"/>
        <v>0</v>
      </c>
      <c r="BN24" s="2">
        <f t="shared" si="9"/>
        <v>0</v>
      </c>
      <c r="BO24" s="2">
        <f t="shared" si="9"/>
        <v>0</v>
      </c>
      <c r="BP24" s="2">
        <f t="shared" si="9"/>
        <v>0</v>
      </c>
      <c r="BQ24" s="2">
        <f t="shared" si="9"/>
        <v>0</v>
      </c>
      <c r="BR24" s="2">
        <f t="shared" si="9"/>
        <v>0</v>
      </c>
      <c r="BS24" s="2">
        <f t="shared" si="9"/>
        <v>0</v>
      </c>
      <c r="BT24" s="2">
        <f t="shared" si="9"/>
        <v>0</v>
      </c>
      <c r="BU24" s="2">
        <f aca="true" t="shared" si="10" ref="BU24:EF24">SUM(BU3+BU15)</f>
        <v>0</v>
      </c>
      <c r="BV24" s="2">
        <f t="shared" si="10"/>
        <v>0</v>
      </c>
      <c r="BW24" s="2">
        <f t="shared" si="10"/>
        <v>0</v>
      </c>
      <c r="BX24" s="2">
        <f t="shared" si="10"/>
        <v>0</v>
      </c>
      <c r="BY24" s="2">
        <f t="shared" si="10"/>
        <v>0</v>
      </c>
      <c r="BZ24" s="2">
        <f t="shared" si="10"/>
        <v>0</v>
      </c>
      <c r="CA24" s="2">
        <f t="shared" si="10"/>
        <v>0</v>
      </c>
      <c r="CB24" s="2">
        <f t="shared" si="10"/>
        <v>0</v>
      </c>
      <c r="CC24" s="2">
        <f t="shared" si="10"/>
        <v>0</v>
      </c>
      <c r="CD24" s="2">
        <f t="shared" si="10"/>
        <v>0</v>
      </c>
      <c r="CE24" s="2">
        <f t="shared" si="10"/>
        <v>0</v>
      </c>
      <c r="CF24" s="2">
        <f t="shared" si="10"/>
        <v>0</v>
      </c>
      <c r="CG24" s="2">
        <f t="shared" si="10"/>
        <v>0</v>
      </c>
      <c r="CH24" s="2">
        <f t="shared" si="10"/>
        <v>0</v>
      </c>
      <c r="CI24" s="2">
        <f t="shared" si="10"/>
        <v>0</v>
      </c>
      <c r="CJ24" s="2">
        <f t="shared" si="10"/>
        <v>0</v>
      </c>
      <c r="CK24" s="2">
        <f t="shared" si="10"/>
        <v>0</v>
      </c>
      <c r="CL24" s="2">
        <f t="shared" si="10"/>
        <v>0</v>
      </c>
      <c r="CM24" s="2">
        <f t="shared" si="10"/>
        <v>0</v>
      </c>
      <c r="CN24" s="2">
        <f t="shared" si="10"/>
        <v>0</v>
      </c>
      <c r="CO24" s="2">
        <f t="shared" si="10"/>
        <v>0</v>
      </c>
      <c r="CP24" s="2">
        <f t="shared" si="10"/>
        <v>0</v>
      </c>
      <c r="CQ24" s="2">
        <f t="shared" si="10"/>
        <v>0</v>
      </c>
      <c r="CR24" s="2">
        <f t="shared" si="10"/>
        <v>0</v>
      </c>
      <c r="CS24" s="2">
        <f t="shared" si="10"/>
        <v>0</v>
      </c>
      <c r="CT24" s="2">
        <f t="shared" si="10"/>
        <v>0</v>
      </c>
      <c r="CU24" s="2">
        <f t="shared" si="10"/>
        <v>0</v>
      </c>
      <c r="CV24" s="2">
        <f t="shared" si="10"/>
        <v>0</v>
      </c>
      <c r="CW24" s="2">
        <f t="shared" si="10"/>
        <v>0</v>
      </c>
      <c r="CX24" s="2">
        <f t="shared" si="10"/>
        <v>0</v>
      </c>
      <c r="CY24" s="2">
        <f t="shared" si="10"/>
        <v>0</v>
      </c>
      <c r="CZ24" s="2">
        <f t="shared" si="10"/>
        <v>0</v>
      </c>
      <c r="DA24" s="2">
        <f t="shared" si="10"/>
        <v>0</v>
      </c>
      <c r="DB24" s="2">
        <f t="shared" si="10"/>
        <v>0</v>
      </c>
      <c r="DC24" s="2">
        <f t="shared" si="10"/>
        <v>0</v>
      </c>
      <c r="DD24" s="2">
        <f t="shared" si="10"/>
        <v>0</v>
      </c>
      <c r="DE24" s="2">
        <f t="shared" si="10"/>
        <v>0</v>
      </c>
      <c r="DF24" s="2">
        <f t="shared" si="10"/>
        <v>0</v>
      </c>
      <c r="DG24" s="2">
        <f t="shared" si="10"/>
        <v>0</v>
      </c>
      <c r="DH24" s="2">
        <f t="shared" si="10"/>
        <v>0</v>
      </c>
      <c r="DI24" s="2">
        <f t="shared" si="10"/>
        <v>0</v>
      </c>
      <c r="DJ24" s="2">
        <f t="shared" si="10"/>
        <v>0</v>
      </c>
      <c r="DK24" s="2">
        <f t="shared" si="10"/>
        <v>0</v>
      </c>
      <c r="DL24" s="2">
        <f t="shared" si="10"/>
        <v>0</v>
      </c>
      <c r="DM24" s="2">
        <f t="shared" si="10"/>
        <v>0</v>
      </c>
      <c r="DN24" s="2">
        <f t="shared" si="10"/>
        <v>0</v>
      </c>
      <c r="DO24" s="2">
        <f t="shared" si="10"/>
        <v>0</v>
      </c>
      <c r="DP24" s="2">
        <f t="shared" si="10"/>
        <v>0</v>
      </c>
      <c r="DQ24" s="2">
        <f t="shared" si="10"/>
        <v>0</v>
      </c>
      <c r="DR24" s="2">
        <f t="shared" si="10"/>
        <v>0</v>
      </c>
      <c r="DS24" s="2">
        <f t="shared" si="10"/>
        <v>0</v>
      </c>
      <c r="DT24" s="2">
        <f t="shared" si="10"/>
        <v>0</v>
      </c>
      <c r="DU24" s="2">
        <f t="shared" si="10"/>
        <v>0</v>
      </c>
      <c r="DV24" s="2">
        <f t="shared" si="10"/>
        <v>0</v>
      </c>
      <c r="DW24" s="2">
        <f t="shared" si="10"/>
        <v>0</v>
      </c>
      <c r="DX24" s="2">
        <f t="shared" si="10"/>
        <v>0</v>
      </c>
      <c r="DY24" s="2">
        <f t="shared" si="10"/>
        <v>0</v>
      </c>
      <c r="DZ24" s="2">
        <f t="shared" si="10"/>
        <v>0</v>
      </c>
      <c r="EA24" s="2">
        <f t="shared" si="10"/>
        <v>0</v>
      </c>
      <c r="EB24" s="2">
        <f t="shared" si="10"/>
        <v>0</v>
      </c>
      <c r="EC24" s="2">
        <f t="shared" si="10"/>
        <v>0</v>
      </c>
      <c r="ED24" s="2">
        <f t="shared" si="10"/>
        <v>0</v>
      </c>
      <c r="EE24" s="2">
        <f t="shared" si="10"/>
        <v>0</v>
      </c>
      <c r="EF24" s="2">
        <f t="shared" si="10"/>
        <v>0</v>
      </c>
      <c r="EG24" s="2">
        <f aca="true" t="shared" si="11" ref="EG24:GR24">SUM(EG3+EG15)</f>
        <v>0</v>
      </c>
      <c r="EH24" s="2">
        <f t="shared" si="11"/>
        <v>0</v>
      </c>
      <c r="EI24" s="2">
        <f t="shared" si="11"/>
        <v>0</v>
      </c>
      <c r="EJ24" s="2">
        <f t="shared" si="11"/>
        <v>0</v>
      </c>
      <c r="EK24" s="2">
        <f t="shared" si="11"/>
        <v>0</v>
      </c>
      <c r="EL24" s="2">
        <f t="shared" si="11"/>
        <v>0</v>
      </c>
      <c r="EM24" s="2">
        <f t="shared" si="11"/>
        <v>0</v>
      </c>
      <c r="EN24" s="2">
        <f t="shared" si="11"/>
        <v>0</v>
      </c>
      <c r="EO24" s="2">
        <f t="shared" si="11"/>
        <v>0</v>
      </c>
      <c r="EP24" s="2">
        <f t="shared" si="11"/>
        <v>0</v>
      </c>
      <c r="EQ24" s="2">
        <f t="shared" si="11"/>
        <v>0</v>
      </c>
      <c r="ER24" s="2">
        <f t="shared" si="11"/>
        <v>0</v>
      </c>
      <c r="ES24" s="2">
        <f t="shared" si="11"/>
        <v>0</v>
      </c>
      <c r="ET24" s="2">
        <f t="shared" si="11"/>
        <v>0</v>
      </c>
      <c r="EU24" s="2">
        <f t="shared" si="11"/>
        <v>0</v>
      </c>
      <c r="EV24" s="2">
        <f t="shared" si="11"/>
        <v>0</v>
      </c>
      <c r="EW24" s="2">
        <f t="shared" si="11"/>
        <v>0</v>
      </c>
      <c r="EX24" s="2">
        <f t="shared" si="11"/>
        <v>0</v>
      </c>
      <c r="EY24" s="2">
        <f t="shared" si="11"/>
        <v>0</v>
      </c>
      <c r="EZ24" s="2">
        <f t="shared" si="11"/>
        <v>0</v>
      </c>
      <c r="FA24" s="2">
        <f t="shared" si="11"/>
        <v>0</v>
      </c>
      <c r="FB24" s="2">
        <f t="shared" si="11"/>
        <v>0</v>
      </c>
      <c r="FC24" s="2">
        <f t="shared" si="11"/>
        <v>0</v>
      </c>
      <c r="FD24" s="2">
        <f t="shared" si="11"/>
        <v>0</v>
      </c>
      <c r="FE24" s="2">
        <f t="shared" si="11"/>
        <v>0</v>
      </c>
      <c r="FF24" s="2">
        <f t="shared" si="11"/>
        <v>0</v>
      </c>
      <c r="FG24" s="2">
        <f t="shared" si="11"/>
        <v>0</v>
      </c>
      <c r="FH24" s="2">
        <f t="shared" si="11"/>
        <v>0</v>
      </c>
      <c r="FI24" s="2">
        <f t="shared" si="11"/>
        <v>0</v>
      </c>
      <c r="FJ24" s="2">
        <f t="shared" si="11"/>
        <v>0</v>
      </c>
      <c r="FK24" s="2">
        <f t="shared" si="11"/>
        <v>0</v>
      </c>
      <c r="FL24" s="2">
        <f t="shared" si="11"/>
        <v>0</v>
      </c>
      <c r="FM24" s="2">
        <f t="shared" si="11"/>
        <v>0</v>
      </c>
      <c r="FN24" s="2">
        <f t="shared" si="11"/>
        <v>0</v>
      </c>
      <c r="FO24" s="2">
        <f t="shared" si="11"/>
        <v>0</v>
      </c>
      <c r="FP24" s="2">
        <f t="shared" si="11"/>
        <v>0</v>
      </c>
      <c r="FQ24" s="2">
        <f t="shared" si="11"/>
        <v>0</v>
      </c>
      <c r="FR24" s="2">
        <f t="shared" si="11"/>
        <v>0</v>
      </c>
      <c r="FS24" s="2">
        <f t="shared" si="11"/>
        <v>0</v>
      </c>
      <c r="FT24" s="2">
        <f t="shared" si="11"/>
        <v>0</v>
      </c>
      <c r="FU24" s="2">
        <f t="shared" si="11"/>
        <v>0</v>
      </c>
      <c r="FV24" s="2">
        <f t="shared" si="11"/>
        <v>0</v>
      </c>
      <c r="FW24" s="2">
        <f t="shared" si="11"/>
        <v>0</v>
      </c>
      <c r="FX24" s="2">
        <f t="shared" si="11"/>
        <v>0</v>
      </c>
      <c r="FY24" s="2">
        <f t="shared" si="11"/>
        <v>0</v>
      </c>
      <c r="FZ24" s="2">
        <f t="shared" si="11"/>
        <v>0</v>
      </c>
      <c r="GA24" s="2">
        <f t="shared" si="11"/>
        <v>0</v>
      </c>
      <c r="GB24" s="2">
        <f t="shared" si="11"/>
        <v>0</v>
      </c>
      <c r="GC24" s="2">
        <f t="shared" si="11"/>
        <v>0</v>
      </c>
      <c r="GD24" s="2">
        <f t="shared" si="11"/>
        <v>0</v>
      </c>
      <c r="GE24" s="2">
        <f t="shared" si="11"/>
        <v>0</v>
      </c>
      <c r="GF24" s="2">
        <f t="shared" si="11"/>
        <v>0</v>
      </c>
      <c r="GG24" s="2">
        <f t="shared" si="11"/>
        <v>0</v>
      </c>
      <c r="GH24" s="2">
        <f t="shared" si="11"/>
        <v>0</v>
      </c>
      <c r="GI24" s="2">
        <f t="shared" si="11"/>
        <v>0</v>
      </c>
      <c r="GJ24" s="2">
        <f t="shared" si="11"/>
        <v>0</v>
      </c>
      <c r="GK24" s="2">
        <f t="shared" si="11"/>
        <v>0</v>
      </c>
      <c r="GL24" s="2">
        <f t="shared" si="11"/>
        <v>0</v>
      </c>
      <c r="GM24" s="2">
        <f t="shared" si="11"/>
        <v>0</v>
      </c>
      <c r="GN24" s="2">
        <f t="shared" si="11"/>
        <v>0</v>
      </c>
      <c r="GO24" s="2">
        <f t="shared" si="11"/>
        <v>0</v>
      </c>
      <c r="GP24" s="2">
        <f t="shared" si="11"/>
        <v>0</v>
      </c>
      <c r="GQ24" s="2">
        <f t="shared" si="11"/>
        <v>0</v>
      </c>
      <c r="GR24" s="2">
        <f t="shared" si="11"/>
        <v>0</v>
      </c>
      <c r="GS24" s="2">
        <f aca="true" t="shared" si="12" ref="GS24:HA24">SUM(GS3+GS15)</f>
        <v>0</v>
      </c>
      <c r="GT24" s="2">
        <f t="shared" si="12"/>
        <v>0</v>
      </c>
      <c r="GU24" s="2">
        <f t="shared" si="12"/>
        <v>0</v>
      </c>
      <c r="GV24" s="2">
        <f t="shared" si="12"/>
        <v>0</v>
      </c>
      <c r="GW24" s="2">
        <f t="shared" si="12"/>
        <v>0</v>
      </c>
      <c r="GX24" s="2">
        <f t="shared" si="12"/>
        <v>0</v>
      </c>
      <c r="GY24" s="2">
        <f t="shared" si="12"/>
        <v>0</v>
      </c>
      <c r="GZ24" s="2">
        <f t="shared" si="12"/>
        <v>0</v>
      </c>
      <c r="HA24" s="2">
        <f t="shared" si="12"/>
        <v>0</v>
      </c>
    </row>
    <row r="25" spans="4:27" s="4" customFormat="1" ht="12.75" thickBot="1">
      <c r="D25" s="1"/>
      <c r="E25" s="1"/>
      <c r="F25" s="91"/>
      <c r="G25" s="1"/>
      <c r="H25" s="2"/>
      <c r="I25" s="2"/>
      <c r="J25" s="2"/>
      <c r="K25" s="2"/>
      <c r="L25" s="65"/>
      <c r="M25" s="98"/>
      <c r="N25" s="57"/>
      <c r="O25" s="57"/>
      <c r="P25" s="57"/>
      <c r="Q25" s="57"/>
      <c r="R25" s="13"/>
      <c r="S25" s="13"/>
      <c r="T25" s="13"/>
      <c r="U25" s="40"/>
      <c r="V25" s="21"/>
      <c r="W25" s="30"/>
      <c r="X25" s="106"/>
      <c r="Y25" s="75"/>
      <c r="Z25" s="82"/>
      <c r="AA25" s="82"/>
    </row>
    <row r="26" spans="1:27" s="6" customFormat="1" ht="13.5" thickBot="1" thickTop="1">
      <c r="A26" s="6" t="s">
        <v>1</v>
      </c>
      <c r="D26" s="33"/>
      <c r="E26" s="33"/>
      <c r="F26" s="52">
        <f>SUM(I26:W26)</f>
        <v>0</v>
      </c>
      <c r="G26" s="33"/>
      <c r="H26" s="91"/>
      <c r="I26" s="91"/>
      <c r="J26" s="91"/>
      <c r="K26" s="33"/>
      <c r="L26" s="67"/>
      <c r="M26" s="100"/>
      <c r="N26" s="59"/>
      <c r="O26" s="59"/>
      <c r="P26" s="59"/>
      <c r="Q26" s="59"/>
      <c r="R26" s="62"/>
      <c r="S26" s="62"/>
      <c r="T26" s="62"/>
      <c r="U26" s="42"/>
      <c r="V26" s="71"/>
      <c r="W26" s="95"/>
      <c r="X26" s="107"/>
      <c r="Y26" s="78"/>
      <c r="Z26" s="85"/>
      <c r="AA26" s="85"/>
    </row>
    <row r="27" spans="1:29" s="5" customFormat="1" ht="12.75" thickTop="1">
      <c r="A27" s="5" t="s">
        <v>2</v>
      </c>
      <c r="D27" s="7">
        <v>311171</v>
      </c>
      <c r="E27" s="7">
        <v>395362.12613791996</v>
      </c>
      <c r="F27" s="52">
        <v>110264</v>
      </c>
      <c r="G27" s="7">
        <v>66537.94</v>
      </c>
      <c r="H27" s="52">
        <f aca="true" t="shared" si="13" ref="H27:H49">SUM(L27:AA27)</f>
        <v>50299.600000000006</v>
      </c>
      <c r="I27" s="52">
        <v>40240</v>
      </c>
      <c r="J27" s="52">
        <v>5030</v>
      </c>
      <c r="K27" s="7">
        <v>5030</v>
      </c>
      <c r="L27" s="68">
        <v>28615</v>
      </c>
      <c r="M27" s="101">
        <v>8649.94</v>
      </c>
      <c r="N27" s="60">
        <v>0</v>
      </c>
      <c r="O27" s="60">
        <v>3327</v>
      </c>
      <c r="P27" s="60">
        <v>0</v>
      </c>
      <c r="Q27" s="60">
        <v>0</v>
      </c>
      <c r="R27" s="28">
        <v>4657.66</v>
      </c>
      <c r="S27" s="28">
        <v>0</v>
      </c>
      <c r="T27" s="28">
        <v>0</v>
      </c>
      <c r="U27" s="43"/>
      <c r="V27" s="23">
        <v>0</v>
      </c>
      <c r="W27" s="49">
        <v>0</v>
      </c>
      <c r="X27" s="108"/>
      <c r="Y27" s="79">
        <v>5050</v>
      </c>
      <c r="Z27" s="86">
        <v>0</v>
      </c>
      <c r="AA27" s="86"/>
      <c r="AB27" s="46"/>
      <c r="AC27" s="47"/>
    </row>
    <row r="28" spans="1:28" s="4" customFormat="1" ht="12">
      <c r="A28" s="4" t="s">
        <v>12</v>
      </c>
      <c r="D28" s="1">
        <v>59383</v>
      </c>
      <c r="E28" s="1">
        <v>79214.8837039556</v>
      </c>
      <c r="F28" s="52">
        <v>8680</v>
      </c>
      <c r="G28" s="7">
        <v>5568.73</v>
      </c>
      <c r="H28" s="52">
        <f t="shared" si="13"/>
        <v>4591</v>
      </c>
      <c r="I28" s="52">
        <v>3685</v>
      </c>
      <c r="J28" s="52">
        <v>453</v>
      </c>
      <c r="K28" s="1">
        <v>453</v>
      </c>
      <c r="L28" s="65">
        <v>2461</v>
      </c>
      <c r="M28" s="98">
        <v>778</v>
      </c>
      <c r="N28" s="57">
        <v>0</v>
      </c>
      <c r="O28" s="57">
        <v>299</v>
      </c>
      <c r="P28" s="57">
        <v>0</v>
      </c>
      <c r="Q28" s="57"/>
      <c r="R28" s="13">
        <v>419</v>
      </c>
      <c r="S28" s="13">
        <v>0</v>
      </c>
      <c r="T28" s="13">
        <v>0</v>
      </c>
      <c r="U28" s="40">
        <v>0</v>
      </c>
      <c r="V28" s="21">
        <v>0</v>
      </c>
      <c r="W28" s="30">
        <v>0</v>
      </c>
      <c r="X28" s="106"/>
      <c r="Y28" s="75">
        <v>634</v>
      </c>
      <c r="Z28" s="82">
        <v>0</v>
      </c>
      <c r="AA28" s="82"/>
      <c r="AB28" s="46"/>
    </row>
    <row r="29" spans="1:28" s="4" customFormat="1" ht="12">
      <c r="A29" s="4" t="s">
        <v>33</v>
      </c>
      <c r="D29" s="1"/>
      <c r="E29" s="1"/>
      <c r="F29" s="52">
        <v>792</v>
      </c>
      <c r="G29" s="7">
        <v>478</v>
      </c>
      <c r="H29" s="52">
        <f t="shared" si="13"/>
        <v>500</v>
      </c>
      <c r="I29" s="52">
        <v>0</v>
      </c>
      <c r="J29" s="52">
        <v>0</v>
      </c>
      <c r="K29" s="1">
        <v>0</v>
      </c>
      <c r="L29" s="65"/>
      <c r="M29" s="98"/>
      <c r="N29" s="57"/>
      <c r="O29" s="57"/>
      <c r="P29" s="57"/>
      <c r="Q29" s="57"/>
      <c r="R29" s="13"/>
      <c r="S29" s="13"/>
      <c r="T29" s="13"/>
      <c r="U29" s="40"/>
      <c r="V29" s="21"/>
      <c r="W29" s="30"/>
      <c r="X29" s="106"/>
      <c r="Y29" s="75">
        <v>500</v>
      </c>
      <c r="Z29" s="82"/>
      <c r="AA29" s="82"/>
      <c r="AB29" s="46"/>
    </row>
    <row r="30" spans="1:28" s="4" customFormat="1" ht="12">
      <c r="A30" s="4" t="s">
        <v>34</v>
      </c>
      <c r="D30" s="1"/>
      <c r="E30" s="1"/>
      <c r="F30" s="52">
        <v>36013</v>
      </c>
      <c r="G30" s="7">
        <v>28266</v>
      </c>
      <c r="H30" s="52">
        <f t="shared" si="13"/>
        <v>40650</v>
      </c>
      <c r="I30" s="52">
        <v>32550</v>
      </c>
      <c r="J30" s="52">
        <v>4050</v>
      </c>
      <c r="K30" s="1">
        <v>4050</v>
      </c>
      <c r="L30" s="65">
        <v>0</v>
      </c>
      <c r="M30" s="98">
        <v>0</v>
      </c>
      <c r="N30" s="57"/>
      <c r="O30" s="57"/>
      <c r="P30" s="57">
        <v>8000</v>
      </c>
      <c r="Q30" s="57">
        <v>0</v>
      </c>
      <c r="R30" s="13">
        <v>8100</v>
      </c>
      <c r="S30" s="13">
        <v>12000</v>
      </c>
      <c r="T30" s="13"/>
      <c r="U30" s="40">
        <v>4050</v>
      </c>
      <c r="V30" s="21">
        <v>3500</v>
      </c>
      <c r="W30" s="30">
        <v>5000</v>
      </c>
      <c r="X30" s="106"/>
      <c r="Y30" s="75">
        <v>0</v>
      </c>
      <c r="Z30" s="82">
        <v>0</v>
      </c>
      <c r="AA30" s="82"/>
      <c r="AB30" s="46"/>
    </row>
    <row r="31" spans="1:28" s="4" customFormat="1" ht="12">
      <c r="A31" s="4" t="s">
        <v>35</v>
      </c>
      <c r="D31" s="1">
        <v>75732</v>
      </c>
      <c r="E31" s="1">
        <v>98794.51999999999</v>
      </c>
      <c r="F31" s="52">
        <v>13100</v>
      </c>
      <c r="G31" s="7">
        <v>6700</v>
      </c>
      <c r="H31" s="52">
        <f t="shared" si="13"/>
        <v>12181</v>
      </c>
      <c r="I31" s="52">
        <v>7981</v>
      </c>
      <c r="J31" s="52">
        <v>0</v>
      </c>
      <c r="K31" s="1">
        <v>0</v>
      </c>
      <c r="L31" s="65">
        <v>5481</v>
      </c>
      <c r="M31" s="98"/>
      <c r="N31" s="57"/>
      <c r="O31" s="57"/>
      <c r="P31" s="57"/>
      <c r="Q31" s="57">
        <v>4200</v>
      </c>
      <c r="R31" s="13"/>
      <c r="S31" s="13"/>
      <c r="T31" s="13"/>
      <c r="U31" s="40"/>
      <c r="V31" s="21"/>
      <c r="W31" s="30">
        <v>0</v>
      </c>
      <c r="X31" s="106">
        <v>0</v>
      </c>
      <c r="Y31" s="75">
        <v>2500</v>
      </c>
      <c r="Z31" s="82">
        <v>0</v>
      </c>
      <c r="AA31" s="82"/>
      <c r="AB31" s="46"/>
    </row>
    <row r="32" spans="1:28" s="4" customFormat="1" ht="12">
      <c r="A32" s="4" t="s">
        <v>36</v>
      </c>
      <c r="D32" s="1"/>
      <c r="E32" s="1"/>
      <c r="F32" s="52">
        <v>14125</v>
      </c>
      <c r="G32" s="7">
        <v>21903</v>
      </c>
      <c r="H32" s="52">
        <f t="shared" si="13"/>
        <v>71753</v>
      </c>
      <c r="I32" s="52">
        <v>61120</v>
      </c>
      <c r="J32" s="52">
        <v>8840</v>
      </c>
      <c r="K32" s="1">
        <v>8840</v>
      </c>
      <c r="L32" s="65">
        <v>24800</v>
      </c>
      <c r="M32" s="98">
        <v>17680</v>
      </c>
      <c r="N32" s="57">
        <v>6000</v>
      </c>
      <c r="O32" s="57"/>
      <c r="P32" s="57"/>
      <c r="Q32" s="57">
        <v>2450</v>
      </c>
      <c r="R32" s="13">
        <v>3323</v>
      </c>
      <c r="S32" s="13"/>
      <c r="T32" s="13">
        <v>9000</v>
      </c>
      <c r="U32" s="40"/>
      <c r="V32" s="21">
        <v>0</v>
      </c>
      <c r="W32" s="30">
        <v>0</v>
      </c>
      <c r="X32" s="106"/>
      <c r="Y32" s="75">
        <v>8500</v>
      </c>
      <c r="Z32" s="82">
        <v>0</v>
      </c>
      <c r="AA32" s="82"/>
      <c r="AB32" s="46"/>
    </row>
    <row r="33" spans="1:30" s="4" customFormat="1" ht="12">
      <c r="A33" s="51" t="s">
        <v>3</v>
      </c>
      <c r="B33" s="51"/>
      <c r="D33" s="1">
        <v>34086</v>
      </c>
      <c r="E33" s="1">
        <v>16006</v>
      </c>
      <c r="F33" s="52">
        <v>7800</v>
      </c>
      <c r="G33" s="7">
        <v>6900</v>
      </c>
      <c r="H33" s="52">
        <f t="shared" si="13"/>
        <v>5500</v>
      </c>
      <c r="I33" s="52">
        <v>5500</v>
      </c>
      <c r="J33" s="52">
        <v>0</v>
      </c>
      <c r="K33" s="1">
        <v>0</v>
      </c>
      <c r="L33" s="64">
        <v>3000</v>
      </c>
      <c r="M33" s="97">
        <v>500</v>
      </c>
      <c r="N33" s="56">
        <v>0</v>
      </c>
      <c r="O33" s="57"/>
      <c r="P33" s="57">
        <v>0</v>
      </c>
      <c r="Q33" s="57"/>
      <c r="R33" s="13">
        <v>0</v>
      </c>
      <c r="S33" s="13">
        <v>0</v>
      </c>
      <c r="T33" s="13">
        <v>0</v>
      </c>
      <c r="U33" s="40"/>
      <c r="V33" s="21">
        <v>0</v>
      </c>
      <c r="W33" s="30"/>
      <c r="X33" s="106"/>
      <c r="Y33" s="75">
        <v>2000</v>
      </c>
      <c r="Z33" s="82">
        <v>0</v>
      </c>
      <c r="AA33" s="82"/>
      <c r="AB33" s="1"/>
      <c r="AD33" s="65"/>
    </row>
    <row r="34" spans="1:28" s="4" customFormat="1" ht="12">
      <c r="A34" s="51" t="s">
        <v>49</v>
      </c>
      <c r="B34" s="51" t="s">
        <v>50</v>
      </c>
      <c r="D34" s="1">
        <v>11150</v>
      </c>
      <c r="E34" s="1">
        <v>9310</v>
      </c>
      <c r="F34" s="52">
        <v>6460</v>
      </c>
      <c r="G34" s="7">
        <v>4300</v>
      </c>
      <c r="H34" s="52">
        <f t="shared" si="13"/>
        <v>4787.4</v>
      </c>
      <c r="I34" s="52">
        <v>3707</v>
      </c>
      <c r="J34" s="52">
        <v>540</v>
      </c>
      <c r="K34" s="1">
        <v>540</v>
      </c>
      <c r="L34" s="65">
        <v>3137.4</v>
      </c>
      <c r="M34" s="98"/>
      <c r="N34" s="57">
        <v>0</v>
      </c>
      <c r="O34" s="57"/>
      <c r="P34" s="57">
        <v>0</v>
      </c>
      <c r="Q34" s="57"/>
      <c r="R34" s="13">
        <v>0</v>
      </c>
      <c r="S34" s="13">
        <v>0</v>
      </c>
      <c r="T34" s="13">
        <v>0</v>
      </c>
      <c r="U34" s="40"/>
      <c r="V34" s="21"/>
      <c r="W34" s="30">
        <v>0</v>
      </c>
      <c r="X34" s="106">
        <v>0</v>
      </c>
      <c r="Y34" s="75">
        <v>1650</v>
      </c>
      <c r="Z34" s="82">
        <v>0</v>
      </c>
      <c r="AA34" s="82"/>
      <c r="AB34" s="1"/>
    </row>
    <row r="35" spans="1:28" s="4" customFormat="1" ht="12">
      <c r="A35" s="51" t="s">
        <v>4</v>
      </c>
      <c r="B35" s="51"/>
      <c r="D35" s="2">
        <v>7420</v>
      </c>
      <c r="E35" s="2">
        <v>7417</v>
      </c>
      <c r="F35" s="52">
        <v>1500</v>
      </c>
      <c r="G35" s="52">
        <v>1000</v>
      </c>
      <c r="H35" s="52">
        <f t="shared" si="13"/>
        <v>800</v>
      </c>
      <c r="I35" s="52">
        <v>600</v>
      </c>
      <c r="J35" s="52">
        <v>100</v>
      </c>
      <c r="K35" s="2">
        <v>100</v>
      </c>
      <c r="L35" s="65">
        <v>400</v>
      </c>
      <c r="M35" s="98"/>
      <c r="N35" s="57">
        <v>0</v>
      </c>
      <c r="O35" s="57"/>
      <c r="P35" s="57">
        <v>0</v>
      </c>
      <c r="Q35" s="57"/>
      <c r="R35" s="13"/>
      <c r="S35" s="13">
        <v>0</v>
      </c>
      <c r="T35" s="13"/>
      <c r="U35" s="40"/>
      <c r="V35" s="21"/>
      <c r="W35" s="30"/>
      <c r="X35" s="106">
        <v>400</v>
      </c>
      <c r="Y35" s="75">
        <v>0</v>
      </c>
      <c r="Z35" s="82"/>
      <c r="AA35" s="82"/>
      <c r="AB35" s="1"/>
    </row>
    <row r="36" spans="1:28" s="4" customFormat="1" ht="15.75" customHeight="1">
      <c r="A36" s="51" t="s">
        <v>5</v>
      </c>
      <c r="B36" s="51"/>
      <c r="D36" s="1">
        <v>57632</v>
      </c>
      <c r="E36" s="1">
        <v>100321</v>
      </c>
      <c r="F36" s="52">
        <v>20059</v>
      </c>
      <c r="G36" s="7">
        <v>20400</v>
      </c>
      <c r="H36" s="52">
        <f t="shared" si="13"/>
        <v>20400</v>
      </c>
      <c r="I36" s="52">
        <v>20400</v>
      </c>
      <c r="J36" s="52">
        <v>0</v>
      </c>
      <c r="K36" s="1">
        <v>0</v>
      </c>
      <c r="L36" s="65">
        <v>12208</v>
      </c>
      <c r="M36" s="98">
        <v>3392</v>
      </c>
      <c r="N36" s="57">
        <v>0</v>
      </c>
      <c r="O36" s="57"/>
      <c r="P36" s="57">
        <v>0</v>
      </c>
      <c r="Q36" s="57"/>
      <c r="R36" s="13"/>
      <c r="S36" s="13">
        <v>0</v>
      </c>
      <c r="T36" s="13">
        <v>0</v>
      </c>
      <c r="U36" s="40"/>
      <c r="V36" s="21"/>
      <c r="W36" s="30">
        <v>0</v>
      </c>
      <c r="X36" s="106"/>
      <c r="Y36" s="75">
        <v>0</v>
      </c>
      <c r="Z36" s="82">
        <v>0</v>
      </c>
      <c r="AA36" s="82">
        <v>4800</v>
      </c>
      <c r="AB36" s="1"/>
    </row>
    <row r="37" spans="1:28" s="4" customFormat="1" ht="12">
      <c r="A37" s="51" t="s">
        <v>6</v>
      </c>
      <c r="B37" s="51"/>
      <c r="D37" s="2">
        <v>6820</v>
      </c>
      <c r="E37" s="2">
        <v>12675</v>
      </c>
      <c r="F37" s="52">
        <v>3500</v>
      </c>
      <c r="G37" s="52">
        <v>3200</v>
      </c>
      <c r="H37" s="52">
        <f t="shared" si="13"/>
        <v>4000</v>
      </c>
      <c r="I37" s="52">
        <v>3500</v>
      </c>
      <c r="J37" s="52">
        <v>250</v>
      </c>
      <c r="K37" s="2">
        <v>250</v>
      </c>
      <c r="L37" s="65">
        <v>0</v>
      </c>
      <c r="M37" s="98">
        <v>0</v>
      </c>
      <c r="N37" s="57">
        <v>0</v>
      </c>
      <c r="O37" s="57"/>
      <c r="P37" s="57">
        <v>0</v>
      </c>
      <c r="Q37" s="57"/>
      <c r="R37" s="13"/>
      <c r="S37" s="13">
        <v>0</v>
      </c>
      <c r="T37" s="13">
        <v>0</v>
      </c>
      <c r="U37" s="40">
        <v>0</v>
      </c>
      <c r="V37" s="21">
        <v>0</v>
      </c>
      <c r="W37" s="30"/>
      <c r="X37" s="106">
        <v>1000</v>
      </c>
      <c r="Y37" s="75">
        <v>3000</v>
      </c>
      <c r="Z37" s="82">
        <v>0</v>
      </c>
      <c r="AA37" s="82"/>
      <c r="AB37" s="1"/>
    </row>
    <row r="38" spans="1:28" s="4" customFormat="1" ht="12">
      <c r="A38" s="51" t="s">
        <v>11</v>
      </c>
      <c r="B38" s="51"/>
      <c r="D38" s="2">
        <v>42090</v>
      </c>
      <c r="E38" s="2">
        <v>27495</v>
      </c>
      <c r="F38" s="52">
        <v>1500</v>
      </c>
      <c r="G38" s="52">
        <v>1500</v>
      </c>
      <c r="H38" s="52">
        <f t="shared" si="13"/>
        <v>2433</v>
      </c>
      <c r="I38" s="52">
        <v>1433</v>
      </c>
      <c r="J38" s="52">
        <v>750</v>
      </c>
      <c r="K38" s="2">
        <v>750</v>
      </c>
      <c r="L38" s="64">
        <v>1798</v>
      </c>
      <c r="M38" s="97">
        <v>0</v>
      </c>
      <c r="N38" s="56">
        <v>0</v>
      </c>
      <c r="O38" s="57"/>
      <c r="P38" s="57">
        <v>0</v>
      </c>
      <c r="Q38" s="57">
        <v>0</v>
      </c>
      <c r="R38" s="13"/>
      <c r="S38" s="13">
        <v>0</v>
      </c>
      <c r="T38" s="13"/>
      <c r="U38" s="40"/>
      <c r="V38" s="21">
        <v>0</v>
      </c>
      <c r="W38" s="30"/>
      <c r="X38" s="106">
        <v>635</v>
      </c>
      <c r="Y38" s="75">
        <v>0</v>
      </c>
      <c r="Z38" s="82">
        <v>0</v>
      </c>
      <c r="AA38" s="82"/>
      <c r="AB38" s="1"/>
    </row>
    <row r="39" spans="1:28" s="4" customFormat="1" ht="12">
      <c r="A39" s="51" t="s">
        <v>7</v>
      </c>
      <c r="B39" s="51"/>
      <c r="D39" s="2">
        <v>0</v>
      </c>
      <c r="E39" s="2">
        <v>14725</v>
      </c>
      <c r="F39" s="52">
        <v>3900</v>
      </c>
      <c r="G39" s="52">
        <v>2300</v>
      </c>
      <c r="H39" s="52">
        <f t="shared" si="13"/>
        <v>9500</v>
      </c>
      <c r="I39" s="52">
        <v>3500</v>
      </c>
      <c r="J39" s="52">
        <v>0</v>
      </c>
      <c r="K39" s="2"/>
      <c r="L39" s="65">
        <v>3500</v>
      </c>
      <c r="M39" s="98">
        <v>0</v>
      </c>
      <c r="N39" s="57">
        <v>0</v>
      </c>
      <c r="O39" s="57"/>
      <c r="P39" s="57"/>
      <c r="Q39" s="57"/>
      <c r="R39" s="13"/>
      <c r="S39" s="13"/>
      <c r="T39" s="13"/>
      <c r="U39" s="40">
        <v>0</v>
      </c>
      <c r="V39" s="21"/>
      <c r="W39" s="30">
        <v>0</v>
      </c>
      <c r="X39" s="106"/>
      <c r="Y39" s="75">
        <v>0</v>
      </c>
      <c r="Z39" s="82">
        <v>6000</v>
      </c>
      <c r="AA39" s="82"/>
      <c r="AB39" s="1"/>
    </row>
    <row r="40" spans="1:28" s="4" customFormat="1" ht="12">
      <c r="A40" s="51" t="s">
        <v>8</v>
      </c>
      <c r="B40" s="51"/>
      <c r="D40" s="2">
        <v>2500</v>
      </c>
      <c r="E40" s="2">
        <v>2500</v>
      </c>
      <c r="F40" s="52">
        <v>2275</v>
      </c>
      <c r="G40" s="52">
        <v>1274</v>
      </c>
      <c r="H40" s="52">
        <f t="shared" si="13"/>
        <v>1650</v>
      </c>
      <c r="I40" s="52">
        <v>1650</v>
      </c>
      <c r="J40" s="52">
        <v>0</v>
      </c>
      <c r="K40" s="2">
        <v>0</v>
      </c>
      <c r="L40" s="65">
        <v>1000</v>
      </c>
      <c r="M40" s="98"/>
      <c r="N40" s="57"/>
      <c r="O40" s="57"/>
      <c r="P40" s="57">
        <v>0</v>
      </c>
      <c r="Q40" s="57"/>
      <c r="R40" s="13"/>
      <c r="S40" s="13">
        <v>0</v>
      </c>
      <c r="T40" s="13"/>
      <c r="U40" s="40"/>
      <c r="V40" s="21"/>
      <c r="W40" s="30"/>
      <c r="X40" s="106"/>
      <c r="Y40" s="75">
        <v>150</v>
      </c>
      <c r="Z40" s="82">
        <v>500</v>
      </c>
      <c r="AA40" s="82"/>
      <c r="AB40" s="1"/>
    </row>
    <row r="41" spans="1:28" s="4" customFormat="1" ht="12">
      <c r="A41" s="51" t="s">
        <v>38</v>
      </c>
      <c r="B41" s="51"/>
      <c r="D41" s="1">
        <v>5300</v>
      </c>
      <c r="E41" s="1">
        <v>6440</v>
      </c>
      <c r="F41" s="52">
        <v>756</v>
      </c>
      <c r="G41" s="7">
        <v>500</v>
      </c>
      <c r="H41" s="52">
        <f t="shared" si="13"/>
        <v>500</v>
      </c>
      <c r="I41" s="52">
        <v>500</v>
      </c>
      <c r="J41" s="52">
        <v>0</v>
      </c>
      <c r="K41" s="1">
        <v>0</v>
      </c>
      <c r="L41" s="65">
        <v>0</v>
      </c>
      <c r="M41" s="98"/>
      <c r="N41" s="57"/>
      <c r="O41" s="57"/>
      <c r="P41" s="57"/>
      <c r="Q41" s="57"/>
      <c r="R41" s="13"/>
      <c r="S41" s="13"/>
      <c r="T41" s="13"/>
      <c r="U41" s="40"/>
      <c r="V41" s="21"/>
      <c r="W41" s="30"/>
      <c r="X41" s="106">
        <v>500</v>
      </c>
      <c r="Y41" s="75">
        <v>0</v>
      </c>
      <c r="Z41" s="82"/>
      <c r="AA41" s="82"/>
      <c r="AB41" s="1"/>
    </row>
    <row r="42" spans="1:28" s="51" customFormat="1" ht="12">
      <c r="A42" s="51" t="s">
        <v>9</v>
      </c>
      <c r="D42" s="2">
        <v>1200</v>
      </c>
      <c r="E42" s="2">
        <v>12967</v>
      </c>
      <c r="F42" s="52">
        <f>SUM(I42:W42)</f>
        <v>600</v>
      </c>
      <c r="G42" s="52">
        <v>1500</v>
      </c>
      <c r="H42" s="52">
        <f t="shared" si="13"/>
        <v>600</v>
      </c>
      <c r="I42" s="52">
        <v>600</v>
      </c>
      <c r="J42" s="52">
        <v>0</v>
      </c>
      <c r="K42" s="2">
        <v>0</v>
      </c>
      <c r="L42" s="65"/>
      <c r="M42" s="98"/>
      <c r="N42" s="57"/>
      <c r="O42" s="57"/>
      <c r="P42" s="57"/>
      <c r="Q42" s="57"/>
      <c r="R42" s="13"/>
      <c r="S42" s="13"/>
      <c r="T42" s="13"/>
      <c r="U42" s="40"/>
      <c r="V42" s="22"/>
      <c r="W42" s="48"/>
      <c r="X42" s="109"/>
      <c r="Y42" s="75">
        <v>0</v>
      </c>
      <c r="Z42" s="87">
        <v>600</v>
      </c>
      <c r="AA42" s="87"/>
      <c r="AB42" s="2"/>
    </row>
    <row r="43" spans="1:28" s="4" customFormat="1" ht="12">
      <c r="A43" s="51" t="s">
        <v>37</v>
      </c>
      <c r="B43" s="51"/>
      <c r="D43" s="1">
        <v>1500</v>
      </c>
      <c r="E43" s="1">
        <v>1500</v>
      </c>
      <c r="F43" s="52">
        <v>320</v>
      </c>
      <c r="G43" s="7">
        <v>2119</v>
      </c>
      <c r="H43" s="52">
        <f t="shared" si="13"/>
        <v>600</v>
      </c>
      <c r="I43" s="52">
        <v>600</v>
      </c>
      <c r="J43" s="52">
        <v>0</v>
      </c>
      <c r="K43" s="1">
        <v>0</v>
      </c>
      <c r="L43" s="65"/>
      <c r="M43" s="98"/>
      <c r="N43" s="57"/>
      <c r="O43" s="57"/>
      <c r="P43" s="57"/>
      <c r="Q43" s="57"/>
      <c r="R43" s="13"/>
      <c r="S43" s="13"/>
      <c r="T43" s="13"/>
      <c r="U43" s="40"/>
      <c r="V43" s="21"/>
      <c r="W43" s="30"/>
      <c r="X43" s="106"/>
      <c r="Y43" s="75">
        <v>600</v>
      </c>
      <c r="Z43" s="82"/>
      <c r="AA43" s="82"/>
      <c r="AB43" s="1"/>
    </row>
    <row r="44" spans="1:28" s="51" customFormat="1" ht="12">
      <c r="A44" s="51" t="s">
        <v>61</v>
      </c>
      <c r="D44" s="2">
        <v>1200</v>
      </c>
      <c r="E44" s="2">
        <v>12967</v>
      </c>
      <c r="F44" s="52">
        <v>0</v>
      </c>
      <c r="G44" s="52">
        <v>0</v>
      </c>
      <c r="H44" s="52">
        <f t="shared" si="13"/>
        <v>1200</v>
      </c>
      <c r="I44" s="52">
        <v>600</v>
      </c>
      <c r="J44" s="52">
        <v>0</v>
      </c>
      <c r="K44" s="2">
        <v>0</v>
      </c>
      <c r="L44" s="65">
        <v>600</v>
      </c>
      <c r="M44" s="98">
        <v>0</v>
      </c>
      <c r="N44" s="57"/>
      <c r="O44" s="57"/>
      <c r="P44" s="57"/>
      <c r="Q44" s="57"/>
      <c r="R44" s="13"/>
      <c r="S44" s="13"/>
      <c r="T44" s="13"/>
      <c r="U44" s="40"/>
      <c r="V44" s="22"/>
      <c r="W44" s="48"/>
      <c r="X44" s="109"/>
      <c r="Y44" s="75">
        <v>600</v>
      </c>
      <c r="Z44" s="87">
        <v>0</v>
      </c>
      <c r="AA44" s="87"/>
      <c r="AB44" s="2"/>
    </row>
    <row r="45" spans="1:28" s="51" customFormat="1" ht="12">
      <c r="A45" s="115" t="s">
        <v>65</v>
      </c>
      <c r="B45" s="116"/>
      <c r="D45" s="2"/>
      <c r="E45" s="2"/>
      <c r="F45" s="52">
        <v>6700</v>
      </c>
      <c r="G45" s="52">
        <v>1245</v>
      </c>
      <c r="H45" s="52"/>
      <c r="I45" s="52"/>
      <c r="J45" s="52"/>
      <c r="K45" s="2"/>
      <c r="L45" s="65"/>
      <c r="M45" s="98"/>
      <c r="N45" s="57"/>
      <c r="O45" s="57"/>
      <c r="P45" s="57"/>
      <c r="Q45" s="57"/>
      <c r="R45" s="13"/>
      <c r="S45" s="13"/>
      <c r="T45" s="13"/>
      <c r="U45" s="40"/>
      <c r="V45" s="22"/>
      <c r="W45" s="48"/>
      <c r="X45" s="109"/>
      <c r="Y45" s="75"/>
      <c r="Z45" s="87"/>
      <c r="AA45" s="87"/>
      <c r="AB45" s="2"/>
    </row>
    <row r="46" spans="1:28" s="4" customFormat="1" ht="12">
      <c r="A46" s="115" t="s">
        <v>51</v>
      </c>
      <c r="B46" s="116"/>
      <c r="D46" s="1"/>
      <c r="E46" s="1"/>
      <c r="F46" s="52">
        <v>2145</v>
      </c>
      <c r="G46" s="7">
        <v>6100</v>
      </c>
      <c r="H46" s="52">
        <f t="shared" si="13"/>
        <v>4500</v>
      </c>
      <c r="I46" s="52">
        <v>4500</v>
      </c>
      <c r="J46" s="52">
        <v>0</v>
      </c>
      <c r="K46" s="1">
        <v>0</v>
      </c>
      <c r="L46" s="65"/>
      <c r="M46" s="98"/>
      <c r="N46" s="57"/>
      <c r="O46" s="57"/>
      <c r="P46" s="57"/>
      <c r="Q46" s="57"/>
      <c r="R46" s="13"/>
      <c r="S46" s="13"/>
      <c r="T46" s="13"/>
      <c r="U46" s="40"/>
      <c r="V46" s="22"/>
      <c r="W46" s="48"/>
      <c r="X46" s="112">
        <v>0</v>
      </c>
      <c r="Y46" s="75">
        <v>4500</v>
      </c>
      <c r="Z46" s="87">
        <v>0</v>
      </c>
      <c r="AA46" s="87"/>
      <c r="AB46" s="1"/>
    </row>
    <row r="47" spans="1:28" s="4" customFormat="1" ht="12">
      <c r="A47" s="115" t="s">
        <v>62</v>
      </c>
      <c r="B47" s="116"/>
      <c r="D47" s="1"/>
      <c r="E47" s="1"/>
      <c r="F47" s="52">
        <v>0</v>
      </c>
      <c r="G47" s="7">
        <v>0</v>
      </c>
      <c r="H47" s="52">
        <f t="shared" si="13"/>
        <v>6000</v>
      </c>
      <c r="I47" s="52">
        <v>6000</v>
      </c>
      <c r="J47" s="52">
        <v>0</v>
      </c>
      <c r="K47" s="1">
        <v>0</v>
      </c>
      <c r="L47" s="65"/>
      <c r="M47" s="98"/>
      <c r="N47" s="57"/>
      <c r="O47" s="57"/>
      <c r="P47" s="57"/>
      <c r="Q47" s="57"/>
      <c r="R47" s="13"/>
      <c r="S47" s="13"/>
      <c r="T47" s="13"/>
      <c r="U47" s="40"/>
      <c r="V47" s="22"/>
      <c r="W47" s="48"/>
      <c r="X47" s="112">
        <v>0</v>
      </c>
      <c r="Y47" s="75">
        <v>0</v>
      </c>
      <c r="Z47" s="87">
        <v>6000</v>
      </c>
      <c r="AA47" s="87"/>
      <c r="AB47" s="1"/>
    </row>
    <row r="48" spans="1:27" s="4" customFormat="1" ht="15.75" customHeight="1">
      <c r="A48" s="117"/>
      <c r="B48" s="118"/>
      <c r="D48" s="1"/>
      <c r="E48" s="1">
        <v>0</v>
      </c>
      <c r="F48" s="2"/>
      <c r="G48" s="7"/>
      <c r="H48" s="52">
        <f t="shared" si="13"/>
        <v>0</v>
      </c>
      <c r="I48" s="52"/>
      <c r="J48" s="52"/>
      <c r="K48" s="1"/>
      <c r="L48" s="65"/>
      <c r="M48" s="98"/>
      <c r="N48" s="57"/>
      <c r="O48" s="57"/>
      <c r="P48" s="57"/>
      <c r="Q48" s="57"/>
      <c r="R48" s="13"/>
      <c r="S48" s="13"/>
      <c r="T48" s="13"/>
      <c r="U48" s="40"/>
      <c r="V48" s="21"/>
      <c r="W48" s="30"/>
      <c r="X48" s="106"/>
      <c r="Y48" s="75"/>
      <c r="Z48" s="82"/>
      <c r="AA48" s="82"/>
    </row>
    <row r="49" spans="1:208" s="4" customFormat="1" ht="15" customHeight="1">
      <c r="A49" s="34" t="s">
        <v>10</v>
      </c>
      <c r="B49" s="19"/>
      <c r="C49" s="19"/>
      <c r="D49" s="37">
        <f>SUM(D27:D44)</f>
        <v>617184</v>
      </c>
      <c r="E49" s="37">
        <f>SUM(E27:E48)</f>
        <v>797694.5298418755</v>
      </c>
      <c r="F49" s="90">
        <f>SUM(F27:F48)</f>
        <v>240489</v>
      </c>
      <c r="G49" s="90">
        <f>SUM(G27:G48)</f>
        <v>181791.66999999998</v>
      </c>
      <c r="H49" s="52">
        <f t="shared" si="13"/>
        <v>242445</v>
      </c>
      <c r="I49" s="90">
        <f>SUM(I27:I48)</f>
        <v>198666</v>
      </c>
      <c r="J49" s="90">
        <f aca="true" t="shared" si="14" ref="J49:BT49">SUM(J27:J48)</f>
        <v>20013</v>
      </c>
      <c r="K49" s="90">
        <f t="shared" si="14"/>
        <v>20013</v>
      </c>
      <c r="L49" s="90">
        <f t="shared" si="14"/>
        <v>87000.4</v>
      </c>
      <c r="M49" s="90">
        <f t="shared" si="14"/>
        <v>30999.940000000002</v>
      </c>
      <c r="N49" s="90">
        <f t="shared" si="14"/>
        <v>6000</v>
      </c>
      <c r="O49" s="90">
        <f t="shared" si="14"/>
        <v>3626</v>
      </c>
      <c r="P49" s="90">
        <f t="shared" si="14"/>
        <v>8000</v>
      </c>
      <c r="Q49" s="90">
        <f t="shared" si="14"/>
        <v>6650</v>
      </c>
      <c r="R49" s="90">
        <f t="shared" si="14"/>
        <v>16499.66</v>
      </c>
      <c r="S49" s="90">
        <f t="shared" si="14"/>
        <v>12000</v>
      </c>
      <c r="T49" s="90">
        <f t="shared" si="14"/>
        <v>9000</v>
      </c>
      <c r="U49" s="90">
        <f t="shared" si="14"/>
        <v>4050</v>
      </c>
      <c r="V49" s="90">
        <f t="shared" si="14"/>
        <v>3500</v>
      </c>
      <c r="W49" s="90">
        <f t="shared" si="14"/>
        <v>5000</v>
      </c>
      <c r="X49" s="90">
        <f t="shared" si="14"/>
        <v>2535</v>
      </c>
      <c r="Y49" s="90">
        <f t="shared" si="14"/>
        <v>29684</v>
      </c>
      <c r="Z49" s="90">
        <f t="shared" si="14"/>
        <v>13100</v>
      </c>
      <c r="AA49" s="90">
        <f t="shared" si="14"/>
        <v>4800</v>
      </c>
      <c r="AB49" s="90">
        <f t="shared" si="14"/>
        <v>0</v>
      </c>
      <c r="AC49" s="90">
        <f t="shared" si="14"/>
        <v>0</v>
      </c>
      <c r="AD49" s="90">
        <f t="shared" si="14"/>
        <v>0</v>
      </c>
      <c r="AE49" s="90">
        <f t="shared" si="14"/>
        <v>0</v>
      </c>
      <c r="AF49" s="90">
        <f t="shared" si="14"/>
        <v>0</v>
      </c>
      <c r="AG49" s="90">
        <f t="shared" si="14"/>
        <v>0</v>
      </c>
      <c r="AH49" s="90">
        <f t="shared" si="14"/>
        <v>0</v>
      </c>
      <c r="AI49" s="90">
        <f t="shared" si="14"/>
        <v>0</v>
      </c>
      <c r="AJ49" s="90">
        <f t="shared" si="14"/>
        <v>0</v>
      </c>
      <c r="AK49" s="90">
        <f t="shared" si="14"/>
        <v>0</v>
      </c>
      <c r="AL49" s="90">
        <f t="shared" si="14"/>
        <v>0</v>
      </c>
      <c r="AM49" s="90">
        <f t="shared" si="14"/>
        <v>0</v>
      </c>
      <c r="AN49" s="90">
        <f t="shared" si="14"/>
        <v>0</v>
      </c>
      <c r="AO49" s="90">
        <f t="shared" si="14"/>
        <v>0</v>
      </c>
      <c r="AP49" s="90">
        <f t="shared" si="14"/>
        <v>0</v>
      </c>
      <c r="AQ49" s="90">
        <f t="shared" si="14"/>
        <v>0</v>
      </c>
      <c r="AR49" s="90">
        <f t="shared" si="14"/>
        <v>0</v>
      </c>
      <c r="AS49" s="90">
        <f t="shared" si="14"/>
        <v>0</v>
      </c>
      <c r="AT49" s="90">
        <f t="shared" si="14"/>
        <v>0</v>
      </c>
      <c r="AU49" s="90">
        <f t="shared" si="14"/>
        <v>0</v>
      </c>
      <c r="AV49" s="90">
        <f t="shared" si="14"/>
        <v>0</v>
      </c>
      <c r="AW49" s="90">
        <f t="shared" si="14"/>
        <v>0</v>
      </c>
      <c r="AX49" s="90">
        <f t="shared" si="14"/>
        <v>0</v>
      </c>
      <c r="AY49" s="90">
        <f t="shared" si="14"/>
        <v>0</v>
      </c>
      <c r="AZ49" s="90">
        <f t="shared" si="14"/>
        <v>0</v>
      </c>
      <c r="BA49" s="90">
        <f t="shared" si="14"/>
        <v>0</v>
      </c>
      <c r="BB49" s="90">
        <f t="shared" si="14"/>
        <v>0</v>
      </c>
      <c r="BC49" s="90">
        <f t="shared" si="14"/>
        <v>0</v>
      </c>
      <c r="BD49" s="90">
        <f t="shared" si="14"/>
        <v>0</v>
      </c>
      <c r="BE49" s="90">
        <f t="shared" si="14"/>
        <v>0</v>
      </c>
      <c r="BF49" s="90">
        <f t="shared" si="14"/>
        <v>0</v>
      </c>
      <c r="BG49" s="90">
        <f t="shared" si="14"/>
        <v>0</v>
      </c>
      <c r="BH49" s="90">
        <f t="shared" si="14"/>
        <v>0</v>
      </c>
      <c r="BI49" s="90">
        <f t="shared" si="14"/>
        <v>0</v>
      </c>
      <c r="BJ49" s="90">
        <f t="shared" si="14"/>
        <v>0</v>
      </c>
      <c r="BK49" s="90">
        <f t="shared" si="14"/>
        <v>0</v>
      </c>
      <c r="BL49" s="90">
        <f t="shared" si="14"/>
        <v>0</v>
      </c>
      <c r="BM49" s="90">
        <f t="shared" si="14"/>
        <v>0</v>
      </c>
      <c r="BN49" s="90">
        <f t="shared" si="14"/>
        <v>0</v>
      </c>
      <c r="BO49" s="90">
        <f t="shared" si="14"/>
        <v>0</v>
      </c>
      <c r="BP49" s="90">
        <f t="shared" si="14"/>
        <v>0</v>
      </c>
      <c r="BQ49" s="90">
        <f t="shared" si="14"/>
        <v>0</v>
      </c>
      <c r="BR49" s="90">
        <f t="shared" si="14"/>
        <v>0</v>
      </c>
      <c r="BS49" s="90">
        <f t="shared" si="14"/>
        <v>0</v>
      </c>
      <c r="BT49" s="90">
        <f t="shared" si="14"/>
        <v>0</v>
      </c>
      <c r="BU49" s="90">
        <f aca="true" t="shared" si="15" ref="BU49:EF49">SUM(BU27:BU48)</f>
        <v>0</v>
      </c>
      <c r="BV49" s="90">
        <f t="shared" si="15"/>
        <v>0</v>
      </c>
      <c r="BW49" s="90">
        <f t="shared" si="15"/>
        <v>0</v>
      </c>
      <c r="BX49" s="90">
        <f t="shared" si="15"/>
        <v>0</v>
      </c>
      <c r="BY49" s="90">
        <f t="shared" si="15"/>
        <v>0</v>
      </c>
      <c r="BZ49" s="90">
        <f t="shared" si="15"/>
        <v>0</v>
      </c>
      <c r="CA49" s="90">
        <f t="shared" si="15"/>
        <v>0</v>
      </c>
      <c r="CB49" s="90">
        <f t="shared" si="15"/>
        <v>0</v>
      </c>
      <c r="CC49" s="90">
        <f t="shared" si="15"/>
        <v>0</v>
      </c>
      <c r="CD49" s="90">
        <f t="shared" si="15"/>
        <v>0</v>
      </c>
      <c r="CE49" s="90">
        <f t="shared" si="15"/>
        <v>0</v>
      </c>
      <c r="CF49" s="90">
        <f t="shared" si="15"/>
        <v>0</v>
      </c>
      <c r="CG49" s="90">
        <f t="shared" si="15"/>
        <v>0</v>
      </c>
      <c r="CH49" s="90">
        <f t="shared" si="15"/>
        <v>0</v>
      </c>
      <c r="CI49" s="90">
        <f t="shared" si="15"/>
        <v>0</v>
      </c>
      <c r="CJ49" s="90">
        <f t="shared" si="15"/>
        <v>0</v>
      </c>
      <c r="CK49" s="90">
        <f t="shared" si="15"/>
        <v>0</v>
      </c>
      <c r="CL49" s="90">
        <f t="shared" si="15"/>
        <v>0</v>
      </c>
      <c r="CM49" s="90">
        <f t="shared" si="15"/>
        <v>0</v>
      </c>
      <c r="CN49" s="90">
        <f t="shared" si="15"/>
        <v>0</v>
      </c>
      <c r="CO49" s="90">
        <f t="shared" si="15"/>
        <v>0</v>
      </c>
      <c r="CP49" s="90">
        <f t="shared" si="15"/>
        <v>0</v>
      </c>
      <c r="CQ49" s="90">
        <f t="shared" si="15"/>
        <v>0</v>
      </c>
      <c r="CR49" s="90">
        <f t="shared" si="15"/>
        <v>0</v>
      </c>
      <c r="CS49" s="90">
        <f t="shared" si="15"/>
        <v>0</v>
      </c>
      <c r="CT49" s="90">
        <f t="shared" si="15"/>
        <v>0</v>
      </c>
      <c r="CU49" s="90">
        <f t="shared" si="15"/>
        <v>0</v>
      </c>
      <c r="CV49" s="90">
        <f t="shared" si="15"/>
        <v>0</v>
      </c>
      <c r="CW49" s="90">
        <f t="shared" si="15"/>
        <v>0</v>
      </c>
      <c r="CX49" s="90">
        <f t="shared" si="15"/>
        <v>0</v>
      </c>
      <c r="CY49" s="90">
        <f t="shared" si="15"/>
        <v>0</v>
      </c>
      <c r="CZ49" s="90">
        <f t="shared" si="15"/>
        <v>0</v>
      </c>
      <c r="DA49" s="90">
        <f t="shared" si="15"/>
        <v>0</v>
      </c>
      <c r="DB49" s="90">
        <f t="shared" si="15"/>
        <v>0</v>
      </c>
      <c r="DC49" s="90">
        <f t="shared" si="15"/>
        <v>0</v>
      </c>
      <c r="DD49" s="90">
        <f t="shared" si="15"/>
        <v>0</v>
      </c>
      <c r="DE49" s="90">
        <f t="shared" si="15"/>
        <v>0</v>
      </c>
      <c r="DF49" s="90">
        <f t="shared" si="15"/>
        <v>0</v>
      </c>
      <c r="DG49" s="90">
        <f t="shared" si="15"/>
        <v>0</v>
      </c>
      <c r="DH49" s="90">
        <f t="shared" si="15"/>
        <v>0</v>
      </c>
      <c r="DI49" s="90">
        <f t="shared" si="15"/>
        <v>0</v>
      </c>
      <c r="DJ49" s="90">
        <f t="shared" si="15"/>
        <v>0</v>
      </c>
      <c r="DK49" s="90">
        <f t="shared" si="15"/>
        <v>0</v>
      </c>
      <c r="DL49" s="90">
        <f t="shared" si="15"/>
        <v>0</v>
      </c>
      <c r="DM49" s="90">
        <f t="shared" si="15"/>
        <v>0</v>
      </c>
      <c r="DN49" s="90">
        <f t="shared" si="15"/>
        <v>0</v>
      </c>
      <c r="DO49" s="90">
        <f t="shared" si="15"/>
        <v>0</v>
      </c>
      <c r="DP49" s="90">
        <f t="shared" si="15"/>
        <v>0</v>
      </c>
      <c r="DQ49" s="90">
        <f t="shared" si="15"/>
        <v>0</v>
      </c>
      <c r="DR49" s="90">
        <f t="shared" si="15"/>
        <v>0</v>
      </c>
      <c r="DS49" s="90">
        <f t="shared" si="15"/>
        <v>0</v>
      </c>
      <c r="DT49" s="90">
        <f t="shared" si="15"/>
        <v>0</v>
      </c>
      <c r="DU49" s="90">
        <f t="shared" si="15"/>
        <v>0</v>
      </c>
      <c r="DV49" s="90">
        <f t="shared" si="15"/>
        <v>0</v>
      </c>
      <c r="DW49" s="90">
        <f t="shared" si="15"/>
        <v>0</v>
      </c>
      <c r="DX49" s="90">
        <f t="shared" si="15"/>
        <v>0</v>
      </c>
      <c r="DY49" s="90">
        <f t="shared" si="15"/>
        <v>0</v>
      </c>
      <c r="DZ49" s="90">
        <f t="shared" si="15"/>
        <v>0</v>
      </c>
      <c r="EA49" s="90">
        <f t="shared" si="15"/>
        <v>0</v>
      </c>
      <c r="EB49" s="90">
        <f t="shared" si="15"/>
        <v>0</v>
      </c>
      <c r="EC49" s="90">
        <f t="shared" si="15"/>
        <v>0</v>
      </c>
      <c r="ED49" s="90">
        <f t="shared" si="15"/>
        <v>0</v>
      </c>
      <c r="EE49" s="90">
        <f t="shared" si="15"/>
        <v>0</v>
      </c>
      <c r="EF49" s="90">
        <f t="shared" si="15"/>
        <v>0</v>
      </c>
      <c r="EG49" s="90">
        <f aca="true" t="shared" si="16" ref="EG49:GR49">SUM(EG27:EG48)</f>
        <v>0</v>
      </c>
      <c r="EH49" s="90">
        <f t="shared" si="16"/>
        <v>0</v>
      </c>
      <c r="EI49" s="90">
        <f t="shared" si="16"/>
        <v>0</v>
      </c>
      <c r="EJ49" s="90">
        <f t="shared" si="16"/>
        <v>0</v>
      </c>
      <c r="EK49" s="90">
        <f t="shared" si="16"/>
        <v>0</v>
      </c>
      <c r="EL49" s="90">
        <f t="shared" si="16"/>
        <v>0</v>
      </c>
      <c r="EM49" s="90">
        <f t="shared" si="16"/>
        <v>0</v>
      </c>
      <c r="EN49" s="90">
        <f t="shared" si="16"/>
        <v>0</v>
      </c>
      <c r="EO49" s="90">
        <f t="shared" si="16"/>
        <v>0</v>
      </c>
      <c r="EP49" s="90">
        <f t="shared" si="16"/>
        <v>0</v>
      </c>
      <c r="EQ49" s="90">
        <f t="shared" si="16"/>
        <v>0</v>
      </c>
      <c r="ER49" s="90">
        <f t="shared" si="16"/>
        <v>0</v>
      </c>
      <c r="ES49" s="90">
        <f t="shared" si="16"/>
        <v>0</v>
      </c>
      <c r="ET49" s="90">
        <f t="shared" si="16"/>
        <v>0</v>
      </c>
      <c r="EU49" s="90">
        <f t="shared" si="16"/>
        <v>0</v>
      </c>
      <c r="EV49" s="90">
        <f t="shared" si="16"/>
        <v>0</v>
      </c>
      <c r="EW49" s="90">
        <f t="shared" si="16"/>
        <v>0</v>
      </c>
      <c r="EX49" s="90">
        <f t="shared" si="16"/>
        <v>0</v>
      </c>
      <c r="EY49" s="90">
        <f t="shared" si="16"/>
        <v>0</v>
      </c>
      <c r="EZ49" s="90">
        <f t="shared" si="16"/>
        <v>0</v>
      </c>
      <c r="FA49" s="90">
        <f t="shared" si="16"/>
        <v>0</v>
      </c>
      <c r="FB49" s="90">
        <f t="shared" si="16"/>
        <v>0</v>
      </c>
      <c r="FC49" s="90">
        <f t="shared" si="16"/>
        <v>0</v>
      </c>
      <c r="FD49" s="90">
        <f t="shared" si="16"/>
        <v>0</v>
      </c>
      <c r="FE49" s="90">
        <f t="shared" si="16"/>
        <v>0</v>
      </c>
      <c r="FF49" s="90">
        <f t="shared" si="16"/>
        <v>0</v>
      </c>
      <c r="FG49" s="90">
        <f t="shared" si="16"/>
        <v>0</v>
      </c>
      <c r="FH49" s="90">
        <f t="shared" si="16"/>
        <v>0</v>
      </c>
      <c r="FI49" s="90">
        <f t="shared" si="16"/>
        <v>0</v>
      </c>
      <c r="FJ49" s="90">
        <f t="shared" si="16"/>
        <v>0</v>
      </c>
      <c r="FK49" s="90">
        <f t="shared" si="16"/>
        <v>0</v>
      </c>
      <c r="FL49" s="90">
        <f t="shared" si="16"/>
        <v>0</v>
      </c>
      <c r="FM49" s="90">
        <f t="shared" si="16"/>
        <v>0</v>
      </c>
      <c r="FN49" s="90">
        <f t="shared" si="16"/>
        <v>0</v>
      </c>
      <c r="FO49" s="90">
        <f t="shared" si="16"/>
        <v>0</v>
      </c>
      <c r="FP49" s="90">
        <f t="shared" si="16"/>
        <v>0</v>
      </c>
      <c r="FQ49" s="90">
        <f t="shared" si="16"/>
        <v>0</v>
      </c>
      <c r="FR49" s="90">
        <f t="shared" si="16"/>
        <v>0</v>
      </c>
      <c r="FS49" s="90">
        <f t="shared" si="16"/>
        <v>0</v>
      </c>
      <c r="FT49" s="90">
        <f t="shared" si="16"/>
        <v>0</v>
      </c>
      <c r="FU49" s="90">
        <f t="shared" si="16"/>
        <v>0</v>
      </c>
      <c r="FV49" s="90">
        <f t="shared" si="16"/>
        <v>0</v>
      </c>
      <c r="FW49" s="90">
        <f t="shared" si="16"/>
        <v>0</v>
      </c>
      <c r="FX49" s="90">
        <f t="shared" si="16"/>
        <v>0</v>
      </c>
      <c r="FY49" s="90">
        <f t="shared" si="16"/>
        <v>0</v>
      </c>
      <c r="FZ49" s="90">
        <f t="shared" si="16"/>
        <v>0</v>
      </c>
      <c r="GA49" s="90">
        <f t="shared" si="16"/>
        <v>0</v>
      </c>
      <c r="GB49" s="90">
        <f t="shared" si="16"/>
        <v>0</v>
      </c>
      <c r="GC49" s="90">
        <f t="shared" si="16"/>
        <v>0</v>
      </c>
      <c r="GD49" s="90">
        <f t="shared" si="16"/>
        <v>0</v>
      </c>
      <c r="GE49" s="90">
        <f t="shared" si="16"/>
        <v>0</v>
      </c>
      <c r="GF49" s="90">
        <f t="shared" si="16"/>
        <v>0</v>
      </c>
      <c r="GG49" s="90">
        <f t="shared" si="16"/>
        <v>0</v>
      </c>
      <c r="GH49" s="90">
        <f t="shared" si="16"/>
        <v>0</v>
      </c>
      <c r="GI49" s="90">
        <f t="shared" si="16"/>
        <v>0</v>
      </c>
      <c r="GJ49" s="90">
        <f t="shared" si="16"/>
        <v>0</v>
      </c>
      <c r="GK49" s="90">
        <f t="shared" si="16"/>
        <v>0</v>
      </c>
      <c r="GL49" s="90">
        <f t="shared" si="16"/>
        <v>0</v>
      </c>
      <c r="GM49" s="90">
        <f t="shared" si="16"/>
        <v>0</v>
      </c>
      <c r="GN49" s="90">
        <f t="shared" si="16"/>
        <v>0</v>
      </c>
      <c r="GO49" s="90">
        <f t="shared" si="16"/>
        <v>0</v>
      </c>
      <c r="GP49" s="90">
        <f t="shared" si="16"/>
        <v>0</v>
      </c>
      <c r="GQ49" s="90">
        <f t="shared" si="16"/>
        <v>0</v>
      </c>
      <c r="GR49" s="90">
        <f t="shared" si="16"/>
        <v>0</v>
      </c>
      <c r="GS49" s="90">
        <f aca="true" t="shared" si="17" ref="GS49:GZ49">SUM(GS27:GS48)</f>
        <v>0</v>
      </c>
      <c r="GT49" s="90">
        <f t="shared" si="17"/>
        <v>0</v>
      </c>
      <c r="GU49" s="90">
        <f t="shared" si="17"/>
        <v>0</v>
      </c>
      <c r="GV49" s="90">
        <f t="shared" si="17"/>
        <v>0</v>
      </c>
      <c r="GW49" s="90">
        <f t="shared" si="17"/>
        <v>0</v>
      </c>
      <c r="GX49" s="90">
        <f t="shared" si="17"/>
        <v>0</v>
      </c>
      <c r="GY49" s="90">
        <f t="shared" si="17"/>
        <v>0</v>
      </c>
      <c r="GZ49" s="90">
        <f t="shared" si="17"/>
        <v>0</v>
      </c>
    </row>
    <row r="50" spans="4:27" s="4" customFormat="1" ht="9" customHeight="1">
      <c r="D50" s="1"/>
      <c r="E50" s="1"/>
      <c r="F50" s="92"/>
      <c r="G50" s="1"/>
      <c r="H50" s="2"/>
      <c r="I50" s="2"/>
      <c r="J50" s="2"/>
      <c r="K50" s="1"/>
      <c r="L50" s="65"/>
      <c r="M50" s="98"/>
      <c r="N50" s="57"/>
      <c r="O50" s="57"/>
      <c r="P50" s="57"/>
      <c r="Q50" s="57"/>
      <c r="R50" s="13"/>
      <c r="S50" s="13"/>
      <c r="T50" s="13"/>
      <c r="U50" s="40"/>
      <c r="V50" s="21"/>
      <c r="W50" s="30"/>
      <c r="X50" s="106"/>
      <c r="Y50" s="75"/>
      <c r="Z50" s="82"/>
      <c r="AA50" s="82"/>
    </row>
    <row r="51" spans="1:207" s="19" customFormat="1" ht="12.75">
      <c r="A51" s="34" t="s">
        <v>18</v>
      </c>
      <c r="D51" s="35" t="e">
        <f>+D24-D49</f>
        <v>#REF!</v>
      </c>
      <c r="E51" s="36">
        <f>E24-E49</f>
        <v>139605.47015812446</v>
      </c>
      <c r="F51" s="92"/>
      <c r="G51" s="36"/>
      <c r="H51" s="90">
        <f>H24-H49</f>
        <v>13681</v>
      </c>
      <c r="I51" s="90">
        <f>I24-I49</f>
        <v>16058</v>
      </c>
      <c r="J51" s="90">
        <f aca="true" t="shared" si="18" ref="J51:BT51">J24-J49</f>
        <v>0</v>
      </c>
      <c r="K51" s="90">
        <f t="shared" si="18"/>
        <v>0</v>
      </c>
      <c r="L51" s="90">
        <f t="shared" si="18"/>
        <v>-0.39999999999417923</v>
      </c>
      <c r="M51" s="90">
        <f t="shared" si="18"/>
        <v>0.059999999997671694</v>
      </c>
      <c r="N51" s="90">
        <f t="shared" si="18"/>
        <v>0</v>
      </c>
      <c r="O51" s="90">
        <f t="shared" si="18"/>
        <v>0</v>
      </c>
      <c r="P51" s="90">
        <f t="shared" si="18"/>
        <v>0</v>
      </c>
      <c r="Q51" s="90">
        <f t="shared" si="18"/>
        <v>0</v>
      </c>
      <c r="R51" s="90">
        <f t="shared" si="18"/>
        <v>0.3400000000001455</v>
      </c>
      <c r="S51" s="90">
        <f t="shared" si="18"/>
        <v>4500</v>
      </c>
      <c r="T51" s="90">
        <f t="shared" si="18"/>
        <v>9000</v>
      </c>
      <c r="U51" s="90">
        <f t="shared" si="18"/>
        <v>0</v>
      </c>
      <c r="V51" s="90">
        <f t="shared" si="18"/>
        <v>0</v>
      </c>
      <c r="W51" s="90">
        <f t="shared" si="18"/>
        <v>0</v>
      </c>
      <c r="X51" s="90">
        <f t="shared" si="18"/>
        <v>965</v>
      </c>
      <c r="Y51" s="90">
        <f t="shared" si="18"/>
        <v>316</v>
      </c>
      <c r="Z51" s="90">
        <f t="shared" si="18"/>
        <v>4900</v>
      </c>
      <c r="AA51" s="90">
        <f t="shared" si="18"/>
        <v>0</v>
      </c>
      <c r="AB51" s="90">
        <f t="shared" si="18"/>
        <v>0</v>
      </c>
      <c r="AC51" s="90">
        <f t="shared" si="18"/>
        <v>0</v>
      </c>
      <c r="AD51" s="90">
        <f t="shared" si="18"/>
        <v>0</v>
      </c>
      <c r="AE51" s="90">
        <f t="shared" si="18"/>
        <v>0</v>
      </c>
      <c r="AF51" s="90">
        <f t="shared" si="18"/>
        <v>0</v>
      </c>
      <c r="AG51" s="90">
        <f t="shared" si="18"/>
        <v>0</v>
      </c>
      <c r="AH51" s="90">
        <f t="shared" si="18"/>
        <v>0</v>
      </c>
      <c r="AI51" s="90">
        <f t="shared" si="18"/>
        <v>0</v>
      </c>
      <c r="AJ51" s="90">
        <f t="shared" si="18"/>
        <v>0</v>
      </c>
      <c r="AK51" s="90">
        <f t="shared" si="18"/>
        <v>0</v>
      </c>
      <c r="AL51" s="90">
        <f t="shared" si="18"/>
        <v>0</v>
      </c>
      <c r="AM51" s="90">
        <f t="shared" si="18"/>
        <v>0</v>
      </c>
      <c r="AN51" s="90">
        <f t="shared" si="18"/>
        <v>0</v>
      </c>
      <c r="AO51" s="90">
        <f t="shared" si="18"/>
        <v>0</v>
      </c>
      <c r="AP51" s="90">
        <f t="shared" si="18"/>
        <v>0</v>
      </c>
      <c r="AQ51" s="90">
        <f t="shared" si="18"/>
        <v>0</v>
      </c>
      <c r="AR51" s="90">
        <f t="shared" si="18"/>
        <v>0</v>
      </c>
      <c r="AS51" s="90">
        <f t="shared" si="18"/>
        <v>0</v>
      </c>
      <c r="AT51" s="90">
        <f t="shared" si="18"/>
        <v>0</v>
      </c>
      <c r="AU51" s="90">
        <f t="shared" si="18"/>
        <v>0</v>
      </c>
      <c r="AV51" s="90">
        <f t="shared" si="18"/>
        <v>0</v>
      </c>
      <c r="AW51" s="90">
        <f t="shared" si="18"/>
        <v>0</v>
      </c>
      <c r="AX51" s="90">
        <f t="shared" si="18"/>
        <v>0</v>
      </c>
      <c r="AY51" s="90">
        <f t="shared" si="18"/>
        <v>0</v>
      </c>
      <c r="AZ51" s="90">
        <f t="shared" si="18"/>
        <v>0</v>
      </c>
      <c r="BA51" s="90">
        <f t="shared" si="18"/>
        <v>0</v>
      </c>
      <c r="BB51" s="90">
        <f t="shared" si="18"/>
        <v>0</v>
      </c>
      <c r="BC51" s="90">
        <f t="shared" si="18"/>
        <v>0</v>
      </c>
      <c r="BD51" s="90">
        <f t="shared" si="18"/>
        <v>0</v>
      </c>
      <c r="BE51" s="90">
        <f t="shared" si="18"/>
        <v>0</v>
      </c>
      <c r="BF51" s="90">
        <f t="shared" si="18"/>
        <v>0</v>
      </c>
      <c r="BG51" s="90">
        <f t="shared" si="18"/>
        <v>0</v>
      </c>
      <c r="BH51" s="90">
        <f t="shared" si="18"/>
        <v>0</v>
      </c>
      <c r="BI51" s="90">
        <f t="shared" si="18"/>
        <v>0</v>
      </c>
      <c r="BJ51" s="90">
        <f t="shared" si="18"/>
        <v>0</v>
      </c>
      <c r="BK51" s="90">
        <f t="shared" si="18"/>
        <v>0</v>
      </c>
      <c r="BL51" s="90">
        <f t="shared" si="18"/>
        <v>0</v>
      </c>
      <c r="BM51" s="90">
        <f t="shared" si="18"/>
        <v>0</v>
      </c>
      <c r="BN51" s="90">
        <f t="shared" si="18"/>
        <v>0</v>
      </c>
      <c r="BO51" s="90">
        <f t="shared" si="18"/>
        <v>0</v>
      </c>
      <c r="BP51" s="90">
        <f t="shared" si="18"/>
        <v>0</v>
      </c>
      <c r="BQ51" s="90">
        <f t="shared" si="18"/>
        <v>0</v>
      </c>
      <c r="BR51" s="90">
        <f t="shared" si="18"/>
        <v>0</v>
      </c>
      <c r="BS51" s="90">
        <f t="shared" si="18"/>
        <v>0</v>
      </c>
      <c r="BT51" s="90">
        <f t="shared" si="18"/>
        <v>0</v>
      </c>
      <c r="BU51" s="90">
        <f aca="true" t="shared" si="19" ref="BU51:EF51">BU24-BU49</f>
        <v>0</v>
      </c>
      <c r="BV51" s="90">
        <f t="shared" si="19"/>
        <v>0</v>
      </c>
      <c r="BW51" s="90">
        <f t="shared" si="19"/>
        <v>0</v>
      </c>
      <c r="BX51" s="90">
        <f t="shared" si="19"/>
        <v>0</v>
      </c>
      <c r="BY51" s="90">
        <f t="shared" si="19"/>
        <v>0</v>
      </c>
      <c r="BZ51" s="90">
        <f t="shared" si="19"/>
        <v>0</v>
      </c>
      <c r="CA51" s="90">
        <f t="shared" si="19"/>
        <v>0</v>
      </c>
      <c r="CB51" s="90">
        <f t="shared" si="19"/>
        <v>0</v>
      </c>
      <c r="CC51" s="90">
        <f t="shared" si="19"/>
        <v>0</v>
      </c>
      <c r="CD51" s="90">
        <f t="shared" si="19"/>
        <v>0</v>
      </c>
      <c r="CE51" s="90">
        <f t="shared" si="19"/>
        <v>0</v>
      </c>
      <c r="CF51" s="90">
        <f t="shared" si="19"/>
        <v>0</v>
      </c>
      <c r="CG51" s="90">
        <f t="shared" si="19"/>
        <v>0</v>
      </c>
      <c r="CH51" s="90">
        <f t="shared" si="19"/>
        <v>0</v>
      </c>
      <c r="CI51" s="90">
        <f t="shared" si="19"/>
        <v>0</v>
      </c>
      <c r="CJ51" s="90">
        <f t="shared" si="19"/>
        <v>0</v>
      </c>
      <c r="CK51" s="90">
        <f t="shared" si="19"/>
        <v>0</v>
      </c>
      <c r="CL51" s="90">
        <f t="shared" si="19"/>
        <v>0</v>
      </c>
      <c r="CM51" s="90">
        <f t="shared" si="19"/>
        <v>0</v>
      </c>
      <c r="CN51" s="90">
        <f t="shared" si="19"/>
        <v>0</v>
      </c>
      <c r="CO51" s="90">
        <f t="shared" si="19"/>
        <v>0</v>
      </c>
      <c r="CP51" s="90">
        <f t="shared" si="19"/>
        <v>0</v>
      </c>
      <c r="CQ51" s="90">
        <f t="shared" si="19"/>
        <v>0</v>
      </c>
      <c r="CR51" s="90">
        <f t="shared" si="19"/>
        <v>0</v>
      </c>
      <c r="CS51" s="90">
        <f t="shared" si="19"/>
        <v>0</v>
      </c>
      <c r="CT51" s="90">
        <f t="shared" si="19"/>
        <v>0</v>
      </c>
      <c r="CU51" s="90">
        <f t="shared" si="19"/>
        <v>0</v>
      </c>
      <c r="CV51" s="90">
        <f t="shared" si="19"/>
        <v>0</v>
      </c>
      <c r="CW51" s="90">
        <f t="shared" si="19"/>
        <v>0</v>
      </c>
      <c r="CX51" s="90">
        <f t="shared" si="19"/>
        <v>0</v>
      </c>
      <c r="CY51" s="90">
        <f t="shared" si="19"/>
        <v>0</v>
      </c>
      <c r="CZ51" s="90">
        <f t="shared" si="19"/>
        <v>0</v>
      </c>
      <c r="DA51" s="90">
        <f t="shared" si="19"/>
        <v>0</v>
      </c>
      <c r="DB51" s="90">
        <f t="shared" si="19"/>
        <v>0</v>
      </c>
      <c r="DC51" s="90">
        <f t="shared" si="19"/>
        <v>0</v>
      </c>
      <c r="DD51" s="90">
        <f t="shared" si="19"/>
        <v>0</v>
      </c>
      <c r="DE51" s="90">
        <f t="shared" si="19"/>
        <v>0</v>
      </c>
      <c r="DF51" s="90">
        <f t="shared" si="19"/>
        <v>0</v>
      </c>
      <c r="DG51" s="90">
        <f t="shared" si="19"/>
        <v>0</v>
      </c>
      <c r="DH51" s="90">
        <f t="shared" si="19"/>
        <v>0</v>
      </c>
      <c r="DI51" s="90">
        <f t="shared" si="19"/>
        <v>0</v>
      </c>
      <c r="DJ51" s="90">
        <f t="shared" si="19"/>
        <v>0</v>
      </c>
      <c r="DK51" s="90">
        <f t="shared" si="19"/>
        <v>0</v>
      </c>
      <c r="DL51" s="90">
        <f t="shared" si="19"/>
        <v>0</v>
      </c>
      <c r="DM51" s="90">
        <f t="shared" si="19"/>
        <v>0</v>
      </c>
      <c r="DN51" s="90">
        <f t="shared" si="19"/>
        <v>0</v>
      </c>
      <c r="DO51" s="90">
        <f t="shared" si="19"/>
        <v>0</v>
      </c>
      <c r="DP51" s="90">
        <f t="shared" si="19"/>
        <v>0</v>
      </c>
      <c r="DQ51" s="90">
        <f t="shared" si="19"/>
        <v>0</v>
      </c>
      <c r="DR51" s="90">
        <f t="shared" si="19"/>
        <v>0</v>
      </c>
      <c r="DS51" s="90">
        <f t="shared" si="19"/>
        <v>0</v>
      </c>
      <c r="DT51" s="90">
        <f t="shared" si="19"/>
        <v>0</v>
      </c>
      <c r="DU51" s="90">
        <f t="shared" si="19"/>
        <v>0</v>
      </c>
      <c r="DV51" s="90">
        <f t="shared" si="19"/>
        <v>0</v>
      </c>
      <c r="DW51" s="90">
        <f t="shared" si="19"/>
        <v>0</v>
      </c>
      <c r="DX51" s="90">
        <f t="shared" si="19"/>
        <v>0</v>
      </c>
      <c r="DY51" s="90">
        <f t="shared" si="19"/>
        <v>0</v>
      </c>
      <c r="DZ51" s="90">
        <f t="shared" si="19"/>
        <v>0</v>
      </c>
      <c r="EA51" s="90">
        <f t="shared" si="19"/>
        <v>0</v>
      </c>
      <c r="EB51" s="90">
        <f t="shared" si="19"/>
        <v>0</v>
      </c>
      <c r="EC51" s="90">
        <f t="shared" si="19"/>
        <v>0</v>
      </c>
      <c r="ED51" s="90">
        <f t="shared" si="19"/>
        <v>0</v>
      </c>
      <c r="EE51" s="90">
        <f t="shared" si="19"/>
        <v>0</v>
      </c>
      <c r="EF51" s="90">
        <f t="shared" si="19"/>
        <v>0</v>
      </c>
      <c r="EG51" s="90">
        <f aca="true" t="shared" si="20" ref="EG51:GR51">EG24-EG49</f>
        <v>0</v>
      </c>
      <c r="EH51" s="90">
        <f t="shared" si="20"/>
        <v>0</v>
      </c>
      <c r="EI51" s="90">
        <f t="shared" si="20"/>
        <v>0</v>
      </c>
      <c r="EJ51" s="90">
        <f t="shared" si="20"/>
        <v>0</v>
      </c>
      <c r="EK51" s="90">
        <f t="shared" si="20"/>
        <v>0</v>
      </c>
      <c r="EL51" s="90">
        <f t="shared" si="20"/>
        <v>0</v>
      </c>
      <c r="EM51" s="90">
        <f t="shared" si="20"/>
        <v>0</v>
      </c>
      <c r="EN51" s="90">
        <f t="shared" si="20"/>
        <v>0</v>
      </c>
      <c r="EO51" s="90">
        <f t="shared" si="20"/>
        <v>0</v>
      </c>
      <c r="EP51" s="90">
        <f t="shared" si="20"/>
        <v>0</v>
      </c>
      <c r="EQ51" s="90">
        <f t="shared" si="20"/>
        <v>0</v>
      </c>
      <c r="ER51" s="90">
        <f t="shared" si="20"/>
        <v>0</v>
      </c>
      <c r="ES51" s="90">
        <f t="shared" si="20"/>
        <v>0</v>
      </c>
      <c r="ET51" s="90">
        <f t="shared" si="20"/>
        <v>0</v>
      </c>
      <c r="EU51" s="90">
        <f t="shared" si="20"/>
        <v>0</v>
      </c>
      <c r="EV51" s="90">
        <f t="shared" si="20"/>
        <v>0</v>
      </c>
      <c r="EW51" s="90">
        <f t="shared" si="20"/>
        <v>0</v>
      </c>
      <c r="EX51" s="90">
        <f t="shared" si="20"/>
        <v>0</v>
      </c>
      <c r="EY51" s="90">
        <f t="shared" si="20"/>
        <v>0</v>
      </c>
      <c r="EZ51" s="90">
        <f t="shared" si="20"/>
        <v>0</v>
      </c>
      <c r="FA51" s="90">
        <f t="shared" si="20"/>
        <v>0</v>
      </c>
      <c r="FB51" s="90">
        <f t="shared" si="20"/>
        <v>0</v>
      </c>
      <c r="FC51" s="90">
        <f t="shared" si="20"/>
        <v>0</v>
      </c>
      <c r="FD51" s="90">
        <f t="shared" si="20"/>
        <v>0</v>
      </c>
      <c r="FE51" s="90">
        <f t="shared" si="20"/>
        <v>0</v>
      </c>
      <c r="FF51" s="90">
        <f t="shared" si="20"/>
        <v>0</v>
      </c>
      <c r="FG51" s="90">
        <f t="shared" si="20"/>
        <v>0</v>
      </c>
      <c r="FH51" s="90">
        <f t="shared" si="20"/>
        <v>0</v>
      </c>
      <c r="FI51" s="90">
        <f t="shared" si="20"/>
        <v>0</v>
      </c>
      <c r="FJ51" s="90">
        <f t="shared" si="20"/>
        <v>0</v>
      </c>
      <c r="FK51" s="90">
        <f t="shared" si="20"/>
        <v>0</v>
      </c>
      <c r="FL51" s="90">
        <f t="shared" si="20"/>
        <v>0</v>
      </c>
      <c r="FM51" s="90">
        <f t="shared" si="20"/>
        <v>0</v>
      </c>
      <c r="FN51" s="90">
        <f t="shared" si="20"/>
        <v>0</v>
      </c>
      <c r="FO51" s="90">
        <f t="shared" si="20"/>
        <v>0</v>
      </c>
      <c r="FP51" s="90">
        <f t="shared" si="20"/>
        <v>0</v>
      </c>
      <c r="FQ51" s="90">
        <f t="shared" si="20"/>
        <v>0</v>
      </c>
      <c r="FR51" s="90">
        <f t="shared" si="20"/>
        <v>0</v>
      </c>
      <c r="FS51" s="90">
        <f t="shared" si="20"/>
        <v>0</v>
      </c>
      <c r="FT51" s="90">
        <f t="shared" si="20"/>
        <v>0</v>
      </c>
      <c r="FU51" s="90">
        <f t="shared" si="20"/>
        <v>0</v>
      </c>
      <c r="FV51" s="90">
        <f t="shared" si="20"/>
        <v>0</v>
      </c>
      <c r="FW51" s="90">
        <f t="shared" si="20"/>
        <v>0</v>
      </c>
      <c r="FX51" s="90">
        <f t="shared" si="20"/>
        <v>0</v>
      </c>
      <c r="FY51" s="90">
        <f t="shared" si="20"/>
        <v>0</v>
      </c>
      <c r="FZ51" s="90">
        <f t="shared" si="20"/>
        <v>0</v>
      </c>
      <c r="GA51" s="90">
        <f t="shared" si="20"/>
        <v>0</v>
      </c>
      <c r="GB51" s="90">
        <f t="shared" si="20"/>
        <v>0</v>
      </c>
      <c r="GC51" s="90">
        <f t="shared" si="20"/>
        <v>0</v>
      </c>
      <c r="GD51" s="90">
        <f t="shared" si="20"/>
        <v>0</v>
      </c>
      <c r="GE51" s="90">
        <f t="shared" si="20"/>
        <v>0</v>
      </c>
      <c r="GF51" s="90">
        <f t="shared" si="20"/>
        <v>0</v>
      </c>
      <c r="GG51" s="90">
        <f t="shared" si="20"/>
        <v>0</v>
      </c>
      <c r="GH51" s="90">
        <f t="shared" si="20"/>
        <v>0</v>
      </c>
      <c r="GI51" s="90">
        <f t="shared" si="20"/>
        <v>0</v>
      </c>
      <c r="GJ51" s="90">
        <f t="shared" si="20"/>
        <v>0</v>
      </c>
      <c r="GK51" s="90">
        <f t="shared" si="20"/>
        <v>0</v>
      </c>
      <c r="GL51" s="90">
        <f t="shared" si="20"/>
        <v>0</v>
      </c>
      <c r="GM51" s="90">
        <f t="shared" si="20"/>
        <v>0</v>
      </c>
      <c r="GN51" s="90">
        <f t="shared" si="20"/>
        <v>0</v>
      </c>
      <c r="GO51" s="90">
        <f t="shared" si="20"/>
        <v>0</v>
      </c>
      <c r="GP51" s="90">
        <f t="shared" si="20"/>
        <v>0</v>
      </c>
      <c r="GQ51" s="90">
        <f t="shared" si="20"/>
        <v>0</v>
      </c>
      <c r="GR51" s="90">
        <f t="shared" si="20"/>
        <v>0</v>
      </c>
      <c r="GS51" s="90">
        <f aca="true" t="shared" si="21" ref="GS51:GY51">GS24-GS49</f>
        <v>0</v>
      </c>
      <c r="GT51" s="90">
        <f t="shared" si="21"/>
        <v>0</v>
      </c>
      <c r="GU51" s="90">
        <f t="shared" si="21"/>
        <v>0</v>
      </c>
      <c r="GV51" s="90">
        <f t="shared" si="21"/>
        <v>0</v>
      </c>
      <c r="GW51" s="90">
        <f t="shared" si="21"/>
        <v>0</v>
      </c>
      <c r="GX51" s="90">
        <f t="shared" si="21"/>
        <v>0</v>
      </c>
      <c r="GY51" s="90">
        <f t="shared" si="21"/>
        <v>0</v>
      </c>
    </row>
    <row r="52" spans="6:27" ht="12.75">
      <c r="F52" s="92"/>
      <c r="H52" s="92"/>
      <c r="I52" s="92"/>
      <c r="J52" s="92"/>
      <c r="L52" s="69"/>
      <c r="M52" s="102"/>
      <c r="N52" s="61"/>
      <c r="O52" s="61"/>
      <c r="P52" s="61"/>
      <c r="Q52" s="61"/>
      <c r="S52" s="15"/>
      <c r="T52" s="63"/>
      <c r="V52" s="25"/>
      <c r="W52" s="32"/>
      <c r="X52" s="110"/>
      <c r="Y52" s="80"/>
      <c r="Z52" s="88"/>
      <c r="AA52" s="88"/>
    </row>
    <row r="53" spans="1:27" ht="12.75">
      <c r="A53" s="4" t="s">
        <v>19</v>
      </c>
      <c r="E53" s="3">
        <v>4000</v>
      </c>
      <c r="H53" s="92"/>
      <c r="I53" s="92"/>
      <c r="J53" s="92"/>
      <c r="L53" s="69"/>
      <c r="M53" s="102"/>
      <c r="N53" s="61"/>
      <c r="O53" s="61"/>
      <c r="P53" s="61"/>
      <c r="Q53" s="61"/>
      <c r="S53" s="15"/>
      <c r="T53" s="15"/>
      <c r="V53" s="25"/>
      <c r="W53" s="32"/>
      <c r="X53" s="110"/>
      <c r="Y53" s="80"/>
      <c r="Z53" s="88"/>
      <c r="AA53" s="88"/>
    </row>
    <row r="54" spans="8:27" ht="12.75">
      <c r="H54" s="92"/>
      <c r="I54" s="92"/>
      <c r="J54" s="92"/>
      <c r="L54" s="69"/>
      <c r="M54" s="102"/>
      <c r="N54" s="61"/>
      <c r="O54" s="61"/>
      <c r="P54" s="61"/>
      <c r="Q54" s="61"/>
      <c r="S54" s="15"/>
      <c r="T54" s="15"/>
      <c r="V54" s="25"/>
      <c r="W54" s="32"/>
      <c r="X54" s="110"/>
      <c r="Y54" s="80"/>
      <c r="Z54" s="88"/>
      <c r="AA54" s="88"/>
    </row>
    <row r="55" spans="1:27" ht="12.75">
      <c r="A55" s="19"/>
      <c r="L55" s="69"/>
      <c r="M55" s="102"/>
      <c r="N55" s="61"/>
      <c r="O55" s="61"/>
      <c r="P55" s="61"/>
      <c r="Q55" s="61"/>
      <c r="S55" s="15"/>
      <c r="T55" s="15"/>
      <c r="V55" s="25"/>
      <c r="W55" s="32"/>
      <c r="X55" s="110"/>
      <c r="Y55" s="80"/>
      <c r="Z55" s="88"/>
      <c r="AA55" s="88"/>
    </row>
    <row r="56" spans="1:27" ht="18" customHeight="1">
      <c r="A56" s="19"/>
      <c r="L56" s="69"/>
      <c r="M56" s="102"/>
      <c r="N56" s="61"/>
      <c r="O56" s="61"/>
      <c r="P56" s="61"/>
      <c r="Q56" s="61"/>
      <c r="S56" s="15"/>
      <c r="T56" s="15"/>
      <c r="V56" s="25"/>
      <c r="W56" s="32"/>
      <c r="X56" s="110"/>
      <c r="Y56" s="80"/>
      <c r="Z56" s="88"/>
      <c r="AA56" s="88"/>
    </row>
    <row r="57" spans="1:27" ht="12.75">
      <c r="A57" s="19"/>
      <c r="L57" s="69"/>
      <c r="M57" s="102"/>
      <c r="N57" s="61"/>
      <c r="O57" s="61"/>
      <c r="P57" s="61"/>
      <c r="Q57" s="61"/>
      <c r="S57" s="15"/>
      <c r="T57" s="15"/>
      <c r="V57" s="25"/>
      <c r="W57" s="32"/>
      <c r="X57" s="110"/>
      <c r="Y57" s="80"/>
      <c r="Z57" s="88"/>
      <c r="AA57" s="88"/>
    </row>
    <row r="58" spans="12:27" ht="12.75">
      <c r="L58" s="69"/>
      <c r="M58" s="102"/>
      <c r="N58" s="61"/>
      <c r="O58" s="61"/>
      <c r="P58" s="61"/>
      <c r="Q58" s="61"/>
      <c r="S58" s="15"/>
      <c r="T58" s="15"/>
      <c r="V58" s="25"/>
      <c r="W58" s="32"/>
      <c r="X58" s="110"/>
      <c r="Y58" s="80"/>
      <c r="Z58" s="88"/>
      <c r="AA58" s="88"/>
    </row>
    <row r="59" spans="12:27" ht="12.75">
      <c r="L59" s="69"/>
      <c r="M59" s="102"/>
      <c r="N59" s="61"/>
      <c r="O59" s="61"/>
      <c r="P59" s="61"/>
      <c r="Q59" s="61"/>
      <c r="S59" s="15"/>
      <c r="T59" s="15"/>
      <c r="V59" s="25"/>
      <c r="W59" s="32"/>
      <c r="X59" s="110"/>
      <c r="Y59" s="80"/>
      <c r="Z59" s="88"/>
      <c r="AA59" s="88"/>
    </row>
    <row r="60" spans="12:27" ht="12.75">
      <c r="L60" s="69"/>
      <c r="M60" s="102"/>
      <c r="N60" s="61"/>
      <c r="O60" s="61"/>
      <c r="P60" s="61"/>
      <c r="Q60" s="61"/>
      <c r="S60" s="15"/>
      <c r="T60" s="15"/>
      <c r="V60" s="25"/>
      <c r="W60" s="32"/>
      <c r="X60" s="110"/>
      <c r="Y60" s="80"/>
      <c r="Z60" s="88"/>
      <c r="AA60" s="88"/>
    </row>
    <row r="61" spans="12:27" ht="12.75">
      <c r="L61" s="69"/>
      <c r="M61" s="102"/>
      <c r="N61" s="61"/>
      <c r="O61" s="61"/>
      <c r="P61" s="61"/>
      <c r="Q61" s="61"/>
      <c r="S61" s="15"/>
      <c r="T61" s="15"/>
      <c r="V61" s="25"/>
      <c r="W61" s="32"/>
      <c r="X61" s="110"/>
      <c r="Y61" s="80"/>
      <c r="Z61" s="88"/>
      <c r="AA61" s="88"/>
    </row>
    <row r="62" spans="12:27" ht="12.75">
      <c r="L62" s="69"/>
      <c r="M62" s="102"/>
      <c r="N62" s="61"/>
      <c r="O62" s="61"/>
      <c r="P62" s="61"/>
      <c r="Q62" s="61"/>
      <c r="S62" s="15"/>
      <c r="T62" s="15"/>
      <c r="V62" s="25"/>
      <c r="W62" s="32"/>
      <c r="X62" s="110"/>
      <c r="Y62" s="80"/>
      <c r="Z62" s="88"/>
      <c r="AA62" s="88"/>
    </row>
    <row r="63" spans="12:27" ht="12.75">
      <c r="L63" s="69"/>
      <c r="M63" s="102"/>
      <c r="N63" s="61"/>
      <c r="O63" s="61"/>
      <c r="P63" s="61"/>
      <c r="Q63" s="61"/>
      <c r="S63" s="15"/>
      <c r="T63" s="15"/>
      <c r="V63" s="25"/>
      <c r="W63" s="32"/>
      <c r="X63" s="110"/>
      <c r="Y63" s="80"/>
      <c r="Z63" s="88"/>
      <c r="AA63" s="88"/>
    </row>
    <row r="64" spans="12:27" ht="12.75">
      <c r="L64" s="69"/>
      <c r="M64" s="102"/>
      <c r="N64" s="61"/>
      <c r="O64" s="61"/>
      <c r="P64" s="61"/>
      <c r="Q64" s="61"/>
      <c r="S64" s="15"/>
      <c r="T64" s="15"/>
      <c r="V64" s="25"/>
      <c r="W64" s="32"/>
      <c r="X64" s="110"/>
      <c r="Y64" s="80"/>
      <c r="Z64" s="88"/>
      <c r="AA64" s="88"/>
    </row>
    <row r="65" spans="12:27" ht="12.75">
      <c r="L65" s="69"/>
      <c r="M65" s="102"/>
      <c r="N65" s="61"/>
      <c r="O65" s="61"/>
      <c r="P65" s="61"/>
      <c r="Q65" s="61"/>
      <c r="S65" s="15"/>
      <c r="T65" s="15"/>
      <c r="V65" s="25"/>
      <c r="W65" s="32"/>
      <c r="X65" s="110"/>
      <c r="Y65" s="80"/>
      <c r="Z65" s="88"/>
      <c r="AA65" s="88"/>
    </row>
    <row r="66" spans="12:27" ht="12.75">
      <c r="L66" s="69"/>
      <c r="M66" s="102"/>
      <c r="N66" s="61"/>
      <c r="O66" s="61"/>
      <c r="P66" s="61"/>
      <c r="Q66" s="61"/>
      <c r="S66" s="15"/>
      <c r="T66" s="15"/>
      <c r="V66" s="25"/>
      <c r="W66" s="32"/>
      <c r="X66" s="110"/>
      <c r="Y66" s="80"/>
      <c r="Z66" s="88"/>
      <c r="AA66" s="88"/>
    </row>
    <row r="67" spans="12:27" ht="12.75">
      <c r="L67" s="69"/>
      <c r="M67" s="102"/>
      <c r="N67" s="61"/>
      <c r="O67" s="61"/>
      <c r="P67" s="61"/>
      <c r="Q67" s="61"/>
      <c r="S67" s="15"/>
      <c r="T67" s="15"/>
      <c r="V67" s="25"/>
      <c r="W67" s="32"/>
      <c r="X67" s="110"/>
      <c r="Y67" s="80"/>
      <c r="Z67" s="88"/>
      <c r="AA67" s="88"/>
    </row>
    <row r="68" spans="12:27" ht="12.75">
      <c r="L68" s="69"/>
      <c r="M68" s="102"/>
      <c r="N68" s="61"/>
      <c r="O68" s="61"/>
      <c r="P68" s="61"/>
      <c r="Q68" s="61"/>
      <c r="S68" s="15"/>
      <c r="T68" s="15"/>
      <c r="V68" s="25"/>
      <c r="W68" s="32"/>
      <c r="X68" s="110"/>
      <c r="Y68" s="80"/>
      <c r="Z68" s="88"/>
      <c r="AA68" s="88"/>
    </row>
    <row r="69" spans="12:27" ht="12.75">
      <c r="L69" s="69"/>
      <c r="M69" s="102"/>
      <c r="N69" s="61"/>
      <c r="O69" s="61"/>
      <c r="P69" s="61"/>
      <c r="Q69" s="61"/>
      <c r="S69" s="15"/>
      <c r="T69" s="15"/>
      <c r="V69" s="25"/>
      <c r="W69" s="32"/>
      <c r="X69" s="110"/>
      <c r="Y69" s="80"/>
      <c r="Z69" s="88"/>
      <c r="AA69" s="88"/>
    </row>
    <row r="70" spans="12:27" ht="12.75">
      <c r="L70" s="69"/>
      <c r="M70" s="102"/>
      <c r="N70" s="61"/>
      <c r="O70" s="61"/>
      <c r="P70" s="61"/>
      <c r="Q70" s="61"/>
      <c r="S70" s="15"/>
      <c r="T70" s="15"/>
      <c r="V70" s="25"/>
      <c r="W70" s="32"/>
      <c r="X70" s="110"/>
      <c r="Y70" s="80"/>
      <c r="Z70" s="88"/>
      <c r="AA70" s="88"/>
    </row>
    <row r="71" spans="12:27" ht="12.75">
      <c r="L71" s="69"/>
      <c r="M71" s="102"/>
      <c r="N71" s="61"/>
      <c r="O71" s="61"/>
      <c r="P71" s="61"/>
      <c r="Q71" s="61"/>
      <c r="S71" s="15"/>
      <c r="T71" s="15"/>
      <c r="V71" s="72"/>
      <c r="W71" s="32"/>
      <c r="X71" s="111"/>
      <c r="Y71" s="80"/>
      <c r="Z71" s="88"/>
      <c r="AA71" s="88"/>
    </row>
    <row r="72" spans="12:27" ht="12.75">
      <c r="L72" s="69"/>
      <c r="M72" s="102"/>
      <c r="N72" s="61"/>
      <c r="O72" s="61"/>
      <c r="P72" s="61"/>
      <c r="Q72" s="61"/>
      <c r="S72" s="15"/>
      <c r="T72" s="15"/>
      <c r="V72" s="72"/>
      <c r="W72" s="32"/>
      <c r="X72" s="111"/>
      <c r="Y72" s="80"/>
      <c r="Z72" s="88"/>
      <c r="AA72" s="88"/>
    </row>
    <row r="73" spans="12:27" ht="12.75">
      <c r="L73" s="69"/>
      <c r="M73" s="102"/>
      <c r="N73" s="61"/>
      <c r="O73" s="61"/>
      <c r="P73" s="61"/>
      <c r="Q73" s="61"/>
      <c r="S73" s="15"/>
      <c r="T73" s="15"/>
      <c r="V73" s="72"/>
      <c r="W73" s="32"/>
      <c r="X73" s="111"/>
      <c r="Y73" s="80"/>
      <c r="Z73" s="88"/>
      <c r="AA73" s="88"/>
    </row>
    <row r="74" spans="12:27" ht="12.75">
      <c r="L74" s="69"/>
      <c r="M74" s="102"/>
      <c r="N74" s="61"/>
      <c r="O74" s="61"/>
      <c r="P74" s="61"/>
      <c r="Q74" s="61"/>
      <c r="S74" s="15"/>
      <c r="T74" s="15"/>
      <c r="V74" s="72"/>
      <c r="X74" s="111"/>
      <c r="Y74" s="80"/>
      <c r="Z74" s="88"/>
      <c r="AA74" s="88"/>
    </row>
    <row r="75" spans="12:27" ht="12.75">
      <c r="L75" s="69"/>
      <c r="M75" s="102"/>
      <c r="N75" s="61"/>
      <c r="O75" s="61"/>
      <c r="P75" s="61"/>
      <c r="Q75" s="61"/>
      <c r="S75" s="15"/>
      <c r="T75" s="15"/>
      <c r="V75" s="72"/>
      <c r="X75" s="111"/>
      <c r="Y75" s="80"/>
      <c r="Z75" s="88"/>
      <c r="AA75" s="88"/>
    </row>
    <row r="76" spans="12:27" ht="12.75">
      <c r="L76" s="69"/>
      <c r="M76" s="102"/>
      <c r="V76" s="72"/>
      <c r="X76" s="111"/>
      <c r="Y76" s="80"/>
      <c r="Z76" s="88"/>
      <c r="AA76" s="88"/>
    </row>
    <row r="77" spans="12:27" ht="12.75">
      <c r="L77" s="69"/>
      <c r="M77" s="102"/>
      <c r="V77" s="72"/>
      <c r="X77" s="111"/>
      <c r="Y77" s="80"/>
      <c r="Z77" s="88"/>
      <c r="AA77" s="88"/>
    </row>
    <row r="78" spans="12:27" ht="12.75">
      <c r="L78" s="69"/>
      <c r="M78" s="102"/>
      <c r="V78" s="72"/>
      <c r="X78" s="111"/>
      <c r="Y78" s="80"/>
      <c r="Z78" s="88"/>
      <c r="AA78" s="88"/>
    </row>
    <row r="79" spans="12:27" ht="12.75">
      <c r="L79" s="69"/>
      <c r="M79" s="102"/>
      <c r="V79" s="72"/>
      <c r="X79" s="111"/>
      <c r="Y79" s="80"/>
      <c r="Z79" s="88"/>
      <c r="AA79" s="88"/>
    </row>
    <row r="80" spans="12:27" ht="12.75">
      <c r="L80" s="69"/>
      <c r="M80" s="102"/>
      <c r="V80" s="72"/>
      <c r="X80" s="111"/>
      <c r="Y80" s="80"/>
      <c r="Z80" s="88"/>
      <c r="AA80" s="88"/>
    </row>
  </sheetData>
  <sheetProtection/>
  <mergeCells count="2">
    <mergeCell ref="A48:B48"/>
    <mergeCell ref="A15:B15"/>
  </mergeCells>
  <printOptions gridLines="1" headings="1"/>
  <pageMargins left="0.7" right="0.7" top="0.6" bottom="0.5" header="0.2" footer="0.1"/>
  <pageSetup fitToHeight="1" fitToWidth="1" horizontalDpi="600" verticalDpi="600" orientation="landscape" scale="34" r:id="rId1"/>
  <headerFooter>
    <oddHeader>&amp;C&amp;14HAPI
Fiscal Year 23 Annual Projected Budget</oddHeader>
    <oddFooter>&amp;CAs Of March 2016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Lynece Benton-Stewart</cp:lastModifiedBy>
  <cp:lastPrinted>2017-06-07T20:16:15Z</cp:lastPrinted>
  <dcterms:created xsi:type="dcterms:W3CDTF">2012-06-11T21:21:46Z</dcterms:created>
  <dcterms:modified xsi:type="dcterms:W3CDTF">2023-06-21T13:06:09Z</dcterms:modified>
  <cp:category/>
  <cp:version/>
  <cp:contentType/>
  <cp:contentStatus/>
</cp:coreProperties>
</file>