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Dropbox\NCC Financials\2022 Financials\"/>
    </mc:Choice>
  </mc:AlternateContent>
  <xr:revisionPtr revIDLastSave="0" documentId="13_ncr:1_{972283BA-5D1E-4ECE-AE24-885E1DD106B4}" xr6:coauthVersionLast="47" xr6:coauthVersionMax="47" xr10:uidLastSave="{00000000-0000-0000-0000-000000000000}"/>
  <bookViews>
    <workbookView xWindow="-120" yWindow="-120" windowWidth="21840" windowHeight="13140" activeTab="1" xr2:uid="{DCBB5CC8-4B02-AF41-AF86-948F62A0DBE0}"/>
  </bookViews>
  <sheets>
    <sheet name="2022 Budget" sheetId="3" r:id="rId1"/>
    <sheet name="Monthly 202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2" i="2" l="1"/>
  <c r="G73" i="2"/>
  <c r="H73" i="2"/>
  <c r="I73" i="2"/>
  <c r="J73" i="2"/>
  <c r="K73" i="2"/>
  <c r="L73" i="2"/>
  <c r="M73" i="2"/>
  <c r="N73" i="2"/>
  <c r="O73" i="2"/>
  <c r="P73" i="2"/>
  <c r="Q73" i="2"/>
  <c r="F73" i="2"/>
  <c r="G72" i="2"/>
  <c r="H72" i="2"/>
  <c r="I72" i="2"/>
  <c r="J72" i="2"/>
  <c r="K72" i="2"/>
  <c r="L72" i="2"/>
  <c r="M72" i="2"/>
  <c r="N72" i="2"/>
  <c r="O72" i="2"/>
  <c r="P72" i="2"/>
  <c r="Q72" i="2"/>
  <c r="F72" i="2"/>
  <c r="G12" i="2"/>
  <c r="H12" i="2"/>
  <c r="I12" i="2"/>
  <c r="J12" i="2"/>
  <c r="K12" i="2"/>
  <c r="L12" i="2"/>
  <c r="M12" i="2"/>
  <c r="N12" i="2"/>
  <c r="O12" i="2"/>
  <c r="P12" i="2"/>
  <c r="Q12" i="2"/>
  <c r="F12" i="2"/>
  <c r="H71" i="3"/>
  <c r="H55" i="3"/>
  <c r="H52" i="3"/>
  <c r="H44" i="3"/>
  <c r="H35" i="3"/>
  <c r="H26" i="3"/>
  <c r="H73" i="3"/>
  <c r="H12" i="3"/>
  <c r="R59" i="2"/>
  <c r="R5" i="2"/>
  <c r="R4" i="2"/>
  <c r="R12" i="2"/>
  <c r="R71" i="2"/>
  <c r="R70" i="2"/>
  <c r="R69" i="2"/>
  <c r="R68" i="2"/>
  <c r="R67" i="2"/>
  <c r="R66" i="2"/>
  <c r="R65" i="2"/>
  <c r="R64" i="2"/>
  <c r="R63" i="2"/>
  <c r="R62" i="2"/>
  <c r="R61" i="2"/>
  <c r="R60" i="2"/>
  <c r="R58" i="2"/>
  <c r="R57" i="2"/>
  <c r="R56" i="2"/>
  <c r="R52" i="2"/>
  <c r="R53" i="2"/>
  <c r="R54" i="2"/>
  <c r="S70" i="2"/>
  <c r="S54" i="2"/>
  <c r="S51" i="2"/>
  <c r="S43" i="2"/>
  <c r="S34" i="2"/>
  <c r="S25" i="2"/>
  <c r="S12" i="2"/>
  <c r="R46" i="2"/>
  <c r="R47" i="2"/>
  <c r="R48" i="2"/>
  <c r="R49" i="2"/>
  <c r="R50" i="2"/>
  <c r="R45" i="2"/>
  <c r="H51" i="2"/>
  <c r="I51" i="2"/>
  <c r="J51" i="2"/>
  <c r="K51" i="2"/>
  <c r="L51" i="2"/>
  <c r="M51" i="2"/>
  <c r="N51" i="2"/>
  <c r="O51" i="2"/>
  <c r="P51" i="2"/>
  <c r="Q51" i="2"/>
  <c r="F51" i="2"/>
  <c r="G51" i="2"/>
  <c r="R37" i="2"/>
  <c r="R38" i="2"/>
  <c r="R39" i="2"/>
  <c r="R40" i="2"/>
  <c r="R41" i="2"/>
  <c r="R42" i="2"/>
  <c r="R36" i="2"/>
  <c r="G43" i="2"/>
  <c r="H43" i="2"/>
  <c r="I43" i="2"/>
  <c r="J43" i="2"/>
  <c r="K43" i="2"/>
  <c r="L43" i="2"/>
  <c r="M43" i="2"/>
  <c r="N43" i="2"/>
  <c r="O43" i="2"/>
  <c r="P43" i="2"/>
  <c r="Q43" i="2"/>
  <c r="F43" i="2"/>
  <c r="R28" i="2"/>
  <c r="R29" i="2"/>
  <c r="R30" i="2"/>
  <c r="R31" i="2"/>
  <c r="R32" i="2"/>
  <c r="R33" i="2"/>
  <c r="R27" i="2"/>
  <c r="R17" i="2"/>
  <c r="R18" i="2"/>
  <c r="R19" i="2"/>
  <c r="R20" i="2"/>
  <c r="R21" i="2"/>
  <c r="R22" i="2"/>
  <c r="R23" i="2"/>
  <c r="R24" i="2"/>
  <c r="R16" i="2"/>
  <c r="R7" i="2"/>
  <c r="R8" i="2"/>
  <c r="R9" i="2"/>
  <c r="R10" i="2"/>
  <c r="R11" i="2"/>
  <c r="R6" i="2"/>
  <c r="G34" i="2"/>
  <c r="H34" i="2"/>
  <c r="I34" i="2"/>
  <c r="J34" i="2"/>
  <c r="K34" i="2"/>
  <c r="L34" i="2"/>
  <c r="M34" i="2"/>
  <c r="N34" i="2"/>
  <c r="O34" i="2"/>
  <c r="P34" i="2"/>
  <c r="Q34" i="2"/>
  <c r="F34" i="2"/>
  <c r="K25" i="2"/>
  <c r="L25" i="2"/>
  <c r="M25" i="2"/>
  <c r="N25" i="2"/>
  <c r="O25" i="2"/>
  <c r="P25" i="2"/>
  <c r="Q25" i="2"/>
  <c r="J25" i="2"/>
  <c r="I25" i="2"/>
  <c r="H25" i="2"/>
  <c r="F25" i="2"/>
  <c r="G25" i="2"/>
  <c r="R51" i="2"/>
  <c r="R43" i="2"/>
  <c r="R34" i="2"/>
  <c r="H76" i="3"/>
  <c r="R25" i="2"/>
  <c r="S72" i="2"/>
  <c r="S75" i="2"/>
</calcChain>
</file>

<file path=xl/sharedStrings.xml><?xml version="1.0" encoding="utf-8"?>
<sst xmlns="http://schemas.openxmlformats.org/spreadsheetml/2006/main" count="248" uniqueCount="123">
  <si>
    <t>Notes</t>
  </si>
  <si>
    <t>Ordinary Income/Expense</t>
  </si>
  <si>
    <t>Income</t>
  </si>
  <si>
    <t>Individual Donations</t>
  </si>
  <si>
    <t>Foundation Giving</t>
  </si>
  <si>
    <t>Other sponsorship</t>
  </si>
  <si>
    <t>Academy Income</t>
  </si>
  <si>
    <t>TCF Sponsorship</t>
  </si>
  <si>
    <t>Proccess Group/Workshop Income</t>
  </si>
  <si>
    <t>Total Income</t>
  </si>
  <si>
    <t>Gross Profit</t>
  </si>
  <si>
    <t>Expense</t>
  </si>
  <si>
    <t>Academy</t>
  </si>
  <si>
    <t>Materials</t>
  </si>
  <si>
    <t>Faculty</t>
  </si>
  <si>
    <t>$3500/academy (growing leaders, molly grisham, joe ehrmann, jody)</t>
  </si>
  <si>
    <t>Food</t>
  </si>
  <si>
    <t>Therapists</t>
  </si>
  <si>
    <t>Marketing</t>
  </si>
  <si>
    <t>Alumni Sessions</t>
  </si>
  <si>
    <t>Other</t>
  </si>
  <si>
    <t>Total Academy Expense</t>
  </si>
  <si>
    <t>The Coach Forum Expense</t>
  </si>
  <si>
    <t>Speakers</t>
  </si>
  <si>
    <t>Media</t>
  </si>
  <si>
    <t>Food and Drink</t>
  </si>
  <si>
    <t>Venue</t>
  </si>
  <si>
    <t>Total Coach Forum Expense</t>
  </si>
  <si>
    <t>AD Lunch Expense</t>
  </si>
  <si>
    <t>Total AD Lunch Expense</t>
  </si>
  <si>
    <t>Payroll Expenses</t>
  </si>
  <si>
    <t>Taxes</t>
  </si>
  <si>
    <t>Health Insurance</t>
  </si>
  <si>
    <t>Process group/Workshop Expense</t>
  </si>
  <si>
    <t>Finance &amp; Processing Fees</t>
  </si>
  <si>
    <t>Rent or Lease</t>
  </si>
  <si>
    <t>Dues &amp; Subscriptions</t>
  </si>
  <si>
    <t>Office Expense</t>
  </si>
  <si>
    <t>Cell Phone</t>
  </si>
  <si>
    <t>$50*4 employees*12</t>
  </si>
  <si>
    <t>Car Allowance</t>
  </si>
  <si>
    <t>Development Expense</t>
  </si>
  <si>
    <t>Professional Development</t>
  </si>
  <si>
    <t>Travel</t>
  </si>
  <si>
    <t>Dining</t>
  </si>
  <si>
    <t>Legal &amp; Professional Fees</t>
  </si>
  <si>
    <t>Consulting/Contract Services</t>
  </si>
  <si>
    <t>Insurance</t>
  </si>
  <si>
    <t>Total Expense</t>
  </si>
  <si>
    <t>Net Ordinary Income</t>
  </si>
  <si>
    <t>TCF income</t>
  </si>
  <si>
    <t>Product sales</t>
  </si>
  <si>
    <t>Metro Coaches Leadership Series</t>
  </si>
  <si>
    <t>Group leaders</t>
  </si>
  <si>
    <t>Off-site Meeting Expense</t>
  </si>
  <si>
    <t>process groups &gt; $15/session, 7 sessions = 105/person, 6 people = 630/group, 4 groups = 2520</t>
  </si>
  <si>
    <t>*budgeting for 2 academies</t>
  </si>
  <si>
    <t>$300/Saturday, 4 Saturdays</t>
  </si>
  <si>
    <t>design (graphics, curriculum changes, etc.), ads</t>
  </si>
  <si>
    <t>design</t>
  </si>
  <si>
    <t xml:space="preserve">500/leader, 10 leaders/series, 2 serieses </t>
  </si>
  <si>
    <t>Total MCLS Expense</t>
  </si>
  <si>
    <t>supplies ($300 per series), gift cards ($250 per series), etc.</t>
  </si>
  <si>
    <t>$1050/series for photographer and videographer</t>
  </si>
  <si>
    <t>chino and bekah</t>
  </si>
  <si>
    <t>speaker travel, gifts for speakers, t shirts, etc</t>
  </si>
  <si>
    <t>average $170/mo without Jeff, add $50/mo</t>
  </si>
  <si>
    <t>EOS and board meetings venue + food</t>
  </si>
  <si>
    <t>cate flies in for each EOS meeting; parking</t>
  </si>
  <si>
    <t>dining out expenses for staff meetings, donor meetings, etc.; averaging 290/mo so far this year, would account for more next year due to covid relaxations</t>
  </si>
  <si>
    <t>average $90/person, plan for 250 attendees</t>
  </si>
  <si>
    <t>AV (Elevate team), videographer, photographer</t>
  </si>
  <si>
    <t>material rentals, signage, branded giveaways</t>
  </si>
  <si>
    <t>process groups therapists: 4 groups/year, $2000/group</t>
  </si>
  <si>
    <t>10 decks</t>
  </si>
  <si>
    <t>gifts, travel, misc</t>
  </si>
  <si>
    <t>work on website and design + ads</t>
  </si>
  <si>
    <t>$2,000 in 2020 Q4 for design and consultant work for EOY, budget same for Q2 but half as much in Q1 and Q3; add printing and mailing; TIAA monthly bills ($175/mo), gifts and prizes</t>
  </si>
  <si>
    <t>other programs sponsorships - metro (25k coming from amazon; 5k phoenix club); march madness ($1500)</t>
  </si>
  <si>
    <t>Pinnacle, Brassfield and Gorrie, TriStar expect more than 2021 because more time to prepare (about total expense - income)</t>
  </si>
  <si>
    <t>2500 for flavor catering; coffee, water, snacks</t>
  </si>
  <si>
    <t>will buy more card decks: $1800 for 500; books $1000 (have enough for spring), printing $300 per series, signage ($460 for new banners)</t>
  </si>
  <si>
    <t>anticipating 122,000 actuals for 2021</t>
  </si>
  <si>
    <t>Data Collection</t>
  </si>
  <si>
    <t>2022 Annual Budget</t>
  </si>
  <si>
    <t>2021 annual budget</t>
  </si>
  <si>
    <t>(5,372.73)</t>
  </si>
  <si>
    <t>Net Income</t>
  </si>
  <si>
    <t>Curriculum</t>
  </si>
  <si>
    <t>Jan-Oct Actuals</t>
  </si>
  <si>
    <t>Academy &gt; avg $350/person, 20 coaches/academy, 2 academies</t>
  </si>
  <si>
    <t>Design</t>
  </si>
  <si>
    <t>longitudinal study - probably will bump to 2023</t>
  </si>
  <si>
    <t>buying and mailing books; printing, binders</t>
  </si>
  <si>
    <t>Group Leader Training</t>
  </si>
  <si>
    <t>321/mo for 3 people + 420 for jeff</t>
  </si>
  <si>
    <t>Gsuite, dropbox, godaddy, vimeo, canva, zoom, mailchimp, kindful, typeform</t>
  </si>
  <si>
    <t xml:space="preserve">waters, snacks, meals </t>
  </si>
  <si>
    <t>$1250/therapist/academy &gt; 4 therapists/academy; 2 academies</t>
  </si>
  <si>
    <t>Kathryn plus state of TN renewal fee</t>
  </si>
  <si>
    <t>2022 renewal 1,157 plus 15%</t>
  </si>
  <si>
    <t>1507.14/mo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</si>
  <si>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</si>
  <si>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</si>
  <si>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</si>
  <si>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</si>
  <si>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</si>
  <si>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</si>
  <si>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</si>
  <si>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</si>
  <si>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</si>
  <si>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</si>
  <si>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</si>
  <si>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</si>
  <si>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$646/mo for EOS; $1,000 for SEO, $25k for Scott for the first 6 months</t>
  </si>
  <si>
    <t>total</t>
  </si>
  <si>
    <t>General Marketing and Website</t>
  </si>
  <si>
    <t>$300 for three events</t>
  </si>
  <si>
    <t>dining out expenses for staff meetings, donor meetings, coaches coffees, etc.; averaging 290/mo so far this year, would account for more next year due to covid relaxations</t>
  </si>
  <si>
    <t>$300 for 3 sessions</t>
  </si>
  <si>
    <t>Incentive Compensation</t>
  </si>
  <si>
    <t>General Marketing Website Maintenance</t>
  </si>
  <si>
    <t>work on website and design + ads + gear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</si>
</sst>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_ ;_ * \(#,##0.00\)_ ;_ * &quot;-&quot;??_)_ ;_ @_ "/>
    <numFmt numFmtId="165" formatCode="_ * #,##0_)_ ;_ * \(#,##0\)_ ;_ * &quot;-&quot;??_)_ ;_ @_ "/>
    <numFmt numFmtId="166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49" fontId="3" fillId="2" borderId="0" xfId="0" applyNumberFormat="1" applyFont="1" applyFill="1" applyAlignment="1">
      <alignment horizontal="center"/>
    </xf>
    <xf numFmtId="0" fontId="2" fillId="0" borderId="0" xfId="0" applyFont="1"/>
    <xf numFmtId="49" fontId="4" fillId="0" borderId="0" xfId="0" applyNumberFormat="1" applyFont="1"/>
    <xf numFmtId="165" fontId="0" fillId="0" borderId="0" xfId="1" applyNumberFormat="1" applyFont="1"/>
    <xf numFmtId="49" fontId="4" fillId="3" borderId="0" xfId="0" applyNumberFormat="1" applyFont="1" applyFill="1"/>
    <xf numFmtId="0" fontId="5" fillId="0" borderId="0" xfId="0" applyFont="1"/>
    <xf numFmtId="37" fontId="0" fillId="0" borderId="0" xfId="0" applyNumberFormat="1"/>
    <xf numFmtId="39" fontId="4" fillId="3" borderId="0" xfId="0" applyNumberFormat="1" applyFont="1" applyFill="1"/>
    <xf numFmtId="49" fontId="4" fillId="2" borderId="0" xfId="0" applyNumberFormat="1" applyFont="1" applyFill="1"/>
    <xf numFmtId="0" fontId="6" fillId="0" borderId="0" xfId="0" applyFont="1"/>
    <xf numFmtId="39" fontId="4" fillId="0" borderId="0" xfId="0" applyNumberFormat="1" applyFont="1"/>
    <xf numFmtId="4" fontId="0" fillId="0" borderId="0" xfId="0" applyNumberFormat="1"/>
    <xf numFmtId="39" fontId="4" fillId="5" borderId="1" xfId="0" applyNumberFormat="1" applyFont="1" applyFill="1" applyBorder="1"/>
    <xf numFmtId="39" fontId="4" fillId="4" borderId="2" xfId="0" applyNumberFormat="1" applyFont="1" applyFill="1" applyBorder="1"/>
    <xf numFmtId="0" fontId="6" fillId="0" borderId="3" xfId="0" applyFont="1" applyBorder="1"/>
    <xf numFmtId="166" fontId="4" fillId="0" borderId="3" xfId="0" applyNumberFormat="1" applyFont="1" applyBorder="1"/>
    <xf numFmtId="165" fontId="0" fillId="0" borderId="0" xfId="0" applyNumberFormat="1"/>
    <xf numFmtId="39" fontId="4" fillId="0" borderId="4" xfId="0" applyNumberFormat="1" applyFont="1" applyBorder="1"/>
    <xf numFmtId="49" fontId="7" fillId="2" borderId="0" xfId="0" applyNumberFormat="1" applyFont="1" applyFill="1" applyAlignment="1">
      <alignment horizontal="centerContinuous"/>
    </xf>
    <xf numFmtId="165" fontId="2" fillId="2" borderId="0" xfId="1" applyNumberFormat="1" applyFont="1" applyFill="1"/>
    <xf numFmtId="0" fontId="2" fillId="2" borderId="0" xfId="0" applyFont="1" applyFill="1"/>
    <xf numFmtId="39" fontId="4" fillId="6" borderId="1" xfId="0" applyNumberFormat="1" applyFont="1" applyFill="1" applyBorder="1"/>
    <xf numFmtId="165" fontId="2" fillId="3" borderId="0" xfId="1" applyNumberFormat="1" applyFont="1" applyFill="1"/>
    <xf numFmtId="165" fontId="2" fillId="3" borderId="5" xfId="1" applyNumberFormat="1" applyFont="1" applyFill="1" applyBorder="1"/>
    <xf numFmtId="39" fontId="4" fillId="2" borderId="0" xfId="0" applyNumberFormat="1" applyFont="1" applyFill="1"/>
    <xf numFmtId="49" fontId="7" fillId="2" borderId="0" xfId="0" applyNumberFormat="1" applyFont="1" applyFill="1" applyAlignment="1">
      <alignment horizontal="center"/>
    </xf>
    <xf numFmtId="3" fontId="0" fillId="0" borderId="0" xfId="0" applyNumberFormat="1"/>
    <xf numFmtId="165" fontId="0" fillId="0" borderId="0" xfId="1" applyNumberFormat="1" applyFont="1" applyFill="1"/>
    <xf numFmtId="37" fontId="0" fillId="0" borderId="0" xfId="0" applyNumberFormat="1" applyFill="1"/>
    <xf numFmtId="49" fontId="6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165" fontId="2" fillId="2" borderId="6" xfId="1" applyNumberFormat="1" applyFont="1" applyFill="1" applyBorder="1"/>
    <xf numFmtId="0" fontId="2" fillId="2" borderId="6" xfId="0" applyFont="1" applyFill="1" applyBorder="1"/>
    <xf numFmtId="0" fontId="0" fillId="0" borderId="6" xfId="0" applyBorder="1"/>
    <xf numFmtId="49" fontId="4" fillId="0" borderId="6" xfId="0" applyNumberFormat="1" applyFont="1" applyBorder="1"/>
    <xf numFmtId="0" fontId="2" fillId="0" borderId="6" xfId="0" applyFont="1" applyBorder="1"/>
    <xf numFmtId="165" fontId="0" fillId="0" borderId="6" xfId="1" applyNumberFormat="1" applyFont="1" applyBorder="1"/>
    <xf numFmtId="2" fontId="4" fillId="0" borderId="6" xfId="0" applyNumberFormat="1" applyFont="1" applyBorder="1"/>
    <xf numFmtId="2" fontId="3" fillId="0" borderId="6" xfId="0" applyNumberFormat="1" applyFont="1" applyBorder="1"/>
    <xf numFmtId="165" fontId="0" fillId="0" borderId="6" xfId="1" applyNumberFormat="1" applyFont="1" applyFill="1" applyBorder="1"/>
    <xf numFmtId="2" fontId="8" fillId="0" borderId="6" xfId="0" applyNumberFormat="1" applyFont="1" applyBorder="1"/>
    <xf numFmtId="49" fontId="4" fillId="3" borderId="6" xfId="0" applyNumberFormat="1" applyFont="1" applyFill="1" applyBorder="1"/>
    <xf numFmtId="2" fontId="4" fillId="3" borderId="6" xfId="0" applyNumberFormat="1" applyFont="1" applyFill="1" applyBorder="1"/>
    <xf numFmtId="165" fontId="2" fillId="3" borderId="6" xfId="1" applyNumberFormat="1" applyFont="1" applyFill="1" applyBorder="1"/>
    <xf numFmtId="0" fontId="5" fillId="0" borderId="6" xfId="0" applyFont="1" applyBorder="1"/>
    <xf numFmtId="49" fontId="4" fillId="0" borderId="6" xfId="0" applyNumberFormat="1" applyFont="1" applyFill="1" applyBorder="1"/>
    <xf numFmtId="37" fontId="0" fillId="0" borderId="6" xfId="0" applyNumberFormat="1" applyFill="1" applyBorder="1"/>
    <xf numFmtId="37" fontId="0" fillId="0" borderId="6" xfId="0" applyNumberFormat="1" applyBorder="1"/>
    <xf numFmtId="39" fontId="4" fillId="3" borderId="6" xfId="0" applyNumberFormat="1" applyFont="1" applyFill="1" applyBorder="1"/>
    <xf numFmtId="49" fontId="4" fillId="2" borderId="6" xfId="0" applyNumberFormat="1" applyFont="1" applyFill="1" applyBorder="1"/>
    <xf numFmtId="2" fontId="4" fillId="2" borderId="6" xfId="0" applyNumberFormat="1" applyFont="1" applyFill="1" applyBorder="1"/>
    <xf numFmtId="2" fontId="3" fillId="2" borderId="6" xfId="0" applyNumberFormat="1" applyFont="1" applyFill="1" applyBorder="1"/>
    <xf numFmtId="2" fontId="0" fillId="0" borderId="6" xfId="0" applyNumberFormat="1" applyBorder="1"/>
    <xf numFmtId="2" fontId="2" fillId="0" borderId="6" xfId="0" applyNumberFormat="1" applyFont="1" applyBorder="1"/>
    <xf numFmtId="165" fontId="0" fillId="0" borderId="6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00050" cy="234950"/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BE052F2-E549-7B41-866C-0005412F6153}"/>
            </a:ext>
          </a:extLst>
        </xdr:cNvPr>
        <xdr:cNvSpPr/>
      </xdr:nvSpPr>
      <xdr:spPr bwMode="auto">
        <a:xfrm>
          <a:off x="0" y="0"/>
          <a:ext cx="400050" cy="234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400050" cy="234950"/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FF8104D-817C-B24E-B3AC-3223870DBC32}"/>
            </a:ext>
          </a:extLst>
        </xdr:cNvPr>
        <xdr:cNvSpPr/>
      </xdr:nvSpPr>
      <xdr:spPr bwMode="auto">
        <a:xfrm>
          <a:off x="0" y="0"/>
          <a:ext cx="400050" cy="234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400050" cy="228600"/>
    <xdr:pic>
      <xdr:nvPicPr>
        <xdr:cNvPr id="4" name="FILTER" hidden="1">
          <a:extLst>
            <a:ext uri="{FF2B5EF4-FFF2-40B4-BE49-F238E27FC236}">
              <a16:creationId xmlns:a16="http://schemas.microsoft.com/office/drawing/2014/main" id="{915C9CEE-B95E-154C-B61A-EC8649CA946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005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400050" cy="228600"/>
    <xdr:pic>
      <xdr:nvPicPr>
        <xdr:cNvPr id="5" name="HEADER" hidden="1">
          <a:extLst>
            <a:ext uri="{FF2B5EF4-FFF2-40B4-BE49-F238E27FC236}">
              <a16:creationId xmlns:a16="http://schemas.microsoft.com/office/drawing/2014/main" id="{D06FFA43-E13A-A740-8366-6CF7F4627E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005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400050" cy="234950"/>
    <xdr:sp macro="" textlink="">
      <xdr:nvSpPr>
        <xdr:cNvPr id="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C7328A3-813C-9D43-A71C-5DD71F5B1222}"/>
            </a:ext>
          </a:extLst>
        </xdr:cNvPr>
        <xdr:cNvSpPr/>
      </xdr:nvSpPr>
      <xdr:spPr bwMode="auto">
        <a:xfrm>
          <a:off x="0" y="0"/>
          <a:ext cx="400050" cy="234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400050" cy="234950"/>
    <xdr:sp macro="" textlink="">
      <xdr:nvSpPr>
        <xdr:cNvPr id="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B9A9C24-6927-B24E-9A5C-4DC0983CB16B}"/>
            </a:ext>
          </a:extLst>
        </xdr:cNvPr>
        <xdr:cNvSpPr/>
      </xdr:nvSpPr>
      <xdr:spPr bwMode="auto">
        <a:xfrm>
          <a:off x="0" y="0"/>
          <a:ext cx="400050" cy="234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400050" cy="228600"/>
    <xdr:pic>
      <xdr:nvPicPr>
        <xdr:cNvPr id="8" name="FILTER" hidden="1">
          <a:extLst>
            <a:ext uri="{FF2B5EF4-FFF2-40B4-BE49-F238E27FC236}">
              <a16:creationId xmlns:a16="http://schemas.microsoft.com/office/drawing/2014/main" id="{D588FE1E-4368-194C-BB79-5D355A158AD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005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400050" cy="228600"/>
    <xdr:pic>
      <xdr:nvPicPr>
        <xdr:cNvPr id="9" name="HEADER" hidden="1">
          <a:extLst>
            <a:ext uri="{FF2B5EF4-FFF2-40B4-BE49-F238E27FC236}">
              <a16:creationId xmlns:a16="http://schemas.microsoft.com/office/drawing/2014/main" id="{0575C787-C269-FB4A-A82B-BAAD2E34530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005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00050" cy="234950"/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F72B6F7-C174-BB4B-98B7-F61B8B360801}"/>
            </a:ext>
          </a:extLst>
        </xdr:cNvPr>
        <xdr:cNvSpPr/>
      </xdr:nvSpPr>
      <xdr:spPr bwMode="auto">
        <a:xfrm>
          <a:off x="0" y="0"/>
          <a:ext cx="400050" cy="234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400050" cy="234950"/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EF8FCF6-D0F9-5445-8414-EDBD716BEE00}"/>
            </a:ext>
          </a:extLst>
        </xdr:cNvPr>
        <xdr:cNvSpPr/>
      </xdr:nvSpPr>
      <xdr:spPr bwMode="auto">
        <a:xfrm>
          <a:off x="0" y="0"/>
          <a:ext cx="400050" cy="234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400050" cy="228600"/>
    <xdr:pic>
      <xdr:nvPicPr>
        <xdr:cNvPr id="4" name="FILTER" hidden="1">
          <a:extLst>
            <a:ext uri="{FF2B5EF4-FFF2-40B4-BE49-F238E27FC236}">
              <a16:creationId xmlns:a16="http://schemas.microsoft.com/office/drawing/2014/main" id="{F54803A1-F463-D443-BB88-E2E72ACB57F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005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400050" cy="228600"/>
    <xdr:pic>
      <xdr:nvPicPr>
        <xdr:cNvPr id="5" name="HEADER" hidden="1">
          <a:extLst>
            <a:ext uri="{FF2B5EF4-FFF2-40B4-BE49-F238E27FC236}">
              <a16:creationId xmlns:a16="http://schemas.microsoft.com/office/drawing/2014/main" id="{E05FB1FD-C1E7-0F4E-B4CB-EA52DF9DB05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005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BCF39-5427-1C49-8E70-1660FDF643FE}">
  <dimension ref="A1:K82"/>
  <sheetViews>
    <sheetView topLeftCell="A4" workbookViewId="0">
      <selection activeCell="D17" sqref="D17"/>
    </sheetView>
  </sheetViews>
  <sheetFormatPr defaultColWidth="11" defaultRowHeight="15.75" x14ac:dyDescent="0.25"/>
  <cols>
    <col min="5" max="5" width="21.875" customWidth="1"/>
    <col min="6" max="6" width="16" customWidth="1"/>
    <col min="7" max="7" width="17.875" customWidth="1"/>
    <col min="8" max="8" width="19.875" customWidth="1"/>
  </cols>
  <sheetData>
    <row r="1" spans="1:11" x14ac:dyDescent="0.25">
      <c r="A1" s="1"/>
      <c r="B1" s="1"/>
      <c r="C1" s="1"/>
      <c r="D1" s="1"/>
      <c r="E1" s="1"/>
      <c r="F1" s="26" t="s">
        <v>89</v>
      </c>
      <c r="G1" s="19" t="s">
        <v>85</v>
      </c>
      <c r="H1" s="20" t="s">
        <v>84</v>
      </c>
      <c r="I1" s="21" t="s">
        <v>0</v>
      </c>
      <c r="J1" s="2"/>
      <c r="K1" s="2"/>
    </row>
    <row r="2" spans="1:11" x14ac:dyDescent="0.25">
      <c r="A2" s="3" t="s">
        <v>1</v>
      </c>
      <c r="B2" s="3"/>
      <c r="C2" s="3"/>
      <c r="D2" s="3"/>
      <c r="F2" s="30"/>
      <c r="G2" s="31"/>
      <c r="H2" s="4"/>
    </row>
    <row r="3" spans="1:11" x14ac:dyDescent="0.25">
      <c r="A3" s="3"/>
      <c r="B3" s="3"/>
      <c r="C3" s="3" t="s">
        <v>2</v>
      </c>
      <c r="D3" s="3"/>
      <c r="F3" s="31"/>
      <c r="G3" s="11"/>
      <c r="H3" s="4"/>
    </row>
    <row r="4" spans="1:11" x14ac:dyDescent="0.25">
      <c r="A4" s="3"/>
      <c r="B4" s="3"/>
      <c r="C4" s="3"/>
      <c r="D4" s="3" t="s">
        <v>3</v>
      </c>
      <c r="E4" s="3"/>
      <c r="F4" s="11">
        <v>152656.15</v>
      </c>
      <c r="G4" s="11">
        <v>250000</v>
      </c>
      <c r="H4" s="28">
        <v>331000</v>
      </c>
    </row>
    <row r="5" spans="1:11" x14ac:dyDescent="0.25">
      <c r="A5" s="3"/>
      <c r="B5" s="3"/>
      <c r="C5" s="3"/>
      <c r="D5" s="3" t="s">
        <v>4</v>
      </c>
      <c r="E5" s="3"/>
      <c r="F5" s="11">
        <v>65000</v>
      </c>
      <c r="G5" s="11">
        <v>85000</v>
      </c>
      <c r="H5" s="4">
        <v>115000</v>
      </c>
      <c r="I5" t="s">
        <v>82</v>
      </c>
    </row>
    <row r="6" spans="1:11" x14ac:dyDescent="0.25">
      <c r="A6" s="3"/>
      <c r="B6" s="3"/>
      <c r="C6" s="3"/>
      <c r="D6" s="3" t="s">
        <v>5</v>
      </c>
      <c r="E6" s="3"/>
      <c r="F6" s="11">
        <v>500</v>
      </c>
      <c r="H6" s="4">
        <v>31500</v>
      </c>
      <c r="I6" t="s">
        <v>78</v>
      </c>
    </row>
    <row r="7" spans="1:11" x14ac:dyDescent="0.25">
      <c r="A7" s="3"/>
      <c r="B7" s="3"/>
      <c r="C7" s="3"/>
      <c r="D7" s="3" t="s">
        <v>6</v>
      </c>
      <c r="E7" s="3"/>
      <c r="F7" s="11">
        <v>7887.5</v>
      </c>
      <c r="G7" s="11">
        <v>19000</v>
      </c>
      <c r="H7" s="4">
        <v>14000</v>
      </c>
      <c r="I7" t="s">
        <v>90</v>
      </c>
    </row>
    <row r="8" spans="1:11" x14ac:dyDescent="0.25">
      <c r="A8" s="3"/>
      <c r="B8" s="3"/>
      <c r="C8" s="3"/>
      <c r="D8" s="3" t="s">
        <v>50</v>
      </c>
      <c r="E8" s="3"/>
      <c r="F8" s="11">
        <v>19440</v>
      </c>
      <c r="G8" s="11">
        <v>11850</v>
      </c>
      <c r="H8" s="4">
        <v>22500</v>
      </c>
      <c r="I8" t="s">
        <v>70</v>
      </c>
    </row>
    <row r="9" spans="1:11" x14ac:dyDescent="0.25">
      <c r="A9" s="3"/>
      <c r="B9" s="3"/>
      <c r="C9" s="3"/>
      <c r="D9" s="3" t="s">
        <v>7</v>
      </c>
      <c r="E9" s="3"/>
      <c r="F9" s="11">
        <v>16000</v>
      </c>
      <c r="G9" s="11">
        <v>30000</v>
      </c>
      <c r="H9" s="4">
        <v>45000</v>
      </c>
      <c r="I9" t="s">
        <v>79</v>
      </c>
    </row>
    <row r="10" spans="1:11" x14ac:dyDescent="0.25">
      <c r="A10" s="3"/>
      <c r="B10" s="3"/>
      <c r="C10" s="3"/>
      <c r="D10" s="3" t="s">
        <v>8</v>
      </c>
      <c r="E10" s="3"/>
      <c r="F10" s="11">
        <v>995</v>
      </c>
      <c r="G10" s="11">
        <v>3500</v>
      </c>
      <c r="H10" s="4">
        <v>2520</v>
      </c>
      <c r="I10" t="s">
        <v>55</v>
      </c>
    </row>
    <row r="11" spans="1:11" ht="16.5" thickBot="1" x14ac:dyDescent="0.3">
      <c r="A11" s="3"/>
      <c r="B11" s="3"/>
      <c r="C11" s="3"/>
      <c r="D11" s="3" t="s">
        <v>51</v>
      </c>
      <c r="E11" s="3"/>
      <c r="F11" s="11">
        <v>9</v>
      </c>
      <c r="G11" s="11"/>
      <c r="H11" s="4">
        <v>90</v>
      </c>
      <c r="I11" t="s">
        <v>74</v>
      </c>
    </row>
    <row r="12" spans="1:11" ht="16.5" thickBot="1" x14ac:dyDescent="0.3">
      <c r="A12" s="3"/>
      <c r="B12" s="5"/>
      <c r="C12" s="5" t="s">
        <v>9</v>
      </c>
      <c r="D12" s="5"/>
      <c r="E12" s="5"/>
      <c r="F12" s="13">
        <v>262487.65000000002</v>
      </c>
      <c r="G12" s="22">
        <v>399350</v>
      </c>
      <c r="H12" s="24">
        <f>SUM(H4:H11)</f>
        <v>561610</v>
      </c>
    </row>
    <row r="13" spans="1:11" x14ac:dyDescent="0.25">
      <c r="A13" s="3"/>
      <c r="B13" s="3" t="s">
        <v>10</v>
      </c>
      <c r="C13" s="3"/>
      <c r="D13" s="3"/>
      <c r="E13" s="3"/>
      <c r="H13" s="4"/>
    </row>
    <row r="14" spans="1:11" x14ac:dyDescent="0.25">
      <c r="A14" s="3"/>
      <c r="B14" s="3"/>
      <c r="C14" s="3" t="s">
        <v>11</v>
      </c>
      <c r="D14" s="3"/>
      <c r="E14" s="3"/>
      <c r="G14" s="11"/>
      <c r="H14" s="4"/>
    </row>
    <row r="15" spans="1:11" x14ac:dyDescent="0.25">
      <c r="A15" s="3"/>
      <c r="B15" s="3"/>
      <c r="C15" s="3"/>
      <c r="D15" s="3" t="s">
        <v>12</v>
      </c>
      <c r="E15" s="3"/>
      <c r="F15" s="11"/>
      <c r="G15" s="11"/>
      <c r="H15" s="4"/>
      <c r="I15" s="6" t="s">
        <v>56</v>
      </c>
    </row>
    <row r="16" spans="1:11" x14ac:dyDescent="0.25">
      <c r="A16" s="3"/>
      <c r="B16" s="3"/>
      <c r="C16" s="3"/>
      <c r="D16" s="3"/>
      <c r="E16" s="3" t="s">
        <v>13</v>
      </c>
      <c r="F16" s="11">
        <v>1230.46</v>
      </c>
      <c r="G16">
        <v>1800</v>
      </c>
      <c r="H16" s="4">
        <v>1600</v>
      </c>
      <c r="I16" t="s">
        <v>93</v>
      </c>
    </row>
    <row r="17" spans="1:9" x14ac:dyDescent="0.25">
      <c r="A17" s="3"/>
      <c r="B17" s="3"/>
      <c r="C17" s="3"/>
      <c r="D17" s="3"/>
      <c r="E17" s="3" t="s">
        <v>14</v>
      </c>
      <c r="F17" s="27">
        <v>12300</v>
      </c>
      <c r="G17" s="11">
        <v>14000</v>
      </c>
      <c r="H17" s="4">
        <v>7000</v>
      </c>
      <c r="I17" t="s">
        <v>15</v>
      </c>
    </row>
    <row r="18" spans="1:9" x14ac:dyDescent="0.25">
      <c r="A18" s="3"/>
      <c r="B18" s="3"/>
      <c r="C18" s="3"/>
      <c r="D18" s="3"/>
      <c r="E18" s="3" t="s">
        <v>16</v>
      </c>
      <c r="G18" s="11">
        <v>0</v>
      </c>
      <c r="H18" s="4">
        <v>1200</v>
      </c>
      <c r="I18" t="s">
        <v>57</v>
      </c>
    </row>
    <row r="19" spans="1:9" x14ac:dyDescent="0.25">
      <c r="A19" s="3"/>
      <c r="B19" s="3"/>
      <c r="C19" s="3"/>
      <c r="D19" s="3"/>
      <c r="E19" s="3" t="s">
        <v>17</v>
      </c>
      <c r="G19" s="11">
        <v>20000</v>
      </c>
      <c r="H19" s="4">
        <v>10000</v>
      </c>
      <c r="I19" t="s">
        <v>98</v>
      </c>
    </row>
    <row r="20" spans="1:9" x14ac:dyDescent="0.25">
      <c r="A20" s="3"/>
      <c r="B20" s="3"/>
      <c r="C20" s="3"/>
      <c r="D20" s="3"/>
      <c r="E20" s="3" t="s">
        <v>91</v>
      </c>
      <c r="G20" s="11">
        <v>3500</v>
      </c>
      <c r="H20" s="4">
        <v>2500</v>
      </c>
      <c r="I20" t="s">
        <v>58</v>
      </c>
    </row>
    <row r="21" spans="1:9" x14ac:dyDescent="0.25">
      <c r="A21" s="3"/>
      <c r="B21" s="3"/>
      <c r="C21" s="3"/>
      <c r="D21" s="3"/>
      <c r="E21" s="3" t="s">
        <v>88</v>
      </c>
      <c r="G21" s="11">
        <v>5000</v>
      </c>
      <c r="H21" s="4"/>
    </row>
    <row r="22" spans="1:9" x14ac:dyDescent="0.25">
      <c r="A22" s="3"/>
      <c r="B22" s="3"/>
      <c r="C22" s="3"/>
      <c r="D22" s="3"/>
      <c r="E22" s="3" t="s">
        <v>19</v>
      </c>
      <c r="F22">
        <v>763.2</v>
      </c>
      <c r="G22" s="11">
        <v>1200</v>
      </c>
      <c r="H22" s="4">
        <v>900</v>
      </c>
      <c r="I22" t="s">
        <v>119</v>
      </c>
    </row>
    <row r="23" spans="1:9" x14ac:dyDescent="0.25">
      <c r="A23" s="3"/>
      <c r="B23" s="3"/>
      <c r="C23" s="3"/>
      <c r="D23" s="3"/>
      <c r="E23" s="3" t="s">
        <v>83</v>
      </c>
      <c r="G23" s="11">
        <v>10000</v>
      </c>
      <c r="H23" s="28">
        <v>5000</v>
      </c>
      <c r="I23" t="s">
        <v>92</v>
      </c>
    </row>
    <row r="24" spans="1:9" x14ac:dyDescent="0.25">
      <c r="A24" s="3"/>
      <c r="B24" s="3"/>
      <c r="C24" s="3"/>
      <c r="D24" s="3"/>
      <c r="E24" s="3" t="s">
        <v>20</v>
      </c>
      <c r="G24" s="11">
        <v>1000</v>
      </c>
      <c r="H24" s="4">
        <v>1000</v>
      </c>
      <c r="I24" t="s">
        <v>75</v>
      </c>
    </row>
    <row r="25" spans="1:9" x14ac:dyDescent="0.25">
      <c r="A25" s="3"/>
      <c r="B25" s="3"/>
      <c r="C25" s="3"/>
      <c r="D25" s="3"/>
      <c r="E25" s="3" t="s">
        <v>94</v>
      </c>
      <c r="G25" s="11"/>
      <c r="H25" s="28">
        <v>1000</v>
      </c>
    </row>
    <row r="26" spans="1:9" x14ac:dyDescent="0.25">
      <c r="A26" s="3"/>
      <c r="B26" s="3"/>
      <c r="C26" s="3"/>
      <c r="D26" s="3" t="s">
        <v>21</v>
      </c>
      <c r="E26" s="3"/>
      <c r="F26" s="11">
        <v>14293.66</v>
      </c>
      <c r="G26" s="11">
        <v>56500</v>
      </c>
      <c r="H26" s="4">
        <f>SUM(H16:H25)</f>
        <v>30200</v>
      </c>
    </row>
    <row r="27" spans="1:9" x14ac:dyDescent="0.25">
      <c r="A27" s="3"/>
      <c r="B27" s="3"/>
      <c r="C27" s="3"/>
      <c r="D27" s="3" t="s">
        <v>52</v>
      </c>
      <c r="E27" s="3"/>
      <c r="G27" s="11"/>
      <c r="H27" s="4"/>
      <c r="I27" s="6"/>
    </row>
    <row r="28" spans="1:9" x14ac:dyDescent="0.25">
      <c r="A28" s="3"/>
      <c r="B28" s="3"/>
      <c r="C28" s="3"/>
      <c r="D28" s="3"/>
      <c r="E28" s="3" t="s">
        <v>13</v>
      </c>
      <c r="F28">
        <v>4496.62</v>
      </c>
      <c r="G28" s="11"/>
      <c r="H28" s="4">
        <v>3860</v>
      </c>
      <c r="I28" t="s">
        <v>81</v>
      </c>
    </row>
    <row r="29" spans="1:9" x14ac:dyDescent="0.25">
      <c r="A29" s="3"/>
      <c r="B29" s="3"/>
      <c r="C29" s="3"/>
      <c r="D29" s="3"/>
      <c r="E29" s="3" t="s">
        <v>53</v>
      </c>
      <c r="G29" s="11"/>
      <c r="H29" s="4">
        <v>10000</v>
      </c>
      <c r="I29" t="s">
        <v>60</v>
      </c>
    </row>
    <row r="30" spans="1:9" x14ac:dyDescent="0.25">
      <c r="A30" s="3"/>
      <c r="B30" s="3"/>
      <c r="C30" s="3"/>
      <c r="D30" s="3"/>
      <c r="E30" s="3" t="s">
        <v>16</v>
      </c>
      <c r="F30">
        <v>2871.77</v>
      </c>
      <c r="G30" s="11"/>
      <c r="H30" s="4">
        <v>3000</v>
      </c>
      <c r="I30" t="s">
        <v>97</v>
      </c>
    </row>
    <row r="31" spans="1:9" x14ac:dyDescent="0.25">
      <c r="A31" s="3"/>
      <c r="B31" s="3"/>
      <c r="C31" s="3"/>
      <c r="D31" s="3"/>
      <c r="E31" s="3" t="s">
        <v>18</v>
      </c>
      <c r="F31">
        <v>1125</v>
      </c>
      <c r="G31" s="11"/>
      <c r="H31" s="4">
        <v>200</v>
      </c>
      <c r="I31" t="s">
        <v>59</v>
      </c>
    </row>
    <row r="32" spans="1:9" x14ac:dyDescent="0.25">
      <c r="A32" s="3"/>
      <c r="B32" s="3"/>
      <c r="C32" s="3"/>
      <c r="D32" s="3"/>
      <c r="E32" s="3" t="s">
        <v>24</v>
      </c>
      <c r="F32">
        <v>750</v>
      </c>
      <c r="G32" s="11"/>
      <c r="H32" s="4">
        <v>2100</v>
      </c>
      <c r="I32" t="s">
        <v>63</v>
      </c>
    </row>
    <row r="33" spans="1:9" x14ac:dyDescent="0.25">
      <c r="A33" s="3"/>
      <c r="B33" s="3"/>
      <c r="C33" s="3"/>
      <c r="D33" s="3"/>
      <c r="E33" s="3" t="s">
        <v>20</v>
      </c>
      <c r="F33">
        <v>1755.29</v>
      </c>
      <c r="G33" s="11"/>
      <c r="H33" s="4">
        <v>1100</v>
      </c>
      <c r="I33" t="s">
        <v>62</v>
      </c>
    </row>
    <row r="34" spans="1:9" x14ac:dyDescent="0.25">
      <c r="A34" s="3"/>
      <c r="B34" s="3"/>
      <c r="C34" s="3"/>
      <c r="D34" s="3"/>
      <c r="E34" s="3" t="s">
        <v>94</v>
      </c>
      <c r="G34" s="11"/>
      <c r="H34" s="28">
        <v>1000</v>
      </c>
    </row>
    <row r="35" spans="1:9" x14ac:dyDescent="0.25">
      <c r="A35" s="3"/>
      <c r="B35" s="3"/>
      <c r="C35" s="3"/>
      <c r="D35" s="3" t="s">
        <v>61</v>
      </c>
      <c r="E35" s="3"/>
      <c r="F35" s="11">
        <v>10998.68</v>
      </c>
      <c r="G35" s="11"/>
      <c r="H35" s="4">
        <f>SUM(H28:H34)</f>
        <v>21260</v>
      </c>
    </row>
    <row r="36" spans="1:9" x14ac:dyDescent="0.25">
      <c r="A36" s="3"/>
      <c r="B36" s="3"/>
      <c r="C36" s="3"/>
      <c r="D36" s="3" t="s">
        <v>22</v>
      </c>
      <c r="E36" s="3"/>
      <c r="F36" s="11"/>
      <c r="G36" s="11"/>
      <c r="H36" s="4"/>
      <c r="I36" s="6"/>
    </row>
    <row r="37" spans="1:9" x14ac:dyDescent="0.25">
      <c r="A37" s="3"/>
      <c r="B37" s="3"/>
      <c r="C37" s="3"/>
      <c r="D37" s="3"/>
      <c r="E37" s="3" t="s">
        <v>23</v>
      </c>
      <c r="F37" s="27">
        <v>23200</v>
      </c>
      <c r="G37" s="11">
        <v>10000</v>
      </c>
      <c r="H37" s="4">
        <v>25000</v>
      </c>
    </row>
    <row r="38" spans="1:9" x14ac:dyDescent="0.25">
      <c r="A38" s="3"/>
      <c r="B38" s="3"/>
      <c r="C38" s="3"/>
      <c r="D38" s="3"/>
      <c r="E38" s="3" t="s">
        <v>24</v>
      </c>
      <c r="F38" s="27">
        <v>16192</v>
      </c>
      <c r="G38" s="11">
        <v>15000</v>
      </c>
      <c r="H38" s="4">
        <v>18000</v>
      </c>
      <c r="I38" t="s">
        <v>71</v>
      </c>
    </row>
    <row r="39" spans="1:9" x14ac:dyDescent="0.25">
      <c r="A39" s="3"/>
      <c r="B39" s="3"/>
      <c r="C39" s="3"/>
      <c r="D39" s="3"/>
      <c r="E39" s="3" t="s">
        <v>25</v>
      </c>
      <c r="F39">
        <v>3881.81</v>
      </c>
      <c r="G39" s="11">
        <v>5000</v>
      </c>
      <c r="H39" s="4">
        <v>5000</v>
      </c>
      <c r="I39" t="s">
        <v>80</v>
      </c>
    </row>
    <row r="40" spans="1:9" x14ac:dyDescent="0.25">
      <c r="A40" s="3"/>
      <c r="B40" s="3"/>
      <c r="C40" s="3"/>
      <c r="D40" s="3"/>
      <c r="E40" s="3" t="s">
        <v>18</v>
      </c>
      <c r="F40">
        <v>4772.88</v>
      </c>
      <c r="G40" s="11">
        <v>1200</v>
      </c>
      <c r="H40" s="28">
        <v>2500</v>
      </c>
      <c r="I40" t="s">
        <v>64</v>
      </c>
    </row>
    <row r="41" spans="1:9" x14ac:dyDescent="0.25">
      <c r="A41" s="3"/>
      <c r="B41" s="3"/>
      <c r="C41" s="3"/>
      <c r="D41" s="3"/>
      <c r="E41" s="3" t="s">
        <v>26</v>
      </c>
      <c r="F41">
        <v>4340</v>
      </c>
      <c r="G41" s="11">
        <v>5000</v>
      </c>
      <c r="H41" s="4">
        <v>5000</v>
      </c>
    </row>
    <row r="42" spans="1:9" x14ac:dyDescent="0.25">
      <c r="A42" s="3"/>
      <c r="B42" s="3"/>
      <c r="C42" s="3"/>
      <c r="D42" s="3"/>
      <c r="E42" s="3" t="s">
        <v>20</v>
      </c>
      <c r="F42">
        <v>4019.22</v>
      </c>
      <c r="G42" s="11">
        <v>1000</v>
      </c>
      <c r="H42" s="28">
        <v>4000</v>
      </c>
      <c r="I42" t="s">
        <v>65</v>
      </c>
    </row>
    <row r="43" spans="1:9" x14ac:dyDescent="0.25">
      <c r="A43" s="3"/>
      <c r="B43" s="3"/>
      <c r="C43" s="3"/>
      <c r="D43" s="3"/>
      <c r="E43" s="3" t="s">
        <v>13</v>
      </c>
      <c r="F43">
        <v>7704.51</v>
      </c>
      <c r="G43" s="11">
        <v>3500</v>
      </c>
      <c r="H43" s="4">
        <v>8000</v>
      </c>
      <c r="I43" t="s">
        <v>72</v>
      </c>
    </row>
    <row r="44" spans="1:9" x14ac:dyDescent="0.25">
      <c r="A44" s="3"/>
      <c r="B44" s="3"/>
      <c r="C44" s="3"/>
      <c r="D44" s="3" t="s">
        <v>27</v>
      </c>
      <c r="E44" s="3"/>
      <c r="F44" s="11">
        <v>64110.42</v>
      </c>
      <c r="G44" s="11">
        <v>40700</v>
      </c>
      <c r="H44" s="4">
        <f>SUM(H37:H43)</f>
        <v>67500</v>
      </c>
    </row>
    <row r="45" spans="1:9" x14ac:dyDescent="0.25">
      <c r="A45" s="3"/>
      <c r="B45" s="3"/>
      <c r="C45" s="3"/>
      <c r="D45" s="3" t="s">
        <v>28</v>
      </c>
      <c r="E45" s="3"/>
      <c r="G45" s="11"/>
      <c r="H45" s="4"/>
      <c r="I45" s="6"/>
    </row>
    <row r="46" spans="1:9" x14ac:dyDescent="0.25">
      <c r="A46" s="3"/>
      <c r="B46" s="3"/>
      <c r="C46" s="3"/>
      <c r="D46" s="3"/>
      <c r="E46" s="3" t="s">
        <v>16</v>
      </c>
      <c r="G46" s="11"/>
      <c r="H46" s="4">
        <v>500</v>
      </c>
    </row>
    <row r="47" spans="1:9" x14ac:dyDescent="0.25">
      <c r="A47" s="3"/>
      <c r="B47" s="3"/>
      <c r="C47" s="3"/>
      <c r="D47" s="3"/>
      <c r="E47" s="3" t="s">
        <v>26</v>
      </c>
      <c r="G47" s="11"/>
      <c r="H47" s="4">
        <v>1000</v>
      </c>
    </row>
    <row r="48" spans="1:9" x14ac:dyDescent="0.25">
      <c r="A48" s="3"/>
      <c r="B48" s="3"/>
      <c r="C48" s="3"/>
      <c r="D48" s="3"/>
      <c r="E48" s="3" t="s">
        <v>23</v>
      </c>
      <c r="G48" s="11">
        <v>1000</v>
      </c>
      <c r="H48" s="4">
        <v>1000</v>
      </c>
    </row>
    <row r="49" spans="1:9" x14ac:dyDescent="0.25">
      <c r="A49" s="3"/>
      <c r="B49" s="3"/>
      <c r="C49" s="3"/>
      <c r="D49" s="3"/>
      <c r="E49" s="3" t="s">
        <v>18</v>
      </c>
      <c r="G49" s="11">
        <v>250</v>
      </c>
      <c r="H49" s="4">
        <v>250</v>
      </c>
    </row>
    <row r="50" spans="1:9" x14ac:dyDescent="0.25">
      <c r="A50" s="3"/>
      <c r="B50" s="3"/>
      <c r="C50" s="3"/>
      <c r="D50" s="3"/>
      <c r="E50" s="3" t="s">
        <v>13</v>
      </c>
      <c r="G50" s="10"/>
      <c r="H50" s="4">
        <v>500</v>
      </c>
    </row>
    <row r="51" spans="1:9" x14ac:dyDescent="0.25">
      <c r="A51" s="3"/>
      <c r="B51" s="3"/>
      <c r="C51" s="3"/>
      <c r="D51" s="3"/>
      <c r="E51" s="3" t="s">
        <v>20</v>
      </c>
      <c r="G51">
        <v>250</v>
      </c>
      <c r="H51" s="4">
        <v>250</v>
      </c>
    </row>
    <row r="52" spans="1:9" x14ac:dyDescent="0.25">
      <c r="A52" s="3"/>
      <c r="B52" s="3"/>
      <c r="C52" s="3"/>
      <c r="D52" s="3" t="s">
        <v>29</v>
      </c>
      <c r="E52" s="3"/>
      <c r="F52" s="11">
        <v>0</v>
      </c>
      <c r="G52" s="11">
        <v>1500</v>
      </c>
      <c r="H52" s="4">
        <f>SUM(H46:H51)</f>
        <v>3500</v>
      </c>
    </row>
    <row r="53" spans="1:9" x14ac:dyDescent="0.25">
      <c r="A53" s="3"/>
      <c r="B53" s="3"/>
      <c r="C53" s="3"/>
      <c r="D53" s="3" t="s">
        <v>30</v>
      </c>
      <c r="E53" s="3"/>
      <c r="F53" s="11">
        <v>181011.99</v>
      </c>
      <c r="G53" s="11">
        <v>221386.33</v>
      </c>
      <c r="H53" s="29">
        <v>263790</v>
      </c>
    </row>
    <row r="54" spans="1:9" x14ac:dyDescent="0.25">
      <c r="A54" s="3"/>
      <c r="B54" s="3"/>
      <c r="C54" s="3"/>
      <c r="D54" s="3"/>
      <c r="E54" s="3" t="s">
        <v>31</v>
      </c>
      <c r="G54" s="16"/>
      <c r="H54" s="29">
        <v>20097</v>
      </c>
    </row>
    <row r="55" spans="1:9" x14ac:dyDescent="0.25">
      <c r="A55" s="3"/>
      <c r="B55" s="3"/>
      <c r="C55" s="3"/>
      <c r="D55" s="3"/>
      <c r="E55" s="3" t="s">
        <v>32</v>
      </c>
      <c r="G55" s="15">
        <v>11556</v>
      </c>
      <c r="H55" s="28">
        <f>3852+12744</f>
        <v>16596</v>
      </c>
      <c r="I55" t="s">
        <v>95</v>
      </c>
    </row>
    <row r="56" spans="1:9" x14ac:dyDescent="0.25">
      <c r="A56" s="3"/>
      <c r="B56" s="3"/>
      <c r="C56" s="3"/>
      <c r="D56" s="3"/>
      <c r="E56" s="3" t="s">
        <v>120</v>
      </c>
      <c r="G56" s="10"/>
      <c r="H56" s="28">
        <v>30000</v>
      </c>
    </row>
    <row r="57" spans="1:9" x14ac:dyDescent="0.25">
      <c r="A57" s="3"/>
      <c r="B57" s="3"/>
      <c r="C57" s="3"/>
      <c r="D57" s="3" t="s">
        <v>33</v>
      </c>
      <c r="E57" s="3"/>
      <c r="F57" s="11">
        <v>5000</v>
      </c>
      <c r="G57" s="11">
        <v>7500</v>
      </c>
      <c r="H57" s="28">
        <v>8000</v>
      </c>
      <c r="I57" t="s">
        <v>73</v>
      </c>
    </row>
    <row r="58" spans="1:9" x14ac:dyDescent="0.25">
      <c r="A58" s="3"/>
      <c r="B58" s="3"/>
      <c r="C58" s="3"/>
      <c r="D58" s="3" t="s">
        <v>34</v>
      </c>
      <c r="E58" s="3"/>
      <c r="F58" s="11">
        <v>1651.84</v>
      </c>
      <c r="G58" s="11">
        <v>2300</v>
      </c>
      <c r="H58" s="4">
        <v>2300</v>
      </c>
    </row>
    <row r="59" spans="1:9" x14ac:dyDescent="0.25">
      <c r="A59" s="3"/>
      <c r="B59" s="3"/>
      <c r="C59" s="3"/>
      <c r="D59" s="3" t="s">
        <v>35</v>
      </c>
      <c r="E59" s="3"/>
      <c r="F59" s="11">
        <v>17008.919999999998</v>
      </c>
      <c r="G59" s="11">
        <v>19474.400000000001</v>
      </c>
      <c r="H59" s="28">
        <v>18085.68</v>
      </c>
      <c r="I59" t="s">
        <v>101</v>
      </c>
    </row>
    <row r="60" spans="1:9" x14ac:dyDescent="0.25">
      <c r="A60" s="3"/>
      <c r="B60" s="3"/>
      <c r="C60" s="3"/>
      <c r="D60" s="3" t="s">
        <v>121</v>
      </c>
      <c r="E60" s="3"/>
      <c r="F60" s="11">
        <v>1906.22</v>
      </c>
      <c r="G60" s="11">
        <v>7500</v>
      </c>
      <c r="H60" s="28">
        <v>5100</v>
      </c>
      <c r="I60" t="s">
        <v>122</v>
      </c>
    </row>
    <row r="61" spans="1:9" x14ac:dyDescent="0.25">
      <c r="A61" s="3"/>
      <c r="B61" s="3"/>
      <c r="C61" s="3"/>
      <c r="D61" s="3" t="s">
        <v>36</v>
      </c>
      <c r="E61" s="3"/>
      <c r="F61" s="11">
        <v>7981.16</v>
      </c>
      <c r="G61" s="11">
        <v>7320</v>
      </c>
      <c r="H61" s="4">
        <v>7870</v>
      </c>
      <c r="I61" t="s">
        <v>96</v>
      </c>
    </row>
    <row r="62" spans="1:9" x14ac:dyDescent="0.25">
      <c r="A62" s="3"/>
      <c r="B62" s="3"/>
      <c r="C62" s="3"/>
      <c r="D62" s="3" t="s">
        <v>37</v>
      </c>
      <c r="E62" s="3"/>
      <c r="F62" s="11">
        <v>1722.01</v>
      </c>
      <c r="G62" s="11">
        <v>1800</v>
      </c>
      <c r="H62" s="7">
        <v>1800</v>
      </c>
    </row>
    <row r="63" spans="1:9" x14ac:dyDescent="0.25">
      <c r="A63" s="3"/>
      <c r="B63" s="3"/>
      <c r="C63" s="3"/>
      <c r="D63" s="3" t="s">
        <v>38</v>
      </c>
      <c r="E63" s="3"/>
      <c r="F63" s="11">
        <v>1800</v>
      </c>
      <c r="G63" s="11">
        <v>2200</v>
      </c>
      <c r="H63" s="4">
        <v>2400</v>
      </c>
      <c r="I63" t="s">
        <v>39</v>
      </c>
    </row>
    <row r="64" spans="1:9" x14ac:dyDescent="0.25">
      <c r="A64" s="3"/>
      <c r="B64" s="3"/>
      <c r="C64" s="3"/>
      <c r="D64" s="3" t="s">
        <v>40</v>
      </c>
      <c r="E64" s="3"/>
      <c r="F64" s="11">
        <v>1776.64</v>
      </c>
      <c r="G64" s="11">
        <v>2200</v>
      </c>
      <c r="H64" s="4">
        <v>3500</v>
      </c>
      <c r="I64" t="s">
        <v>66</v>
      </c>
    </row>
    <row r="65" spans="1:9" x14ac:dyDescent="0.25">
      <c r="A65" s="3"/>
      <c r="B65" s="3"/>
      <c r="C65" s="3"/>
      <c r="D65" s="3" t="s">
        <v>41</v>
      </c>
      <c r="E65" s="3"/>
      <c r="F65" s="11">
        <v>7361.62</v>
      </c>
      <c r="G65" s="11">
        <v>12700</v>
      </c>
      <c r="H65" s="4">
        <v>11500</v>
      </c>
      <c r="I65" t="s">
        <v>77</v>
      </c>
    </row>
    <row r="66" spans="1:9" x14ac:dyDescent="0.25">
      <c r="A66" s="3"/>
      <c r="B66" s="3"/>
      <c r="C66" s="3"/>
      <c r="D66" s="3" t="s">
        <v>42</v>
      </c>
      <c r="E66" s="3"/>
      <c r="G66" s="11">
        <v>2000</v>
      </c>
      <c r="H66" s="7">
        <v>2000</v>
      </c>
    </row>
    <row r="67" spans="1:9" x14ac:dyDescent="0.25">
      <c r="A67" s="3"/>
      <c r="B67" s="3"/>
      <c r="C67" s="3"/>
      <c r="D67" s="3" t="s">
        <v>54</v>
      </c>
      <c r="E67" s="3"/>
      <c r="F67" s="11">
        <v>2431.19</v>
      </c>
      <c r="H67" s="7">
        <v>3000</v>
      </c>
      <c r="I67" t="s">
        <v>67</v>
      </c>
    </row>
    <row r="68" spans="1:9" x14ac:dyDescent="0.25">
      <c r="A68" s="3"/>
      <c r="B68" s="3"/>
      <c r="C68" s="3"/>
      <c r="D68" s="3" t="s">
        <v>43</v>
      </c>
      <c r="E68" s="3"/>
      <c r="F68" s="11">
        <v>1027.3499999999999</v>
      </c>
      <c r="G68" s="11">
        <v>1200</v>
      </c>
      <c r="H68" s="4">
        <v>1080</v>
      </c>
      <c r="I68" t="s">
        <v>68</v>
      </c>
    </row>
    <row r="69" spans="1:9" x14ac:dyDescent="0.25">
      <c r="A69" s="3"/>
      <c r="B69" s="3"/>
      <c r="C69" s="3"/>
      <c r="D69" s="3" t="s">
        <v>44</v>
      </c>
      <c r="E69" s="3"/>
      <c r="F69" s="11">
        <v>2993.44</v>
      </c>
      <c r="G69" s="11">
        <v>2200</v>
      </c>
      <c r="H69" s="4">
        <v>3780</v>
      </c>
      <c r="I69" t="s">
        <v>69</v>
      </c>
    </row>
    <row r="70" spans="1:9" x14ac:dyDescent="0.25">
      <c r="A70" s="3"/>
      <c r="B70" s="3"/>
      <c r="C70" s="3"/>
      <c r="D70" s="3" t="s">
        <v>45</v>
      </c>
      <c r="E70" s="3"/>
      <c r="F70" s="11">
        <v>2692.85</v>
      </c>
      <c r="G70" s="11">
        <v>3740</v>
      </c>
      <c r="H70" s="28">
        <v>3220</v>
      </c>
      <c r="I70" t="s">
        <v>99</v>
      </c>
    </row>
    <row r="71" spans="1:9" x14ac:dyDescent="0.25">
      <c r="A71" s="3"/>
      <c r="B71" s="3"/>
      <c r="C71" s="3"/>
      <c r="D71" s="3" t="s">
        <v>46</v>
      </c>
      <c r="E71" s="3"/>
      <c r="F71" s="11">
        <v>6760.72</v>
      </c>
      <c r="G71" s="11">
        <v>8752</v>
      </c>
      <c r="H71" s="28">
        <f>8752+25000</f>
        <v>33752</v>
      </c>
      <c r="I71" t="s">
        <v>114</v>
      </c>
    </row>
    <row r="72" spans="1:9" ht="16.5" thickBot="1" x14ac:dyDescent="0.3">
      <c r="A72" s="3"/>
      <c r="B72" s="3"/>
      <c r="C72" s="3"/>
      <c r="D72" s="3" t="s">
        <v>47</v>
      </c>
      <c r="E72" s="3"/>
      <c r="F72" s="11">
        <v>-50</v>
      </c>
      <c r="G72" s="11">
        <v>1250</v>
      </c>
      <c r="H72" s="4">
        <v>1330.55</v>
      </c>
      <c r="I72" t="s">
        <v>100</v>
      </c>
    </row>
    <row r="73" spans="1:9" ht="16.5" thickBot="1" x14ac:dyDescent="0.3">
      <c r="A73" s="3"/>
      <c r="B73" s="5"/>
      <c r="C73" s="8" t="s">
        <v>48</v>
      </c>
      <c r="D73" s="8"/>
      <c r="E73" s="8"/>
      <c r="F73" s="13">
        <v>332478.71000000002</v>
      </c>
      <c r="G73" s="8">
        <v>404722.73</v>
      </c>
      <c r="H73" s="23">
        <f>SUM(H26,H35,H44,H52,H53:H72)</f>
        <v>561661.23</v>
      </c>
    </row>
    <row r="74" spans="1:9" x14ac:dyDescent="0.25">
      <c r="A74" s="9" t="s">
        <v>49</v>
      </c>
      <c r="B74" s="9"/>
      <c r="C74" s="9"/>
      <c r="D74" s="9"/>
      <c r="E74" s="9"/>
      <c r="F74" s="25">
        <v>-69991.06</v>
      </c>
      <c r="G74" s="9" t="s">
        <v>86</v>
      </c>
      <c r="H74" s="4"/>
    </row>
    <row r="75" spans="1:9" x14ac:dyDescent="0.25">
      <c r="F75" s="11"/>
    </row>
    <row r="76" spans="1:9" x14ac:dyDescent="0.25">
      <c r="A76" t="s">
        <v>87</v>
      </c>
      <c r="F76" s="11"/>
      <c r="G76" s="12">
        <v>-5372.73</v>
      </c>
      <c r="H76" s="17">
        <f>H12-H73</f>
        <v>-51.229999999981374</v>
      </c>
    </row>
    <row r="77" spans="1:9" x14ac:dyDescent="0.25">
      <c r="F77" s="11">
        <v>115.8</v>
      </c>
    </row>
    <row r="78" spans="1:9" ht="16.5" thickBot="1" x14ac:dyDescent="0.3">
      <c r="F78" s="11">
        <v>34502.85</v>
      </c>
    </row>
    <row r="79" spans="1:9" ht="16.5" thickBot="1" x14ac:dyDescent="0.3">
      <c r="F79" s="18">
        <v>34618.65</v>
      </c>
    </row>
    <row r="80" spans="1:9" ht="16.5" thickBot="1" x14ac:dyDescent="0.3">
      <c r="F80" s="18">
        <v>34618.65</v>
      </c>
    </row>
    <row r="81" spans="6:6" ht="16.5" thickBot="1" x14ac:dyDescent="0.3">
      <c r="F81" s="14">
        <v>-35372.410000000003</v>
      </c>
    </row>
    <row r="82" spans="6:6" ht="16.5" thickTop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4CA3F-7FB5-434B-911D-A1BED42C4317}">
  <dimension ref="A1:T75"/>
  <sheetViews>
    <sheetView tabSelected="1" topLeftCell="C37" workbookViewId="0">
      <selection activeCell="R72" sqref="R72"/>
    </sheetView>
  </sheetViews>
  <sheetFormatPr defaultColWidth="11" defaultRowHeight="15.75" x14ac:dyDescent="0.25"/>
  <cols>
    <col min="1" max="17" width="11" style="35"/>
    <col min="18" max="18" width="11" style="37"/>
    <col min="19" max="19" width="19.875" style="35" customWidth="1"/>
    <col min="20" max="16384" width="11" style="35"/>
  </cols>
  <sheetData>
    <row r="1" spans="1:20" x14ac:dyDescent="0.25">
      <c r="A1" s="32"/>
      <c r="B1" s="32"/>
      <c r="C1" s="32"/>
      <c r="D1" s="32"/>
      <c r="E1" s="32"/>
      <c r="F1" s="32" t="s">
        <v>102</v>
      </c>
      <c r="G1" s="32" t="s">
        <v>103</v>
      </c>
      <c r="H1" s="32" t="s">
        <v>104</v>
      </c>
      <c r="I1" s="32" t="s">
        <v>105</v>
      </c>
      <c r="J1" s="32" t="s">
        <v>106</v>
      </c>
      <c r="K1" s="32" t="s">
        <v>107</v>
      </c>
      <c r="L1" s="32" t="s">
        <v>108</v>
      </c>
      <c r="M1" s="32" t="s">
        <v>109</v>
      </c>
      <c r="N1" s="32" t="s">
        <v>110</v>
      </c>
      <c r="O1" s="32" t="s">
        <v>111</v>
      </c>
      <c r="P1" s="32" t="s">
        <v>112</v>
      </c>
      <c r="Q1" s="32" t="s">
        <v>113</v>
      </c>
      <c r="R1" s="32" t="s">
        <v>115</v>
      </c>
      <c r="S1" s="33" t="s">
        <v>84</v>
      </c>
      <c r="T1" s="34" t="s">
        <v>0</v>
      </c>
    </row>
    <row r="2" spans="1:20" x14ac:dyDescent="0.25">
      <c r="A2" s="36" t="s">
        <v>1</v>
      </c>
      <c r="B2" s="36"/>
      <c r="C2" s="36"/>
      <c r="D2" s="36"/>
      <c r="S2" s="38"/>
    </row>
    <row r="3" spans="1:20" x14ac:dyDescent="0.25">
      <c r="A3" s="36"/>
      <c r="B3" s="36"/>
      <c r="C3" s="36" t="s">
        <v>2</v>
      </c>
      <c r="D3" s="36"/>
      <c r="S3" s="38"/>
    </row>
    <row r="4" spans="1:20" x14ac:dyDescent="0.25">
      <c r="A4" s="36"/>
      <c r="B4" s="36"/>
      <c r="C4" s="36"/>
      <c r="D4" s="36" t="s">
        <v>3</v>
      </c>
      <c r="E4" s="36"/>
      <c r="F4" s="39">
        <v>15000</v>
      </c>
      <c r="G4" s="39">
        <v>6000</v>
      </c>
      <c r="H4" s="39">
        <v>15000</v>
      </c>
      <c r="I4" s="39">
        <v>15000</v>
      </c>
      <c r="J4" s="39">
        <v>15000</v>
      </c>
      <c r="K4" s="39">
        <v>30000</v>
      </c>
      <c r="L4" s="39">
        <v>35000</v>
      </c>
      <c r="M4" s="39">
        <v>20000</v>
      </c>
      <c r="N4" s="39">
        <v>30000</v>
      </c>
      <c r="O4" s="39">
        <v>40000</v>
      </c>
      <c r="P4" s="39">
        <v>40000</v>
      </c>
      <c r="Q4" s="39">
        <v>70000</v>
      </c>
      <c r="R4" s="40">
        <f>SUM(F4:Q4)</f>
        <v>331000</v>
      </c>
      <c r="S4" s="41">
        <v>331000</v>
      </c>
    </row>
    <row r="5" spans="1:20" x14ac:dyDescent="0.25">
      <c r="A5" s="36"/>
      <c r="B5" s="36"/>
      <c r="C5" s="36"/>
      <c r="D5" s="36" t="s">
        <v>4</v>
      </c>
      <c r="E5" s="36"/>
      <c r="F5" s="39">
        <v>15000</v>
      </c>
      <c r="G5" s="39">
        <v>0</v>
      </c>
      <c r="H5" s="39">
        <v>5000</v>
      </c>
      <c r="I5" s="39">
        <v>5000</v>
      </c>
      <c r="J5" s="39">
        <v>0</v>
      </c>
      <c r="K5" s="39">
        <v>10000</v>
      </c>
      <c r="L5" s="39">
        <v>10000</v>
      </c>
      <c r="M5" s="39">
        <v>10000</v>
      </c>
      <c r="N5" s="39">
        <v>0</v>
      </c>
      <c r="O5" s="39">
        <v>10000</v>
      </c>
      <c r="P5" s="39">
        <v>15000</v>
      </c>
      <c r="Q5" s="39">
        <v>35000</v>
      </c>
      <c r="R5" s="40">
        <f>SUM(F5:Q5)</f>
        <v>115000</v>
      </c>
      <c r="S5" s="38">
        <v>115000</v>
      </c>
      <c r="T5" s="35" t="s">
        <v>82</v>
      </c>
    </row>
    <row r="6" spans="1:20" x14ac:dyDescent="0.25">
      <c r="A6" s="36"/>
      <c r="B6" s="36"/>
      <c r="C6" s="36"/>
      <c r="D6" s="36" t="s">
        <v>5</v>
      </c>
      <c r="E6" s="36"/>
      <c r="F6" s="39">
        <v>0</v>
      </c>
      <c r="G6" s="42">
        <v>25000</v>
      </c>
      <c r="H6" s="39">
        <v>1500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5000</v>
      </c>
      <c r="O6" s="39">
        <v>0</v>
      </c>
      <c r="P6" s="39">
        <v>0</v>
      </c>
      <c r="Q6" s="39">
        <v>0</v>
      </c>
      <c r="R6" s="40">
        <f>SUM(F6:Q6)</f>
        <v>31500</v>
      </c>
      <c r="S6" s="38">
        <v>31500</v>
      </c>
      <c r="T6" s="35" t="s">
        <v>78</v>
      </c>
    </row>
    <row r="7" spans="1:20" x14ac:dyDescent="0.25">
      <c r="A7" s="36"/>
      <c r="B7" s="36"/>
      <c r="C7" s="36"/>
      <c r="D7" s="36" t="s">
        <v>6</v>
      </c>
      <c r="E7" s="36"/>
      <c r="F7" s="39">
        <v>0</v>
      </c>
      <c r="G7" s="42">
        <v>0</v>
      </c>
      <c r="H7" s="42">
        <v>0</v>
      </c>
      <c r="I7" s="39">
        <v>3500</v>
      </c>
      <c r="J7" s="39">
        <v>3500</v>
      </c>
      <c r="K7" s="39">
        <v>0</v>
      </c>
      <c r="L7" s="39">
        <v>0</v>
      </c>
      <c r="M7" s="39">
        <v>0</v>
      </c>
      <c r="N7" s="39">
        <v>0</v>
      </c>
      <c r="O7" s="39">
        <v>3500</v>
      </c>
      <c r="P7" s="39">
        <v>3500</v>
      </c>
      <c r="Q7" s="39">
        <v>0</v>
      </c>
      <c r="R7" s="40">
        <f t="shared" ref="R7:R11" si="0">SUM(F7:Q7)</f>
        <v>14000</v>
      </c>
      <c r="S7" s="38">
        <v>14000</v>
      </c>
      <c r="T7" s="35" t="s">
        <v>90</v>
      </c>
    </row>
    <row r="8" spans="1:20" x14ac:dyDescent="0.25">
      <c r="A8" s="36"/>
      <c r="B8" s="36"/>
      <c r="C8" s="36"/>
      <c r="D8" s="36" t="s">
        <v>50</v>
      </c>
      <c r="E8" s="36"/>
      <c r="F8" s="39">
        <v>0</v>
      </c>
      <c r="G8" s="39">
        <v>0</v>
      </c>
      <c r="H8" s="39">
        <v>0</v>
      </c>
      <c r="I8" s="39">
        <v>0</v>
      </c>
      <c r="J8" s="39">
        <v>1000</v>
      </c>
      <c r="K8" s="39">
        <v>8000</v>
      </c>
      <c r="L8" s="39">
        <v>13500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40">
        <f t="shared" si="0"/>
        <v>22500</v>
      </c>
      <c r="S8" s="38">
        <v>22500</v>
      </c>
      <c r="T8" s="35" t="s">
        <v>70</v>
      </c>
    </row>
    <row r="9" spans="1:20" x14ac:dyDescent="0.25">
      <c r="A9" s="36"/>
      <c r="B9" s="36"/>
      <c r="C9" s="36"/>
      <c r="D9" s="36" t="s">
        <v>7</v>
      </c>
      <c r="E9" s="36"/>
      <c r="F9" s="39">
        <v>0</v>
      </c>
      <c r="G9" s="39">
        <v>0</v>
      </c>
      <c r="H9" s="39">
        <v>5000</v>
      </c>
      <c r="I9" s="39">
        <v>5000</v>
      </c>
      <c r="J9" s="39">
        <v>10000</v>
      </c>
      <c r="K9" s="39">
        <v>10000</v>
      </c>
      <c r="L9" s="39">
        <v>15000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40">
        <f t="shared" si="0"/>
        <v>45000</v>
      </c>
      <c r="S9" s="38">
        <v>45000</v>
      </c>
      <c r="T9" s="35" t="s">
        <v>79</v>
      </c>
    </row>
    <row r="10" spans="1:20" x14ac:dyDescent="0.25">
      <c r="A10" s="36"/>
      <c r="B10" s="36"/>
      <c r="C10" s="36"/>
      <c r="D10" s="36" t="s">
        <v>8</v>
      </c>
      <c r="E10" s="36"/>
      <c r="F10" s="39">
        <v>0</v>
      </c>
      <c r="G10" s="39">
        <v>0</v>
      </c>
      <c r="H10" s="39">
        <v>630</v>
      </c>
      <c r="I10" s="39">
        <v>0</v>
      </c>
      <c r="J10" s="39">
        <v>0</v>
      </c>
      <c r="K10" s="39">
        <v>630</v>
      </c>
      <c r="L10" s="39">
        <v>0</v>
      </c>
      <c r="M10" s="39">
        <v>0</v>
      </c>
      <c r="N10" s="39">
        <v>630</v>
      </c>
      <c r="O10" s="39">
        <v>0</v>
      </c>
      <c r="P10" s="39">
        <v>630</v>
      </c>
      <c r="Q10" s="39">
        <v>0</v>
      </c>
      <c r="R10" s="40">
        <f t="shared" si="0"/>
        <v>2520</v>
      </c>
      <c r="S10" s="38">
        <v>2520</v>
      </c>
      <c r="T10" s="35" t="s">
        <v>55</v>
      </c>
    </row>
    <row r="11" spans="1:20" x14ac:dyDescent="0.25">
      <c r="A11" s="36"/>
      <c r="B11" s="36"/>
      <c r="C11" s="36"/>
      <c r="D11" s="36" t="s">
        <v>51</v>
      </c>
      <c r="E11" s="36"/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90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40">
        <f t="shared" si="0"/>
        <v>90</v>
      </c>
      <c r="S11" s="38">
        <v>90</v>
      </c>
      <c r="T11" s="35" t="s">
        <v>74</v>
      </c>
    </row>
    <row r="12" spans="1:20" x14ac:dyDescent="0.25">
      <c r="A12" s="36"/>
      <c r="B12" s="43"/>
      <c r="C12" s="43" t="s">
        <v>9</v>
      </c>
      <c r="D12" s="43"/>
      <c r="E12" s="43"/>
      <c r="F12" s="44">
        <f>SUM(F4:F11)</f>
        <v>30000</v>
      </c>
      <c r="G12" s="44">
        <f t="shared" ref="G12:Q12" si="1">SUM(G4:G11)</f>
        <v>31000</v>
      </c>
      <c r="H12" s="44">
        <f t="shared" si="1"/>
        <v>27130</v>
      </c>
      <c r="I12" s="44">
        <f t="shared" si="1"/>
        <v>28500</v>
      </c>
      <c r="J12" s="44">
        <f t="shared" si="1"/>
        <v>29500</v>
      </c>
      <c r="K12" s="44">
        <f t="shared" si="1"/>
        <v>58630</v>
      </c>
      <c r="L12" s="44">
        <f t="shared" si="1"/>
        <v>73590</v>
      </c>
      <c r="M12" s="44">
        <f t="shared" si="1"/>
        <v>30000</v>
      </c>
      <c r="N12" s="44">
        <f t="shared" si="1"/>
        <v>35630</v>
      </c>
      <c r="O12" s="44">
        <f t="shared" si="1"/>
        <v>53500</v>
      </c>
      <c r="P12" s="44">
        <f t="shared" si="1"/>
        <v>59130</v>
      </c>
      <c r="Q12" s="44">
        <f t="shared" si="1"/>
        <v>105000</v>
      </c>
      <c r="R12" s="44">
        <f>SUM(R4:R11)</f>
        <v>561610</v>
      </c>
      <c r="S12" s="45">
        <f>SUM(S4:S11)</f>
        <v>561610</v>
      </c>
    </row>
    <row r="13" spans="1:20" x14ac:dyDescent="0.25">
      <c r="A13" s="36"/>
      <c r="B13" s="36" t="s">
        <v>10</v>
      </c>
      <c r="C13" s="36"/>
      <c r="D13" s="36"/>
      <c r="E13" s="36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38"/>
    </row>
    <row r="14" spans="1:20" x14ac:dyDescent="0.25">
      <c r="A14" s="36"/>
      <c r="B14" s="36"/>
      <c r="C14" s="36" t="s">
        <v>11</v>
      </c>
      <c r="D14" s="36"/>
      <c r="E14" s="36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38"/>
    </row>
    <row r="15" spans="1:20" x14ac:dyDescent="0.25">
      <c r="A15" s="36"/>
      <c r="B15" s="36"/>
      <c r="C15" s="36"/>
      <c r="D15" s="36" t="s">
        <v>12</v>
      </c>
      <c r="E15" s="36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38"/>
      <c r="T15" s="46" t="s">
        <v>56</v>
      </c>
    </row>
    <row r="16" spans="1:20" x14ac:dyDescent="0.25">
      <c r="A16" s="36"/>
      <c r="B16" s="36"/>
      <c r="C16" s="36"/>
      <c r="D16" s="36"/>
      <c r="E16" s="36" t="s">
        <v>13</v>
      </c>
      <c r="F16" s="39">
        <v>0</v>
      </c>
      <c r="G16" s="39">
        <v>200</v>
      </c>
      <c r="H16" s="39">
        <v>600</v>
      </c>
      <c r="I16" s="39">
        <v>0</v>
      </c>
      <c r="J16" s="39">
        <v>0</v>
      </c>
      <c r="K16" s="39">
        <v>0</v>
      </c>
      <c r="L16" s="39">
        <v>0</v>
      </c>
      <c r="M16" s="39">
        <v>200</v>
      </c>
      <c r="N16" s="39">
        <v>600</v>
      </c>
      <c r="O16" s="39">
        <v>0</v>
      </c>
      <c r="P16" s="39">
        <v>0</v>
      </c>
      <c r="Q16" s="39">
        <v>0</v>
      </c>
      <c r="R16" s="40">
        <f>SUM(F16:Q16)</f>
        <v>1600</v>
      </c>
      <c r="S16" s="38">
        <v>1600</v>
      </c>
      <c r="T16" s="35" t="s">
        <v>93</v>
      </c>
    </row>
    <row r="17" spans="1:20" x14ac:dyDescent="0.25">
      <c r="A17" s="36"/>
      <c r="B17" s="36"/>
      <c r="C17" s="36"/>
      <c r="D17" s="36"/>
      <c r="E17" s="36" t="s">
        <v>14</v>
      </c>
      <c r="F17" s="39">
        <v>0</v>
      </c>
      <c r="G17" s="39">
        <v>0</v>
      </c>
      <c r="H17" s="39">
        <v>0</v>
      </c>
      <c r="I17" s="39">
        <v>3000</v>
      </c>
      <c r="J17" s="39">
        <v>500</v>
      </c>
      <c r="K17" s="39">
        <v>0</v>
      </c>
      <c r="L17" s="39">
        <v>0</v>
      </c>
      <c r="M17" s="39">
        <v>0</v>
      </c>
      <c r="N17" s="39">
        <v>500</v>
      </c>
      <c r="O17" s="39">
        <v>2500</v>
      </c>
      <c r="P17" s="39">
        <v>500</v>
      </c>
      <c r="Q17" s="39">
        <v>0</v>
      </c>
      <c r="R17" s="40">
        <f t="shared" ref="R17:R25" si="2">SUM(F17:Q17)</f>
        <v>7000</v>
      </c>
      <c r="S17" s="38">
        <v>7000</v>
      </c>
      <c r="T17" s="35" t="s">
        <v>15</v>
      </c>
    </row>
    <row r="18" spans="1:20" x14ac:dyDescent="0.25">
      <c r="A18" s="36"/>
      <c r="B18" s="36"/>
      <c r="C18" s="36"/>
      <c r="D18" s="36"/>
      <c r="E18" s="36" t="s">
        <v>16</v>
      </c>
      <c r="F18" s="39">
        <v>0</v>
      </c>
      <c r="G18" s="39">
        <v>0</v>
      </c>
      <c r="H18" s="39">
        <v>300</v>
      </c>
      <c r="I18" s="39">
        <v>300</v>
      </c>
      <c r="J18" s="39">
        <v>0</v>
      </c>
      <c r="K18" s="39">
        <v>0</v>
      </c>
      <c r="L18" s="39">
        <v>0</v>
      </c>
      <c r="M18" s="39">
        <v>0</v>
      </c>
      <c r="N18" s="39">
        <v>300</v>
      </c>
      <c r="O18" s="39">
        <v>300</v>
      </c>
      <c r="P18" s="39">
        <v>0</v>
      </c>
      <c r="Q18" s="39">
        <v>0</v>
      </c>
      <c r="R18" s="40">
        <f t="shared" si="2"/>
        <v>1200</v>
      </c>
      <c r="S18" s="38">
        <v>1200</v>
      </c>
      <c r="T18" s="35" t="s">
        <v>57</v>
      </c>
    </row>
    <row r="19" spans="1:20" x14ac:dyDescent="0.25">
      <c r="A19" s="36"/>
      <c r="B19" s="36"/>
      <c r="C19" s="36"/>
      <c r="D19" s="36"/>
      <c r="E19" s="36" t="s">
        <v>17</v>
      </c>
      <c r="F19" s="39">
        <v>0</v>
      </c>
      <c r="G19" s="39">
        <v>0</v>
      </c>
      <c r="H19" s="39">
        <v>2500</v>
      </c>
      <c r="I19" s="39">
        <v>2500</v>
      </c>
      <c r="J19" s="39">
        <v>0</v>
      </c>
      <c r="K19" s="39">
        <v>0</v>
      </c>
      <c r="L19" s="39">
        <v>0</v>
      </c>
      <c r="M19" s="39">
        <v>0</v>
      </c>
      <c r="N19" s="39">
        <v>2500</v>
      </c>
      <c r="O19" s="39">
        <v>2500</v>
      </c>
      <c r="P19" s="39">
        <v>0</v>
      </c>
      <c r="Q19" s="39">
        <v>0</v>
      </c>
      <c r="R19" s="40">
        <f t="shared" si="2"/>
        <v>10000</v>
      </c>
      <c r="S19" s="38">
        <v>10000</v>
      </c>
      <c r="T19" s="35" t="s">
        <v>98</v>
      </c>
    </row>
    <row r="20" spans="1:20" x14ac:dyDescent="0.25">
      <c r="A20" s="36"/>
      <c r="B20" s="36"/>
      <c r="C20" s="36"/>
      <c r="D20" s="36"/>
      <c r="E20" s="36" t="s">
        <v>91</v>
      </c>
      <c r="F20" s="39">
        <v>0</v>
      </c>
      <c r="G20" s="39">
        <v>200</v>
      </c>
      <c r="H20" s="39">
        <v>1000</v>
      </c>
      <c r="I20" s="39">
        <v>0</v>
      </c>
      <c r="J20" s="39">
        <v>0</v>
      </c>
      <c r="K20" s="39">
        <v>0</v>
      </c>
      <c r="L20" s="39">
        <v>0</v>
      </c>
      <c r="M20" s="39">
        <v>300</v>
      </c>
      <c r="N20" s="39">
        <v>1000</v>
      </c>
      <c r="O20" s="39">
        <v>0</v>
      </c>
      <c r="P20" s="39">
        <v>0</v>
      </c>
      <c r="Q20" s="39">
        <v>0</v>
      </c>
      <c r="R20" s="40">
        <f t="shared" si="2"/>
        <v>2500</v>
      </c>
      <c r="S20" s="38">
        <v>2500</v>
      </c>
      <c r="T20" s="35" t="s">
        <v>58</v>
      </c>
    </row>
    <row r="21" spans="1:20" x14ac:dyDescent="0.25">
      <c r="A21" s="36"/>
      <c r="B21" s="36"/>
      <c r="C21" s="36"/>
      <c r="D21" s="36"/>
      <c r="E21" s="47" t="s">
        <v>19</v>
      </c>
      <c r="F21" s="39">
        <v>0</v>
      </c>
      <c r="G21" s="39">
        <v>300</v>
      </c>
      <c r="H21" s="39">
        <v>0</v>
      </c>
      <c r="I21" s="39">
        <v>0</v>
      </c>
      <c r="J21" s="39">
        <v>0</v>
      </c>
      <c r="K21" s="39">
        <v>300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300</v>
      </c>
      <c r="R21" s="40">
        <f t="shared" si="2"/>
        <v>900</v>
      </c>
      <c r="S21" s="41">
        <v>900</v>
      </c>
      <c r="T21" s="35" t="s">
        <v>117</v>
      </c>
    </row>
    <row r="22" spans="1:20" x14ac:dyDescent="0.25">
      <c r="A22" s="36"/>
      <c r="B22" s="36"/>
      <c r="C22" s="36"/>
      <c r="D22" s="36"/>
      <c r="E22" s="36" t="s">
        <v>83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2500</v>
      </c>
      <c r="O22" s="39">
        <v>0</v>
      </c>
      <c r="P22" s="39">
        <v>0</v>
      </c>
      <c r="Q22" s="39">
        <v>2500</v>
      </c>
      <c r="R22" s="40">
        <f t="shared" si="2"/>
        <v>5000</v>
      </c>
      <c r="S22" s="41">
        <v>5000</v>
      </c>
      <c r="T22" s="35" t="s">
        <v>92</v>
      </c>
    </row>
    <row r="23" spans="1:20" x14ac:dyDescent="0.25">
      <c r="A23" s="36"/>
      <c r="B23" s="36"/>
      <c r="C23" s="36"/>
      <c r="D23" s="36"/>
      <c r="E23" s="36" t="s">
        <v>20</v>
      </c>
      <c r="F23" s="39">
        <v>0</v>
      </c>
      <c r="G23" s="39">
        <v>0</v>
      </c>
      <c r="H23" s="39">
        <v>300</v>
      </c>
      <c r="I23" s="39">
        <v>200</v>
      </c>
      <c r="J23" s="39">
        <v>0</v>
      </c>
      <c r="K23" s="39">
        <v>0</v>
      </c>
      <c r="L23" s="39">
        <v>0</v>
      </c>
      <c r="M23" s="39">
        <v>0</v>
      </c>
      <c r="N23" s="39">
        <v>300</v>
      </c>
      <c r="O23" s="39">
        <v>200</v>
      </c>
      <c r="P23" s="39">
        <v>0</v>
      </c>
      <c r="Q23" s="39">
        <v>0</v>
      </c>
      <c r="R23" s="40">
        <f t="shared" si="2"/>
        <v>1000</v>
      </c>
      <c r="S23" s="38">
        <v>1000</v>
      </c>
      <c r="T23" s="35" t="s">
        <v>75</v>
      </c>
    </row>
    <row r="24" spans="1:20" x14ac:dyDescent="0.25">
      <c r="A24" s="36"/>
      <c r="B24" s="36"/>
      <c r="C24" s="36"/>
      <c r="D24" s="36"/>
      <c r="E24" s="36" t="s">
        <v>94</v>
      </c>
      <c r="F24" s="39">
        <v>0</v>
      </c>
      <c r="G24" s="39">
        <v>0</v>
      </c>
      <c r="H24" s="39">
        <v>500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500</v>
      </c>
      <c r="O24" s="39">
        <v>0</v>
      </c>
      <c r="P24" s="39">
        <v>0</v>
      </c>
      <c r="Q24" s="39">
        <v>0</v>
      </c>
      <c r="R24" s="40">
        <f t="shared" si="2"/>
        <v>1000</v>
      </c>
      <c r="S24" s="41">
        <v>1000</v>
      </c>
    </row>
    <row r="25" spans="1:20" x14ac:dyDescent="0.25">
      <c r="A25" s="36"/>
      <c r="B25" s="36"/>
      <c r="C25" s="36"/>
      <c r="D25" s="36" t="s">
        <v>21</v>
      </c>
      <c r="E25" s="36"/>
      <c r="F25" s="39">
        <f>SUM(F16:F24)</f>
        <v>0</v>
      </c>
      <c r="G25" s="39">
        <f>SUM(G16:G24)</f>
        <v>700</v>
      </c>
      <c r="H25" s="39">
        <f>SUM(H16:H24)</f>
        <v>5200</v>
      </c>
      <c r="I25" s="39">
        <f>SUM(I16:I24)</f>
        <v>6000</v>
      </c>
      <c r="J25" s="39">
        <f>SUM(J16:J24)</f>
        <v>500</v>
      </c>
      <c r="K25" s="39">
        <f t="shared" ref="K25:Q25" si="3">SUM(K16:K24)</f>
        <v>300</v>
      </c>
      <c r="L25" s="39">
        <f t="shared" si="3"/>
        <v>0</v>
      </c>
      <c r="M25" s="39">
        <f t="shared" si="3"/>
        <v>500</v>
      </c>
      <c r="N25" s="39">
        <f t="shared" si="3"/>
        <v>8200</v>
      </c>
      <c r="O25" s="39">
        <f t="shared" si="3"/>
        <v>5500</v>
      </c>
      <c r="P25" s="39">
        <f t="shared" si="3"/>
        <v>500</v>
      </c>
      <c r="Q25" s="39">
        <f t="shared" si="3"/>
        <v>2800</v>
      </c>
      <c r="R25" s="40">
        <f t="shared" si="2"/>
        <v>30200</v>
      </c>
      <c r="S25" s="38">
        <f>SUM(S16:S24)</f>
        <v>30200</v>
      </c>
    </row>
    <row r="26" spans="1:20" x14ac:dyDescent="0.25">
      <c r="A26" s="36"/>
      <c r="B26" s="36"/>
      <c r="C26" s="36"/>
      <c r="D26" s="36" t="s">
        <v>52</v>
      </c>
      <c r="E26" s="36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38"/>
      <c r="T26" s="46"/>
    </row>
    <row r="27" spans="1:20" x14ac:dyDescent="0.25">
      <c r="A27" s="36"/>
      <c r="B27" s="36"/>
      <c r="C27" s="36"/>
      <c r="D27" s="36"/>
      <c r="E27" s="36" t="s">
        <v>13</v>
      </c>
      <c r="F27" s="39">
        <v>1800</v>
      </c>
      <c r="G27" s="39">
        <v>760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1000</v>
      </c>
      <c r="N27" s="39">
        <v>300</v>
      </c>
      <c r="O27" s="39">
        <v>0</v>
      </c>
      <c r="P27" s="39">
        <v>0</v>
      </c>
      <c r="Q27" s="39">
        <v>0</v>
      </c>
      <c r="R27" s="40">
        <f>SUM(F27:Q27)</f>
        <v>3860</v>
      </c>
      <c r="S27" s="38">
        <v>3860</v>
      </c>
      <c r="T27" s="35" t="s">
        <v>81</v>
      </c>
    </row>
    <row r="28" spans="1:20" x14ac:dyDescent="0.25">
      <c r="A28" s="36"/>
      <c r="B28" s="36"/>
      <c r="C28" s="36"/>
      <c r="D28" s="36"/>
      <c r="E28" s="36" t="s">
        <v>53</v>
      </c>
      <c r="F28" s="39">
        <v>0</v>
      </c>
      <c r="G28" s="39">
        <v>5000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5000</v>
      </c>
      <c r="Q28" s="39">
        <v>0</v>
      </c>
      <c r="R28" s="40">
        <f t="shared" ref="R28:R34" si="4">SUM(F28:Q28)</f>
        <v>10000</v>
      </c>
      <c r="S28" s="38">
        <v>10000</v>
      </c>
      <c r="T28" s="35" t="s">
        <v>60</v>
      </c>
    </row>
    <row r="29" spans="1:20" x14ac:dyDescent="0.25">
      <c r="A29" s="36"/>
      <c r="B29" s="36"/>
      <c r="C29" s="36"/>
      <c r="D29" s="36"/>
      <c r="E29" s="36" t="s">
        <v>16</v>
      </c>
      <c r="F29" s="39">
        <v>0</v>
      </c>
      <c r="G29" s="39">
        <v>500</v>
      </c>
      <c r="H29" s="39">
        <v>500</v>
      </c>
      <c r="I29" s="39">
        <v>500</v>
      </c>
      <c r="J29" s="39">
        <v>0</v>
      </c>
      <c r="K29" s="39">
        <v>0</v>
      </c>
      <c r="L29" s="39">
        <v>0</v>
      </c>
      <c r="M29" s="39">
        <v>0</v>
      </c>
      <c r="N29" s="39">
        <v>500</v>
      </c>
      <c r="O29" s="39">
        <v>500</v>
      </c>
      <c r="P29" s="39">
        <v>500</v>
      </c>
      <c r="Q29" s="39">
        <v>0</v>
      </c>
      <c r="R29" s="40">
        <f t="shared" si="4"/>
        <v>3000</v>
      </c>
      <c r="S29" s="38">
        <v>3000</v>
      </c>
      <c r="T29" s="35" t="s">
        <v>97</v>
      </c>
    </row>
    <row r="30" spans="1:20" x14ac:dyDescent="0.25">
      <c r="A30" s="36"/>
      <c r="B30" s="36"/>
      <c r="C30" s="36"/>
      <c r="D30" s="36"/>
      <c r="E30" s="36" t="s">
        <v>18</v>
      </c>
      <c r="F30" s="39">
        <v>0</v>
      </c>
      <c r="G30" s="39">
        <v>100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100</v>
      </c>
      <c r="O30" s="39">
        <v>0</v>
      </c>
      <c r="P30" s="39">
        <v>0</v>
      </c>
      <c r="Q30" s="39">
        <v>0</v>
      </c>
      <c r="R30" s="40">
        <f t="shared" si="4"/>
        <v>200</v>
      </c>
      <c r="S30" s="38">
        <v>200</v>
      </c>
      <c r="T30" s="35" t="s">
        <v>59</v>
      </c>
    </row>
    <row r="31" spans="1:20" x14ac:dyDescent="0.25">
      <c r="A31" s="36"/>
      <c r="B31" s="36"/>
      <c r="C31" s="36"/>
      <c r="D31" s="36"/>
      <c r="E31" s="36" t="s">
        <v>24</v>
      </c>
      <c r="F31" s="39">
        <v>0</v>
      </c>
      <c r="G31" s="39">
        <v>1050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1050</v>
      </c>
      <c r="O31" s="39">
        <v>0</v>
      </c>
      <c r="P31" s="39">
        <v>0</v>
      </c>
      <c r="Q31" s="39">
        <v>0</v>
      </c>
      <c r="R31" s="40">
        <f t="shared" si="4"/>
        <v>2100</v>
      </c>
      <c r="S31" s="38">
        <v>2100</v>
      </c>
      <c r="T31" s="35" t="s">
        <v>63</v>
      </c>
    </row>
    <row r="32" spans="1:20" x14ac:dyDescent="0.25">
      <c r="A32" s="36"/>
      <c r="B32" s="36"/>
      <c r="C32" s="36"/>
      <c r="D32" s="36"/>
      <c r="E32" s="36" t="s">
        <v>20</v>
      </c>
      <c r="F32" s="39">
        <v>0</v>
      </c>
      <c r="G32" s="39">
        <v>150</v>
      </c>
      <c r="H32" s="39">
        <v>200</v>
      </c>
      <c r="I32" s="39">
        <v>200</v>
      </c>
      <c r="J32" s="39">
        <v>0</v>
      </c>
      <c r="K32" s="39">
        <v>0</v>
      </c>
      <c r="L32" s="39">
        <v>0</v>
      </c>
      <c r="M32" s="39">
        <v>0</v>
      </c>
      <c r="N32" s="39">
        <v>150</v>
      </c>
      <c r="O32" s="39">
        <v>200</v>
      </c>
      <c r="P32" s="39">
        <v>200</v>
      </c>
      <c r="Q32" s="39">
        <v>0</v>
      </c>
      <c r="R32" s="40">
        <f t="shared" si="4"/>
        <v>1100</v>
      </c>
      <c r="S32" s="38">
        <v>1100</v>
      </c>
      <c r="T32" s="35" t="s">
        <v>62</v>
      </c>
    </row>
    <row r="33" spans="1:20" x14ac:dyDescent="0.25">
      <c r="A33" s="36"/>
      <c r="B33" s="36"/>
      <c r="C33" s="36"/>
      <c r="D33" s="36"/>
      <c r="E33" s="36" t="s">
        <v>94</v>
      </c>
      <c r="F33" s="39">
        <v>0</v>
      </c>
      <c r="G33" s="39">
        <v>500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500</v>
      </c>
      <c r="O33" s="39">
        <v>0</v>
      </c>
      <c r="P33" s="39">
        <v>0</v>
      </c>
      <c r="Q33" s="39">
        <v>0</v>
      </c>
      <c r="R33" s="40">
        <f t="shared" si="4"/>
        <v>1000</v>
      </c>
      <c r="S33" s="41">
        <v>1000</v>
      </c>
    </row>
    <row r="34" spans="1:20" x14ac:dyDescent="0.25">
      <c r="A34" s="36"/>
      <c r="B34" s="36"/>
      <c r="C34" s="36"/>
      <c r="D34" s="36" t="s">
        <v>61</v>
      </c>
      <c r="E34" s="36"/>
      <c r="F34" s="39">
        <f>SUM(F27:F33)</f>
        <v>1800</v>
      </c>
      <c r="G34" s="39">
        <f t="shared" ref="G34:Q34" si="5">SUM(G27:G33)</f>
        <v>8060</v>
      </c>
      <c r="H34" s="39">
        <f t="shared" si="5"/>
        <v>700</v>
      </c>
      <c r="I34" s="39">
        <f t="shared" si="5"/>
        <v>700</v>
      </c>
      <c r="J34" s="39">
        <f t="shared" si="5"/>
        <v>0</v>
      </c>
      <c r="K34" s="39">
        <f t="shared" si="5"/>
        <v>0</v>
      </c>
      <c r="L34" s="39">
        <f t="shared" si="5"/>
        <v>0</v>
      </c>
      <c r="M34" s="39">
        <f t="shared" si="5"/>
        <v>1000</v>
      </c>
      <c r="N34" s="39">
        <f t="shared" si="5"/>
        <v>2600</v>
      </c>
      <c r="O34" s="39">
        <f t="shared" si="5"/>
        <v>700</v>
      </c>
      <c r="P34" s="39">
        <f t="shared" si="5"/>
        <v>5700</v>
      </c>
      <c r="Q34" s="39">
        <f t="shared" si="5"/>
        <v>0</v>
      </c>
      <c r="R34" s="40">
        <f t="shared" si="4"/>
        <v>21260</v>
      </c>
      <c r="S34" s="38">
        <f>SUM(S27:S33)</f>
        <v>21260</v>
      </c>
    </row>
    <row r="35" spans="1:20" x14ac:dyDescent="0.25">
      <c r="A35" s="36"/>
      <c r="B35" s="36"/>
      <c r="C35" s="36"/>
      <c r="D35" s="36" t="s">
        <v>22</v>
      </c>
      <c r="E35" s="36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  <c r="S35" s="38"/>
      <c r="T35" s="46"/>
    </row>
    <row r="36" spans="1:20" x14ac:dyDescent="0.25">
      <c r="A36" s="36"/>
      <c r="B36" s="36"/>
      <c r="C36" s="36"/>
      <c r="D36" s="36"/>
      <c r="E36" s="36" t="s">
        <v>23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10000</v>
      </c>
      <c r="L36" s="39">
        <v>15000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40">
        <f>SUM(F36:Q36)</f>
        <v>25000</v>
      </c>
      <c r="S36" s="38">
        <v>25000</v>
      </c>
    </row>
    <row r="37" spans="1:20" x14ac:dyDescent="0.25">
      <c r="A37" s="36"/>
      <c r="B37" s="36"/>
      <c r="C37" s="36"/>
      <c r="D37" s="36"/>
      <c r="E37" s="36" t="s">
        <v>24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3000</v>
      </c>
      <c r="L37" s="39">
        <v>15000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40">
        <f t="shared" ref="R37:R43" si="6">SUM(F37:Q37)</f>
        <v>18000</v>
      </c>
      <c r="S37" s="38">
        <v>18000</v>
      </c>
      <c r="T37" s="35" t="s">
        <v>71</v>
      </c>
    </row>
    <row r="38" spans="1:20" x14ac:dyDescent="0.25">
      <c r="A38" s="36"/>
      <c r="B38" s="36"/>
      <c r="C38" s="36"/>
      <c r="D38" s="36"/>
      <c r="E38" s="36" t="s">
        <v>25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5000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40">
        <f t="shared" si="6"/>
        <v>5000</v>
      </c>
      <c r="S38" s="38">
        <v>5000</v>
      </c>
      <c r="T38" s="35" t="s">
        <v>80</v>
      </c>
    </row>
    <row r="39" spans="1:20" x14ac:dyDescent="0.25">
      <c r="A39" s="36"/>
      <c r="B39" s="36"/>
      <c r="C39" s="36"/>
      <c r="D39" s="36"/>
      <c r="E39" s="36" t="s">
        <v>18</v>
      </c>
      <c r="F39" s="39">
        <v>0</v>
      </c>
      <c r="G39" s="39">
        <v>0</v>
      </c>
      <c r="H39" s="39">
        <v>0</v>
      </c>
      <c r="I39" s="39">
        <v>500</v>
      </c>
      <c r="J39" s="39">
        <v>1000</v>
      </c>
      <c r="K39" s="39">
        <v>500</v>
      </c>
      <c r="L39" s="39">
        <v>500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40">
        <f t="shared" si="6"/>
        <v>2500</v>
      </c>
      <c r="S39" s="41">
        <v>2500</v>
      </c>
      <c r="T39" s="35" t="s">
        <v>64</v>
      </c>
    </row>
    <row r="40" spans="1:20" x14ac:dyDescent="0.25">
      <c r="A40" s="36"/>
      <c r="B40" s="36"/>
      <c r="C40" s="36"/>
      <c r="D40" s="36"/>
      <c r="E40" s="36" t="s">
        <v>26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5000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40">
        <f t="shared" si="6"/>
        <v>5000</v>
      </c>
      <c r="S40" s="38">
        <v>5000</v>
      </c>
    </row>
    <row r="41" spans="1:20" x14ac:dyDescent="0.25">
      <c r="A41" s="36"/>
      <c r="B41" s="36"/>
      <c r="C41" s="36"/>
      <c r="D41" s="36"/>
      <c r="E41" s="36" t="s">
        <v>20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2000</v>
      </c>
      <c r="M41" s="39">
        <v>2000</v>
      </c>
      <c r="N41" s="39">
        <v>0</v>
      </c>
      <c r="O41" s="39">
        <v>0</v>
      </c>
      <c r="P41" s="39">
        <v>0</v>
      </c>
      <c r="Q41" s="39">
        <v>0</v>
      </c>
      <c r="R41" s="40">
        <f t="shared" si="6"/>
        <v>4000</v>
      </c>
      <c r="S41" s="41">
        <v>4000</v>
      </c>
      <c r="T41" s="35" t="s">
        <v>65</v>
      </c>
    </row>
    <row r="42" spans="1:20" x14ac:dyDescent="0.25">
      <c r="A42" s="36"/>
      <c r="B42" s="36"/>
      <c r="C42" s="36"/>
      <c r="D42" s="36"/>
      <c r="E42" s="36" t="s">
        <v>13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4000</v>
      </c>
      <c r="L42" s="39">
        <v>4000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40">
        <f t="shared" si="6"/>
        <v>8000</v>
      </c>
      <c r="S42" s="38">
        <v>8000</v>
      </c>
      <c r="T42" s="35" t="s">
        <v>72</v>
      </c>
    </row>
    <row r="43" spans="1:20" x14ac:dyDescent="0.25">
      <c r="A43" s="36"/>
      <c r="B43" s="36"/>
      <c r="C43" s="36"/>
      <c r="D43" s="36" t="s">
        <v>27</v>
      </c>
      <c r="E43" s="36"/>
      <c r="F43" s="39">
        <f t="shared" ref="F43:Q43" si="7">SUM(F36:F42)</f>
        <v>0</v>
      </c>
      <c r="G43" s="39">
        <f t="shared" si="7"/>
        <v>0</v>
      </c>
      <c r="H43" s="39">
        <f t="shared" si="7"/>
        <v>0</v>
      </c>
      <c r="I43" s="39">
        <f t="shared" si="7"/>
        <v>500</v>
      </c>
      <c r="J43" s="39">
        <f t="shared" si="7"/>
        <v>1000</v>
      </c>
      <c r="K43" s="39">
        <f t="shared" si="7"/>
        <v>17500</v>
      </c>
      <c r="L43" s="39">
        <f t="shared" si="7"/>
        <v>46500</v>
      </c>
      <c r="M43" s="39">
        <f t="shared" si="7"/>
        <v>2000</v>
      </c>
      <c r="N43" s="39">
        <f t="shared" si="7"/>
        <v>0</v>
      </c>
      <c r="O43" s="39">
        <f t="shared" si="7"/>
        <v>0</v>
      </c>
      <c r="P43" s="39">
        <f t="shared" si="7"/>
        <v>0</v>
      </c>
      <c r="Q43" s="39">
        <f t="shared" si="7"/>
        <v>0</v>
      </c>
      <c r="R43" s="40">
        <f t="shared" si="6"/>
        <v>67500</v>
      </c>
      <c r="S43" s="38">
        <f>SUM(S36:S42)</f>
        <v>67500</v>
      </c>
    </row>
    <row r="44" spans="1:20" x14ac:dyDescent="0.25">
      <c r="A44" s="36"/>
      <c r="B44" s="36"/>
      <c r="C44" s="36"/>
      <c r="D44" s="36" t="s">
        <v>28</v>
      </c>
      <c r="E44" s="36"/>
      <c r="R44" s="40"/>
      <c r="S44" s="38"/>
      <c r="T44" s="46"/>
    </row>
    <row r="45" spans="1:20" x14ac:dyDescent="0.25">
      <c r="A45" s="36"/>
      <c r="B45" s="36"/>
      <c r="C45" s="36"/>
      <c r="D45" s="36"/>
      <c r="E45" s="36" t="s">
        <v>16</v>
      </c>
      <c r="F45" s="39">
        <v>0</v>
      </c>
      <c r="G45" s="39">
        <v>500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40">
        <f>SUM(F45:Q45)</f>
        <v>500</v>
      </c>
      <c r="S45" s="38">
        <v>500</v>
      </c>
    </row>
    <row r="46" spans="1:20" x14ac:dyDescent="0.25">
      <c r="A46" s="36"/>
      <c r="B46" s="36"/>
      <c r="C46" s="36"/>
      <c r="D46" s="36"/>
      <c r="E46" s="36" t="s">
        <v>26</v>
      </c>
      <c r="F46" s="39">
        <v>0</v>
      </c>
      <c r="G46" s="39">
        <v>1000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40">
        <f t="shared" ref="R46:R59" si="8">SUM(F46:Q46)</f>
        <v>1000</v>
      </c>
      <c r="S46" s="38">
        <v>1000</v>
      </c>
    </row>
    <row r="47" spans="1:20" x14ac:dyDescent="0.25">
      <c r="A47" s="36"/>
      <c r="B47" s="36"/>
      <c r="C47" s="36"/>
      <c r="D47" s="36"/>
      <c r="E47" s="36" t="s">
        <v>23</v>
      </c>
      <c r="F47" s="39">
        <v>0</v>
      </c>
      <c r="G47" s="39">
        <v>1000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40">
        <f t="shared" si="8"/>
        <v>1000</v>
      </c>
      <c r="S47" s="38">
        <v>1000</v>
      </c>
    </row>
    <row r="48" spans="1:20" x14ac:dyDescent="0.25">
      <c r="A48" s="36"/>
      <c r="B48" s="36"/>
      <c r="C48" s="36"/>
      <c r="D48" s="36"/>
      <c r="E48" s="36" t="s">
        <v>18</v>
      </c>
      <c r="F48" s="39">
        <v>0</v>
      </c>
      <c r="G48" s="39">
        <v>250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40">
        <f t="shared" si="8"/>
        <v>250</v>
      </c>
      <c r="S48" s="38">
        <v>250</v>
      </c>
    </row>
    <row r="49" spans="1:20" x14ac:dyDescent="0.25">
      <c r="A49" s="36"/>
      <c r="B49" s="36"/>
      <c r="C49" s="36"/>
      <c r="D49" s="36"/>
      <c r="E49" s="36" t="s">
        <v>13</v>
      </c>
      <c r="F49" s="39">
        <v>0</v>
      </c>
      <c r="G49" s="39">
        <v>500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40">
        <f t="shared" si="8"/>
        <v>500</v>
      </c>
      <c r="S49" s="38">
        <v>500</v>
      </c>
    </row>
    <row r="50" spans="1:20" x14ac:dyDescent="0.25">
      <c r="A50" s="36"/>
      <c r="B50" s="36"/>
      <c r="C50" s="36"/>
      <c r="D50" s="36"/>
      <c r="E50" s="36" t="s">
        <v>20</v>
      </c>
      <c r="F50" s="39">
        <v>0</v>
      </c>
      <c r="G50" s="39">
        <v>250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40">
        <f t="shared" si="8"/>
        <v>250</v>
      </c>
      <c r="S50" s="38">
        <v>250</v>
      </c>
    </row>
    <row r="51" spans="1:20" x14ac:dyDescent="0.25">
      <c r="A51" s="36"/>
      <c r="B51" s="36"/>
      <c r="C51" s="36"/>
      <c r="D51" s="36" t="s">
        <v>29</v>
      </c>
      <c r="E51" s="36"/>
      <c r="F51" s="39">
        <f>SUM(F45:F50)</f>
        <v>0</v>
      </c>
      <c r="G51" s="39">
        <f>SUM(G45:G50)</f>
        <v>3500</v>
      </c>
      <c r="H51" s="39">
        <f t="shared" ref="H51:Q51" si="9">SUM(H45:H50)</f>
        <v>0</v>
      </c>
      <c r="I51" s="39">
        <f t="shared" si="9"/>
        <v>0</v>
      </c>
      <c r="J51" s="39">
        <f t="shared" si="9"/>
        <v>0</v>
      </c>
      <c r="K51" s="39">
        <f t="shared" si="9"/>
        <v>0</v>
      </c>
      <c r="L51" s="39">
        <f t="shared" si="9"/>
        <v>0</v>
      </c>
      <c r="M51" s="39">
        <f t="shared" si="9"/>
        <v>0</v>
      </c>
      <c r="N51" s="39">
        <f t="shared" si="9"/>
        <v>0</v>
      </c>
      <c r="O51" s="39">
        <f t="shared" si="9"/>
        <v>0</v>
      </c>
      <c r="P51" s="39">
        <f t="shared" si="9"/>
        <v>0</v>
      </c>
      <c r="Q51" s="39">
        <f t="shared" si="9"/>
        <v>0</v>
      </c>
      <c r="R51" s="40">
        <f t="shared" si="8"/>
        <v>3500</v>
      </c>
      <c r="S51" s="38">
        <f>SUM(S45:S50)</f>
        <v>3500</v>
      </c>
    </row>
    <row r="52" spans="1:20" x14ac:dyDescent="0.25">
      <c r="A52" s="36"/>
      <c r="B52" s="36"/>
      <c r="C52" s="36"/>
      <c r="D52" s="36" t="s">
        <v>30</v>
      </c>
      <c r="E52" s="36"/>
      <c r="F52" s="39">
        <v>21982.5</v>
      </c>
      <c r="G52" s="39">
        <v>21982.5</v>
      </c>
      <c r="H52" s="39">
        <v>21982.5</v>
      </c>
      <c r="I52" s="39">
        <v>21982.5</v>
      </c>
      <c r="J52" s="39">
        <v>21982.5</v>
      </c>
      <c r="K52" s="39">
        <v>21982.5</v>
      </c>
      <c r="L52" s="39">
        <v>21982.5</v>
      </c>
      <c r="M52" s="39">
        <v>21982.5</v>
      </c>
      <c r="N52" s="39">
        <v>21982.5</v>
      </c>
      <c r="O52" s="39">
        <v>21982.5</v>
      </c>
      <c r="P52" s="39">
        <v>21982.5</v>
      </c>
      <c r="Q52" s="39">
        <v>21982.5</v>
      </c>
      <c r="R52" s="40">
        <f t="shared" si="8"/>
        <v>263790</v>
      </c>
      <c r="S52" s="48">
        <v>263790</v>
      </c>
    </row>
    <row r="53" spans="1:20" x14ac:dyDescent="0.25">
      <c r="A53" s="36"/>
      <c r="B53" s="36"/>
      <c r="C53" s="36"/>
      <c r="D53" s="36"/>
      <c r="E53" s="36" t="s">
        <v>31</v>
      </c>
      <c r="F53" s="39">
        <v>1674.75</v>
      </c>
      <c r="G53" s="39">
        <v>1674.75</v>
      </c>
      <c r="H53" s="39">
        <v>1674.75</v>
      </c>
      <c r="I53" s="39">
        <v>1674.75</v>
      </c>
      <c r="J53" s="39">
        <v>1674.75</v>
      </c>
      <c r="K53" s="39">
        <v>1674.75</v>
      </c>
      <c r="L53" s="39">
        <v>1674.75</v>
      </c>
      <c r="M53" s="39">
        <v>1674.75</v>
      </c>
      <c r="N53" s="39">
        <v>1674.75</v>
      </c>
      <c r="O53" s="39">
        <v>1674.75</v>
      </c>
      <c r="P53" s="39">
        <v>1674.75</v>
      </c>
      <c r="Q53" s="39">
        <v>1674.75</v>
      </c>
      <c r="R53" s="40">
        <f t="shared" si="8"/>
        <v>20097</v>
      </c>
      <c r="S53" s="38">
        <v>20097</v>
      </c>
    </row>
    <row r="54" spans="1:20" x14ac:dyDescent="0.25">
      <c r="A54" s="36"/>
      <c r="B54" s="36"/>
      <c r="C54" s="36"/>
      <c r="D54" s="36"/>
      <c r="E54" s="36" t="s">
        <v>32</v>
      </c>
      <c r="F54" s="39">
        <v>1383</v>
      </c>
      <c r="G54" s="39">
        <v>1383</v>
      </c>
      <c r="H54" s="39">
        <v>1383</v>
      </c>
      <c r="I54" s="39">
        <v>1383</v>
      </c>
      <c r="J54" s="39">
        <v>1383</v>
      </c>
      <c r="K54" s="39">
        <v>1383</v>
      </c>
      <c r="L54" s="39">
        <v>1383</v>
      </c>
      <c r="M54" s="39">
        <v>1383</v>
      </c>
      <c r="N54" s="39">
        <v>1383</v>
      </c>
      <c r="O54" s="39">
        <v>1383</v>
      </c>
      <c r="P54" s="39">
        <v>1383</v>
      </c>
      <c r="Q54" s="39">
        <v>1383</v>
      </c>
      <c r="R54" s="40">
        <f t="shared" si="8"/>
        <v>16596</v>
      </c>
      <c r="S54" s="41">
        <f>3852+12744</f>
        <v>16596</v>
      </c>
      <c r="T54" s="35" t="s">
        <v>95</v>
      </c>
    </row>
    <row r="55" spans="1:20" x14ac:dyDescent="0.25">
      <c r="A55" s="36"/>
      <c r="B55" s="36"/>
      <c r="C55" s="36"/>
      <c r="D55" s="36"/>
      <c r="E55" s="36" t="s">
        <v>120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/>
      <c r="S55" s="41">
        <v>30000</v>
      </c>
    </row>
    <row r="56" spans="1:20" x14ac:dyDescent="0.25">
      <c r="A56" s="36"/>
      <c r="B56" s="36"/>
      <c r="C56" s="36"/>
      <c r="D56" s="36" t="s">
        <v>33</v>
      </c>
      <c r="E56" s="36"/>
      <c r="F56" s="39">
        <v>0</v>
      </c>
      <c r="G56" s="39">
        <v>0</v>
      </c>
      <c r="H56" s="39">
        <v>0</v>
      </c>
      <c r="I56" s="39">
        <v>2000</v>
      </c>
      <c r="J56" s="39">
        <v>0</v>
      </c>
      <c r="K56" s="39">
        <v>2000</v>
      </c>
      <c r="L56" s="39">
        <v>0</v>
      </c>
      <c r="M56" s="39">
        <v>0</v>
      </c>
      <c r="N56" s="39">
        <v>2000</v>
      </c>
      <c r="O56" s="39">
        <v>0</v>
      </c>
      <c r="P56" s="39">
        <v>0</v>
      </c>
      <c r="Q56" s="39">
        <v>2000</v>
      </c>
      <c r="R56" s="40">
        <f t="shared" si="8"/>
        <v>8000</v>
      </c>
      <c r="S56" s="41">
        <v>8000</v>
      </c>
      <c r="T56" s="35" t="s">
        <v>73</v>
      </c>
    </row>
    <row r="57" spans="1:20" x14ac:dyDescent="0.25">
      <c r="A57" s="36"/>
      <c r="B57" s="36"/>
      <c r="C57" s="36"/>
      <c r="D57" s="36" t="s">
        <v>34</v>
      </c>
      <c r="E57" s="36"/>
      <c r="F57" s="39">
        <v>200</v>
      </c>
      <c r="G57" s="39">
        <v>150</v>
      </c>
      <c r="H57" s="39">
        <v>200</v>
      </c>
      <c r="I57" s="39">
        <v>90</v>
      </c>
      <c r="J57" s="39">
        <v>150</v>
      </c>
      <c r="K57" s="39">
        <v>600</v>
      </c>
      <c r="L57" s="39">
        <v>150</v>
      </c>
      <c r="M57" s="39">
        <v>60</v>
      </c>
      <c r="N57" s="39">
        <v>150</v>
      </c>
      <c r="O57" s="39">
        <v>150</v>
      </c>
      <c r="P57" s="39">
        <v>200</v>
      </c>
      <c r="Q57" s="39">
        <v>200</v>
      </c>
      <c r="R57" s="40">
        <f t="shared" si="8"/>
        <v>2300</v>
      </c>
      <c r="S57" s="38">
        <v>2300</v>
      </c>
    </row>
    <row r="58" spans="1:20" x14ac:dyDescent="0.25">
      <c r="A58" s="36"/>
      <c r="B58" s="36"/>
      <c r="C58" s="36"/>
      <c r="D58" s="36" t="s">
        <v>35</v>
      </c>
      <c r="E58" s="36"/>
      <c r="F58" s="39">
        <v>1507.14</v>
      </c>
      <c r="G58" s="39">
        <v>1507.14</v>
      </c>
      <c r="H58" s="39">
        <v>1507.14</v>
      </c>
      <c r="I58" s="39">
        <v>1507.14</v>
      </c>
      <c r="J58" s="39">
        <v>1507.14</v>
      </c>
      <c r="K58" s="39">
        <v>1507.14</v>
      </c>
      <c r="L58" s="39">
        <v>1507.14</v>
      </c>
      <c r="M58" s="39">
        <v>1507.14</v>
      </c>
      <c r="N58" s="39">
        <v>1507.14</v>
      </c>
      <c r="O58" s="39">
        <v>1507.14</v>
      </c>
      <c r="P58" s="39">
        <v>1507.14</v>
      </c>
      <c r="Q58" s="39">
        <v>1507.14</v>
      </c>
      <c r="R58" s="40">
        <f t="shared" si="8"/>
        <v>18085.679999999997</v>
      </c>
      <c r="S58" s="41">
        <v>18085.68</v>
      </c>
      <c r="T58" s="35" t="s">
        <v>101</v>
      </c>
    </row>
    <row r="59" spans="1:20" x14ac:dyDescent="0.25">
      <c r="A59" s="36"/>
      <c r="B59" s="36"/>
      <c r="C59" s="36"/>
      <c r="D59" s="36" t="s">
        <v>116</v>
      </c>
      <c r="E59" s="36"/>
      <c r="F59" s="39">
        <v>925</v>
      </c>
      <c r="G59" s="39">
        <v>925</v>
      </c>
      <c r="H59" s="39">
        <v>725</v>
      </c>
      <c r="I59" s="39">
        <v>725</v>
      </c>
      <c r="J59" s="39">
        <v>100</v>
      </c>
      <c r="K59" s="39">
        <v>400</v>
      </c>
      <c r="L59" s="39">
        <v>400</v>
      </c>
      <c r="M59" s="39">
        <v>100</v>
      </c>
      <c r="N59" s="39">
        <v>100</v>
      </c>
      <c r="O59" s="39">
        <v>100</v>
      </c>
      <c r="P59" s="39">
        <v>300</v>
      </c>
      <c r="Q59" s="39">
        <v>300</v>
      </c>
      <c r="R59" s="40">
        <f t="shared" si="8"/>
        <v>5100</v>
      </c>
      <c r="S59" s="41">
        <v>5100</v>
      </c>
      <c r="T59" s="35" t="s">
        <v>76</v>
      </c>
    </row>
    <row r="60" spans="1:20" x14ac:dyDescent="0.25">
      <c r="A60" s="36"/>
      <c r="B60" s="36"/>
      <c r="C60" s="36"/>
      <c r="D60" s="36" t="s">
        <v>36</v>
      </c>
      <c r="E60" s="36"/>
      <c r="F60" s="39">
        <v>570</v>
      </c>
      <c r="G60" s="39">
        <v>1600</v>
      </c>
      <c r="H60" s="39">
        <v>570</v>
      </c>
      <c r="I60" s="39">
        <v>570</v>
      </c>
      <c r="J60" s="39">
        <v>570</v>
      </c>
      <c r="K60" s="39">
        <v>570</v>
      </c>
      <c r="L60" s="39">
        <v>570</v>
      </c>
      <c r="M60" s="39">
        <v>570</v>
      </c>
      <c r="N60" s="39">
        <v>570</v>
      </c>
      <c r="O60" s="39">
        <v>570</v>
      </c>
      <c r="P60" s="39">
        <v>570</v>
      </c>
      <c r="Q60" s="39">
        <v>570</v>
      </c>
      <c r="R60" s="40">
        <f t="shared" ref="R60:R71" si="10">SUM(F60:Q60)</f>
        <v>7870</v>
      </c>
      <c r="S60" s="41">
        <v>7870</v>
      </c>
      <c r="T60" s="35" t="s">
        <v>96</v>
      </c>
    </row>
    <row r="61" spans="1:20" x14ac:dyDescent="0.25">
      <c r="A61" s="36"/>
      <c r="B61" s="36"/>
      <c r="C61" s="36"/>
      <c r="D61" s="36" t="s">
        <v>37</v>
      </c>
      <c r="E61" s="36"/>
      <c r="F61" s="39">
        <v>150</v>
      </c>
      <c r="G61" s="39">
        <v>150</v>
      </c>
      <c r="H61" s="39">
        <v>150</v>
      </c>
      <c r="I61" s="39">
        <v>150</v>
      </c>
      <c r="J61" s="39">
        <v>150</v>
      </c>
      <c r="K61" s="39">
        <v>150</v>
      </c>
      <c r="L61" s="39">
        <v>150</v>
      </c>
      <c r="M61" s="39">
        <v>150</v>
      </c>
      <c r="N61" s="39">
        <v>150</v>
      </c>
      <c r="O61" s="39">
        <v>150</v>
      </c>
      <c r="P61" s="39">
        <v>150</v>
      </c>
      <c r="Q61" s="39">
        <v>150</v>
      </c>
      <c r="R61" s="40">
        <f t="shared" si="10"/>
        <v>1800</v>
      </c>
      <c r="S61" s="49">
        <v>1800</v>
      </c>
    </row>
    <row r="62" spans="1:20" x14ac:dyDescent="0.25">
      <c r="A62" s="36"/>
      <c r="B62" s="36"/>
      <c r="C62" s="36"/>
      <c r="D62" s="36" t="s">
        <v>38</v>
      </c>
      <c r="E62" s="36"/>
      <c r="F62" s="39">
        <v>200</v>
      </c>
      <c r="G62" s="39">
        <v>200</v>
      </c>
      <c r="H62" s="39">
        <v>200</v>
      </c>
      <c r="I62" s="39">
        <v>200</v>
      </c>
      <c r="J62" s="39">
        <v>200</v>
      </c>
      <c r="K62" s="39">
        <v>200</v>
      </c>
      <c r="L62" s="39">
        <v>200</v>
      </c>
      <c r="M62" s="39">
        <v>200</v>
      </c>
      <c r="N62" s="39">
        <v>200</v>
      </c>
      <c r="O62" s="39">
        <v>200</v>
      </c>
      <c r="P62" s="39">
        <v>200</v>
      </c>
      <c r="Q62" s="39">
        <v>200</v>
      </c>
      <c r="R62" s="40">
        <f t="shared" si="10"/>
        <v>2400</v>
      </c>
      <c r="S62" s="38">
        <v>2400</v>
      </c>
      <c r="T62" s="35" t="s">
        <v>39</v>
      </c>
    </row>
    <row r="63" spans="1:20" x14ac:dyDescent="0.25">
      <c r="A63" s="36"/>
      <c r="B63" s="36"/>
      <c r="C63" s="36"/>
      <c r="D63" s="36" t="s">
        <v>40</v>
      </c>
      <c r="E63" s="36"/>
      <c r="F63" s="39">
        <v>290</v>
      </c>
      <c r="G63" s="39">
        <v>290</v>
      </c>
      <c r="H63" s="39">
        <v>290</v>
      </c>
      <c r="I63" s="39">
        <v>290</v>
      </c>
      <c r="J63" s="39">
        <v>290</v>
      </c>
      <c r="K63" s="39">
        <v>290</v>
      </c>
      <c r="L63" s="39">
        <v>290</v>
      </c>
      <c r="M63" s="39">
        <v>290</v>
      </c>
      <c r="N63" s="39">
        <v>290</v>
      </c>
      <c r="O63" s="39">
        <v>290</v>
      </c>
      <c r="P63" s="39">
        <v>290</v>
      </c>
      <c r="Q63" s="39">
        <v>290</v>
      </c>
      <c r="R63" s="40">
        <f t="shared" si="10"/>
        <v>3480</v>
      </c>
      <c r="S63" s="38">
        <v>3500</v>
      </c>
      <c r="T63" s="35" t="s">
        <v>66</v>
      </c>
    </row>
    <row r="64" spans="1:20" x14ac:dyDescent="0.25">
      <c r="A64" s="36"/>
      <c r="B64" s="36"/>
      <c r="C64" s="36"/>
      <c r="D64" s="36" t="s">
        <v>41</v>
      </c>
      <c r="E64" s="36"/>
      <c r="F64" s="39">
        <v>500</v>
      </c>
      <c r="G64" s="39">
        <v>500</v>
      </c>
      <c r="H64" s="39">
        <v>1000</v>
      </c>
      <c r="I64" s="39">
        <v>1500</v>
      </c>
      <c r="J64" s="39">
        <v>500</v>
      </c>
      <c r="K64" s="39">
        <v>500</v>
      </c>
      <c r="L64" s="39">
        <v>500</v>
      </c>
      <c r="M64" s="39">
        <v>1000</v>
      </c>
      <c r="N64" s="39">
        <v>1000</v>
      </c>
      <c r="O64" s="39">
        <v>2500</v>
      </c>
      <c r="P64" s="39">
        <v>1500</v>
      </c>
      <c r="Q64" s="39">
        <v>500</v>
      </c>
      <c r="R64" s="40">
        <f t="shared" si="10"/>
        <v>11500</v>
      </c>
      <c r="S64" s="38">
        <v>11500</v>
      </c>
      <c r="T64" s="35" t="s">
        <v>77</v>
      </c>
    </row>
    <row r="65" spans="1:20" x14ac:dyDescent="0.25">
      <c r="A65" s="36"/>
      <c r="B65" s="36"/>
      <c r="C65" s="36"/>
      <c r="D65" s="36" t="s">
        <v>42</v>
      </c>
      <c r="E65" s="36"/>
      <c r="F65" s="39">
        <v>0</v>
      </c>
      <c r="G65" s="39">
        <v>0</v>
      </c>
      <c r="H65" s="39">
        <v>500</v>
      </c>
      <c r="I65" s="39">
        <v>0</v>
      </c>
      <c r="J65" s="39">
        <v>0</v>
      </c>
      <c r="K65" s="39">
        <v>500</v>
      </c>
      <c r="L65" s="39">
        <v>0</v>
      </c>
      <c r="M65" s="39">
        <v>0</v>
      </c>
      <c r="N65" s="39">
        <v>500</v>
      </c>
      <c r="O65" s="39">
        <v>0</v>
      </c>
      <c r="P65" s="39">
        <v>0</v>
      </c>
      <c r="Q65" s="39">
        <v>500</v>
      </c>
      <c r="R65" s="40">
        <f t="shared" si="10"/>
        <v>2000</v>
      </c>
      <c r="S65" s="49">
        <v>2000</v>
      </c>
    </row>
    <row r="66" spans="1:20" x14ac:dyDescent="0.25">
      <c r="A66" s="36"/>
      <c r="B66" s="36"/>
      <c r="C66" s="36"/>
      <c r="D66" s="36" t="s">
        <v>54</v>
      </c>
      <c r="E66" s="36"/>
      <c r="F66" s="39">
        <v>600</v>
      </c>
      <c r="G66" s="39">
        <v>200</v>
      </c>
      <c r="H66" s="39">
        <v>0</v>
      </c>
      <c r="I66" s="39">
        <v>500</v>
      </c>
      <c r="J66" s="39">
        <v>0</v>
      </c>
      <c r="K66" s="39">
        <v>200</v>
      </c>
      <c r="L66" s="39">
        <v>0</v>
      </c>
      <c r="M66" s="39">
        <v>500</v>
      </c>
      <c r="N66" s="39">
        <v>200</v>
      </c>
      <c r="O66" s="39">
        <v>0</v>
      </c>
      <c r="P66" s="39">
        <v>500</v>
      </c>
      <c r="Q66" s="39">
        <v>300</v>
      </c>
      <c r="R66" s="40">
        <f t="shared" si="10"/>
        <v>3000</v>
      </c>
      <c r="S66" s="49">
        <v>3000</v>
      </c>
      <c r="T66" s="35" t="s">
        <v>67</v>
      </c>
    </row>
    <row r="67" spans="1:20" x14ac:dyDescent="0.25">
      <c r="A67" s="36"/>
      <c r="B67" s="36"/>
      <c r="C67" s="36"/>
      <c r="D67" s="36" t="s">
        <v>43</v>
      </c>
      <c r="E67" s="36"/>
      <c r="F67" s="39">
        <v>20</v>
      </c>
      <c r="G67" s="39">
        <v>20</v>
      </c>
      <c r="H67" s="39">
        <v>20</v>
      </c>
      <c r="I67" s="39">
        <v>300</v>
      </c>
      <c r="J67" s="39">
        <v>20</v>
      </c>
      <c r="K67" s="39">
        <v>300</v>
      </c>
      <c r="L67" s="39">
        <v>20</v>
      </c>
      <c r="M67" s="39">
        <v>20</v>
      </c>
      <c r="N67" s="39">
        <v>20</v>
      </c>
      <c r="O67" s="39">
        <v>300</v>
      </c>
      <c r="P67" s="39">
        <v>20</v>
      </c>
      <c r="Q67" s="39">
        <v>20</v>
      </c>
      <c r="R67" s="40">
        <f t="shared" si="10"/>
        <v>1080</v>
      </c>
      <c r="S67" s="41">
        <v>1080</v>
      </c>
      <c r="T67" s="35" t="s">
        <v>68</v>
      </c>
    </row>
    <row r="68" spans="1:20" x14ac:dyDescent="0.25">
      <c r="A68" s="36"/>
      <c r="B68" s="36"/>
      <c r="C68" s="36"/>
      <c r="D68" s="36" t="s">
        <v>44</v>
      </c>
      <c r="E68" s="36"/>
      <c r="F68" s="39">
        <v>315</v>
      </c>
      <c r="G68" s="39">
        <v>315</v>
      </c>
      <c r="H68" s="39">
        <v>315</v>
      </c>
      <c r="I68" s="39">
        <v>315</v>
      </c>
      <c r="J68" s="39">
        <v>315</v>
      </c>
      <c r="K68" s="39">
        <v>315</v>
      </c>
      <c r="L68" s="39">
        <v>315</v>
      </c>
      <c r="M68" s="39">
        <v>315</v>
      </c>
      <c r="N68" s="39">
        <v>315</v>
      </c>
      <c r="O68" s="39">
        <v>315</v>
      </c>
      <c r="P68" s="39">
        <v>315</v>
      </c>
      <c r="Q68" s="39">
        <v>315</v>
      </c>
      <c r="R68" s="40">
        <f t="shared" si="10"/>
        <v>3780</v>
      </c>
      <c r="S68" s="38">
        <v>3780</v>
      </c>
      <c r="T68" s="35" t="s">
        <v>118</v>
      </c>
    </row>
    <row r="69" spans="1:20" x14ac:dyDescent="0.25">
      <c r="A69" s="36"/>
      <c r="B69" s="36"/>
      <c r="C69" s="36"/>
      <c r="D69" s="36" t="s">
        <v>45</v>
      </c>
      <c r="E69" s="36"/>
      <c r="F69" s="39">
        <v>700</v>
      </c>
      <c r="G69" s="39">
        <v>0</v>
      </c>
      <c r="H69" s="39">
        <v>0</v>
      </c>
      <c r="I69" s="39">
        <v>1000</v>
      </c>
      <c r="J69" s="39">
        <v>0</v>
      </c>
      <c r="K69" s="39">
        <v>220</v>
      </c>
      <c r="L69" s="39">
        <v>700</v>
      </c>
      <c r="M69" s="39">
        <v>0</v>
      </c>
      <c r="N69" s="39">
        <v>0</v>
      </c>
      <c r="O69" s="39">
        <v>600</v>
      </c>
      <c r="P69" s="39">
        <v>0</v>
      </c>
      <c r="Q69" s="39">
        <v>0</v>
      </c>
      <c r="R69" s="40">
        <f t="shared" si="10"/>
        <v>3220</v>
      </c>
      <c r="S69" s="41">
        <v>3220</v>
      </c>
      <c r="T69" s="35" t="s">
        <v>99</v>
      </c>
    </row>
    <row r="70" spans="1:20" x14ac:dyDescent="0.25">
      <c r="A70" s="36"/>
      <c r="B70" s="36"/>
      <c r="C70" s="36"/>
      <c r="D70" s="36" t="s">
        <v>46</v>
      </c>
      <c r="E70" s="36"/>
      <c r="F70" s="39">
        <v>4812.66</v>
      </c>
      <c r="G70" s="39">
        <v>4812.66</v>
      </c>
      <c r="H70" s="39">
        <v>4812.66</v>
      </c>
      <c r="I70" s="39">
        <v>4812.66</v>
      </c>
      <c r="J70" s="39">
        <v>4812.66</v>
      </c>
      <c r="K70" s="39">
        <v>4812.66</v>
      </c>
      <c r="L70" s="39">
        <v>646</v>
      </c>
      <c r="M70" s="39">
        <v>1646</v>
      </c>
      <c r="N70" s="39">
        <v>646</v>
      </c>
      <c r="O70" s="39">
        <v>646</v>
      </c>
      <c r="P70" s="39">
        <v>646</v>
      </c>
      <c r="Q70" s="39">
        <v>646</v>
      </c>
      <c r="R70" s="40">
        <f t="shared" si="10"/>
        <v>33751.96</v>
      </c>
      <c r="S70" s="41">
        <f>8752+25000</f>
        <v>33752</v>
      </c>
      <c r="T70" s="35" t="s">
        <v>114</v>
      </c>
    </row>
    <row r="71" spans="1:20" x14ac:dyDescent="0.25">
      <c r="A71" s="36"/>
      <c r="B71" s="36"/>
      <c r="C71" s="36"/>
      <c r="D71" s="36" t="s">
        <v>47</v>
      </c>
      <c r="E71" s="36"/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1331</v>
      </c>
      <c r="R71" s="40">
        <f t="shared" si="10"/>
        <v>1331</v>
      </c>
      <c r="S71" s="38">
        <v>1330.55</v>
      </c>
      <c r="T71" s="35" t="s">
        <v>100</v>
      </c>
    </row>
    <row r="72" spans="1:20" x14ac:dyDescent="0.25">
      <c r="A72" s="36"/>
      <c r="B72" s="43"/>
      <c r="C72" s="50" t="s">
        <v>48</v>
      </c>
      <c r="D72" s="50"/>
      <c r="E72" s="50"/>
      <c r="F72" s="44">
        <f>+SUM(F25,F34,F43,F51:F71)</f>
        <v>37630.050000000003</v>
      </c>
      <c r="G72" s="44">
        <f t="shared" ref="G72:R72" si="11">+SUM(G25,G34,G43,G51:G71)</f>
        <v>47970.05</v>
      </c>
      <c r="H72" s="44">
        <f t="shared" si="11"/>
        <v>41230.050000000003</v>
      </c>
      <c r="I72" s="44">
        <f t="shared" si="11"/>
        <v>46200.05</v>
      </c>
      <c r="J72" s="44">
        <f t="shared" si="11"/>
        <v>35155.050000000003</v>
      </c>
      <c r="K72" s="44">
        <f t="shared" si="11"/>
        <v>55405.05</v>
      </c>
      <c r="L72" s="44">
        <f t="shared" si="11"/>
        <v>76988.39</v>
      </c>
      <c r="M72" s="44">
        <f t="shared" si="11"/>
        <v>34898.39</v>
      </c>
      <c r="N72" s="44">
        <f t="shared" si="11"/>
        <v>43488.39</v>
      </c>
      <c r="O72" s="44">
        <f t="shared" si="11"/>
        <v>38568.39</v>
      </c>
      <c r="P72" s="44">
        <f t="shared" si="11"/>
        <v>37438.39</v>
      </c>
      <c r="Q72" s="44">
        <f t="shared" si="11"/>
        <v>36669.39</v>
      </c>
      <c r="R72" s="44">
        <f>+SUM(R25,R34,R43,R51:R71)</f>
        <v>531641.64</v>
      </c>
      <c r="S72" s="45">
        <f>SUM(S25,S34,S43,S51,S52:S71)</f>
        <v>561661.23</v>
      </c>
    </row>
    <row r="73" spans="1:20" x14ac:dyDescent="0.25">
      <c r="A73" s="51" t="s">
        <v>49</v>
      </c>
      <c r="B73" s="51"/>
      <c r="C73" s="51"/>
      <c r="D73" s="51"/>
      <c r="E73" s="51"/>
      <c r="F73" s="52">
        <f>F12-F72</f>
        <v>-7630.0500000000029</v>
      </c>
      <c r="G73" s="52">
        <f t="shared" ref="G73:Q73" si="12">G12-G72</f>
        <v>-16970.050000000003</v>
      </c>
      <c r="H73" s="52">
        <f t="shared" si="12"/>
        <v>-14100.050000000003</v>
      </c>
      <c r="I73" s="52">
        <f t="shared" si="12"/>
        <v>-17700.050000000003</v>
      </c>
      <c r="J73" s="52">
        <f t="shared" si="12"/>
        <v>-5655.0500000000029</v>
      </c>
      <c r="K73" s="52">
        <f t="shared" si="12"/>
        <v>3224.9499999999971</v>
      </c>
      <c r="L73" s="52">
        <f t="shared" si="12"/>
        <v>-3398.3899999999994</v>
      </c>
      <c r="M73" s="52">
        <f t="shared" si="12"/>
        <v>-4898.3899999999994</v>
      </c>
      <c r="N73" s="52">
        <f t="shared" si="12"/>
        <v>-7858.3899999999994</v>
      </c>
      <c r="O73" s="52">
        <f t="shared" si="12"/>
        <v>14931.61</v>
      </c>
      <c r="P73" s="52">
        <f t="shared" si="12"/>
        <v>21691.61</v>
      </c>
      <c r="Q73" s="52">
        <f t="shared" si="12"/>
        <v>68330.61</v>
      </c>
      <c r="R73" s="53"/>
      <c r="S73" s="38"/>
    </row>
    <row r="74" spans="1:20" x14ac:dyDescent="0.25"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5"/>
    </row>
    <row r="75" spans="1:20" x14ac:dyDescent="0.25"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5"/>
      <c r="S75" s="56">
        <f>S12-S72</f>
        <v>-51.229999999981374</v>
      </c>
    </row>
  </sheetData>
  <pageMargins left="0.25" right="0.25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Budget</vt:lpstr>
      <vt:lpstr>Monthly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kmeeks</cp:lastModifiedBy>
  <cp:lastPrinted>2022-02-03T19:48:27Z</cp:lastPrinted>
  <dcterms:created xsi:type="dcterms:W3CDTF">2021-10-29T02:34:03Z</dcterms:created>
  <dcterms:modified xsi:type="dcterms:W3CDTF">2022-02-03T20:39:09Z</dcterms:modified>
</cp:coreProperties>
</file>