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elmont User\Documents\Numbers\"/>
    </mc:Choice>
  </mc:AlternateContent>
  <bookViews>
    <workbookView xWindow="3480" yWindow="1100" windowWidth="24980" windowHeight="15440"/>
  </bookViews>
  <sheets>
    <sheet name="2023" sheetId="1" r:id="rId1"/>
    <sheet name="2022-2023 Comparis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2" l="1"/>
  <c r="E9" i="2"/>
  <c r="E8" i="2"/>
  <c r="E7" i="2"/>
  <c r="E6" i="2"/>
  <c r="E5" i="2"/>
  <c r="E4" i="2"/>
  <c r="E11" i="2" s="1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C37" i="1"/>
  <c r="C24" i="1"/>
  <c r="C19" i="1"/>
  <c r="B11" i="1"/>
  <c r="E41" i="2" l="1"/>
  <c r="B39" i="2"/>
  <c r="B12" i="2"/>
  <c r="B40" i="1" l="1"/>
  <c r="C39" i="1"/>
  <c r="C38" i="1"/>
  <c r="C36" i="1"/>
  <c r="C35" i="1"/>
  <c r="C34" i="1"/>
  <c r="C33" i="1"/>
  <c r="C32" i="1"/>
  <c r="C31" i="1"/>
  <c r="C30" i="1"/>
  <c r="C29" i="1"/>
  <c r="C28" i="1"/>
  <c r="C27" i="1"/>
  <c r="C26" i="1"/>
  <c r="C25" i="1"/>
  <c r="C23" i="1"/>
  <c r="C22" i="1"/>
  <c r="C21" i="1"/>
  <c r="C20" i="1"/>
  <c r="C18" i="1"/>
  <c r="C17" i="1"/>
  <c r="C16" i="1"/>
  <c r="C15" i="1"/>
  <c r="C14" i="1"/>
  <c r="C10" i="1"/>
  <c r="C9" i="1"/>
  <c r="C8" i="1"/>
  <c r="C7" i="1"/>
  <c r="C6" i="1"/>
  <c r="C5" i="1"/>
  <c r="C4" i="1"/>
  <c r="C11" i="1" l="1"/>
  <c r="C40" i="1"/>
</calcChain>
</file>

<file path=xl/sharedStrings.xml><?xml version="1.0" encoding="utf-8"?>
<sst xmlns="http://schemas.openxmlformats.org/spreadsheetml/2006/main" count="117" uniqueCount="51">
  <si>
    <t>The Store</t>
  </si>
  <si>
    <t>Monthly</t>
  </si>
  <si>
    <t>Income</t>
  </si>
  <si>
    <t>Belmont Grant</t>
  </si>
  <si>
    <t>Board Contributions</t>
  </si>
  <si>
    <t>Business Contributions</t>
  </si>
  <si>
    <t>Endowment</t>
  </si>
  <si>
    <t>Gifts In-Kind</t>
  </si>
  <si>
    <t>Individual Contributions</t>
  </si>
  <si>
    <t>Other Grants</t>
  </si>
  <si>
    <t>Total Revenue</t>
  </si>
  <si>
    <t>Expenses</t>
  </si>
  <si>
    <t>Benefits</t>
  </si>
  <si>
    <t>Payroll Taxes</t>
  </si>
  <si>
    <t>Contract Labor</t>
  </si>
  <si>
    <t>Accounting</t>
  </si>
  <si>
    <t>Advertising &amp; Promotion</t>
  </si>
  <si>
    <t>Auto Expense</t>
  </si>
  <si>
    <t>Books</t>
  </si>
  <si>
    <t>Building Maint. &amp; Repairs</t>
  </si>
  <si>
    <t>Dues &amp; Subscriptions</t>
  </si>
  <si>
    <t>Equipment</t>
  </si>
  <si>
    <t xml:space="preserve">Food </t>
  </si>
  <si>
    <t>Fundraising Support</t>
  </si>
  <si>
    <t>Insurance - Auto</t>
  </si>
  <si>
    <t>Insurance -D&amp;O</t>
  </si>
  <si>
    <t>Insurance -Building</t>
  </si>
  <si>
    <t>Insurance - GL/WC</t>
  </si>
  <si>
    <t>Merchandise</t>
  </si>
  <si>
    <t>Other Operations</t>
  </si>
  <si>
    <t>Postage &amp; Devivery</t>
  </si>
  <si>
    <t>Printing &amp; copying</t>
  </si>
  <si>
    <t>Supplies</t>
  </si>
  <si>
    <t>Utilities - Gas/Electric/Water/Disposal</t>
  </si>
  <si>
    <t>Website</t>
  </si>
  <si>
    <t>Total Expenses</t>
  </si>
  <si>
    <t>2022 Budget</t>
  </si>
  <si>
    <t>Event Fundraising</t>
  </si>
  <si>
    <t>Dues &amp; Subscriptions/classes</t>
  </si>
  <si>
    <t>Postage &amp; Delivery</t>
  </si>
  <si>
    <t>Staff Salaries - Including Bonuses</t>
  </si>
  <si>
    <t>Foundation Grants</t>
  </si>
  <si>
    <t>Benefits - Including Retirement</t>
  </si>
  <si>
    <t>Insurance - WC</t>
  </si>
  <si>
    <t>Insurance -Building/GL</t>
  </si>
  <si>
    <t>2023 Budget</t>
  </si>
  <si>
    <t>Accounting - Business Management</t>
  </si>
  <si>
    <t>Accounting - Outside Audit</t>
  </si>
  <si>
    <t>Education</t>
  </si>
  <si>
    <t>Translation Services</t>
  </si>
  <si>
    <t xml:space="preserve">The Store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</si>
</sst>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164" fontId="1" fillId="0" borderId="0" xfId="0" applyNumberFormat="1" applyFont="1"/>
    <xf numFmtId="164" fontId="1" fillId="0" borderId="1" xfId="0" applyNumberFormat="1" applyFont="1" applyBorder="1"/>
    <xf numFmtId="0" fontId="3" fillId="0" borderId="0" xfId="0" applyFont="1"/>
    <xf numFmtId="0" fontId="3" fillId="0" borderId="2" xfId="0" applyFont="1" applyBorder="1"/>
    <xf numFmtId="164" fontId="1" fillId="0" borderId="2" xfId="0" applyNumberFormat="1" applyFont="1" applyBorder="1"/>
    <xf numFmtId="6" fontId="1" fillId="0" borderId="0" xfId="0" applyNumberFormat="1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4" fontId="0" fillId="0" borderId="0" xfId="1" applyFont="1"/>
    <xf numFmtId="0" fontId="5" fillId="0" borderId="0" xfId="0" applyFont="1"/>
    <xf numFmtId="0" fontId="7" fillId="0" borderId="0" xfId="0" applyFont="1"/>
    <xf numFmtId="0" fontId="8" fillId="0" borderId="0" xfId="0" applyFont="1"/>
    <xf numFmtId="164" fontId="7" fillId="0" borderId="0" xfId="0" applyNumberFormat="1" applyFont="1"/>
    <xf numFmtId="0" fontId="7" fillId="0" borderId="1" xfId="0" applyFont="1" applyBorder="1"/>
    <xf numFmtId="164" fontId="7" fillId="0" borderId="1" xfId="0" applyNumberFormat="1" applyFont="1" applyBorder="1"/>
    <xf numFmtId="0" fontId="6" fillId="0" borderId="0" xfId="0" applyFont="1"/>
    <xf numFmtId="0" fontId="6" fillId="0" borderId="2" xfId="0" applyFont="1" applyBorder="1"/>
    <xf numFmtId="164" fontId="7" fillId="0" borderId="2" xfId="0" applyNumberFormat="1" applyFont="1" applyBorder="1"/>
    <xf numFmtId="0" fontId="8" fillId="0" borderId="0" xfId="0" applyFont="1" applyBorder="1"/>
    <xf numFmtId="164" fontId="7" fillId="0" borderId="0" xfId="0" applyNumberFormat="1" applyFont="1" applyBorder="1"/>
    <xf numFmtId="0" fontId="7" fillId="2" borderId="0" xfId="0" applyFont="1" applyFill="1" applyBorder="1"/>
    <xf numFmtId="164" fontId="7" fillId="2" borderId="0" xfId="0" applyNumberFormat="1" applyFont="1" applyFill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164" fontId="1" fillId="0" borderId="0" xfId="0" applyNumberFormat="1" applyFont="1" applyFill="1"/>
    <xf numFmtId="0" fontId="8" fillId="0" borderId="0" xfId="0" applyFont="1" applyFill="1" applyBorder="1"/>
    <xf numFmtId="164" fontId="7" fillId="0" borderId="0" xfId="0" applyNumberFormat="1" applyFont="1" applyFill="1" applyBorder="1"/>
    <xf numFmtId="0" fontId="0" fillId="0" borderId="0" xfId="0" applyFill="1"/>
    <xf numFmtId="0" fontId="8" fillId="0" borderId="0" xfId="0" applyFont="1" applyFill="1"/>
    <xf numFmtId="164" fontId="7" fillId="0" borderId="0" xfId="0" applyNumberFormat="1" applyFont="1" applyFill="1"/>
    <xf numFmtId="0" fontId="7" fillId="0" borderId="0" xfId="0" applyFont="1" applyFill="1" applyBorder="1"/>
    <xf numFmtId="0" fontId="7" fillId="0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abSelected="1" workbookViewId="0">
      <selection activeCell="K24" sqref="K24"/>
    </sheetView>
  </sheetViews>
  <sheetFormatPr defaultRowHeight="15.5" x14ac:dyDescent="0.35"/>
  <cols>
    <col min="1" max="1" width="44.453125" style="3" customWidth="1"/>
    <col min="2" max="2" width="14" style="3" customWidth="1"/>
    <col min="3" max="3" width="12.81640625" style="3" customWidth="1"/>
  </cols>
  <sheetData>
    <row r="1" spans="1:3" ht="16" thickBot="1" x14ac:dyDescent="0.4">
      <c r="A1" s="1" t="s">
        <v>0</v>
      </c>
      <c r="B1" s="2" t="s">
        <v>45</v>
      </c>
      <c r="C1" s="3" t="s">
        <v>1</v>
      </c>
    </row>
    <row r="3" spans="1:3" x14ac:dyDescent="0.35">
      <c r="A3" s="4" t="s">
        <v>2</v>
      </c>
      <c r="C3" s="5"/>
    </row>
    <row r="4" spans="1:3" x14ac:dyDescent="0.35">
      <c r="A4" s="3" t="s">
        <v>3</v>
      </c>
      <c r="B4" s="6">
        <v>311444</v>
      </c>
      <c r="C4" s="6">
        <f>B4/12</f>
        <v>25953.666666666668</v>
      </c>
    </row>
    <row r="5" spans="1:3" x14ac:dyDescent="0.35">
      <c r="A5" s="3" t="s">
        <v>4</v>
      </c>
      <c r="B5" s="6">
        <v>25000</v>
      </c>
      <c r="C5" s="6">
        <f t="shared" ref="C5:C10" si="0">B5/12</f>
        <v>2083.3333333333335</v>
      </c>
    </row>
    <row r="6" spans="1:3" x14ac:dyDescent="0.35">
      <c r="A6" s="3" t="s">
        <v>5</v>
      </c>
      <c r="B6" s="6">
        <v>250000</v>
      </c>
      <c r="C6" s="6">
        <f t="shared" si="0"/>
        <v>20833.333333333332</v>
      </c>
    </row>
    <row r="7" spans="1:3" x14ac:dyDescent="0.35">
      <c r="A7" s="3" t="s">
        <v>6</v>
      </c>
      <c r="B7" s="6">
        <v>67000</v>
      </c>
      <c r="C7" s="6">
        <f t="shared" si="0"/>
        <v>5583.333333333333</v>
      </c>
    </row>
    <row r="8" spans="1:3" x14ac:dyDescent="0.35">
      <c r="A8" s="3" t="s">
        <v>37</v>
      </c>
      <c r="B8" s="6">
        <v>50000</v>
      </c>
      <c r="C8" s="6">
        <f t="shared" si="0"/>
        <v>4166.666666666667</v>
      </c>
    </row>
    <row r="9" spans="1:3" x14ac:dyDescent="0.35">
      <c r="A9" s="3" t="s">
        <v>8</v>
      </c>
      <c r="B9" s="6">
        <v>150000</v>
      </c>
      <c r="C9" s="6">
        <f t="shared" si="0"/>
        <v>12500</v>
      </c>
    </row>
    <row r="10" spans="1:3" ht="16" thickBot="1" x14ac:dyDescent="0.4">
      <c r="A10" s="1" t="s">
        <v>41</v>
      </c>
      <c r="B10" s="7">
        <v>250000</v>
      </c>
      <c r="C10" s="6">
        <f t="shared" si="0"/>
        <v>20833.333333333332</v>
      </c>
    </row>
    <row r="11" spans="1:3" x14ac:dyDescent="0.35">
      <c r="A11" s="8" t="s">
        <v>10</v>
      </c>
      <c r="B11" s="6">
        <f>SUM(B4:B10)</f>
        <v>1103444</v>
      </c>
      <c r="C11" s="6">
        <f>SUM(C4:C10)</f>
        <v>91953.666666666657</v>
      </c>
    </row>
    <row r="12" spans="1:3" x14ac:dyDescent="0.35">
      <c r="B12" s="6"/>
      <c r="C12" s="6"/>
    </row>
    <row r="13" spans="1:3" x14ac:dyDescent="0.35">
      <c r="A13" s="4" t="s">
        <v>11</v>
      </c>
      <c r="B13" s="6"/>
      <c r="C13" s="6"/>
    </row>
    <row r="14" spans="1:3" x14ac:dyDescent="0.35">
      <c r="A14" s="3" t="s">
        <v>40</v>
      </c>
      <c r="B14" s="30">
        <v>341000</v>
      </c>
      <c r="C14" s="6">
        <f t="shared" ref="C14:C39" si="1">B14/12</f>
        <v>28416.666666666668</v>
      </c>
    </row>
    <row r="15" spans="1:3" x14ac:dyDescent="0.35">
      <c r="A15" s="3" t="s">
        <v>42</v>
      </c>
      <c r="B15" s="30">
        <v>41400</v>
      </c>
      <c r="C15" s="6">
        <f t="shared" si="1"/>
        <v>3450</v>
      </c>
    </row>
    <row r="16" spans="1:3" x14ac:dyDescent="0.35">
      <c r="A16" s="3" t="s">
        <v>13</v>
      </c>
      <c r="B16" s="30">
        <v>27200</v>
      </c>
      <c r="C16" s="6">
        <f t="shared" si="1"/>
        <v>2266.6666666666665</v>
      </c>
    </row>
    <row r="17" spans="1:3" x14ac:dyDescent="0.35">
      <c r="A17" s="3" t="s">
        <v>14</v>
      </c>
      <c r="B17" s="6">
        <v>10000</v>
      </c>
      <c r="C17" s="6">
        <f t="shared" si="1"/>
        <v>833.33333333333337</v>
      </c>
    </row>
    <row r="18" spans="1:3" x14ac:dyDescent="0.35">
      <c r="A18" s="3" t="s">
        <v>46</v>
      </c>
      <c r="B18" s="6">
        <v>30000</v>
      </c>
      <c r="C18" s="6">
        <f t="shared" si="1"/>
        <v>2500</v>
      </c>
    </row>
    <row r="19" spans="1:3" x14ac:dyDescent="0.35">
      <c r="A19" s="3" t="s">
        <v>47</v>
      </c>
      <c r="B19" s="6">
        <v>12000</v>
      </c>
      <c r="C19" s="6">
        <f t="shared" si="1"/>
        <v>1000</v>
      </c>
    </row>
    <row r="20" spans="1:3" x14ac:dyDescent="0.35">
      <c r="A20" s="3" t="s">
        <v>16</v>
      </c>
      <c r="B20" s="6">
        <v>2000</v>
      </c>
      <c r="C20" s="6">
        <f t="shared" si="1"/>
        <v>166.66666666666666</v>
      </c>
    </row>
    <row r="21" spans="1:3" x14ac:dyDescent="0.35">
      <c r="A21" s="3" t="s">
        <v>17</v>
      </c>
      <c r="B21" s="6">
        <v>1000</v>
      </c>
      <c r="C21" s="6">
        <f t="shared" si="1"/>
        <v>83.333333333333329</v>
      </c>
    </row>
    <row r="22" spans="1:3" x14ac:dyDescent="0.35">
      <c r="A22" s="3" t="s">
        <v>19</v>
      </c>
      <c r="B22" s="6">
        <v>12000</v>
      </c>
      <c r="C22" s="6">
        <f t="shared" si="1"/>
        <v>1000</v>
      </c>
    </row>
    <row r="23" spans="1:3" x14ac:dyDescent="0.35">
      <c r="A23" s="3" t="s">
        <v>20</v>
      </c>
      <c r="B23" s="6">
        <v>15000</v>
      </c>
      <c r="C23" s="6">
        <f t="shared" si="1"/>
        <v>1250</v>
      </c>
    </row>
    <row r="24" spans="1:3" x14ac:dyDescent="0.35">
      <c r="A24" s="3" t="s">
        <v>48</v>
      </c>
      <c r="B24" s="6">
        <v>2000</v>
      </c>
      <c r="C24" s="6">
        <f t="shared" si="1"/>
        <v>166.66666666666666</v>
      </c>
    </row>
    <row r="25" spans="1:3" x14ac:dyDescent="0.35">
      <c r="A25" s="3" t="s">
        <v>21</v>
      </c>
      <c r="B25" s="6">
        <v>3000</v>
      </c>
      <c r="C25" s="6">
        <f t="shared" si="1"/>
        <v>250</v>
      </c>
    </row>
    <row r="26" spans="1:3" x14ac:dyDescent="0.35">
      <c r="A26" s="3" t="s">
        <v>22</v>
      </c>
      <c r="B26" s="6">
        <v>450000</v>
      </c>
      <c r="C26" s="6">
        <f t="shared" si="1"/>
        <v>37500</v>
      </c>
    </row>
    <row r="27" spans="1:3" x14ac:dyDescent="0.35">
      <c r="A27" s="3" t="s">
        <v>23</v>
      </c>
      <c r="B27" s="6">
        <v>20000</v>
      </c>
      <c r="C27" s="6">
        <f t="shared" si="1"/>
        <v>1666.6666666666667</v>
      </c>
    </row>
    <row r="28" spans="1:3" x14ac:dyDescent="0.35">
      <c r="A28" s="3" t="s">
        <v>24</v>
      </c>
      <c r="B28" s="6">
        <v>2000</v>
      </c>
      <c r="C28" s="6">
        <f t="shared" si="1"/>
        <v>166.66666666666666</v>
      </c>
    </row>
    <row r="29" spans="1:3" x14ac:dyDescent="0.35">
      <c r="A29" s="3" t="s">
        <v>25</v>
      </c>
      <c r="B29" s="6">
        <v>1500</v>
      </c>
      <c r="C29" s="6">
        <f t="shared" si="1"/>
        <v>125</v>
      </c>
    </row>
    <row r="30" spans="1:3" x14ac:dyDescent="0.35">
      <c r="A30" s="3" t="s">
        <v>44</v>
      </c>
      <c r="B30" s="6">
        <v>4500</v>
      </c>
      <c r="C30" s="6">
        <f t="shared" si="1"/>
        <v>375</v>
      </c>
    </row>
    <row r="31" spans="1:3" x14ac:dyDescent="0.35">
      <c r="A31" s="3" t="s">
        <v>43</v>
      </c>
      <c r="B31" s="6">
        <v>4500</v>
      </c>
      <c r="C31" s="6">
        <f t="shared" si="1"/>
        <v>375</v>
      </c>
    </row>
    <row r="32" spans="1:3" x14ac:dyDescent="0.35">
      <c r="A32" s="3" t="s">
        <v>28</v>
      </c>
      <c r="B32" s="6">
        <v>4000</v>
      </c>
      <c r="C32" s="6">
        <f t="shared" si="1"/>
        <v>333.33333333333331</v>
      </c>
    </row>
    <row r="33" spans="1:3" x14ac:dyDescent="0.35">
      <c r="A33" s="3" t="s">
        <v>29</v>
      </c>
      <c r="B33" s="6">
        <v>1000</v>
      </c>
      <c r="C33" s="6">
        <f t="shared" si="1"/>
        <v>83.333333333333329</v>
      </c>
    </row>
    <row r="34" spans="1:3" x14ac:dyDescent="0.35">
      <c r="A34" s="3" t="s">
        <v>30</v>
      </c>
      <c r="B34" s="6">
        <v>2500</v>
      </c>
      <c r="C34" s="6">
        <f t="shared" si="1"/>
        <v>208.33333333333334</v>
      </c>
    </row>
    <row r="35" spans="1:3" x14ac:dyDescent="0.35">
      <c r="A35" s="3" t="s">
        <v>31</v>
      </c>
      <c r="B35" s="6">
        <v>750</v>
      </c>
      <c r="C35" s="6">
        <f t="shared" si="1"/>
        <v>62.5</v>
      </c>
    </row>
    <row r="36" spans="1:3" x14ac:dyDescent="0.35">
      <c r="A36" s="3" t="s">
        <v>32</v>
      </c>
      <c r="B36" s="6">
        <v>15000</v>
      </c>
      <c r="C36" s="6">
        <f t="shared" si="1"/>
        <v>1250</v>
      </c>
    </row>
    <row r="37" spans="1:3" x14ac:dyDescent="0.35">
      <c r="A37" s="3" t="s">
        <v>49</v>
      </c>
      <c r="B37" s="6">
        <v>1000</v>
      </c>
      <c r="C37" s="6">
        <f t="shared" si="1"/>
        <v>83.333333333333329</v>
      </c>
    </row>
    <row r="38" spans="1:3" x14ac:dyDescent="0.35">
      <c r="A38" s="3" t="s">
        <v>33</v>
      </c>
      <c r="B38" s="6">
        <v>20000</v>
      </c>
      <c r="C38" s="6">
        <f t="shared" si="1"/>
        <v>1666.6666666666667</v>
      </c>
    </row>
    <row r="39" spans="1:3" ht="16" thickBot="1" x14ac:dyDescent="0.4">
      <c r="A39" s="3" t="s">
        <v>34</v>
      </c>
      <c r="B39" s="30">
        <v>2000</v>
      </c>
      <c r="C39" s="6">
        <f t="shared" si="1"/>
        <v>166.66666666666666</v>
      </c>
    </row>
    <row r="40" spans="1:3" x14ac:dyDescent="0.35">
      <c r="A40" s="9" t="s">
        <v>35</v>
      </c>
      <c r="B40" s="10">
        <f>SUM(B14:B39)</f>
        <v>1025350</v>
      </c>
      <c r="C40" s="6">
        <f>SUM(C14:C39)</f>
        <v>85445.833333333343</v>
      </c>
    </row>
    <row r="42" spans="1:3" x14ac:dyDescent="0.35">
      <c r="A42" s="8"/>
      <c r="B42" s="1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P18" sqref="P18"/>
    </sheetView>
  </sheetViews>
  <sheetFormatPr defaultRowHeight="15.5" x14ac:dyDescent="0.35"/>
  <cols>
    <col min="1" max="1" width="38.7265625" style="3" customWidth="1"/>
    <col min="2" max="2" width="17" style="3" customWidth="1"/>
    <col min="4" max="4" width="40.7265625" customWidth="1"/>
    <col min="5" max="5" width="18.1796875" customWidth="1"/>
  </cols>
  <sheetData>
    <row r="1" spans="1:5" ht="19" thickBot="1" x14ac:dyDescent="0.5">
      <c r="A1" s="12" t="s">
        <v>0</v>
      </c>
      <c r="B1" s="13" t="s">
        <v>36</v>
      </c>
      <c r="D1" s="12" t="s">
        <v>50</v>
      </c>
      <c r="E1" s="12" t="s">
        <v>45</v>
      </c>
    </row>
    <row r="2" spans="1:5" ht="18.5" x14ac:dyDescent="0.45">
      <c r="A2" s="16"/>
      <c r="B2" s="29"/>
      <c r="D2" s="28"/>
      <c r="E2" s="28"/>
    </row>
    <row r="3" spans="1:5" ht="18.5" x14ac:dyDescent="0.45">
      <c r="A3" s="17" t="s">
        <v>2</v>
      </c>
      <c r="B3" s="29"/>
      <c r="D3" s="24" t="s">
        <v>2</v>
      </c>
      <c r="E3" s="28"/>
    </row>
    <row r="4" spans="1:5" ht="18.5" x14ac:dyDescent="0.45">
      <c r="A4" s="16" t="s">
        <v>3</v>
      </c>
      <c r="B4" s="18">
        <v>248521.60000000001</v>
      </c>
      <c r="D4" s="16" t="s">
        <v>3</v>
      </c>
      <c r="E4" s="18">
        <f>'2023'!B4</f>
        <v>311444</v>
      </c>
    </row>
    <row r="5" spans="1:5" ht="18.5" x14ac:dyDescent="0.45">
      <c r="A5" s="16" t="s">
        <v>4</v>
      </c>
      <c r="B5" s="18">
        <v>5000</v>
      </c>
      <c r="D5" s="16" t="s">
        <v>4</v>
      </c>
      <c r="E5" s="18">
        <f>'2023'!B5</f>
        <v>25000</v>
      </c>
    </row>
    <row r="6" spans="1:5" ht="18.5" x14ac:dyDescent="0.45">
      <c r="A6" s="16" t="s">
        <v>5</v>
      </c>
      <c r="B6" s="18">
        <v>100000</v>
      </c>
      <c r="D6" s="16" t="s">
        <v>5</v>
      </c>
      <c r="E6" s="18">
        <f>'2023'!B6</f>
        <v>250000</v>
      </c>
    </row>
    <row r="7" spans="1:5" ht="18.5" x14ac:dyDescent="0.45">
      <c r="A7" s="16" t="s">
        <v>6</v>
      </c>
      <c r="B7" s="18">
        <v>75000</v>
      </c>
      <c r="D7" s="16" t="s">
        <v>6</v>
      </c>
      <c r="E7" s="18">
        <f>'2023'!B7</f>
        <v>67000</v>
      </c>
    </row>
    <row r="8" spans="1:5" ht="18.5" x14ac:dyDescent="0.45">
      <c r="A8" s="16" t="s">
        <v>37</v>
      </c>
      <c r="B8" s="18">
        <v>10000</v>
      </c>
      <c r="D8" s="16" t="s">
        <v>37</v>
      </c>
      <c r="E8" s="18">
        <f>'2023'!B8</f>
        <v>50000</v>
      </c>
    </row>
    <row r="9" spans="1:5" ht="18.5" x14ac:dyDescent="0.45">
      <c r="A9" s="16" t="s">
        <v>7</v>
      </c>
      <c r="B9" s="18">
        <v>100000</v>
      </c>
      <c r="D9" s="16" t="s">
        <v>8</v>
      </c>
      <c r="E9" s="18">
        <f>'2023'!B9</f>
        <v>150000</v>
      </c>
    </row>
    <row r="10" spans="1:5" ht="19" thickBot="1" x14ac:dyDescent="0.5">
      <c r="A10" s="16" t="s">
        <v>8</v>
      </c>
      <c r="B10" s="18">
        <v>70000</v>
      </c>
      <c r="D10" s="19" t="s">
        <v>41</v>
      </c>
      <c r="E10" s="20">
        <f>'2023'!B10</f>
        <v>250000</v>
      </c>
    </row>
    <row r="11" spans="1:5" ht="19" thickBot="1" x14ac:dyDescent="0.5">
      <c r="A11" s="19" t="s">
        <v>9</v>
      </c>
      <c r="B11" s="20">
        <v>125000</v>
      </c>
      <c r="D11" s="21" t="s">
        <v>10</v>
      </c>
      <c r="E11" s="18">
        <f>SUM(E4:E10)</f>
        <v>1103444</v>
      </c>
    </row>
    <row r="12" spans="1:5" ht="18.5" x14ac:dyDescent="0.45">
      <c r="A12" s="21" t="s">
        <v>10</v>
      </c>
      <c r="B12" s="18">
        <f>SUM(B4:B11)</f>
        <v>733521.6</v>
      </c>
      <c r="D12" s="21"/>
      <c r="E12" s="18"/>
    </row>
    <row r="13" spans="1:5" ht="18.5" x14ac:dyDescent="0.45">
      <c r="A13" s="16"/>
      <c r="B13" s="18"/>
      <c r="D13" s="21"/>
      <c r="E13" s="18"/>
    </row>
    <row r="14" spans="1:5" ht="18.5" x14ac:dyDescent="0.45">
      <c r="A14" s="31" t="s">
        <v>11</v>
      </c>
      <c r="B14" s="32"/>
      <c r="C14" s="33"/>
      <c r="D14" s="34" t="s">
        <v>11</v>
      </c>
      <c r="E14" s="35"/>
    </row>
    <row r="15" spans="1:5" ht="18.5" x14ac:dyDescent="0.45">
      <c r="A15" s="36" t="s">
        <v>40</v>
      </c>
      <c r="B15" s="32">
        <v>260000</v>
      </c>
      <c r="C15" s="33"/>
      <c r="D15" s="37" t="s">
        <v>40</v>
      </c>
      <c r="E15" s="35">
        <f>'2023'!B14</f>
        <v>341000</v>
      </c>
    </row>
    <row r="16" spans="1:5" ht="18.5" x14ac:dyDescent="0.45">
      <c r="A16" s="36" t="s">
        <v>12</v>
      </c>
      <c r="B16" s="32">
        <v>37050</v>
      </c>
      <c r="C16" s="33"/>
      <c r="D16" s="37" t="s">
        <v>42</v>
      </c>
      <c r="E16" s="35">
        <f>'2023'!B15</f>
        <v>41400</v>
      </c>
    </row>
    <row r="17" spans="1:5" ht="18.5" x14ac:dyDescent="0.45">
      <c r="A17" s="36" t="s">
        <v>13</v>
      </c>
      <c r="B17" s="32">
        <v>26000</v>
      </c>
      <c r="C17" s="33"/>
      <c r="D17" s="37" t="s">
        <v>13</v>
      </c>
      <c r="E17" s="35">
        <f>'2023'!B16</f>
        <v>27200</v>
      </c>
    </row>
    <row r="18" spans="1:5" ht="18.5" x14ac:dyDescent="0.45">
      <c r="A18" s="37" t="s">
        <v>15</v>
      </c>
      <c r="B18" s="35">
        <v>40000</v>
      </c>
      <c r="C18" s="33"/>
      <c r="D18" s="37" t="s">
        <v>46</v>
      </c>
      <c r="E18" s="35">
        <f>'2023'!B17</f>
        <v>10000</v>
      </c>
    </row>
    <row r="19" spans="1:5" ht="18.5" x14ac:dyDescent="0.45">
      <c r="A19" s="16" t="s">
        <v>16</v>
      </c>
      <c r="B19" s="18">
        <v>2000</v>
      </c>
      <c r="D19" s="16" t="s">
        <v>47</v>
      </c>
      <c r="E19" s="35">
        <f>'2023'!B18</f>
        <v>30000</v>
      </c>
    </row>
    <row r="20" spans="1:5" ht="18.5" x14ac:dyDescent="0.45">
      <c r="A20" s="16" t="s">
        <v>17</v>
      </c>
      <c r="B20" s="18">
        <v>1000</v>
      </c>
      <c r="D20" s="16" t="s">
        <v>16</v>
      </c>
      <c r="E20" s="35">
        <f>'2023'!B19</f>
        <v>12000</v>
      </c>
    </row>
    <row r="21" spans="1:5" ht="18.5" x14ac:dyDescent="0.45">
      <c r="A21" s="16" t="s">
        <v>18</v>
      </c>
      <c r="B21" s="18">
        <v>2000</v>
      </c>
      <c r="D21" s="16" t="s">
        <v>17</v>
      </c>
      <c r="E21" s="35">
        <f>'2023'!B20</f>
        <v>2000</v>
      </c>
    </row>
    <row r="22" spans="1:5" ht="18.5" x14ac:dyDescent="0.45">
      <c r="A22" s="16" t="s">
        <v>19</v>
      </c>
      <c r="B22" s="18">
        <v>7500</v>
      </c>
      <c r="D22" s="16" t="s">
        <v>19</v>
      </c>
      <c r="E22" s="35">
        <f>'2023'!B21</f>
        <v>1000</v>
      </c>
    </row>
    <row r="23" spans="1:5" ht="18.5" x14ac:dyDescent="0.45">
      <c r="A23" s="26" t="s">
        <v>14</v>
      </c>
      <c r="B23" s="27">
        <v>15000</v>
      </c>
      <c r="D23" s="16" t="s">
        <v>14</v>
      </c>
      <c r="E23" s="35">
        <f>'2023'!B22</f>
        <v>12000</v>
      </c>
    </row>
    <row r="24" spans="1:5" ht="18.5" x14ac:dyDescent="0.45">
      <c r="A24" s="16" t="s">
        <v>38</v>
      </c>
      <c r="B24" s="18">
        <v>7000</v>
      </c>
      <c r="D24" s="16" t="s">
        <v>20</v>
      </c>
      <c r="E24" s="35">
        <f>'2023'!B23</f>
        <v>15000</v>
      </c>
    </row>
    <row r="25" spans="1:5" ht="18.5" x14ac:dyDescent="0.45">
      <c r="A25" s="16" t="s">
        <v>21</v>
      </c>
      <c r="B25" s="18">
        <v>5000</v>
      </c>
      <c r="D25" s="16" t="s">
        <v>48</v>
      </c>
      <c r="E25" s="35">
        <f>'2023'!B24</f>
        <v>2000</v>
      </c>
    </row>
    <row r="26" spans="1:5" ht="18.5" x14ac:dyDescent="0.45">
      <c r="A26" s="16" t="s">
        <v>22</v>
      </c>
      <c r="B26" s="18">
        <v>200000</v>
      </c>
      <c r="D26" s="16" t="s">
        <v>21</v>
      </c>
      <c r="E26" s="35">
        <f>'2023'!B25</f>
        <v>3000</v>
      </c>
    </row>
    <row r="27" spans="1:5" ht="18.5" x14ac:dyDescent="0.45">
      <c r="A27" s="16" t="s">
        <v>23</v>
      </c>
      <c r="B27" s="18">
        <v>10000</v>
      </c>
      <c r="D27" s="16" t="s">
        <v>22</v>
      </c>
      <c r="E27" s="35">
        <f>'2023'!B26</f>
        <v>450000</v>
      </c>
    </row>
    <row r="28" spans="1:5" ht="18.5" x14ac:dyDescent="0.45">
      <c r="A28" s="16" t="s">
        <v>24</v>
      </c>
      <c r="B28" s="18">
        <v>5000</v>
      </c>
      <c r="D28" s="16" t="s">
        <v>23</v>
      </c>
      <c r="E28" s="35">
        <f>'2023'!B27</f>
        <v>20000</v>
      </c>
    </row>
    <row r="29" spans="1:5" ht="18.5" x14ac:dyDescent="0.45">
      <c r="A29" s="16" t="s">
        <v>25</v>
      </c>
      <c r="B29" s="18">
        <v>1600</v>
      </c>
      <c r="D29" s="16" t="s">
        <v>24</v>
      </c>
      <c r="E29" s="35">
        <f>'2023'!B28</f>
        <v>2000</v>
      </c>
    </row>
    <row r="30" spans="1:5" ht="18.5" x14ac:dyDescent="0.45">
      <c r="A30" s="16" t="s">
        <v>26</v>
      </c>
      <c r="B30" s="18">
        <v>7000</v>
      </c>
      <c r="D30" s="16" t="s">
        <v>25</v>
      </c>
      <c r="E30" s="35">
        <f>'2023'!B29</f>
        <v>1500</v>
      </c>
    </row>
    <row r="31" spans="1:5" ht="18.5" x14ac:dyDescent="0.45">
      <c r="A31" s="16" t="s">
        <v>27</v>
      </c>
      <c r="B31" s="18">
        <v>5245</v>
      </c>
      <c r="D31" s="16" t="s">
        <v>44</v>
      </c>
      <c r="E31" s="35">
        <f>'2023'!B30</f>
        <v>4500</v>
      </c>
    </row>
    <row r="32" spans="1:5" ht="18.5" x14ac:dyDescent="0.45">
      <c r="A32" s="16" t="s">
        <v>28</v>
      </c>
      <c r="B32" s="18">
        <v>4000</v>
      </c>
      <c r="D32" s="16" t="s">
        <v>43</v>
      </c>
      <c r="E32" s="35">
        <f>'2023'!B31</f>
        <v>4500</v>
      </c>
    </row>
    <row r="33" spans="1:5" ht="18.5" x14ac:dyDescent="0.45">
      <c r="A33" s="16" t="s">
        <v>29</v>
      </c>
      <c r="B33" s="18">
        <v>1000</v>
      </c>
      <c r="D33" s="16" t="s">
        <v>28</v>
      </c>
      <c r="E33" s="35">
        <f>'2023'!B32</f>
        <v>4000</v>
      </c>
    </row>
    <row r="34" spans="1:5" ht="18.5" x14ac:dyDescent="0.45">
      <c r="A34" s="16" t="s">
        <v>39</v>
      </c>
      <c r="B34" s="18">
        <v>2500</v>
      </c>
      <c r="D34" s="16" t="s">
        <v>29</v>
      </c>
      <c r="E34" s="35">
        <f>'2023'!B33</f>
        <v>1000</v>
      </c>
    </row>
    <row r="35" spans="1:5" ht="18.5" x14ac:dyDescent="0.45">
      <c r="A35" s="16" t="s">
        <v>31</v>
      </c>
      <c r="B35" s="18">
        <v>2000</v>
      </c>
      <c r="D35" s="16" t="s">
        <v>30</v>
      </c>
      <c r="E35" s="35">
        <f>'2023'!B34</f>
        <v>2500</v>
      </c>
    </row>
    <row r="36" spans="1:5" ht="18.5" x14ac:dyDescent="0.45">
      <c r="A36" s="16" t="s">
        <v>32</v>
      </c>
      <c r="B36" s="18">
        <v>15000</v>
      </c>
      <c r="D36" s="16" t="s">
        <v>31</v>
      </c>
      <c r="E36" s="35">
        <f>'2023'!B35</f>
        <v>750</v>
      </c>
    </row>
    <row r="37" spans="1:5" ht="18.5" x14ac:dyDescent="0.45">
      <c r="A37" s="16" t="s">
        <v>33</v>
      </c>
      <c r="B37" s="18">
        <v>17000</v>
      </c>
      <c r="D37" s="16" t="s">
        <v>32</v>
      </c>
      <c r="E37" s="35">
        <f>'2023'!B36</f>
        <v>15000</v>
      </c>
    </row>
    <row r="38" spans="1:5" ht="19" thickBot="1" x14ac:dyDescent="0.5">
      <c r="A38" s="16" t="s">
        <v>34</v>
      </c>
      <c r="B38" s="18">
        <v>2000</v>
      </c>
      <c r="D38" s="16" t="s">
        <v>49</v>
      </c>
      <c r="E38" s="35">
        <f>'2023'!B37</f>
        <v>1000</v>
      </c>
    </row>
    <row r="39" spans="1:5" ht="18.5" x14ac:dyDescent="0.45">
      <c r="A39" s="22" t="s">
        <v>35</v>
      </c>
      <c r="B39" s="23">
        <f>SUM(B15:B38)</f>
        <v>674895</v>
      </c>
      <c r="D39" s="37" t="s">
        <v>33</v>
      </c>
      <c r="E39" s="35">
        <f>'2023'!B38</f>
        <v>20000</v>
      </c>
    </row>
    <row r="40" spans="1:5" ht="19" thickBot="1" x14ac:dyDescent="0.5">
      <c r="D40" s="37" t="s">
        <v>34</v>
      </c>
      <c r="E40" s="35">
        <f>'2023'!B39</f>
        <v>2000</v>
      </c>
    </row>
    <row r="41" spans="1:5" ht="18.5" x14ac:dyDescent="0.45">
      <c r="A41" s="8"/>
      <c r="B41" s="11"/>
      <c r="D41" s="22" t="s">
        <v>35</v>
      </c>
      <c r="E41" s="23">
        <f>SUM(E15:E40)</f>
        <v>1025350</v>
      </c>
    </row>
    <row r="42" spans="1:5" ht="18.5" x14ac:dyDescent="0.45">
      <c r="D42" s="28"/>
      <c r="E42" s="25"/>
    </row>
    <row r="43" spans="1:5" x14ac:dyDescent="0.35">
      <c r="E43" s="14"/>
    </row>
    <row r="44" spans="1:5" x14ac:dyDescent="0.35">
      <c r="E44" s="14"/>
    </row>
    <row r="45" spans="1:5" x14ac:dyDescent="0.35">
      <c r="E45" s="14"/>
    </row>
    <row r="46" spans="1:5" x14ac:dyDescent="0.35">
      <c r="D46" s="15"/>
      <c r="E46" s="1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</vt:lpstr>
      <vt:lpstr>2022-2023 Comparison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Carrieshea Showalter</dc:creator>
  <cp:lastModifiedBy>Belmont User</cp:lastModifiedBy>
  <cp:lastPrinted>2022-01-11T17:25:16Z</cp:lastPrinted>
  <dcterms:created xsi:type="dcterms:W3CDTF">2021-08-19T19:10:20Z</dcterms:created>
  <dcterms:modified xsi:type="dcterms:W3CDTF">2022-11-10T21:31:23Z</dcterms:modified>
</cp:coreProperties>
</file>