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4\FolderRedirections\cstewart\My Documents\"/>
    </mc:Choice>
  </mc:AlternateContent>
  <xr:revisionPtr revIDLastSave="0" documentId="8_{07E9ECA8-4D71-4225-90F4-55DAD7482F4E}" xr6:coauthVersionLast="47" xr6:coauthVersionMax="47" xr10:uidLastSave="{00000000-0000-0000-0000-000000000000}"/>
  <bookViews>
    <workbookView xWindow="-120" yWindow="-120" windowWidth="29040" windowHeight="15840" xr2:uid="{CEBFAF10-FCF9-414E-A11B-EB9FABD85C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5" i="1" l="1"/>
  <c r="B43" i="1" s="1"/>
  <c r="B21" i="1"/>
  <c r="B12" i="1"/>
  <c r="B23" i="1" s="1"/>
  <c r="B45" i="1" l="1"/>
  <c r="B47" i="1" s="1"/>
</calcChain>
</file>

<file path=xl/sharedStrings.xml><?xml version="1.0" encoding="utf-8"?>
<sst xmlns="http://schemas.openxmlformats.org/spreadsheetml/2006/main" count="36" uniqueCount="35">
  <si>
    <t>Operating Revenue:</t>
  </si>
  <si>
    <t>Admissions and Tours</t>
  </si>
  <si>
    <t xml:space="preserve">Museum Store Sales </t>
  </si>
  <si>
    <t>Event Rental Revenue</t>
  </si>
  <si>
    <t xml:space="preserve">Other </t>
  </si>
  <si>
    <t>Operating Revenue</t>
  </si>
  <si>
    <t xml:space="preserve"> Government Grants</t>
  </si>
  <si>
    <t xml:space="preserve"> Membership Dues</t>
  </si>
  <si>
    <t>Contributed Revenue</t>
  </si>
  <si>
    <t>Contributions</t>
  </si>
  <si>
    <t>Total Revenues</t>
  </si>
  <si>
    <t>Personnel</t>
  </si>
  <si>
    <t>Advertising</t>
  </si>
  <si>
    <t>Professional Fees</t>
  </si>
  <si>
    <t xml:space="preserve">Property Maintenance </t>
  </si>
  <si>
    <t>Utilities</t>
  </si>
  <si>
    <t>Insurance</t>
  </si>
  <si>
    <t>Credit card and other fees</t>
  </si>
  <si>
    <t>Supplies</t>
  </si>
  <si>
    <t>Equipment</t>
  </si>
  <si>
    <t>Printing</t>
  </si>
  <si>
    <t>Professional Development/Travel</t>
  </si>
  <si>
    <t>Preservation</t>
  </si>
  <si>
    <t>Dues and Memberships</t>
  </si>
  <si>
    <t>Postage</t>
  </si>
  <si>
    <t>Audio Royalties</t>
  </si>
  <si>
    <t>Total Personnel and Operating Expenses</t>
  </si>
  <si>
    <t>Revenue Over/Under Expense Before Capital Expenditures and Depreciation</t>
  </si>
  <si>
    <t>Capital Expenditures</t>
  </si>
  <si>
    <t>Revenue Over/Under Expense with Capital Expenditures and Depreciation</t>
  </si>
  <si>
    <t>FY2022 Revised</t>
  </si>
  <si>
    <t>Operating Budget</t>
  </si>
  <si>
    <t>Museum Store Inventory</t>
  </si>
  <si>
    <t>Fundraising Events</t>
  </si>
  <si>
    <t>Equipment Rental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</si>
</sst>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/>
    <xf numFmtId="164" fontId="6" fillId="2" borderId="1" xfId="2" applyNumberFormat="1" applyFont="1" applyFill="1" applyBorder="1" applyAlignment="1">
      <alignment horizontal="center"/>
    </xf>
    <xf numFmtId="164" fontId="6" fillId="2" borderId="2" xfId="2" quotePrefix="1" applyNumberFormat="1" applyFont="1" applyFill="1" applyBorder="1" applyAlignment="1">
      <alignment horizontal="center"/>
    </xf>
    <xf numFmtId="164" fontId="6" fillId="2" borderId="3" xfId="2" applyNumberFormat="1" applyFont="1" applyFill="1" applyBorder="1" applyAlignment="1">
      <alignment horizontal="center" wrapText="1"/>
    </xf>
    <xf numFmtId="0" fontId="7" fillId="0" borderId="4" xfId="1" applyFont="1" applyBorder="1" applyAlignment="1">
      <alignment horizontal="left" indent="1"/>
    </xf>
    <xf numFmtId="0" fontId="5" fillId="0" borderId="4" xfId="1" applyFont="1" applyBorder="1" applyAlignment="1">
      <alignment horizontal="left" indent="1"/>
    </xf>
    <xf numFmtId="0" fontId="7" fillId="0" borderId="4" xfId="1" applyFont="1" applyBorder="1" applyAlignment="1">
      <alignment horizontal="left" indent="2"/>
    </xf>
    <xf numFmtId="0" fontId="8" fillId="0" borderId="4" xfId="1" applyFont="1" applyBorder="1" applyAlignment="1">
      <alignment horizontal="left" indent="1"/>
    </xf>
    <xf numFmtId="0" fontId="7" fillId="0" borderId="4" xfId="1" applyFont="1" applyBorder="1" applyAlignment="1">
      <alignment horizontal="right" indent="1"/>
    </xf>
    <xf numFmtId="0" fontId="7" fillId="0" borderId="4" xfId="1" applyFont="1" applyBorder="1"/>
    <xf numFmtId="0" fontId="7" fillId="0" borderId="2" xfId="1" applyFont="1" applyBorder="1" applyAlignment="1">
      <alignment horizontal="left" indent="1"/>
    </xf>
    <xf numFmtId="0" fontId="7" fillId="3" borderId="5" xfId="1" applyFont="1" applyFill="1" applyBorder="1" applyAlignment="1">
      <alignment wrapText="1"/>
    </xf>
    <xf numFmtId="0" fontId="2" fillId="0" borderId="0" xfId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164" fontId="5" fillId="0" borderId="4" xfId="3" applyNumberFormat="1" applyFont="1" applyBorder="1" applyAlignment="1">
      <alignment horizontal="right" vertical="center"/>
    </xf>
    <xf numFmtId="164" fontId="7" fillId="0" borderId="6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horizontal="right" indent="1"/>
    </xf>
    <xf numFmtId="164" fontId="7" fillId="0" borderId="4" xfId="1" applyNumberFormat="1" applyFont="1" applyBorder="1" applyAlignment="1">
      <alignment horizontal="right" indent="1"/>
    </xf>
    <xf numFmtId="164" fontId="7" fillId="0" borderId="4" xfId="3" applyNumberFormat="1" applyFont="1" applyBorder="1" applyAlignment="1">
      <alignment horizontal="right" vertical="center"/>
    </xf>
    <xf numFmtId="164" fontId="7" fillId="0" borderId="4" xfId="3" applyNumberFormat="1" applyFont="1" applyBorder="1" applyAlignment="1">
      <alignment horizontal="right" indent="2"/>
    </xf>
    <xf numFmtId="164" fontId="7" fillId="0" borderId="4" xfId="3" applyNumberFormat="1" applyFont="1" applyBorder="1" applyAlignment="1">
      <alignment horizontal="right" indent="1"/>
    </xf>
    <xf numFmtId="164" fontId="7" fillId="0" borderId="6" xfId="2" applyNumberFormat="1" applyFont="1" applyBorder="1" applyAlignment="1">
      <alignment horizontal="right"/>
    </xf>
    <xf numFmtId="164" fontId="7" fillId="0" borderId="4" xfId="2" applyNumberFormat="1" applyFont="1" applyBorder="1" applyAlignment="1">
      <alignment horizontal="right"/>
    </xf>
    <xf numFmtId="164" fontId="7" fillId="0" borderId="6" xfId="2" applyNumberFormat="1" applyFont="1" applyBorder="1" applyAlignment="1">
      <alignment horizontal="right" vertical="center"/>
    </xf>
    <xf numFmtId="164" fontId="7" fillId="0" borderId="7" xfId="2" applyNumberFormat="1" applyFont="1" applyBorder="1" applyAlignment="1">
      <alignment horizontal="right" vertical="center"/>
    </xf>
    <xf numFmtId="164" fontId="7" fillId="3" borderId="8" xfId="2" applyNumberFormat="1" applyFont="1" applyFill="1" applyBorder="1" applyAlignment="1">
      <alignment horizontal="right" vertical="center"/>
    </xf>
    <xf numFmtId="164" fontId="5" fillId="0" borderId="6" xfId="3" applyNumberFormat="1" applyFont="1" applyBorder="1" applyAlignment="1">
      <alignment horizontal="right" vertical="center"/>
    </xf>
    <xf numFmtId="164" fontId="5" fillId="0" borderId="4" xfId="3" applyNumberFormat="1" applyFont="1" applyBorder="1" applyAlignment="1">
      <alignment horizontal="right"/>
    </xf>
  </cellXfs>
  <cellStyles count="4">
    <cellStyle name="Comma 2" xfId="2" xr:uid="{FD15EB3E-F0C3-4B52-8F4E-7000F4258F59}"/>
    <cellStyle name="Comma 3 2" xfId="3" xr:uid="{69AFC7AB-E526-4E52-BE43-051538459D17}"/>
    <cellStyle name="Normal" xfId="0" builtinId="0"/>
    <cellStyle name="Normal 2" xfId="1" xr:uid="{7AE4BFF0-D97C-417F-B98E-C165B2D00E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116681</xdr:colOff>
      <xdr:row>0</xdr:row>
      <xdr:rowOff>23812</xdr:rowOff>
    </xdr:from>
    <xdr:to>
      <xdr:col>0</xdr:col>
      <xdr:colOff>2253846</xdr:colOff>
      <xdr:row>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3C4329-227D-4346-BF7C-22D2C1A54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81" y="23812"/>
          <a:ext cx="2137165" cy="1062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D4EE1-072A-4CBE-96A7-5274D9832082}">
  <dimension ref="A1:B48"/>
  <sheetViews>
    <sheetView tabSelected="1" topLeftCell="A7" workbookViewId="0">
      <selection activeCell="B11" sqref="B11"/>
    </sheetView>
  </sheetViews>
  <sheetFormatPr defaultRowHeight="15" x14ac:dyDescent="0.25"/>
  <cols>
    <col min="1" max="1" width="51.5703125" style="15" bestFit="1" customWidth="1"/>
    <col min="2" max="2" width="19.85546875" style="15" customWidth="1"/>
  </cols>
  <sheetData>
    <row r="1" spans="1:2" ht="18" x14ac:dyDescent="0.25">
      <c r="A1" s="1"/>
      <c r="B1" s="1"/>
    </row>
    <row r="2" spans="1:2" x14ac:dyDescent="0.25">
      <c r="A2" s="2"/>
      <c r="B2" s="16"/>
    </row>
    <row r="3" spans="1:2" ht="16.5" thickBot="1" x14ac:dyDescent="0.3">
      <c r="A3" s="3"/>
      <c r="B3" s="17"/>
    </row>
    <row r="4" spans="1:2" ht="15.75" x14ac:dyDescent="0.25">
      <c r="A4" s="4"/>
      <c r="B4" s="4"/>
    </row>
    <row r="5" spans="1:2" ht="15.75" x14ac:dyDescent="0.25">
      <c r="A5" s="5"/>
      <c r="B5" s="5" t="s">
        <v>30</v>
      </c>
    </row>
    <row r="6" spans="1:2" ht="32.25" thickBot="1" x14ac:dyDescent="0.3">
      <c r="A6" s="6"/>
      <c r="B6" s="6" t="s">
        <v>31</v>
      </c>
    </row>
    <row r="7" spans="1:2" ht="15.75" x14ac:dyDescent="0.25">
      <c r="A7" s="7" t="s">
        <v>0</v>
      </c>
      <c r="B7" s="7"/>
    </row>
    <row r="8" spans="1:2" ht="15.75" x14ac:dyDescent="0.25">
      <c r="A8" s="8" t="s">
        <v>1</v>
      </c>
      <c r="B8" s="18">
        <v>3111000</v>
      </c>
    </row>
    <row r="9" spans="1:2" ht="15.75" x14ac:dyDescent="0.25">
      <c r="A9" s="8" t="s">
        <v>2</v>
      </c>
      <c r="B9" s="18">
        <v>600000</v>
      </c>
    </row>
    <row r="10" spans="1:2" ht="15.75" x14ac:dyDescent="0.25">
      <c r="A10" s="8" t="s">
        <v>3</v>
      </c>
      <c r="B10" s="18">
        <v>105000</v>
      </c>
    </row>
    <row r="11" spans="1:2" ht="15.75" x14ac:dyDescent="0.25">
      <c r="A11" s="8" t="s">
        <v>4</v>
      </c>
      <c r="B11" s="18">
        <v>282700</v>
      </c>
    </row>
    <row r="12" spans="1:2" ht="15.75" x14ac:dyDescent="0.25">
      <c r="A12" s="9" t="s">
        <v>5</v>
      </c>
      <c r="B12" s="19">
        <f>SUM(B8:B11)</f>
        <v>4098700</v>
      </c>
    </row>
    <row r="13" spans="1:2" ht="15.75" x14ac:dyDescent="0.25">
      <c r="A13" s="8"/>
      <c r="B13" s="20"/>
    </row>
    <row r="14" spans="1:2" ht="15.75" x14ac:dyDescent="0.25">
      <c r="A14" s="7" t="s">
        <v>6</v>
      </c>
      <c r="B14" s="21">
        <v>2000000</v>
      </c>
    </row>
    <row r="15" spans="1:2" ht="15.75" x14ac:dyDescent="0.25">
      <c r="A15" s="8"/>
      <c r="B15" s="20"/>
    </row>
    <row r="16" spans="1:2" ht="15.75" x14ac:dyDescent="0.25">
      <c r="A16" s="7" t="s">
        <v>7</v>
      </c>
      <c r="B16" s="22">
        <v>32500</v>
      </c>
    </row>
    <row r="17" spans="1:2" ht="15.75" x14ac:dyDescent="0.25">
      <c r="A17" s="9"/>
      <c r="B17" s="23"/>
    </row>
    <row r="18" spans="1:2" ht="15.75" x14ac:dyDescent="0.25">
      <c r="A18" s="7" t="s">
        <v>8</v>
      </c>
      <c r="B18" s="24"/>
    </row>
    <row r="19" spans="1:2" ht="15.75" x14ac:dyDescent="0.25">
      <c r="A19" s="8" t="s">
        <v>9</v>
      </c>
      <c r="B19" s="18">
        <v>653800</v>
      </c>
    </row>
    <row r="20" spans="1:2" x14ac:dyDescent="0.25">
      <c r="A20" s="10" t="s">
        <v>33</v>
      </c>
      <c r="B20" s="18">
        <v>150000</v>
      </c>
    </row>
    <row r="21" spans="1:2" ht="15.75" x14ac:dyDescent="0.25">
      <c r="A21" s="9" t="s">
        <v>8</v>
      </c>
      <c r="B21" s="25">
        <f t="shared" ref="B21" si="0">SUM(B19:B20)</f>
        <v>803800</v>
      </c>
    </row>
    <row r="22" spans="1:2" ht="15.75" x14ac:dyDescent="0.25">
      <c r="A22" s="9"/>
      <c r="B22" s="23"/>
    </row>
    <row r="23" spans="1:2" ht="15.75" x14ac:dyDescent="0.25">
      <c r="A23" s="11" t="s">
        <v>10</v>
      </c>
      <c r="B23" s="25">
        <f t="shared" ref="B23" si="1">+B12+B14+B16+B21</f>
        <v>6935000</v>
      </c>
    </row>
    <row r="24" spans="1:2" ht="15.75" x14ac:dyDescent="0.25">
      <c r="A24" s="12"/>
      <c r="B24" s="26"/>
    </row>
    <row r="25" spans="1:2" ht="15.75" x14ac:dyDescent="0.25">
      <c r="A25" s="8" t="s">
        <v>11</v>
      </c>
      <c r="B25" s="31">
        <v>3295000</v>
      </c>
    </row>
    <row r="26" spans="1:2" ht="15.75" x14ac:dyDescent="0.25">
      <c r="A26" s="8" t="s">
        <v>12</v>
      </c>
      <c r="B26" s="18">
        <v>339000</v>
      </c>
    </row>
    <row r="27" spans="1:2" ht="15.75" x14ac:dyDescent="0.25">
      <c r="A27" s="8" t="s">
        <v>13</v>
      </c>
      <c r="B27" s="18">
        <v>310000</v>
      </c>
    </row>
    <row r="28" spans="1:2" ht="15.75" x14ac:dyDescent="0.25">
      <c r="A28" s="8" t="s">
        <v>32</v>
      </c>
      <c r="B28" s="18">
        <v>306000</v>
      </c>
    </row>
    <row r="29" spans="1:2" ht="15.75" x14ac:dyDescent="0.25">
      <c r="A29" s="8" t="s">
        <v>15</v>
      </c>
      <c r="B29" s="18">
        <v>244000</v>
      </c>
    </row>
    <row r="30" spans="1:2" ht="15.75" x14ac:dyDescent="0.25">
      <c r="A30" s="8" t="s">
        <v>16</v>
      </c>
      <c r="B30" s="18">
        <v>192000</v>
      </c>
    </row>
    <row r="31" spans="1:2" ht="15.75" x14ac:dyDescent="0.25">
      <c r="A31" s="8" t="s">
        <v>19</v>
      </c>
      <c r="B31" s="18">
        <v>187000</v>
      </c>
    </row>
    <row r="32" spans="1:2" ht="15.75" x14ac:dyDescent="0.25">
      <c r="A32" s="8" t="s">
        <v>14</v>
      </c>
      <c r="B32" s="18">
        <v>142000</v>
      </c>
    </row>
    <row r="33" spans="1:2" ht="15.75" x14ac:dyDescent="0.25">
      <c r="A33" s="8" t="s">
        <v>18</v>
      </c>
      <c r="B33" s="18">
        <v>140000</v>
      </c>
    </row>
    <row r="34" spans="1:2" ht="15.75" x14ac:dyDescent="0.25">
      <c r="A34" s="8" t="s">
        <v>17</v>
      </c>
      <c r="B34" s="18">
        <v>98000</v>
      </c>
    </row>
    <row r="35" spans="1:2" ht="15.75" x14ac:dyDescent="0.25">
      <c r="A35" s="8" t="s">
        <v>21</v>
      </c>
      <c r="B35" s="18">
        <f>15000+30000</f>
        <v>45000</v>
      </c>
    </row>
    <row r="36" spans="1:2" ht="15.75" x14ac:dyDescent="0.25">
      <c r="A36" s="8" t="s">
        <v>20</v>
      </c>
      <c r="B36" s="18">
        <v>42000</v>
      </c>
    </row>
    <row r="37" spans="1:2" ht="15.75" x14ac:dyDescent="0.25">
      <c r="A37" s="8" t="s">
        <v>25</v>
      </c>
      <c r="B37" s="18">
        <v>33000</v>
      </c>
    </row>
    <row r="38" spans="1:2" ht="15.75" x14ac:dyDescent="0.25">
      <c r="A38" s="8" t="s">
        <v>22</v>
      </c>
      <c r="B38" s="18">
        <v>27000</v>
      </c>
    </row>
    <row r="39" spans="1:2" ht="15.75" x14ac:dyDescent="0.25">
      <c r="A39" s="8" t="s">
        <v>23</v>
      </c>
      <c r="B39" s="18">
        <v>12000</v>
      </c>
    </row>
    <row r="40" spans="1:2" ht="15.75" x14ac:dyDescent="0.25">
      <c r="A40" s="8" t="s">
        <v>24</v>
      </c>
      <c r="B40" s="18">
        <v>12000</v>
      </c>
    </row>
    <row r="41" spans="1:2" ht="15.75" x14ac:dyDescent="0.25">
      <c r="A41" s="8" t="s">
        <v>34</v>
      </c>
      <c r="B41" s="18">
        <v>10000</v>
      </c>
    </row>
    <row r="42" spans="1:2" ht="15.75" x14ac:dyDescent="0.25">
      <c r="A42" s="8"/>
      <c r="B42" s="18"/>
    </row>
    <row r="43" spans="1:2" ht="15.75" x14ac:dyDescent="0.25">
      <c r="A43" s="12" t="s">
        <v>26</v>
      </c>
      <c r="B43" s="27">
        <f>SUM(B25:B42)</f>
        <v>5434000</v>
      </c>
    </row>
    <row r="44" spans="1:2" ht="15.75" x14ac:dyDescent="0.25">
      <c r="A44" s="13"/>
      <c r="B44" s="28"/>
    </row>
    <row r="45" spans="1:2" ht="32.25" thickBot="1" x14ac:dyDescent="0.3">
      <c r="A45" s="14" t="s">
        <v>27</v>
      </c>
      <c r="B45" s="29">
        <f>+B23-B43</f>
        <v>1501000</v>
      </c>
    </row>
    <row r="46" spans="1:2" ht="15.75" x14ac:dyDescent="0.25">
      <c r="A46" s="8" t="s">
        <v>28</v>
      </c>
      <c r="B46" s="30">
        <v>2000000</v>
      </c>
    </row>
    <row r="47" spans="1:2" ht="32.25" thickBot="1" x14ac:dyDescent="0.3">
      <c r="A47" s="14" t="s">
        <v>29</v>
      </c>
      <c r="B47" s="29">
        <f>+B45-B46</f>
        <v>-499000</v>
      </c>
    </row>
    <row r="48" spans="1:2" ht="15.75" x14ac:dyDescent="0.25">
      <c r="A48" s="3"/>
      <c r="B48" s="3"/>
    </row>
  </sheetData>
  <sortState xmlns:xlrd2="http://schemas.microsoft.com/office/spreadsheetml/2017/richdata2" ref="A26:B41">
    <sortCondition descending="1" ref="B25:B41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Michael</dc:creator>
  <cp:lastModifiedBy>Charles Stewart</cp:lastModifiedBy>
  <dcterms:created xsi:type="dcterms:W3CDTF">2022-03-31T20:42:55Z</dcterms:created>
  <dcterms:modified xsi:type="dcterms:W3CDTF">2022-03-31T20:58:23Z</dcterms:modified>
</cp:coreProperties>
</file>