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0975" yWindow="-1965" windowWidth="29040" windowHeight="16440" activeTab="4"/>
  </bookViews>
  <sheets>
    <sheet name="2022 P&amp;L" sheetId="2" r:id="rId1"/>
    <sheet name="2022 Balance Sheet" sheetId="7" r:id="rId2"/>
    <sheet name="Q1 2023 P&amp;L" sheetId="6" r:id="rId3"/>
    <sheet name="Q1 2023 Balance Sheet" sheetId="8" r:id="rId4"/>
    <sheet name="2023 Budget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9" l="1"/>
  <c r="B10" i="9"/>
  <c r="E40" i="9"/>
  <c r="D40" i="9"/>
  <c r="F35" i="9"/>
  <c r="F34" i="9"/>
  <c r="D10" i="9"/>
  <c r="F8" i="9"/>
  <c r="F14" i="9"/>
  <c r="F15" i="9"/>
  <c r="F16" i="9"/>
  <c r="F17" i="9"/>
  <c r="F18" i="9"/>
  <c r="F19" i="9"/>
  <c r="F20" i="9"/>
  <c r="F21" i="9"/>
  <c r="F23" i="9"/>
  <c r="F24" i="9"/>
  <c r="F25" i="9"/>
  <c r="F26" i="9"/>
  <c r="F27" i="9"/>
  <c r="F29" i="9"/>
  <c r="F30" i="9"/>
  <c r="F31" i="9"/>
  <c r="F32" i="9"/>
  <c r="F33" i="9"/>
  <c r="F37" i="9"/>
  <c r="F7" i="9"/>
  <c r="E10" i="9"/>
  <c r="D22" i="8"/>
  <c r="D10" i="8"/>
  <c r="D22" i="7"/>
  <c r="D10" i="7"/>
  <c r="B42" i="9" l="1"/>
  <c r="E42" i="9"/>
  <c r="D42" i="9"/>
  <c r="F38" i="9"/>
  <c r="F40" i="9" s="1"/>
  <c r="F10" i="9"/>
  <c r="C46" i="6"/>
  <c r="C19" i="6"/>
  <c r="C50" i="2"/>
  <c r="C18" i="2"/>
  <c r="F42" i="9" l="1"/>
  <c r="C52" i="2"/>
  <c r="C48" i="6"/>
</calcChain>
</file>

<file path=xl/sharedStrings.xml><?xml version="1.0" encoding="utf-8"?>
<sst xmlns="http://schemas.openxmlformats.org/spreadsheetml/2006/main" count="162" uniqueCount="74">
  <si>
    <t>Achilles International - Nashville Chapter</t>
  </si>
  <si>
    <t>Balance Sheet</t>
  </si>
  <si>
    <t>As of December 31, 2022</t>
  </si>
  <si>
    <t>January through December 2022</t>
  </si>
  <si>
    <t>Direct Public Support</t>
  </si>
  <si>
    <t>Community Foundation</t>
  </si>
  <si>
    <t>Memorial Foundation</t>
  </si>
  <si>
    <t>Total Income</t>
  </si>
  <si>
    <t>Amy Harris Bonus</t>
  </si>
  <si>
    <t>Amy Harris Pay</t>
  </si>
  <si>
    <t>Personnel</t>
  </si>
  <si>
    <t>INCOME</t>
  </si>
  <si>
    <t>H&amp;P</t>
  </si>
  <si>
    <t>EXPENSES</t>
  </si>
  <si>
    <t>Weekly Run Expenses</t>
  </si>
  <si>
    <t>Fee to NY</t>
  </si>
  <si>
    <t>Benefits Paid to Athletes</t>
  </si>
  <si>
    <t>State Solicitation Fee</t>
  </si>
  <si>
    <t>Insurance</t>
  </si>
  <si>
    <t>USATF Membership</t>
  </si>
  <si>
    <t>Other</t>
  </si>
  <si>
    <t>Lizzy Solomon Pay</t>
  </si>
  <si>
    <t>Lizzy Solomon Bonus</t>
  </si>
  <si>
    <t>Grant Writer Fee</t>
  </si>
  <si>
    <t>Email Communication</t>
  </si>
  <si>
    <t>Promotional Materials</t>
  </si>
  <si>
    <t>Website</t>
  </si>
  <si>
    <t>Total Expenses</t>
  </si>
  <si>
    <t>Travel races</t>
  </si>
  <si>
    <t>John Patten</t>
  </si>
  <si>
    <t>Nashville Bar Foundation</t>
  </si>
  <si>
    <t>H&amp;P Income</t>
  </si>
  <si>
    <t>Storage Unit</t>
  </si>
  <si>
    <t>Administrative</t>
  </si>
  <si>
    <t>Social Media</t>
  </si>
  <si>
    <t>Program</t>
  </si>
  <si>
    <t>Zoom</t>
  </si>
  <si>
    <t>Special Events</t>
  </si>
  <si>
    <t>Holiday party</t>
  </si>
  <si>
    <t>Chapter birthday party</t>
  </si>
  <si>
    <t>Title Sponsorship</t>
  </si>
  <si>
    <t>Profit and Loss Statement</t>
  </si>
  <si>
    <t>January through March 2023</t>
  </si>
  <si>
    <t>As of March 31, 2023</t>
  </si>
  <si>
    <t>Ransom Charitable Trust</t>
  </si>
  <si>
    <t>Roros Foundation</t>
  </si>
  <si>
    <t>Mick Foundation</t>
  </si>
  <si>
    <t>Chipotle fundraiser</t>
  </si>
  <si>
    <t>Giving Machine fundraiser</t>
  </si>
  <si>
    <t>Forseeable Future Foundation</t>
  </si>
  <si>
    <t>Tennessee Titans</t>
  </si>
  <si>
    <t>Sheorn family</t>
  </si>
  <si>
    <t>Benefits Paid to Athletes - race registration</t>
  </si>
  <si>
    <t>ASSETS</t>
  </si>
  <si>
    <t>Total Assets</t>
  </si>
  <si>
    <t>LIABILITIES &amp; EQUITY</t>
  </si>
  <si>
    <t>Equity</t>
  </si>
  <si>
    <t>Unrestricted Grants</t>
  </si>
  <si>
    <t>Total Liabilities &amp; Equity</t>
  </si>
  <si>
    <t>Checking and Savings</t>
  </si>
  <si>
    <t>Insbank General</t>
  </si>
  <si>
    <t>Insbank H&amp;P</t>
  </si>
  <si>
    <t>Unrestricted Net Assets</t>
  </si>
  <si>
    <t>2022 Budget</t>
  </si>
  <si>
    <t>General Equipment</t>
  </si>
  <si>
    <t>Monthly Storage</t>
  </si>
  <si>
    <t>Office Supplies</t>
  </si>
  <si>
    <t>Other Expenses</t>
  </si>
  <si>
    <t>Annual Budget</t>
  </si>
  <si>
    <t>January through December 2023</t>
  </si>
  <si>
    <t>2023 Budget</t>
  </si>
  <si>
    <t>2022 Actual</t>
  </si>
  <si>
    <t>2022 B vs. A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</si>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</sst>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 applyFill="1"/>
    <xf numFmtId="44" fontId="2" fillId="0" borderId="0" xfId="1" applyFont="1" applyFill="1"/>
    <xf numFmtId="44" fontId="2" fillId="2" borderId="0" xfId="1" applyFont="1" applyFill="1"/>
    <xf numFmtId="164" fontId="0" fillId="0" borderId="0" xfId="1" applyNumberFormat="1" applyFont="1" applyFill="1"/>
    <xf numFmtId="164" fontId="2" fillId="2" borderId="0" xfId="1" applyNumberFormat="1" applyFont="1" applyFill="1"/>
    <xf numFmtId="44" fontId="0" fillId="3" borderId="0" xfId="1" applyFont="1" applyFill="1"/>
    <xf numFmtId="164" fontId="0" fillId="3" borderId="0" xfId="1" applyNumberFormat="1" applyFont="1" applyFill="1"/>
    <xf numFmtId="0" fontId="0" fillId="0" borderId="0" xfId="0" applyFont="1"/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2" fillId="3" borderId="0" xfId="0" applyFont="1" applyFill="1"/>
    <xf numFmtId="0" fontId="2" fillId="2" borderId="0" xfId="0" applyFont="1" applyFill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Fill="1"/>
    <xf numFmtId="0" fontId="0" fillId="3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6" fillId="3" borderId="0" xfId="0" applyFont="1" applyFill="1"/>
    <xf numFmtId="44" fontId="7" fillId="3" borderId="0" xfId="1" applyFont="1" applyFill="1"/>
    <xf numFmtId="0" fontId="7" fillId="3" borderId="0" xfId="0" applyFont="1" applyFill="1"/>
    <xf numFmtId="0" fontId="8" fillId="0" borderId="0" xfId="0" applyFont="1" applyAlignment="1">
      <alignment horizontal="left"/>
    </xf>
    <xf numFmtId="44" fontId="7" fillId="0" borderId="0" xfId="1" applyFont="1" applyFill="1"/>
    <xf numFmtId="164" fontId="7" fillId="0" borderId="0" xfId="1" applyNumberFormat="1" applyFont="1" applyFill="1"/>
    <xf numFmtId="0" fontId="8" fillId="0" borderId="0" xfId="0" applyFont="1"/>
    <xf numFmtId="0" fontId="8" fillId="2" borderId="0" xfId="0" applyFont="1" applyFill="1" applyAlignment="1">
      <alignment horizontal="left"/>
    </xf>
    <xf numFmtId="44" fontId="6" fillId="2" borderId="0" xfId="1" applyFont="1" applyFill="1"/>
    <xf numFmtId="164" fontId="6" fillId="2" borderId="0" xfId="1" applyNumberFormat="1" applyFont="1" applyFill="1"/>
    <xf numFmtId="44" fontId="6" fillId="0" borderId="0" xfId="1" applyFont="1" applyFill="1"/>
    <xf numFmtId="0" fontId="8" fillId="3" borderId="0" xfId="0" applyFont="1" applyFill="1" applyAlignment="1">
      <alignment horizontal="left" wrapText="1"/>
    </xf>
    <xf numFmtId="164" fontId="7" fillId="3" borderId="0" xfId="1" applyNumberFormat="1" applyFont="1" applyFill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2" borderId="0" xfId="0" applyFont="1" applyFill="1"/>
    <xf numFmtId="165" fontId="5" fillId="0" borderId="0" xfId="2" applyNumberFormat="1" applyFont="1" applyBorder="1"/>
    <xf numFmtId="0" fontId="4" fillId="0" borderId="0" xfId="0" applyFont="1" applyAlignment="1">
      <alignment horizontal="left" wrapText="1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164" fontId="5" fillId="0" borderId="0" xfId="1" applyNumberFormat="1" applyFont="1" applyFill="1" applyBorder="1"/>
    <xf numFmtId="164" fontId="5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2" fillId="0" borderId="0" xfId="1" applyNumberFormat="1" applyFont="1" applyFill="1"/>
    <xf numFmtId="0" fontId="8" fillId="4" borderId="0" xfId="0" applyFont="1" applyFill="1"/>
    <xf numFmtId="44" fontId="6" fillId="4" borderId="0" xfId="1" applyFont="1" applyFill="1"/>
    <xf numFmtId="164" fontId="6" fillId="4" borderId="0" xfId="0" applyNumberFormat="1" applyFont="1" applyFill="1"/>
    <xf numFmtId="0" fontId="4" fillId="4" borderId="0" xfId="0" applyFont="1" applyFill="1"/>
    <xf numFmtId="44" fontId="2" fillId="4" borderId="0" xfId="1" applyFont="1" applyFill="1"/>
    <xf numFmtId="164" fontId="2" fillId="4" borderId="0" xfId="0" applyNumberFormat="1" applyFont="1" applyFill="1"/>
    <xf numFmtId="164" fontId="5" fillId="0" borderId="1" xfId="1" applyNumberFormat="1" applyFont="1" applyBorder="1" applyAlignment="1">
      <alignment horizontal="left"/>
    </xf>
    <xf numFmtId="164" fontId="5" fillId="0" borderId="4" xfId="1" applyNumberFormat="1" applyFont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left" wrapText="1"/>
    </xf>
    <xf numFmtId="164" fontId="5" fillId="0" borderId="2" xfId="1" applyNumberFormat="1" applyFont="1" applyBorder="1" applyAlignment="1">
      <alignment horizontal="left" wrapText="1"/>
    </xf>
    <xf numFmtId="164" fontId="5" fillId="0" borderId="4" xfId="1" applyNumberFormat="1" applyFont="1" applyBorder="1" applyAlignment="1">
      <alignment horizontal="left"/>
    </xf>
    <xf numFmtId="164" fontId="5" fillId="0" borderId="7" xfId="1" applyNumberFormat="1" applyFont="1" applyBorder="1" applyAlignment="1">
      <alignment horizontal="left"/>
    </xf>
    <xf numFmtId="164" fontId="5" fillId="0" borderId="7" xfId="1" applyNumberFormat="1" applyFont="1" applyBorder="1"/>
    <xf numFmtId="164" fontId="5" fillId="0" borderId="2" xfId="1" applyNumberFormat="1" applyFont="1" applyBorder="1" applyAlignment="1">
      <alignment horizontal="left"/>
    </xf>
    <xf numFmtId="164" fontId="5" fillId="0" borderId="6" xfId="1" applyNumberFormat="1" applyFont="1" applyBorder="1" applyAlignment="1">
      <alignment horizontal="left"/>
    </xf>
    <xf numFmtId="164" fontId="5" fillId="0" borderId="4" xfId="1" applyNumberFormat="1" applyFont="1" applyFill="1" applyBorder="1" applyAlignment="1">
      <alignment horizontal="left"/>
    </xf>
    <xf numFmtId="164" fontId="5" fillId="0" borderId="6" xfId="1" applyNumberFormat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0" xfId="0" applyFont="1" applyFill="1"/>
    <xf numFmtId="164" fontId="5" fillId="0" borderId="6" xfId="1" applyNumberFormat="1" applyFont="1" applyBorder="1"/>
    <xf numFmtId="164" fontId="5" fillId="0" borderId="9" xfId="1" applyNumberFormat="1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/>
    <xf numFmtId="16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164" fontId="5" fillId="0" borderId="9" xfId="1" applyNumberFormat="1" applyFont="1" applyFill="1" applyBorder="1"/>
    <xf numFmtId="164" fontId="4" fillId="0" borderId="9" xfId="1" applyNumberFormat="1" applyFont="1" applyFill="1" applyBorder="1" applyAlignment="1">
      <alignment horizontal="left"/>
    </xf>
    <xf numFmtId="164" fontId="5" fillId="0" borderId="9" xfId="1" applyNumberFormat="1" applyFont="1" applyFill="1" applyBorder="1" applyAlignment="1">
      <alignment horizontal="left" wrapText="1"/>
    </xf>
    <xf numFmtId="164" fontId="4" fillId="0" borderId="9" xfId="1" applyNumberFormat="1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3" xfId="1" applyNumberFormat="1" applyFont="1" applyBorder="1"/>
    <xf numFmtId="164" fontId="11" fillId="0" borderId="5" xfId="1" applyNumberFormat="1" applyFont="1" applyBorder="1"/>
    <xf numFmtId="164" fontId="11" fillId="0" borderId="0" xfId="1" applyNumberFormat="1" applyFont="1" applyBorder="1"/>
    <xf numFmtId="164" fontId="11" fillId="0" borderId="8" xfId="1" applyNumberFormat="1" applyFont="1" applyBorder="1"/>
    <xf numFmtId="164" fontId="11" fillId="0" borderId="5" xfId="1" applyNumberFormat="1" applyFont="1" applyFill="1" applyBorder="1"/>
    <xf numFmtId="164" fontId="11" fillId="0" borderId="8" xfId="1" applyNumberFormat="1" applyFont="1" applyFill="1" applyBorder="1"/>
    <xf numFmtId="164" fontId="5" fillId="0" borderId="15" xfId="1" applyNumberFormat="1" applyFont="1" applyBorder="1"/>
    <xf numFmtId="164" fontId="5" fillId="0" borderId="16" xfId="1" applyNumberFormat="1" applyFont="1" applyBorder="1"/>
    <xf numFmtId="164" fontId="5" fillId="0" borderId="16" xfId="1" applyNumberFormat="1" applyFont="1" applyFill="1" applyBorder="1"/>
    <xf numFmtId="164" fontId="5" fillId="0" borderId="17" xfId="1" applyNumberFormat="1" applyFont="1" applyFill="1" applyBorder="1"/>
    <xf numFmtId="164" fontId="5" fillId="0" borderId="17" xfId="1" applyNumberFormat="1" applyFont="1" applyBorder="1"/>
    <xf numFmtId="164" fontId="5" fillId="0" borderId="10" xfId="1" applyNumberFormat="1" applyFont="1" applyBorder="1"/>
    <xf numFmtId="164" fontId="11" fillId="0" borderId="7" xfId="1" applyNumberFormat="1" applyFont="1" applyBorder="1"/>
    <xf numFmtId="164" fontId="5" fillId="0" borderId="12" xfId="1" applyNumberFormat="1" applyFont="1" applyBorder="1"/>
    <xf numFmtId="164" fontId="11" fillId="0" borderId="12" xfId="1" applyNumberFormat="1" applyFont="1" applyBorder="1"/>
    <xf numFmtId="0" fontId="4" fillId="3" borderId="0" xfId="0" applyFont="1" applyFill="1" applyAlignment="1">
      <alignment horizontal="left"/>
    </xf>
    <xf numFmtId="164" fontId="4" fillId="3" borderId="6" xfId="1" applyNumberFormat="1" applyFont="1" applyFill="1" applyBorder="1" applyAlignment="1">
      <alignment horizontal="left"/>
    </xf>
    <xf numFmtId="164" fontId="4" fillId="3" borderId="7" xfId="1" applyNumberFormat="1" applyFont="1" applyFill="1" applyBorder="1" applyAlignment="1">
      <alignment horizontal="left"/>
    </xf>
    <xf numFmtId="164" fontId="4" fillId="3" borderId="17" xfId="1" applyNumberFormat="1" applyFont="1" applyFill="1" applyBorder="1"/>
    <xf numFmtId="164" fontId="10" fillId="3" borderId="8" xfId="1" applyNumberFormat="1" applyFont="1" applyFill="1" applyBorder="1"/>
    <xf numFmtId="0" fontId="4" fillId="3" borderId="0" xfId="0" applyFont="1" applyFill="1"/>
    <xf numFmtId="164" fontId="4" fillId="3" borderId="6" xfId="1" applyNumberFormat="1" applyFont="1" applyFill="1" applyBorder="1"/>
    <xf numFmtId="164" fontId="4" fillId="3" borderId="7" xfId="1" applyNumberFormat="1" applyFont="1" applyFill="1" applyBorder="1"/>
    <xf numFmtId="164" fontId="5" fillId="0" borderId="1" xfId="1" applyNumberFormat="1" applyFont="1" applyFill="1" applyBorder="1" applyAlignment="1">
      <alignment horizontal="left"/>
    </xf>
    <xf numFmtId="0" fontId="2" fillId="5" borderId="0" xfId="0" applyFont="1" applyFill="1"/>
    <xf numFmtId="164" fontId="2" fillId="5" borderId="11" xfId="0" applyNumberFormat="1" applyFont="1" applyFill="1" applyBorder="1"/>
    <xf numFmtId="164" fontId="2" fillId="0" borderId="9" xfId="0" applyNumberFormat="1" applyFont="1" applyFill="1" applyBorder="1"/>
    <xf numFmtId="164" fontId="2" fillId="5" borderId="12" xfId="0" applyNumberFormat="1" applyFont="1" applyFill="1" applyBorder="1"/>
    <xf numFmtId="164" fontId="2" fillId="5" borderId="14" xfId="0" applyNumberFormat="1" applyFont="1" applyFill="1" applyBorder="1"/>
    <xf numFmtId="164" fontId="10" fillId="5" borderId="13" xfId="0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ColWidth="11" defaultRowHeight="15.75" x14ac:dyDescent="0.25"/>
  <cols>
    <col min="1" max="1" width="10.125" customWidth="1"/>
    <col min="2" max="2" width="22" bestFit="1" customWidth="1"/>
    <col min="3" max="3" width="12.5" bestFit="1" customWidth="1"/>
  </cols>
  <sheetData>
    <row r="1" spans="1:8" x14ac:dyDescent="0.25">
      <c r="A1" s="1" t="s">
        <v>0</v>
      </c>
      <c r="B1" s="12"/>
      <c r="C1" s="12"/>
    </row>
    <row r="2" spans="1:8" x14ac:dyDescent="0.25">
      <c r="A2" s="12" t="s">
        <v>41</v>
      </c>
      <c r="B2" s="12"/>
      <c r="C2" s="12"/>
      <c r="H2" s="2"/>
    </row>
    <row r="3" spans="1:8" x14ac:dyDescent="0.25">
      <c r="A3" s="10" t="s">
        <v>3</v>
      </c>
      <c r="B3" s="10"/>
      <c r="C3" s="10"/>
      <c r="H3" s="2"/>
    </row>
    <row r="4" spans="1:8" x14ac:dyDescent="0.25">
      <c r="A4" s="10"/>
      <c r="B4" s="10"/>
      <c r="C4" s="10"/>
      <c r="H4" s="2"/>
    </row>
    <row r="5" spans="1:8" x14ac:dyDescent="0.25">
      <c r="A5" s="14" t="s">
        <v>11</v>
      </c>
      <c r="B5" s="8"/>
      <c r="C5" s="19"/>
      <c r="H5" s="2"/>
    </row>
    <row r="6" spans="1:8" s="13" customFormat="1" x14ac:dyDescent="0.25">
      <c r="A6" s="11"/>
      <c r="B6" s="3"/>
      <c r="C6" s="12"/>
      <c r="H6" s="18"/>
    </row>
    <row r="7" spans="1:8" x14ac:dyDescent="0.25">
      <c r="A7" s="20" t="s">
        <v>4</v>
      </c>
      <c r="B7" s="3"/>
      <c r="C7" s="10"/>
      <c r="F7" s="1"/>
      <c r="H7" s="2"/>
    </row>
    <row r="8" spans="1:8" x14ac:dyDescent="0.25">
      <c r="A8" s="10"/>
      <c r="B8" s="10" t="s">
        <v>29</v>
      </c>
      <c r="C8" s="6">
        <v>90000</v>
      </c>
      <c r="H8" s="2"/>
    </row>
    <row r="9" spans="1:8" x14ac:dyDescent="0.25">
      <c r="A9" s="10"/>
      <c r="B9" s="10" t="s">
        <v>6</v>
      </c>
      <c r="C9" s="6">
        <v>5000</v>
      </c>
      <c r="H9" s="2"/>
    </row>
    <row r="10" spans="1:8" x14ac:dyDescent="0.25">
      <c r="A10" s="10"/>
      <c r="B10" s="10" t="s">
        <v>5</v>
      </c>
      <c r="C10" s="6">
        <v>11890.83</v>
      </c>
      <c r="H10" s="2"/>
    </row>
    <row r="11" spans="1:8" x14ac:dyDescent="0.25">
      <c r="A11" s="10"/>
      <c r="B11" s="10" t="s">
        <v>30</v>
      </c>
      <c r="C11" s="6">
        <v>4947.9799999999996</v>
      </c>
      <c r="H11" s="2"/>
    </row>
    <row r="12" spans="1:8" x14ac:dyDescent="0.25">
      <c r="A12" s="10"/>
      <c r="B12" s="10" t="s">
        <v>44</v>
      </c>
      <c r="C12" s="6">
        <v>5000</v>
      </c>
      <c r="H12" s="2"/>
    </row>
    <row r="13" spans="1:8" x14ac:dyDescent="0.25">
      <c r="A13" s="10"/>
      <c r="B13" s="10" t="s">
        <v>20</v>
      </c>
      <c r="C13" s="6">
        <v>30325</v>
      </c>
      <c r="H13" s="2"/>
    </row>
    <row r="14" spans="1:8" x14ac:dyDescent="0.25">
      <c r="A14" s="21" t="s">
        <v>31</v>
      </c>
      <c r="B14" s="3"/>
      <c r="C14" s="6"/>
      <c r="H14" s="2"/>
    </row>
    <row r="15" spans="1:8" x14ac:dyDescent="0.25">
      <c r="A15" s="10"/>
      <c r="B15" s="10" t="s">
        <v>40</v>
      </c>
      <c r="C15" s="6">
        <v>10000</v>
      </c>
      <c r="F15" s="1"/>
      <c r="H15" s="2"/>
    </row>
    <row r="16" spans="1:8" x14ac:dyDescent="0.25">
      <c r="A16" s="10"/>
      <c r="B16" s="10" t="s">
        <v>20</v>
      </c>
      <c r="C16" s="6">
        <v>12472</v>
      </c>
      <c r="F16" s="1"/>
      <c r="H16" s="2"/>
    </row>
    <row r="17" spans="1:8" x14ac:dyDescent="0.25">
      <c r="A17" s="10"/>
      <c r="B17" s="10"/>
      <c r="C17" s="6"/>
      <c r="H17" s="2"/>
    </row>
    <row r="18" spans="1:8" x14ac:dyDescent="0.25">
      <c r="A18" s="22" t="s">
        <v>7</v>
      </c>
      <c r="B18" s="5"/>
      <c r="C18" s="7">
        <f>SUM(C8:C17)</f>
        <v>169635.81</v>
      </c>
      <c r="H18" s="2"/>
    </row>
    <row r="19" spans="1:8" x14ac:dyDescent="0.25">
      <c r="A19" s="20"/>
      <c r="B19" s="4"/>
      <c r="C19" s="6"/>
      <c r="H19" s="2"/>
    </row>
    <row r="20" spans="1:8" x14ac:dyDescent="0.25">
      <c r="A20" s="23" t="s">
        <v>13</v>
      </c>
      <c r="B20" s="8"/>
      <c r="C20" s="9"/>
      <c r="H20" s="2"/>
    </row>
    <row r="21" spans="1:8" s="13" customFormat="1" x14ac:dyDescent="0.25">
      <c r="A21" s="24"/>
      <c r="B21" s="3"/>
      <c r="C21" s="6"/>
      <c r="H21" s="18"/>
    </row>
    <row r="22" spans="1:8" x14ac:dyDescent="0.25">
      <c r="A22" s="1" t="s">
        <v>35</v>
      </c>
      <c r="B22" s="3"/>
      <c r="C22" s="6"/>
      <c r="H22" s="2"/>
    </row>
    <row r="23" spans="1:8" x14ac:dyDescent="0.25">
      <c r="A23" s="10"/>
      <c r="B23" s="25" t="s">
        <v>14</v>
      </c>
      <c r="C23" s="6">
        <v>1701.63</v>
      </c>
      <c r="H23" s="2"/>
    </row>
    <row r="24" spans="1:8" x14ac:dyDescent="0.25">
      <c r="A24" s="10"/>
      <c r="B24" s="26" t="s">
        <v>15</v>
      </c>
      <c r="C24" s="6">
        <v>1000</v>
      </c>
      <c r="H24" s="2"/>
    </row>
    <row r="25" spans="1:8" x14ac:dyDescent="0.25">
      <c r="A25" s="10"/>
      <c r="B25" s="26" t="s">
        <v>16</v>
      </c>
      <c r="C25" s="6">
        <v>19561.7</v>
      </c>
      <c r="H25" s="2"/>
    </row>
    <row r="26" spans="1:8" x14ac:dyDescent="0.25">
      <c r="A26" s="10"/>
      <c r="B26" s="26" t="s">
        <v>17</v>
      </c>
      <c r="C26" s="6">
        <v>240</v>
      </c>
      <c r="H26" s="2"/>
    </row>
    <row r="27" spans="1:8" x14ac:dyDescent="0.25">
      <c r="A27" s="10"/>
      <c r="B27" s="26" t="s">
        <v>18</v>
      </c>
      <c r="C27" s="6">
        <v>600</v>
      </c>
      <c r="H27" s="2"/>
    </row>
    <row r="28" spans="1:8" x14ac:dyDescent="0.25">
      <c r="A28" s="10"/>
      <c r="B28" s="26" t="s">
        <v>19</v>
      </c>
      <c r="C28" s="6">
        <v>585.85</v>
      </c>
      <c r="H28" s="2"/>
    </row>
    <row r="29" spans="1:8" x14ac:dyDescent="0.25">
      <c r="A29" s="10"/>
      <c r="B29" s="26" t="s">
        <v>20</v>
      </c>
      <c r="C29" s="6">
        <v>2667.51</v>
      </c>
      <c r="H29" s="2"/>
    </row>
    <row r="30" spans="1:8" x14ac:dyDescent="0.25">
      <c r="A30" s="20" t="s">
        <v>10</v>
      </c>
      <c r="B30" s="3"/>
      <c r="C30" s="6"/>
      <c r="H30" s="2"/>
    </row>
    <row r="31" spans="1:8" x14ac:dyDescent="0.25">
      <c r="A31" s="10"/>
      <c r="B31" s="26" t="s">
        <v>9</v>
      </c>
      <c r="C31" s="6">
        <v>19200</v>
      </c>
      <c r="H31" s="2"/>
    </row>
    <row r="32" spans="1:8" x14ac:dyDescent="0.25">
      <c r="A32" s="10"/>
      <c r="B32" s="27" t="s">
        <v>8</v>
      </c>
      <c r="C32" s="6">
        <v>1500</v>
      </c>
      <c r="H32" s="2"/>
    </row>
    <row r="33" spans="1:8" x14ac:dyDescent="0.25">
      <c r="A33" s="10"/>
      <c r="B33" s="26" t="s">
        <v>21</v>
      </c>
      <c r="C33" s="6">
        <v>10800</v>
      </c>
      <c r="H33" s="2"/>
    </row>
    <row r="34" spans="1:8" x14ac:dyDescent="0.25">
      <c r="A34" s="10"/>
      <c r="B34" s="26" t="s">
        <v>22</v>
      </c>
      <c r="C34" s="6">
        <v>900</v>
      </c>
      <c r="H34" s="2"/>
    </row>
    <row r="35" spans="1:8" x14ac:dyDescent="0.25">
      <c r="A35" s="10"/>
      <c r="B35" s="26" t="s">
        <v>23</v>
      </c>
      <c r="C35" s="6">
        <v>9000</v>
      </c>
      <c r="H35" s="2"/>
    </row>
    <row r="36" spans="1:8" x14ac:dyDescent="0.25">
      <c r="A36" s="20" t="s">
        <v>33</v>
      </c>
      <c r="B36" s="3"/>
      <c r="C36" s="6"/>
      <c r="H36" s="2"/>
    </row>
    <row r="37" spans="1:8" x14ac:dyDescent="0.25">
      <c r="A37" s="10"/>
      <c r="B37" s="26" t="s">
        <v>24</v>
      </c>
      <c r="C37" s="6">
        <v>378.48</v>
      </c>
      <c r="H37" s="2"/>
    </row>
    <row r="38" spans="1:8" x14ac:dyDescent="0.25">
      <c r="A38" s="10"/>
      <c r="B38" s="26" t="s">
        <v>32</v>
      </c>
      <c r="C38" s="6">
        <v>2844</v>
      </c>
      <c r="H38" s="2"/>
    </row>
    <row r="39" spans="1:8" x14ac:dyDescent="0.25">
      <c r="A39" s="10"/>
      <c r="B39" s="26" t="s">
        <v>66</v>
      </c>
      <c r="C39" s="6">
        <v>415.84</v>
      </c>
      <c r="H39" s="2"/>
    </row>
    <row r="40" spans="1:8" x14ac:dyDescent="0.25">
      <c r="A40" s="10"/>
      <c r="B40" s="26" t="s">
        <v>25</v>
      </c>
      <c r="C40" s="6">
        <v>436.66</v>
      </c>
      <c r="H40" s="2"/>
    </row>
    <row r="41" spans="1:8" x14ac:dyDescent="0.25">
      <c r="A41" s="10"/>
      <c r="B41" s="26" t="s">
        <v>26</v>
      </c>
      <c r="C41" s="6">
        <v>371.59</v>
      </c>
      <c r="H41" s="2"/>
    </row>
    <row r="42" spans="1:8" x14ac:dyDescent="0.25">
      <c r="A42" s="10"/>
      <c r="B42" s="26" t="s">
        <v>34</v>
      </c>
      <c r="C42" s="6">
        <v>912</v>
      </c>
      <c r="H42" s="2"/>
    </row>
    <row r="43" spans="1:8" x14ac:dyDescent="0.25">
      <c r="A43" s="10"/>
      <c r="B43" s="26" t="s">
        <v>36</v>
      </c>
      <c r="C43" s="6">
        <v>196.56</v>
      </c>
    </row>
    <row r="44" spans="1:8" x14ac:dyDescent="0.25">
      <c r="A44" s="1" t="s">
        <v>37</v>
      </c>
      <c r="B44" s="3"/>
      <c r="C44" s="6"/>
    </row>
    <row r="45" spans="1:8" x14ac:dyDescent="0.25">
      <c r="A45" s="10"/>
      <c r="B45" s="26" t="s">
        <v>28</v>
      </c>
      <c r="C45" s="6">
        <v>15888.27</v>
      </c>
    </row>
    <row r="46" spans="1:8" x14ac:dyDescent="0.25">
      <c r="A46" s="10"/>
      <c r="B46" s="26" t="s">
        <v>12</v>
      </c>
      <c r="C46" s="6">
        <v>8242.74</v>
      </c>
    </row>
    <row r="47" spans="1:8" x14ac:dyDescent="0.25">
      <c r="A47" s="10"/>
      <c r="B47" s="10" t="s">
        <v>38</v>
      </c>
      <c r="C47" s="6">
        <v>2138.41</v>
      </c>
    </row>
    <row r="48" spans="1:8" x14ac:dyDescent="0.25">
      <c r="A48" s="10"/>
      <c r="B48" s="10" t="s">
        <v>39</v>
      </c>
      <c r="C48" s="6">
        <v>1234.5899999999999</v>
      </c>
    </row>
    <row r="49" spans="1:3" x14ac:dyDescent="0.25">
      <c r="A49" s="10"/>
      <c r="B49" s="10"/>
      <c r="C49" s="6"/>
    </row>
    <row r="50" spans="1:3" x14ac:dyDescent="0.25">
      <c r="A50" s="28" t="s">
        <v>27</v>
      </c>
      <c r="B50" s="5"/>
      <c r="C50" s="7">
        <f>SUM(C23:C48)</f>
        <v>100815.83</v>
      </c>
    </row>
    <row r="51" spans="1:3" x14ac:dyDescent="0.25">
      <c r="A51" s="21"/>
      <c r="B51" s="4"/>
      <c r="C51" s="6"/>
    </row>
    <row r="52" spans="1:3" x14ac:dyDescent="0.25">
      <c r="A52" s="67" t="s">
        <v>73</v>
      </c>
      <c r="B52" s="68"/>
      <c r="C52" s="69">
        <f>C18-C50</f>
        <v>68819.98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ColWidth="11" defaultRowHeight="15.75" x14ac:dyDescent="0.25"/>
  <cols>
    <col min="2" max="2" width="10.625" customWidth="1"/>
    <col min="3" max="3" width="22" bestFit="1" customWidth="1"/>
    <col min="4" max="4" width="12.5" bestFit="1" customWidth="1"/>
  </cols>
  <sheetData>
    <row r="1" spans="1:4" x14ac:dyDescent="0.25">
      <c r="A1" s="1" t="s">
        <v>0</v>
      </c>
      <c r="B1" s="10"/>
      <c r="C1" s="10"/>
      <c r="D1" s="10"/>
    </row>
    <row r="2" spans="1:4" x14ac:dyDescent="0.25">
      <c r="A2" s="10" t="s">
        <v>1</v>
      </c>
      <c r="B2" s="10"/>
      <c r="C2" s="10"/>
      <c r="D2" s="10"/>
    </row>
    <row r="3" spans="1:4" x14ac:dyDescent="0.25">
      <c r="A3" s="10" t="s">
        <v>2</v>
      </c>
      <c r="B3" s="10"/>
      <c r="C3" s="10"/>
      <c r="D3" s="10"/>
    </row>
    <row r="4" spans="1:4" x14ac:dyDescent="0.25">
      <c r="A4" s="10"/>
      <c r="B4" s="10"/>
      <c r="C4" s="10"/>
      <c r="D4" s="10"/>
    </row>
    <row r="5" spans="1:4" x14ac:dyDescent="0.25">
      <c r="A5" s="14" t="s">
        <v>53</v>
      </c>
      <c r="B5" s="19"/>
      <c r="C5" s="19"/>
      <c r="D5" s="19"/>
    </row>
    <row r="6" spans="1:4" x14ac:dyDescent="0.25">
      <c r="A6" s="10" t="s">
        <v>59</v>
      </c>
      <c r="B6" s="10"/>
      <c r="C6" s="10"/>
      <c r="D6" s="16"/>
    </row>
    <row r="7" spans="1:4" x14ac:dyDescent="0.25">
      <c r="A7" s="10"/>
      <c r="B7" s="10" t="s">
        <v>60</v>
      </c>
      <c r="C7" s="10"/>
      <c r="D7" s="16">
        <v>134086.59</v>
      </c>
    </row>
    <row r="8" spans="1:4" x14ac:dyDescent="0.25">
      <c r="A8" s="10"/>
      <c r="B8" s="10" t="s">
        <v>61</v>
      </c>
      <c r="C8" s="10"/>
      <c r="D8" s="16">
        <v>54397.760000000002</v>
      </c>
    </row>
    <row r="9" spans="1:4" x14ac:dyDescent="0.25">
      <c r="A9" s="10"/>
      <c r="B9" s="10"/>
      <c r="C9" s="10"/>
      <c r="D9" s="16"/>
    </row>
    <row r="10" spans="1:4" x14ac:dyDescent="0.25">
      <c r="A10" s="15" t="s">
        <v>54</v>
      </c>
      <c r="B10" s="15"/>
      <c r="C10" s="15"/>
      <c r="D10" s="7">
        <f>SUM(D7:D8)</f>
        <v>188484.35</v>
      </c>
    </row>
    <row r="11" spans="1:4" x14ac:dyDescent="0.25">
      <c r="A11" s="10"/>
      <c r="B11" s="10"/>
      <c r="C11" s="10"/>
      <c r="D11" s="16"/>
    </row>
    <row r="12" spans="1:4" x14ac:dyDescent="0.25">
      <c r="A12" s="14" t="s">
        <v>55</v>
      </c>
      <c r="B12" s="19"/>
      <c r="C12" s="19"/>
      <c r="D12" s="9"/>
    </row>
    <row r="13" spans="1:4" x14ac:dyDescent="0.25">
      <c r="A13" s="10" t="s">
        <v>56</v>
      </c>
      <c r="B13" s="10"/>
      <c r="C13" s="10"/>
      <c r="D13" s="16"/>
    </row>
    <row r="14" spans="1:4" x14ac:dyDescent="0.25">
      <c r="A14" s="10"/>
      <c r="B14" s="10" t="s">
        <v>57</v>
      </c>
      <c r="C14" s="10"/>
      <c r="D14" s="16"/>
    </row>
    <row r="15" spans="1:4" x14ac:dyDescent="0.25">
      <c r="A15" s="10"/>
      <c r="B15" s="10"/>
      <c r="C15" s="10" t="s">
        <v>6</v>
      </c>
      <c r="D15" s="6">
        <v>5000</v>
      </c>
    </row>
    <row r="16" spans="1:4" x14ac:dyDescent="0.25">
      <c r="A16" s="10"/>
      <c r="B16" s="10"/>
      <c r="C16" s="10" t="s">
        <v>5</v>
      </c>
      <c r="D16" s="6">
        <v>11890.83</v>
      </c>
    </row>
    <row r="17" spans="1:7" x14ac:dyDescent="0.25">
      <c r="A17" s="10"/>
      <c r="B17" s="10"/>
      <c r="C17" s="10" t="s">
        <v>30</v>
      </c>
      <c r="D17" s="6">
        <v>4947.9799999999996</v>
      </c>
    </row>
    <row r="18" spans="1:7" x14ac:dyDescent="0.25">
      <c r="A18" s="10"/>
      <c r="B18" s="10"/>
      <c r="C18" s="10" t="s">
        <v>44</v>
      </c>
      <c r="D18" s="6">
        <v>5000</v>
      </c>
    </row>
    <row r="19" spans="1:7" x14ac:dyDescent="0.25">
      <c r="A19" s="10"/>
      <c r="B19" s="10"/>
      <c r="C19" s="10"/>
      <c r="D19" s="16"/>
    </row>
    <row r="20" spans="1:7" x14ac:dyDescent="0.25">
      <c r="A20" s="10"/>
      <c r="B20" s="10" t="s">
        <v>62</v>
      </c>
      <c r="C20" s="10"/>
      <c r="D20" s="16">
        <v>161645</v>
      </c>
    </row>
    <row r="21" spans="1:7" x14ac:dyDescent="0.25">
      <c r="A21" s="10"/>
      <c r="B21" s="10"/>
      <c r="C21" s="10"/>
      <c r="D21" s="16"/>
    </row>
    <row r="22" spans="1:7" x14ac:dyDescent="0.25">
      <c r="A22" s="15" t="s">
        <v>58</v>
      </c>
      <c r="B22" s="15"/>
      <c r="C22" s="15"/>
      <c r="D22" s="7">
        <f>SUM(D15:D20)</f>
        <v>188483.81</v>
      </c>
      <c r="G22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ColWidth="11" defaultRowHeight="15.75" x14ac:dyDescent="0.25"/>
  <cols>
    <col min="1" max="1" width="10.375" customWidth="1"/>
    <col min="2" max="2" width="37.5" bestFit="1" customWidth="1"/>
    <col min="3" max="3" width="12.5" bestFit="1" customWidth="1"/>
  </cols>
  <sheetData>
    <row r="1" spans="1:8" x14ac:dyDescent="0.25">
      <c r="A1" s="29" t="s">
        <v>0</v>
      </c>
      <c r="B1" s="30"/>
      <c r="C1" s="30"/>
    </row>
    <row r="2" spans="1:8" x14ac:dyDescent="0.25">
      <c r="A2" s="31" t="s">
        <v>41</v>
      </c>
      <c r="B2" s="31"/>
      <c r="C2" s="31"/>
      <c r="E2" s="1"/>
      <c r="H2" s="2"/>
    </row>
    <row r="3" spans="1:8" x14ac:dyDescent="0.25">
      <c r="A3" s="30" t="s">
        <v>42</v>
      </c>
      <c r="B3" s="30"/>
      <c r="C3" s="30"/>
      <c r="H3" s="2"/>
    </row>
    <row r="4" spans="1:8" x14ac:dyDescent="0.25">
      <c r="A4" s="30"/>
      <c r="B4" s="30"/>
      <c r="C4" s="30"/>
      <c r="H4" s="2"/>
    </row>
    <row r="5" spans="1:8" x14ac:dyDescent="0.25">
      <c r="A5" s="32" t="s">
        <v>11</v>
      </c>
      <c r="B5" s="33"/>
      <c r="C5" s="34"/>
      <c r="H5" s="2"/>
    </row>
    <row r="6" spans="1:8" x14ac:dyDescent="0.25">
      <c r="A6" s="35" t="s">
        <v>4</v>
      </c>
      <c r="B6" s="36"/>
      <c r="C6" s="30"/>
      <c r="F6" s="1"/>
      <c r="H6" s="2"/>
    </row>
    <row r="7" spans="1:8" x14ac:dyDescent="0.25">
      <c r="A7" s="30"/>
      <c r="B7" s="30" t="s">
        <v>45</v>
      </c>
      <c r="C7" s="37">
        <v>10000</v>
      </c>
      <c r="H7" s="2"/>
    </row>
    <row r="8" spans="1:8" x14ac:dyDescent="0.25">
      <c r="A8" s="30"/>
      <c r="B8" s="30" t="s">
        <v>46</v>
      </c>
      <c r="C8" s="37">
        <v>5000</v>
      </c>
      <c r="H8" s="2"/>
    </row>
    <row r="9" spans="1:8" x14ac:dyDescent="0.25">
      <c r="A9" s="30"/>
      <c r="B9" s="30" t="s">
        <v>48</v>
      </c>
      <c r="C9" s="37">
        <v>9855</v>
      </c>
      <c r="H9" s="2"/>
    </row>
    <row r="10" spans="1:8" x14ac:dyDescent="0.25">
      <c r="A10" s="30"/>
      <c r="B10" s="30" t="s">
        <v>49</v>
      </c>
      <c r="C10" s="37">
        <v>1500</v>
      </c>
      <c r="H10" s="2"/>
    </row>
    <row r="11" spans="1:8" x14ac:dyDescent="0.25">
      <c r="A11" s="30"/>
      <c r="B11" s="30" t="s">
        <v>5</v>
      </c>
      <c r="C11" s="37">
        <v>796.15</v>
      </c>
      <c r="H11" s="2"/>
    </row>
    <row r="12" spans="1:8" x14ac:dyDescent="0.25">
      <c r="A12" s="30"/>
      <c r="B12" s="30" t="s">
        <v>47</v>
      </c>
      <c r="C12" s="37">
        <v>303.57</v>
      </c>
      <c r="H12" s="2"/>
    </row>
    <row r="13" spans="1:8" x14ac:dyDescent="0.25">
      <c r="A13" s="30"/>
      <c r="B13" s="30" t="s">
        <v>50</v>
      </c>
      <c r="C13" s="37">
        <v>20</v>
      </c>
      <c r="H13" s="2"/>
    </row>
    <row r="14" spans="1:8" x14ac:dyDescent="0.25">
      <c r="A14" s="30"/>
      <c r="B14" s="30" t="s">
        <v>51</v>
      </c>
      <c r="C14" s="37">
        <v>50</v>
      </c>
      <c r="H14" s="2"/>
    </row>
    <row r="15" spans="1:8" x14ac:dyDescent="0.25">
      <c r="A15" s="38" t="s">
        <v>31</v>
      </c>
      <c r="B15" s="36"/>
      <c r="C15" s="37"/>
      <c r="H15" s="2"/>
    </row>
    <row r="16" spans="1:8" x14ac:dyDescent="0.25">
      <c r="A16" s="30"/>
      <c r="B16" s="30" t="s">
        <v>40</v>
      </c>
      <c r="C16" s="37"/>
      <c r="H16" s="2"/>
    </row>
    <row r="17" spans="1:8" x14ac:dyDescent="0.25">
      <c r="A17" s="30"/>
      <c r="B17" s="30" t="s">
        <v>20</v>
      </c>
      <c r="C17" s="37"/>
      <c r="F17" s="1"/>
      <c r="H17" s="2"/>
    </row>
    <row r="18" spans="1:8" x14ac:dyDescent="0.25">
      <c r="A18" s="30"/>
      <c r="B18" s="30"/>
      <c r="C18" s="37"/>
      <c r="F18" s="1"/>
      <c r="H18" s="2"/>
    </row>
    <row r="19" spans="1:8" x14ac:dyDescent="0.25">
      <c r="A19" s="39" t="s">
        <v>7</v>
      </c>
      <c r="B19" s="40"/>
      <c r="C19" s="41">
        <f>SUM(C7:C18)</f>
        <v>27524.720000000001</v>
      </c>
      <c r="H19" s="2"/>
    </row>
    <row r="20" spans="1:8" x14ac:dyDescent="0.25">
      <c r="A20" s="35"/>
      <c r="B20" s="42"/>
      <c r="C20" s="37"/>
      <c r="H20" s="2"/>
    </row>
    <row r="21" spans="1:8" x14ac:dyDescent="0.25">
      <c r="A21" s="43" t="s">
        <v>13</v>
      </c>
      <c r="B21" s="33"/>
      <c r="C21" s="44"/>
      <c r="H21" s="2"/>
    </row>
    <row r="22" spans="1:8" x14ac:dyDescent="0.25">
      <c r="A22" s="29" t="s">
        <v>35</v>
      </c>
      <c r="B22" s="36"/>
      <c r="C22" s="37"/>
      <c r="H22" s="2"/>
    </row>
    <row r="23" spans="1:8" x14ac:dyDescent="0.25">
      <c r="A23" s="30"/>
      <c r="B23" s="45" t="s">
        <v>14</v>
      </c>
      <c r="C23" s="37">
        <v>4761.4399999999996</v>
      </c>
      <c r="H23" s="2"/>
    </row>
    <row r="24" spans="1:8" x14ac:dyDescent="0.25">
      <c r="A24" s="30"/>
      <c r="B24" s="46" t="s">
        <v>15</v>
      </c>
      <c r="C24" s="37">
        <v>2000</v>
      </c>
      <c r="H24" s="2"/>
    </row>
    <row r="25" spans="1:8" x14ac:dyDescent="0.25">
      <c r="A25" s="30"/>
      <c r="B25" s="46" t="s">
        <v>52</v>
      </c>
      <c r="C25" s="37">
        <v>1686.28</v>
      </c>
      <c r="H25" s="2"/>
    </row>
    <row r="26" spans="1:8" x14ac:dyDescent="0.25">
      <c r="A26" s="30"/>
      <c r="B26" s="46" t="s">
        <v>19</v>
      </c>
      <c r="C26" s="37">
        <v>544.33000000000004</v>
      </c>
      <c r="H26" s="2"/>
    </row>
    <row r="27" spans="1:8" x14ac:dyDescent="0.25">
      <c r="A27" s="30"/>
      <c r="B27" s="46" t="s">
        <v>20</v>
      </c>
      <c r="C27" s="37"/>
      <c r="H27" s="2"/>
    </row>
    <row r="28" spans="1:8" x14ac:dyDescent="0.25">
      <c r="A28" s="35" t="s">
        <v>10</v>
      </c>
      <c r="B28" s="36"/>
      <c r="C28" s="37"/>
      <c r="H28" s="2"/>
    </row>
    <row r="29" spans="1:8" x14ac:dyDescent="0.25">
      <c r="A29" s="30"/>
      <c r="B29" s="46" t="s">
        <v>9</v>
      </c>
      <c r="C29" s="37">
        <v>4800</v>
      </c>
      <c r="H29" s="2"/>
    </row>
    <row r="30" spans="1:8" x14ac:dyDescent="0.25">
      <c r="A30" s="30"/>
      <c r="B30" s="47" t="s">
        <v>8</v>
      </c>
      <c r="C30" s="37">
        <v>1600</v>
      </c>
      <c r="H30" s="2"/>
    </row>
    <row r="31" spans="1:8" x14ac:dyDescent="0.25">
      <c r="A31" s="30"/>
      <c r="B31" s="46" t="s">
        <v>21</v>
      </c>
      <c r="C31" s="37">
        <v>2700</v>
      </c>
      <c r="H31" s="2"/>
    </row>
    <row r="32" spans="1:8" x14ac:dyDescent="0.25">
      <c r="A32" s="30"/>
      <c r="B32" s="46" t="s">
        <v>22</v>
      </c>
      <c r="C32" s="37">
        <v>900</v>
      </c>
      <c r="H32" s="2"/>
    </row>
    <row r="33" spans="1:8" x14ac:dyDescent="0.25">
      <c r="A33" s="30"/>
      <c r="B33" s="46" t="s">
        <v>23</v>
      </c>
      <c r="C33" s="37">
        <v>2250</v>
      </c>
      <c r="H33" s="2"/>
    </row>
    <row r="34" spans="1:8" x14ac:dyDescent="0.25">
      <c r="A34" s="35" t="s">
        <v>33</v>
      </c>
      <c r="B34" s="36"/>
      <c r="C34" s="37"/>
      <c r="H34" s="2"/>
    </row>
    <row r="35" spans="1:8" x14ac:dyDescent="0.25">
      <c r="A35" s="30"/>
      <c r="B35" s="46" t="s">
        <v>24</v>
      </c>
      <c r="C35" s="37">
        <v>405</v>
      </c>
      <c r="H35" s="2"/>
    </row>
    <row r="36" spans="1:8" x14ac:dyDescent="0.25">
      <c r="A36" s="30"/>
      <c r="B36" s="46" t="s">
        <v>32</v>
      </c>
      <c r="C36" s="37">
        <v>711</v>
      </c>
      <c r="H36" s="2"/>
    </row>
    <row r="37" spans="1:8" x14ac:dyDescent="0.25">
      <c r="A37" s="30"/>
      <c r="B37" s="46" t="s">
        <v>34</v>
      </c>
      <c r="C37" s="37">
        <v>228</v>
      </c>
      <c r="H37" s="2"/>
    </row>
    <row r="38" spans="1:8" x14ac:dyDescent="0.25">
      <c r="A38" s="30"/>
      <c r="B38" s="46" t="s">
        <v>36</v>
      </c>
      <c r="C38" s="37">
        <v>50.23</v>
      </c>
      <c r="H38" s="2"/>
    </row>
    <row r="39" spans="1:8" x14ac:dyDescent="0.25">
      <c r="A39" s="30"/>
      <c r="B39" s="46" t="s">
        <v>20</v>
      </c>
      <c r="C39" s="37">
        <v>165.05</v>
      </c>
      <c r="H39" s="2"/>
    </row>
    <row r="40" spans="1:8" x14ac:dyDescent="0.25">
      <c r="A40" s="29" t="s">
        <v>37</v>
      </c>
      <c r="B40" s="36"/>
      <c r="C40" s="37"/>
    </row>
    <row r="41" spans="1:8" x14ac:dyDescent="0.25">
      <c r="A41" s="30"/>
      <c r="B41" s="46" t="s">
        <v>28</v>
      </c>
      <c r="C41" s="37"/>
    </row>
    <row r="42" spans="1:8" x14ac:dyDescent="0.25">
      <c r="A42" s="30"/>
      <c r="B42" s="46" t="s">
        <v>12</v>
      </c>
      <c r="C42" s="37">
        <v>100</v>
      </c>
    </row>
    <row r="43" spans="1:8" x14ac:dyDescent="0.25">
      <c r="A43" s="30"/>
      <c r="B43" s="30" t="s">
        <v>38</v>
      </c>
      <c r="C43" s="37"/>
    </row>
    <row r="44" spans="1:8" x14ac:dyDescent="0.25">
      <c r="A44" s="30"/>
      <c r="B44" s="30" t="s">
        <v>39</v>
      </c>
      <c r="C44" s="37">
        <v>856.57</v>
      </c>
    </row>
    <row r="45" spans="1:8" x14ac:dyDescent="0.25">
      <c r="A45" s="30"/>
      <c r="B45" s="30"/>
      <c r="C45" s="37"/>
    </row>
    <row r="46" spans="1:8" x14ac:dyDescent="0.25">
      <c r="A46" s="48" t="s">
        <v>27</v>
      </c>
      <c r="B46" s="40"/>
      <c r="C46" s="41">
        <f>SUM(C23:C44)</f>
        <v>23757.899999999998</v>
      </c>
    </row>
    <row r="47" spans="1:8" x14ac:dyDescent="0.25">
      <c r="A47" s="38"/>
      <c r="B47" s="42"/>
      <c r="C47" s="37"/>
    </row>
    <row r="48" spans="1:8" x14ac:dyDescent="0.25">
      <c r="A48" s="64" t="s">
        <v>73</v>
      </c>
      <c r="B48" s="65"/>
      <c r="C48" s="66">
        <f>C19-C46</f>
        <v>3766.8200000000033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11" defaultRowHeight="15.75" x14ac:dyDescent="0.25"/>
  <cols>
    <col min="3" max="3" width="26" bestFit="1" customWidth="1"/>
  </cols>
  <sheetData>
    <row r="1" spans="1:4" x14ac:dyDescent="0.25">
      <c r="A1" s="1" t="s">
        <v>0</v>
      </c>
      <c r="B1" s="10"/>
      <c r="C1" s="10"/>
      <c r="D1" s="10"/>
    </row>
    <row r="2" spans="1:4" x14ac:dyDescent="0.25">
      <c r="A2" s="12" t="s">
        <v>41</v>
      </c>
      <c r="B2" s="10"/>
      <c r="C2" s="10"/>
      <c r="D2" s="10"/>
    </row>
    <row r="3" spans="1:4" x14ac:dyDescent="0.25">
      <c r="A3" s="10" t="s">
        <v>43</v>
      </c>
      <c r="B3" s="10"/>
      <c r="C3" s="10"/>
      <c r="D3" s="10"/>
    </row>
    <row r="4" spans="1:4" x14ac:dyDescent="0.25">
      <c r="A4" s="10"/>
      <c r="B4" s="10"/>
      <c r="C4" s="10"/>
      <c r="D4" s="10"/>
    </row>
    <row r="5" spans="1:4" x14ac:dyDescent="0.25">
      <c r="A5" s="14" t="s">
        <v>53</v>
      </c>
      <c r="B5" s="19"/>
      <c r="C5" s="19"/>
      <c r="D5" s="19"/>
    </row>
    <row r="6" spans="1:4" x14ac:dyDescent="0.25">
      <c r="A6" s="10" t="s">
        <v>59</v>
      </c>
      <c r="B6" s="10"/>
      <c r="C6" s="10"/>
      <c r="D6" s="16"/>
    </row>
    <row r="7" spans="1:4" x14ac:dyDescent="0.25">
      <c r="A7" s="10"/>
      <c r="B7" s="10" t="s">
        <v>60</v>
      </c>
      <c r="C7" s="10"/>
      <c r="D7" s="16">
        <v>145827.9</v>
      </c>
    </row>
    <row r="8" spans="1:4" x14ac:dyDescent="0.25">
      <c r="A8" s="10"/>
      <c r="B8" s="10" t="s">
        <v>61</v>
      </c>
      <c r="C8" s="10"/>
      <c r="D8" s="16">
        <v>55782.76</v>
      </c>
    </row>
    <row r="9" spans="1:4" x14ac:dyDescent="0.25">
      <c r="A9" s="10"/>
      <c r="B9" s="10"/>
      <c r="C9" s="10"/>
      <c r="D9" s="16"/>
    </row>
    <row r="10" spans="1:4" x14ac:dyDescent="0.25">
      <c r="A10" s="15" t="s">
        <v>54</v>
      </c>
      <c r="B10" s="15"/>
      <c r="C10" s="15"/>
      <c r="D10" s="7">
        <f>SUM(D7:D8)</f>
        <v>201610.66</v>
      </c>
    </row>
    <row r="11" spans="1:4" x14ac:dyDescent="0.25">
      <c r="A11" s="10"/>
      <c r="B11" s="10"/>
      <c r="C11" s="10"/>
      <c r="D11" s="16"/>
    </row>
    <row r="12" spans="1:4" x14ac:dyDescent="0.25">
      <c r="A12" s="14" t="s">
        <v>55</v>
      </c>
      <c r="B12" s="19"/>
      <c r="C12" s="19"/>
      <c r="D12" s="9"/>
    </row>
    <row r="13" spans="1:4" x14ac:dyDescent="0.25">
      <c r="A13" s="10" t="s">
        <v>56</v>
      </c>
      <c r="B13" s="10"/>
      <c r="C13" s="10"/>
      <c r="D13" s="16"/>
    </row>
    <row r="14" spans="1:4" x14ac:dyDescent="0.25">
      <c r="A14" s="10"/>
      <c r="B14" s="10" t="s">
        <v>57</v>
      </c>
      <c r="C14" s="10"/>
      <c r="D14" s="16"/>
    </row>
    <row r="15" spans="1:4" x14ac:dyDescent="0.25">
      <c r="A15" s="10"/>
      <c r="B15" s="10"/>
      <c r="C15" s="10" t="s">
        <v>45</v>
      </c>
      <c r="D15" s="6">
        <v>10000</v>
      </c>
    </row>
    <row r="16" spans="1:4" x14ac:dyDescent="0.25">
      <c r="A16" s="10"/>
      <c r="B16" s="10"/>
      <c r="C16" s="10" t="s">
        <v>46</v>
      </c>
      <c r="D16" s="6">
        <v>5000</v>
      </c>
    </row>
    <row r="17" spans="1:6" x14ac:dyDescent="0.25">
      <c r="A17" s="10"/>
      <c r="B17" s="10"/>
      <c r="C17" s="10" t="s">
        <v>49</v>
      </c>
      <c r="D17" s="6">
        <v>1500</v>
      </c>
    </row>
    <row r="18" spans="1:6" x14ac:dyDescent="0.25">
      <c r="A18" s="10"/>
      <c r="B18" s="10"/>
      <c r="C18" s="10" t="s">
        <v>5</v>
      </c>
      <c r="D18" s="6">
        <v>796.15</v>
      </c>
    </row>
    <row r="19" spans="1:6" x14ac:dyDescent="0.25">
      <c r="A19" s="10"/>
      <c r="B19" s="10"/>
      <c r="C19" s="10"/>
      <c r="D19" s="10"/>
    </row>
    <row r="20" spans="1:6" x14ac:dyDescent="0.25">
      <c r="A20" s="10"/>
      <c r="B20" s="10" t="s">
        <v>62</v>
      </c>
      <c r="C20" s="10"/>
      <c r="D20" s="16">
        <v>184315</v>
      </c>
    </row>
    <row r="21" spans="1:6" x14ac:dyDescent="0.25">
      <c r="A21" s="10"/>
      <c r="B21" s="10"/>
      <c r="C21" s="10"/>
      <c r="D21" s="16"/>
    </row>
    <row r="22" spans="1:6" x14ac:dyDescent="0.25">
      <c r="A22" s="15" t="s">
        <v>58</v>
      </c>
      <c r="B22" s="15"/>
      <c r="C22" s="15"/>
      <c r="D22" s="7">
        <f>SUM(D15:D20)</f>
        <v>201611.15</v>
      </c>
      <c r="F22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ColWidth="11" defaultRowHeight="15.75" x14ac:dyDescent="0.25"/>
  <cols>
    <col min="1" max="1" width="21.875" customWidth="1"/>
    <col min="2" max="2" width="11.5" bestFit="1" customWidth="1"/>
    <col min="3" max="3" width="5.625" style="92" customWidth="1"/>
    <col min="4" max="4" width="12.5" bestFit="1" customWidth="1"/>
    <col min="5" max="5" width="11.5" bestFit="1" customWidth="1"/>
    <col min="6" max="6" width="11.375" bestFit="1" customWidth="1"/>
    <col min="7" max="7" width="11.375" customWidth="1"/>
    <col min="11" max="11" width="22.375" customWidth="1"/>
  </cols>
  <sheetData>
    <row r="1" spans="1:13" x14ac:dyDescent="0.25">
      <c r="A1" s="1" t="s">
        <v>0</v>
      </c>
      <c r="B1" s="1"/>
      <c r="C1" s="89"/>
      <c r="D1" s="1"/>
      <c r="E1" s="10"/>
      <c r="F1" s="10"/>
      <c r="G1" s="10"/>
    </row>
    <row r="2" spans="1:13" x14ac:dyDescent="0.25">
      <c r="A2" s="12" t="s">
        <v>68</v>
      </c>
      <c r="B2" s="12"/>
      <c r="C2" s="88"/>
      <c r="D2" s="12"/>
      <c r="E2" s="10"/>
      <c r="F2" s="10"/>
      <c r="G2" s="10"/>
    </row>
    <row r="3" spans="1:13" x14ac:dyDescent="0.25">
      <c r="A3" s="10" t="s">
        <v>69</v>
      </c>
      <c r="B3" s="51"/>
      <c r="C3" s="88"/>
      <c r="D3" s="51"/>
      <c r="E3" s="51"/>
      <c r="F3" s="51"/>
      <c r="G3" s="51"/>
    </row>
    <row r="4" spans="1:13" x14ac:dyDescent="0.25">
      <c r="A4" s="10"/>
      <c r="B4" s="51"/>
      <c r="C4" s="88"/>
      <c r="D4" s="51"/>
      <c r="E4" s="51"/>
      <c r="F4" s="51"/>
      <c r="G4" s="51"/>
      <c r="J4" s="11"/>
      <c r="K4" s="12"/>
      <c r="L4" s="12"/>
      <c r="M4" s="13"/>
    </row>
    <row r="5" spans="1:13" x14ac:dyDescent="0.25">
      <c r="A5" s="10"/>
      <c r="B5" s="53" t="s">
        <v>70</v>
      </c>
      <c r="C5" s="89"/>
      <c r="D5" s="53" t="s">
        <v>71</v>
      </c>
      <c r="E5" s="54" t="s">
        <v>63</v>
      </c>
      <c r="F5" s="97" t="s">
        <v>72</v>
      </c>
      <c r="G5" s="54"/>
      <c r="J5" s="12"/>
      <c r="K5" s="12"/>
      <c r="L5" s="12"/>
      <c r="M5" s="13"/>
    </row>
    <row r="6" spans="1:13" x14ac:dyDescent="0.25">
      <c r="A6" s="1" t="s">
        <v>11</v>
      </c>
      <c r="B6" s="53"/>
      <c r="C6" s="89"/>
      <c r="D6" s="53"/>
      <c r="E6" s="55"/>
      <c r="F6" s="98"/>
      <c r="G6" s="55"/>
      <c r="J6" s="24"/>
      <c r="K6" s="3"/>
      <c r="L6" s="6"/>
    </row>
    <row r="7" spans="1:13" x14ac:dyDescent="0.25">
      <c r="A7" s="26" t="s">
        <v>4</v>
      </c>
      <c r="B7" s="70">
        <v>58000</v>
      </c>
      <c r="C7" s="87"/>
      <c r="D7" s="80">
        <v>147164</v>
      </c>
      <c r="E7" s="105">
        <v>55000</v>
      </c>
      <c r="F7" s="99">
        <f>D7-E7</f>
        <v>92164</v>
      </c>
      <c r="G7" s="56"/>
      <c r="J7" s="24"/>
      <c r="K7" s="3"/>
      <c r="L7" s="6"/>
    </row>
    <row r="8" spans="1:13" x14ac:dyDescent="0.25">
      <c r="A8" s="27" t="s">
        <v>12</v>
      </c>
      <c r="B8" s="110">
        <v>22000</v>
      </c>
      <c r="C8" s="93"/>
      <c r="D8" s="86">
        <v>22472</v>
      </c>
      <c r="E8" s="109">
        <v>22000</v>
      </c>
      <c r="F8" s="102">
        <f t="shared" ref="F8:F35" si="0">D8-E8</f>
        <v>472</v>
      </c>
      <c r="G8" s="56"/>
      <c r="J8" s="11"/>
      <c r="K8" s="3"/>
      <c r="L8" s="6"/>
    </row>
    <row r="9" spans="1:13" x14ac:dyDescent="0.25">
      <c r="A9" s="27"/>
      <c r="B9" s="79"/>
      <c r="C9" s="57"/>
      <c r="D9" s="79"/>
      <c r="E9" s="79"/>
      <c r="F9" s="111"/>
      <c r="G9" s="56"/>
      <c r="J9" s="11"/>
      <c r="K9" s="3"/>
      <c r="L9" s="6"/>
    </row>
    <row r="10" spans="1:13" x14ac:dyDescent="0.25">
      <c r="A10" s="114" t="s">
        <v>7</v>
      </c>
      <c r="B10" s="115">
        <f>SUM(B7:B8)</f>
        <v>80000</v>
      </c>
      <c r="C10" s="94"/>
      <c r="D10" s="116">
        <f>SUM(D7:D8)</f>
        <v>169636</v>
      </c>
      <c r="E10" s="117">
        <f>SUM(E7:E8)</f>
        <v>77000</v>
      </c>
      <c r="F10" s="118">
        <f t="shared" si="0"/>
        <v>92636</v>
      </c>
      <c r="G10" s="56"/>
      <c r="J10" s="12"/>
      <c r="K10" s="72"/>
      <c r="L10" s="6"/>
    </row>
    <row r="11" spans="1:13" x14ac:dyDescent="0.25">
      <c r="A11" s="26"/>
      <c r="B11" s="58"/>
      <c r="C11" s="74"/>
      <c r="D11" s="58"/>
      <c r="E11" s="49"/>
      <c r="F11" s="101"/>
      <c r="G11" s="56"/>
      <c r="J11" s="12"/>
      <c r="K11" s="73"/>
      <c r="L11" s="6"/>
    </row>
    <row r="12" spans="1:13" x14ac:dyDescent="0.25">
      <c r="A12" s="50" t="s">
        <v>13</v>
      </c>
      <c r="B12" s="60"/>
      <c r="C12" s="91"/>
      <c r="D12" s="60"/>
      <c r="E12" s="49"/>
      <c r="F12" s="101"/>
      <c r="G12" s="56"/>
      <c r="J12" s="12"/>
      <c r="K12" s="73"/>
      <c r="L12" s="6"/>
    </row>
    <row r="13" spans="1:13" x14ac:dyDescent="0.25">
      <c r="A13" s="50" t="s">
        <v>35</v>
      </c>
      <c r="B13" s="60"/>
      <c r="C13" s="91"/>
      <c r="D13" s="60"/>
      <c r="E13" s="49"/>
      <c r="F13" s="101"/>
      <c r="G13" s="56"/>
      <c r="J13" s="12"/>
      <c r="K13" s="73"/>
      <c r="L13" s="6"/>
    </row>
    <row r="14" spans="1:13" x14ac:dyDescent="0.25">
      <c r="A14" s="25" t="s">
        <v>14</v>
      </c>
      <c r="B14" s="75">
        <v>1500</v>
      </c>
      <c r="C14" s="95"/>
      <c r="D14" s="76">
        <v>1702</v>
      </c>
      <c r="E14" s="105">
        <v>1200</v>
      </c>
      <c r="F14" s="99">
        <f t="shared" si="0"/>
        <v>502</v>
      </c>
      <c r="G14" s="56"/>
      <c r="J14" s="12"/>
      <c r="K14" s="73"/>
      <c r="L14" s="6"/>
    </row>
    <row r="15" spans="1:13" x14ac:dyDescent="0.25">
      <c r="A15" s="26" t="s">
        <v>15</v>
      </c>
      <c r="B15" s="77">
        <v>1000</v>
      </c>
      <c r="C15" s="87"/>
      <c r="D15" s="58">
        <v>1000</v>
      </c>
      <c r="E15" s="106">
        <v>4000</v>
      </c>
      <c r="F15" s="100">
        <f t="shared" si="0"/>
        <v>-3000</v>
      </c>
      <c r="G15" s="56"/>
      <c r="J15" s="12"/>
      <c r="K15" s="73"/>
      <c r="L15" s="6"/>
    </row>
    <row r="16" spans="1:13" x14ac:dyDescent="0.25">
      <c r="A16" s="26" t="s">
        <v>16</v>
      </c>
      <c r="B16" s="77">
        <v>19000</v>
      </c>
      <c r="C16" s="87"/>
      <c r="D16" s="58">
        <v>19561.7</v>
      </c>
      <c r="E16" s="106">
        <v>19000</v>
      </c>
      <c r="F16" s="100">
        <f t="shared" si="0"/>
        <v>561.70000000000073</v>
      </c>
      <c r="G16" s="56"/>
      <c r="J16" s="12"/>
      <c r="K16" s="73"/>
      <c r="L16" s="6"/>
    </row>
    <row r="17" spans="1:13" x14ac:dyDescent="0.25">
      <c r="A17" s="26" t="s">
        <v>64</v>
      </c>
      <c r="B17" s="77">
        <v>1000</v>
      </c>
      <c r="C17" s="87"/>
      <c r="D17" s="58">
        <v>0</v>
      </c>
      <c r="E17" s="106">
        <v>1000</v>
      </c>
      <c r="F17" s="100">
        <f t="shared" si="0"/>
        <v>-1000</v>
      </c>
      <c r="G17" s="56"/>
      <c r="J17" s="20"/>
      <c r="K17" s="3"/>
      <c r="L17" s="6"/>
    </row>
    <row r="18" spans="1:13" x14ac:dyDescent="0.25">
      <c r="A18" s="26" t="s">
        <v>17</v>
      </c>
      <c r="B18" s="77">
        <v>240</v>
      </c>
      <c r="C18" s="87"/>
      <c r="D18" s="58">
        <v>240</v>
      </c>
      <c r="E18" s="106">
        <v>240</v>
      </c>
      <c r="F18" s="100">
        <f t="shared" si="0"/>
        <v>0</v>
      </c>
      <c r="G18" s="56"/>
      <c r="J18" s="12"/>
      <c r="K18" s="73"/>
      <c r="L18" s="6"/>
      <c r="M18" s="13"/>
    </row>
    <row r="19" spans="1:13" x14ac:dyDescent="0.25">
      <c r="A19" s="26" t="s">
        <v>18</v>
      </c>
      <c r="B19" s="77">
        <v>600</v>
      </c>
      <c r="C19" s="87"/>
      <c r="D19" s="58">
        <v>600</v>
      </c>
      <c r="E19" s="106">
        <v>600</v>
      </c>
      <c r="F19" s="100">
        <f t="shared" si="0"/>
        <v>0</v>
      </c>
      <c r="G19" s="56"/>
      <c r="J19" s="12"/>
      <c r="K19" s="85"/>
      <c r="L19" s="6"/>
      <c r="M19" s="13"/>
    </row>
    <row r="20" spans="1:13" x14ac:dyDescent="0.25">
      <c r="A20" s="26" t="s">
        <v>19</v>
      </c>
      <c r="B20" s="77">
        <v>600</v>
      </c>
      <c r="C20" s="87"/>
      <c r="D20" s="58">
        <v>586</v>
      </c>
      <c r="E20" s="106">
        <v>600</v>
      </c>
      <c r="F20" s="100">
        <f t="shared" si="0"/>
        <v>-14</v>
      </c>
      <c r="G20" s="56"/>
      <c r="J20" s="12"/>
      <c r="K20" s="73"/>
      <c r="L20" s="6"/>
      <c r="M20" s="13"/>
    </row>
    <row r="21" spans="1:13" x14ac:dyDescent="0.25">
      <c r="A21" s="26" t="s">
        <v>20</v>
      </c>
      <c r="B21" s="83">
        <v>1000</v>
      </c>
      <c r="C21" s="87"/>
      <c r="D21" s="78">
        <v>2668</v>
      </c>
      <c r="E21" s="109">
        <v>0</v>
      </c>
      <c r="F21" s="102">
        <f t="shared" si="0"/>
        <v>2668</v>
      </c>
      <c r="G21" s="56"/>
      <c r="J21" s="12"/>
      <c r="K21" s="73"/>
      <c r="L21" s="6"/>
      <c r="M21" s="13"/>
    </row>
    <row r="22" spans="1:13" x14ac:dyDescent="0.25">
      <c r="A22" s="20" t="s">
        <v>10</v>
      </c>
      <c r="B22" s="59"/>
      <c r="C22" s="90"/>
      <c r="D22" s="59"/>
      <c r="E22" s="55"/>
      <c r="F22" s="101"/>
      <c r="G22" s="56"/>
      <c r="J22" s="12"/>
      <c r="K22" s="73"/>
      <c r="L22" s="6"/>
      <c r="M22" s="13"/>
    </row>
    <row r="23" spans="1:13" x14ac:dyDescent="0.25">
      <c r="A23" s="26" t="s">
        <v>9</v>
      </c>
      <c r="B23" s="70">
        <v>19200</v>
      </c>
      <c r="C23" s="87"/>
      <c r="D23" s="80">
        <v>19200</v>
      </c>
      <c r="E23" s="105">
        <v>16000</v>
      </c>
      <c r="F23" s="99">
        <f t="shared" si="0"/>
        <v>3200</v>
      </c>
      <c r="G23" s="56"/>
      <c r="J23" s="61"/>
      <c r="K23" s="3"/>
      <c r="L23" s="6"/>
      <c r="M23" s="13"/>
    </row>
    <row r="24" spans="1:13" x14ac:dyDescent="0.25">
      <c r="A24" s="27" t="s">
        <v>8</v>
      </c>
      <c r="B24" s="71">
        <v>1600</v>
      </c>
      <c r="C24" s="93"/>
      <c r="D24" s="56">
        <v>1500</v>
      </c>
      <c r="E24" s="106">
        <v>1500</v>
      </c>
      <c r="F24" s="100">
        <f t="shared" si="0"/>
        <v>0</v>
      </c>
      <c r="G24" s="56"/>
      <c r="J24" s="12"/>
      <c r="K24" s="73"/>
      <c r="L24" s="6"/>
      <c r="M24" s="13"/>
    </row>
    <row r="25" spans="1:13" x14ac:dyDescent="0.25">
      <c r="A25" s="26" t="s">
        <v>21</v>
      </c>
      <c r="B25" s="77">
        <v>10800</v>
      </c>
      <c r="C25" s="87"/>
      <c r="D25" s="58">
        <v>10800</v>
      </c>
      <c r="E25" s="106">
        <v>9000</v>
      </c>
      <c r="F25" s="100">
        <f t="shared" si="0"/>
        <v>1800</v>
      </c>
      <c r="G25" s="56"/>
      <c r="J25" s="12"/>
      <c r="K25" s="73"/>
      <c r="L25" s="6"/>
      <c r="M25" s="13"/>
    </row>
    <row r="26" spans="1:13" x14ac:dyDescent="0.25">
      <c r="A26" s="26" t="s">
        <v>22</v>
      </c>
      <c r="B26" s="77">
        <v>900</v>
      </c>
      <c r="C26" s="87"/>
      <c r="D26" s="58">
        <v>900</v>
      </c>
      <c r="E26" s="106">
        <v>900</v>
      </c>
      <c r="F26" s="100">
        <f t="shared" si="0"/>
        <v>0</v>
      </c>
      <c r="G26" s="56"/>
      <c r="J26" s="12"/>
      <c r="K26" s="73"/>
      <c r="L26" s="6"/>
      <c r="M26" s="13"/>
    </row>
    <row r="27" spans="1:13" x14ac:dyDescent="0.25">
      <c r="A27" s="26" t="s">
        <v>23</v>
      </c>
      <c r="B27" s="81">
        <v>9000</v>
      </c>
      <c r="C27" s="87"/>
      <c r="D27" s="78">
        <v>9000</v>
      </c>
      <c r="E27" s="109">
        <v>9000</v>
      </c>
      <c r="F27" s="102">
        <f t="shared" si="0"/>
        <v>0</v>
      </c>
      <c r="G27" s="56"/>
      <c r="J27" s="12"/>
      <c r="K27" s="73"/>
      <c r="L27" s="6"/>
      <c r="M27" s="13"/>
    </row>
    <row r="28" spans="1:13" x14ac:dyDescent="0.25">
      <c r="A28" s="20" t="s">
        <v>33</v>
      </c>
      <c r="B28" s="59"/>
      <c r="C28" s="90"/>
      <c r="D28" s="59"/>
      <c r="E28" s="56"/>
      <c r="F28" s="101"/>
      <c r="G28" s="56"/>
      <c r="J28" s="12"/>
      <c r="K28" s="73"/>
      <c r="L28" s="6"/>
      <c r="M28" s="13"/>
    </row>
    <row r="29" spans="1:13" x14ac:dyDescent="0.25">
      <c r="A29" s="26" t="s">
        <v>24</v>
      </c>
      <c r="B29" s="70">
        <v>384</v>
      </c>
      <c r="C29" s="87"/>
      <c r="D29" s="80">
        <v>378</v>
      </c>
      <c r="E29" s="105">
        <v>300</v>
      </c>
      <c r="F29" s="99">
        <f t="shared" si="0"/>
        <v>78</v>
      </c>
      <c r="G29" s="56"/>
      <c r="J29" s="12"/>
      <c r="K29" s="73"/>
      <c r="L29" s="6"/>
      <c r="M29" s="13"/>
    </row>
    <row r="30" spans="1:13" x14ac:dyDescent="0.25">
      <c r="A30" s="26" t="s">
        <v>65</v>
      </c>
      <c r="B30" s="77">
        <v>2900</v>
      </c>
      <c r="C30" s="87"/>
      <c r="D30" s="58">
        <v>2844</v>
      </c>
      <c r="E30" s="106">
        <v>2500</v>
      </c>
      <c r="F30" s="100">
        <f t="shared" si="0"/>
        <v>344</v>
      </c>
      <c r="G30" s="56"/>
      <c r="J30" s="12"/>
      <c r="K30" s="73"/>
      <c r="L30" s="6"/>
      <c r="M30" s="13"/>
    </row>
    <row r="31" spans="1:13" x14ac:dyDescent="0.25">
      <c r="A31" s="26" t="s">
        <v>66</v>
      </c>
      <c r="B31" s="77">
        <v>500</v>
      </c>
      <c r="C31" s="87"/>
      <c r="D31" s="58">
        <v>416</v>
      </c>
      <c r="E31" s="106">
        <v>600</v>
      </c>
      <c r="F31" s="100">
        <f t="shared" si="0"/>
        <v>-184</v>
      </c>
      <c r="G31" s="56"/>
      <c r="J31" s="11"/>
      <c r="K31" s="3"/>
      <c r="L31" s="6"/>
      <c r="M31" s="13"/>
    </row>
    <row r="32" spans="1:13" x14ac:dyDescent="0.25">
      <c r="A32" s="26" t="s">
        <v>25</v>
      </c>
      <c r="B32" s="77">
        <v>500</v>
      </c>
      <c r="C32" s="87"/>
      <c r="D32" s="58">
        <v>437</v>
      </c>
      <c r="E32" s="106">
        <v>600</v>
      </c>
      <c r="F32" s="100">
        <f t="shared" si="0"/>
        <v>-163</v>
      </c>
      <c r="G32" s="56"/>
      <c r="J32" s="12"/>
      <c r="K32" s="73"/>
      <c r="L32" s="6"/>
      <c r="M32" s="13"/>
    </row>
    <row r="33" spans="1:13" x14ac:dyDescent="0.25">
      <c r="A33" s="26" t="s">
        <v>26</v>
      </c>
      <c r="B33" s="77">
        <v>375</v>
      </c>
      <c r="C33" s="87"/>
      <c r="D33" s="58">
        <v>372</v>
      </c>
      <c r="E33" s="106">
        <v>350</v>
      </c>
      <c r="F33" s="100">
        <f t="shared" si="0"/>
        <v>22</v>
      </c>
      <c r="G33" s="56"/>
      <c r="J33" s="12"/>
      <c r="K33" s="73"/>
      <c r="L33" s="6"/>
      <c r="M33" s="13"/>
    </row>
    <row r="34" spans="1:13" x14ac:dyDescent="0.25">
      <c r="A34" s="26" t="s">
        <v>34</v>
      </c>
      <c r="B34" s="82">
        <v>920</v>
      </c>
      <c r="C34" s="87"/>
      <c r="D34" s="74">
        <v>912</v>
      </c>
      <c r="E34" s="107">
        <v>0</v>
      </c>
      <c r="F34" s="103">
        <f t="shared" si="0"/>
        <v>912</v>
      </c>
      <c r="J34" s="12"/>
      <c r="K34" s="12"/>
      <c r="L34" s="6"/>
      <c r="M34" s="13"/>
    </row>
    <row r="35" spans="1:13" x14ac:dyDescent="0.25">
      <c r="A35" s="26" t="s">
        <v>36</v>
      </c>
      <c r="B35" s="83">
        <v>197</v>
      </c>
      <c r="C35" s="87"/>
      <c r="D35" s="84">
        <v>197</v>
      </c>
      <c r="E35" s="108">
        <v>0</v>
      </c>
      <c r="F35" s="104">
        <f t="shared" si="0"/>
        <v>197</v>
      </c>
      <c r="J35" s="12"/>
      <c r="K35" s="12"/>
      <c r="L35" s="6"/>
      <c r="M35" s="13"/>
    </row>
    <row r="36" spans="1:13" x14ac:dyDescent="0.25">
      <c r="A36" s="20" t="s">
        <v>20</v>
      </c>
      <c r="B36" s="59"/>
      <c r="C36" s="90"/>
      <c r="D36" s="59"/>
      <c r="E36" s="56"/>
      <c r="F36" s="101"/>
      <c r="G36" s="56"/>
      <c r="J36" s="12"/>
      <c r="K36" s="12"/>
      <c r="L36" s="6"/>
      <c r="M36" s="13"/>
    </row>
    <row r="37" spans="1:13" x14ac:dyDescent="0.25">
      <c r="A37" s="26" t="s">
        <v>12</v>
      </c>
      <c r="B37" s="122">
        <v>8500</v>
      </c>
      <c r="C37" s="87"/>
      <c r="D37" s="80">
        <v>8243</v>
      </c>
      <c r="E37" s="105">
        <v>10000</v>
      </c>
      <c r="F37" s="99">
        <f>D37-E37</f>
        <v>-1757</v>
      </c>
      <c r="G37" s="56"/>
      <c r="J37" s="62"/>
      <c r="K37" s="4"/>
      <c r="L37" s="63"/>
      <c r="M37" s="13"/>
    </row>
    <row r="38" spans="1:13" x14ac:dyDescent="0.25">
      <c r="A38" s="27" t="s">
        <v>67</v>
      </c>
      <c r="B38" s="71">
        <v>8000</v>
      </c>
      <c r="C38" s="93"/>
      <c r="D38" s="56">
        <v>19261</v>
      </c>
      <c r="E38" s="106">
        <v>24350</v>
      </c>
      <c r="F38" s="100">
        <f>D38-E38</f>
        <v>-5089</v>
      </c>
      <c r="G38" s="56"/>
      <c r="J38" s="13"/>
      <c r="K38" s="13"/>
      <c r="L38" s="13"/>
      <c r="M38" s="13"/>
    </row>
    <row r="39" spans="1:13" x14ac:dyDescent="0.25">
      <c r="A39" s="27"/>
      <c r="B39" s="112"/>
      <c r="C39" s="57"/>
      <c r="D39" s="112"/>
      <c r="E39" s="112"/>
      <c r="F39" s="113"/>
      <c r="G39" s="56"/>
      <c r="J39" s="13"/>
      <c r="K39" s="13"/>
      <c r="L39" s="13"/>
      <c r="M39" s="13"/>
    </row>
    <row r="40" spans="1:13" x14ac:dyDescent="0.25">
      <c r="A40" s="119" t="s">
        <v>27</v>
      </c>
      <c r="B40" s="120">
        <f>SUM(B14:B38)</f>
        <v>88716</v>
      </c>
      <c r="C40" s="96"/>
      <c r="D40" s="121">
        <f>SUM(D14:D38)</f>
        <v>100817.7</v>
      </c>
      <c r="E40" s="117">
        <f>SUM(E14:E38)</f>
        <v>101740</v>
      </c>
      <c r="F40" s="118">
        <f>SUM(F14:F38)</f>
        <v>-922.29999999999927</v>
      </c>
      <c r="G40" s="56"/>
      <c r="J40" s="13"/>
      <c r="K40" s="13"/>
      <c r="L40" s="13"/>
      <c r="M40" s="13"/>
    </row>
    <row r="41" spans="1:13" x14ac:dyDescent="0.25">
      <c r="B41" s="52"/>
      <c r="D41" s="52"/>
      <c r="E41" s="52"/>
      <c r="F41" s="98"/>
      <c r="G41" s="52"/>
    </row>
    <row r="42" spans="1:13" x14ac:dyDescent="0.25">
      <c r="A42" s="123" t="s">
        <v>73</v>
      </c>
      <c r="B42" s="124">
        <f>B10-B40</f>
        <v>-8716</v>
      </c>
      <c r="C42" s="125"/>
      <c r="D42" s="126">
        <f>D10-D40</f>
        <v>68818.3</v>
      </c>
      <c r="E42" s="127">
        <f>E10-E40</f>
        <v>-24740</v>
      </c>
      <c r="F42" s="128">
        <f>F10-F40</f>
        <v>93558.3</v>
      </c>
      <c r="G4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 P&amp;L</vt:lpstr>
      <vt:lpstr>2022 Balance Sheet</vt:lpstr>
      <vt:lpstr>Q1 2023 P&amp;L</vt:lpstr>
      <vt:lpstr>Q1 2023 Balance Sheet</vt:lpstr>
      <vt:lpstr>2023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Smith</dc:creator>
  <cp:lastModifiedBy>Anne McPherson</cp:lastModifiedBy>
  <dcterms:created xsi:type="dcterms:W3CDTF">2023-04-13T00:07:24Z</dcterms:created>
  <dcterms:modified xsi:type="dcterms:W3CDTF">2023-04-17T16:57:18Z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2c8cef-6f2b-4af1-b4ac-d815ff795cd6_Enabled">
    <vt:lpwstr>true</vt:lpwstr>
  </property>
  <property fmtid="{D5CDD505-2E9C-101B-9397-08002B2CF9AE}" pid="3" name="MSIP_Label_792c8cef-6f2b-4af1-b4ac-d815ff795cd6_SetDate">
    <vt:lpwstr>2023-04-13T00:07:27Z</vt:lpwstr>
  </property>
  <property fmtid="{D5CDD505-2E9C-101B-9397-08002B2CF9AE}" pid="4" name="MSIP_Label_792c8cef-6f2b-4af1-b4ac-d815ff795cd6_Method">
    <vt:lpwstr>Standard</vt:lpwstr>
  </property>
  <property fmtid="{D5CDD505-2E9C-101B-9397-08002B2CF9AE}" pid="5" name="MSIP_Label_792c8cef-6f2b-4af1-b4ac-d815ff795cd6_Name">
    <vt:lpwstr>VUMC General</vt:lpwstr>
  </property>
  <property fmtid="{D5CDD505-2E9C-101B-9397-08002B2CF9AE}" pid="6" name="MSIP_Label_792c8cef-6f2b-4af1-b4ac-d815ff795cd6_SiteId">
    <vt:lpwstr>ef575030-1424-4ed8-b83c-12c533d879ab</vt:lpwstr>
  </property>
  <property fmtid="{D5CDD505-2E9C-101B-9397-08002B2CF9AE}" pid="7" name="MSIP_Label_792c8cef-6f2b-4af1-b4ac-d815ff795cd6_ActionId">
    <vt:lpwstr>9cad9a25-73b7-4f47-b242-40357a8b0193</vt:lpwstr>
  </property>
  <property fmtid="{D5CDD505-2E9C-101B-9397-08002B2CF9AE}" pid="8" name="MSIP_Label_792c8cef-6f2b-4af1-b4ac-d815ff795cd6_ContentBits">
    <vt:lpwstr>0</vt:lpwstr>
  </property>
</Properties>
</file>