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'Sheet1'!$A$1:$S$51</definedName>
  </definedNames>
  <calcPr fullCalcOnLoad="1"/>
</workbook>
</file>

<file path=xl/comments1.xml><?xml version="1.0" encoding="utf-8"?>
<comments xmlns="http://schemas.openxmlformats.org/spreadsheetml/2006/main">
  <authors>
    <author>Jane Baxter</author>
  </authors>
  <commentList>
    <comment ref="F40" authorId="0">
      <text>
        <r>
          <rPr>
            <b/>
            <sz val="9"/>
            <rFont val="Tahoma"/>
            <family val="2"/>
          </rPr>
          <t>Jane Baxter:</t>
        </r>
        <r>
          <rPr>
            <sz val="9"/>
            <rFont val="Tahoma"/>
            <family val="2"/>
          </rPr>
          <t xml:space="preserve">
The Gala expenses has been added please see the the column fundraising</t>
        </r>
      </text>
    </comment>
    <comment ref="F34" authorId="0">
      <text>
        <r>
          <rPr>
            <b/>
            <sz val="9"/>
            <rFont val="Tahoma"/>
            <family val="2"/>
          </rPr>
          <t>Jane Baxter:</t>
        </r>
        <r>
          <rPr>
            <sz val="9"/>
            <rFont val="Tahoma"/>
            <family val="2"/>
          </rPr>
          <t xml:space="preserve">
Gala hotel and parking</t>
        </r>
      </text>
    </comment>
  </commentList>
</comments>
</file>

<file path=xl/sharedStrings.xml><?xml version="1.0" encoding="utf-8"?>
<sst xmlns="http://schemas.openxmlformats.org/spreadsheetml/2006/main" count="63" uniqueCount="58">
  <si>
    <t>INCOME:</t>
  </si>
  <si>
    <t>EXPENSES:</t>
  </si>
  <si>
    <t>SALARIES</t>
  </si>
  <si>
    <t>SUPPLIES</t>
  </si>
  <si>
    <t>TELEPHONE</t>
  </si>
  <si>
    <t>POSTAGE &amp; SHIPPING</t>
  </si>
  <si>
    <t>OCCUPANCY - RENT</t>
  </si>
  <si>
    <t>PRINTING &amp; PUBLICATIONS</t>
  </si>
  <si>
    <t>CONF &amp; MEETINGS</t>
  </si>
  <si>
    <t>INSURANCE</t>
  </si>
  <si>
    <t>MISCELLANEOUS</t>
  </si>
  <si>
    <t>TOTAL EXPENSES</t>
  </si>
  <si>
    <t>TRAVEL</t>
  </si>
  <si>
    <t>Long, BENEFITS &amp; TAXES</t>
  </si>
  <si>
    <t>2014 BUDGET</t>
  </si>
  <si>
    <t xml:space="preserve">BOOKSTORE inventory PURCHASES </t>
  </si>
  <si>
    <t>GRANT Revenue:</t>
  </si>
  <si>
    <t>Returned Check Charges</t>
  </si>
  <si>
    <t>ML Checking System</t>
  </si>
  <si>
    <t>2017 budget</t>
  </si>
  <si>
    <t>Internet</t>
  </si>
  <si>
    <t xml:space="preserve">TOTAL Revenue </t>
  </si>
  <si>
    <t>NET</t>
  </si>
  <si>
    <t xml:space="preserve">Interest Income </t>
  </si>
  <si>
    <t>TDMHSAS</t>
  </si>
  <si>
    <t>Metro arts adm</t>
  </si>
  <si>
    <t>Metro arts classes</t>
  </si>
  <si>
    <t>TAC - AA</t>
  </si>
  <si>
    <t>memorial foundation</t>
  </si>
  <si>
    <t>CFMT</t>
  </si>
  <si>
    <t>metro arts class</t>
  </si>
  <si>
    <t>TAC-APS</t>
  </si>
  <si>
    <t xml:space="preserve">memorial foundation </t>
  </si>
  <si>
    <t>metro arts occupancy</t>
  </si>
  <si>
    <t>Metro arts occupancy</t>
  </si>
  <si>
    <t xml:space="preserve">Fundraising </t>
  </si>
  <si>
    <t xml:space="preserve">Non Grant </t>
  </si>
  <si>
    <t xml:space="preserve">non grant </t>
  </si>
  <si>
    <t>Class contribution</t>
  </si>
  <si>
    <t>class contribution</t>
  </si>
  <si>
    <t>Non-Grant</t>
  </si>
  <si>
    <t>Check</t>
  </si>
  <si>
    <t>Accounting Fees</t>
  </si>
  <si>
    <t>Instructors &amp; Teachers</t>
  </si>
  <si>
    <t>Outside Contractors</t>
  </si>
  <si>
    <t>Contract Employees</t>
  </si>
  <si>
    <t>TAXES &amp; Fees</t>
  </si>
  <si>
    <t xml:space="preserve">MEMBERSHIP DUES </t>
  </si>
  <si>
    <t xml:space="preserve">2021 Fiscal projected budget </t>
  </si>
  <si>
    <t xml:space="preserve">sum of grants </t>
  </si>
  <si>
    <t>TAC APS</t>
  </si>
  <si>
    <t xml:space="preserve">TAC - New </t>
  </si>
  <si>
    <t>Mangagement &amp; administration</t>
  </si>
  <si>
    <t>art Sales reimbursements</t>
  </si>
  <si>
    <t>Art for Awareness</t>
  </si>
  <si>
    <t>Art Exhibit expenses</t>
  </si>
  <si>
    <t xml:space="preserve">Total Fundraising </t>
  </si>
  <si>
    <t>Special events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</si>
</sst>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  <numFmt numFmtId="166" formatCode="[$-409]h:mm:ss\ AM/PM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00000_);[Red]\(#,##0.00000000\)"/>
    <numFmt numFmtId="173" formatCode="[$-409]dddd\,\ mmmm\ d\,\ yyyy"/>
  </numFmts>
  <fonts count="5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4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7" tint="0.7999799847602844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38" fontId="1" fillId="0" borderId="10" xfId="0" applyNumberFormat="1" applyFont="1" applyBorder="1" applyAlignment="1">
      <alignment/>
    </xf>
    <xf numFmtId="38" fontId="1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8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34" borderId="12" xfId="0" applyFont="1" applyFill="1" applyBorder="1" applyAlignment="1">
      <alignment/>
    </xf>
    <xf numFmtId="38" fontId="1" fillId="0" borderId="11" xfId="0" applyNumberFormat="1" applyFont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11" xfId="0" applyFont="1" applyFill="1" applyBorder="1" applyAlignment="1" quotePrefix="1">
      <alignment horizontal="center" wrapText="1"/>
    </xf>
    <xf numFmtId="38" fontId="0" fillId="0" borderId="10" xfId="0" applyNumberFormat="1" applyBorder="1" applyAlignment="1">
      <alignment/>
    </xf>
    <xf numFmtId="38" fontId="1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38" fontId="1" fillId="15" borderId="10" xfId="0" applyNumberFormat="1" applyFont="1" applyFill="1" applyBorder="1" applyAlignment="1">
      <alignment/>
    </xf>
    <xf numFmtId="0" fontId="0" fillId="15" borderId="10" xfId="0" applyFill="1" applyBorder="1" applyAlignment="1">
      <alignment/>
    </xf>
    <xf numFmtId="38" fontId="1" fillId="19" borderId="10" xfId="0" applyNumberFormat="1" applyFont="1" applyFill="1" applyBorder="1" applyAlignment="1">
      <alignment/>
    </xf>
    <xf numFmtId="0" fontId="1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1" fillId="19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41" fontId="1" fillId="36" borderId="10" xfId="0" applyNumberFormat="1" applyFont="1" applyFill="1" applyBorder="1" applyAlignment="1">
      <alignment/>
    </xf>
    <xf numFmtId="41" fontId="0" fillId="36" borderId="10" xfId="0" applyNumberFormat="1" applyFill="1" applyBorder="1" applyAlignment="1">
      <alignment/>
    </xf>
    <xf numFmtId="41" fontId="1" fillId="36" borderId="11" xfId="0" applyNumberFormat="1" applyFont="1" applyFill="1" applyBorder="1" applyAlignment="1">
      <alignment wrapText="1"/>
    </xf>
    <xf numFmtId="41" fontId="1" fillId="36" borderId="11" xfId="0" applyNumberFormat="1" applyFont="1" applyFill="1" applyBorder="1" applyAlignment="1">
      <alignment/>
    </xf>
    <xf numFmtId="0" fontId="0" fillId="12" borderId="10" xfId="0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0" fontId="0" fillId="37" borderId="10" xfId="0" applyFill="1" applyBorder="1" applyAlignment="1">
      <alignment/>
    </xf>
    <xf numFmtId="41" fontId="1" fillId="34" borderId="12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" borderId="10" xfId="0" applyFont="1" applyFill="1" applyBorder="1" applyAlignment="1">
      <alignment/>
    </xf>
    <xf numFmtId="38" fontId="1" fillId="3" borderId="10" xfId="0" applyNumberFormat="1" applyFont="1" applyFill="1" applyBorder="1" applyAlignment="1">
      <alignment/>
    </xf>
    <xf numFmtId="38" fontId="48" fillId="3" borderId="10" xfId="0" applyNumberFormat="1" applyFont="1" applyFill="1" applyBorder="1" applyAlignment="1">
      <alignment/>
    </xf>
    <xf numFmtId="38" fontId="1" fillId="3" borderId="11" xfId="0" applyNumberFormat="1" applyFont="1" applyFill="1" applyBorder="1" applyAlignment="1">
      <alignment/>
    </xf>
    <xf numFmtId="38" fontId="49" fillId="3" borderId="10" xfId="0" applyNumberFormat="1" applyFont="1" applyFill="1" applyBorder="1" applyAlignment="1">
      <alignment/>
    </xf>
    <xf numFmtId="0" fontId="0" fillId="3" borderId="10" xfId="0" applyFont="1" applyFill="1" applyBorder="1" applyAlignment="1">
      <alignment/>
    </xf>
    <xf numFmtId="38" fontId="0" fillId="3" borderId="10" xfId="0" applyNumberFormat="1" applyFont="1" applyFill="1" applyBorder="1" applyAlignment="1">
      <alignment/>
    </xf>
    <xf numFmtId="0" fontId="1" fillId="38" borderId="12" xfId="0" applyFont="1" applyFill="1" applyBorder="1" applyAlignment="1">
      <alignment horizontal="center"/>
    </xf>
    <xf numFmtId="38" fontId="1" fillId="39" borderId="10" xfId="0" applyNumberFormat="1" applyFont="1" applyFill="1" applyBorder="1" applyAlignment="1">
      <alignment/>
    </xf>
    <xf numFmtId="38" fontId="1" fillId="19" borderId="11" xfId="0" applyNumberFormat="1" applyFont="1" applyFill="1" applyBorder="1" applyAlignment="1">
      <alignment/>
    </xf>
    <xf numFmtId="0" fontId="1" fillId="40" borderId="10" xfId="0" applyFont="1" applyFill="1" applyBorder="1" applyAlignment="1">
      <alignment/>
    </xf>
    <xf numFmtId="38" fontId="1" fillId="40" borderId="10" xfId="0" applyNumberFormat="1" applyFont="1" applyFill="1" applyBorder="1" applyAlignment="1">
      <alignment/>
    </xf>
    <xf numFmtId="0" fontId="1" fillId="40" borderId="11" xfId="0" applyFont="1" applyFill="1" applyBorder="1" applyAlignment="1">
      <alignment horizontal="center" wrapText="1"/>
    </xf>
    <xf numFmtId="0" fontId="0" fillId="40" borderId="10" xfId="0" applyFont="1" applyFill="1" applyBorder="1" applyAlignment="1">
      <alignment/>
    </xf>
    <xf numFmtId="38" fontId="1" fillId="34" borderId="12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8" fontId="0" fillId="36" borderId="10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10" xfId="0" applyNumberFormat="1" applyFont="1" applyBorder="1" applyAlignment="1">
      <alignment/>
    </xf>
    <xf numFmtId="38" fontId="0" fillId="19" borderId="10" xfId="0" applyNumberFormat="1" applyFont="1" applyFill="1" applyBorder="1" applyAlignment="1">
      <alignment/>
    </xf>
    <xf numFmtId="38" fontId="0" fillId="40" borderId="10" xfId="0" applyNumberFormat="1" applyFont="1" applyFill="1" applyBorder="1" applyAlignment="1">
      <alignment/>
    </xf>
    <xf numFmtId="41" fontId="0" fillId="36" borderId="11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37" borderId="10" xfId="0" applyFont="1" applyFill="1" applyBorder="1" applyAlignment="1">
      <alignment/>
    </xf>
    <xf numFmtId="38" fontId="1" fillId="37" borderId="10" xfId="0" applyNumberFormat="1" applyFont="1" applyFill="1" applyBorder="1" applyAlignment="1">
      <alignment/>
    </xf>
    <xf numFmtId="0" fontId="1" fillId="37" borderId="12" xfId="0" applyFont="1" applyFill="1" applyBorder="1" applyAlignment="1">
      <alignment horizontal="center"/>
    </xf>
    <xf numFmtId="38" fontId="1" fillId="37" borderId="12" xfId="0" applyNumberFormat="1" applyFont="1" applyFill="1" applyBorder="1" applyAlignment="1">
      <alignment/>
    </xf>
    <xf numFmtId="38" fontId="1" fillId="37" borderId="11" xfId="0" applyNumberFormat="1" applyFont="1" applyFill="1" applyBorder="1" applyAlignment="1">
      <alignment/>
    </xf>
    <xf numFmtId="38" fontId="0" fillId="37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1" fontId="1" fillId="0" borderId="10" xfId="0" applyNumberFormat="1" applyFont="1" applyBorder="1" applyAlignment="1">
      <alignment/>
    </xf>
    <xf numFmtId="38" fontId="48" fillId="33" borderId="10" xfId="0" applyNumberFormat="1" applyFont="1" applyFill="1" applyBorder="1" applyAlignment="1">
      <alignment/>
    </xf>
    <xf numFmtId="44" fontId="1" fillId="0" borderId="10" xfId="0" applyNumberFormat="1" applyFont="1" applyBorder="1" applyAlignment="1">
      <alignment/>
    </xf>
    <xf numFmtId="44" fontId="1" fillId="0" borderId="11" xfId="0" applyNumberFormat="1" applyFont="1" applyBorder="1" applyAlignment="1">
      <alignment/>
    </xf>
    <xf numFmtId="38" fontId="2" fillId="40" borderId="10" xfId="0" applyNumberFormat="1" applyFont="1" applyFill="1" applyBorder="1" applyAlignment="1">
      <alignment/>
    </xf>
    <xf numFmtId="38" fontId="1" fillId="40" borderId="11" xfId="0" applyNumberFormat="1" applyFont="1" applyFill="1" applyBorder="1" applyAlignment="1">
      <alignment/>
    </xf>
    <xf numFmtId="0" fontId="0" fillId="12" borderId="10" xfId="0" applyFont="1" applyFill="1" applyBorder="1" applyAlignment="1">
      <alignment/>
    </xf>
    <xf numFmtId="38" fontId="50" fillId="33" borderId="11" xfId="0" applyNumberFormat="1" applyFont="1" applyFill="1" applyBorder="1" applyAlignment="1">
      <alignment/>
    </xf>
    <xf numFmtId="38" fontId="50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38" fontId="1" fillId="33" borderId="11" xfId="0" applyNumberFormat="1" applyFont="1" applyFill="1" applyBorder="1" applyAlignment="1">
      <alignment/>
    </xf>
    <xf numFmtId="41" fontId="1" fillId="33" borderId="11" xfId="0" applyNumberFormat="1" applyFont="1" applyFill="1" applyBorder="1" applyAlignment="1">
      <alignment/>
    </xf>
    <xf numFmtId="38" fontId="1" fillId="12" borderId="10" xfId="0" applyNumberFormat="1" applyFont="1" applyFill="1" applyBorder="1" applyAlignment="1">
      <alignment/>
    </xf>
    <xf numFmtId="0" fontId="1" fillId="37" borderId="11" xfId="0" applyFont="1" applyFill="1" applyBorder="1" applyAlignment="1">
      <alignment horizontal="center" wrapText="1"/>
    </xf>
    <xf numFmtId="0" fontId="1" fillId="19" borderId="11" xfId="0" applyFont="1" applyFill="1" applyBorder="1" applyAlignment="1">
      <alignment horizontal="center" wrapText="1"/>
    </xf>
    <xf numFmtId="0" fontId="1" fillId="18" borderId="10" xfId="0" applyFont="1" applyFill="1" applyBorder="1" applyAlignment="1">
      <alignment wrapText="1"/>
    </xf>
    <xf numFmtId="0" fontId="1" fillId="18" borderId="10" xfId="0" applyFont="1" applyFill="1" applyBorder="1" applyAlignment="1">
      <alignment/>
    </xf>
    <xf numFmtId="38" fontId="1" fillId="18" borderId="10" xfId="0" applyNumberFormat="1" applyFont="1" applyFill="1" applyBorder="1" applyAlignment="1">
      <alignment/>
    </xf>
    <xf numFmtId="0" fontId="1" fillId="18" borderId="11" xfId="0" applyFont="1" applyFill="1" applyBorder="1" applyAlignment="1">
      <alignment horizontal="center" wrapText="1"/>
    </xf>
    <xf numFmtId="38" fontId="1" fillId="18" borderId="12" xfId="0" applyNumberFormat="1" applyFont="1" applyFill="1" applyBorder="1" applyAlignment="1">
      <alignment/>
    </xf>
    <xf numFmtId="38" fontId="1" fillId="18" borderId="11" xfId="0" applyNumberFormat="1" applyFont="1" applyFill="1" applyBorder="1" applyAlignment="1">
      <alignment/>
    </xf>
    <xf numFmtId="38" fontId="0" fillId="18" borderId="10" xfId="0" applyNumberFormat="1" applyFont="1" applyFill="1" applyBorder="1" applyAlignment="1">
      <alignment/>
    </xf>
    <xf numFmtId="0" fontId="0" fillId="18" borderId="10" xfId="0" applyFill="1" applyBorder="1" applyAlignment="1">
      <alignment/>
    </xf>
    <xf numFmtId="38" fontId="1" fillId="19" borderId="12" xfId="0" applyNumberFormat="1" applyFont="1" applyFill="1" applyBorder="1" applyAlignment="1">
      <alignment/>
    </xf>
    <xf numFmtId="38" fontId="0" fillId="19" borderId="10" xfId="0" applyNumberFormat="1" applyFill="1" applyBorder="1" applyAlignment="1">
      <alignment/>
    </xf>
    <xf numFmtId="0" fontId="1" fillId="17" borderId="10" xfId="0" applyFont="1" applyFill="1" applyBorder="1" applyAlignment="1">
      <alignment/>
    </xf>
    <xf numFmtId="38" fontId="1" fillId="17" borderId="10" xfId="0" applyNumberFormat="1" applyFont="1" applyFill="1" applyBorder="1" applyAlignment="1">
      <alignment/>
    </xf>
    <xf numFmtId="0" fontId="1" fillId="17" borderId="11" xfId="0" applyFont="1" applyFill="1" applyBorder="1" applyAlignment="1">
      <alignment horizontal="center" wrapText="1"/>
    </xf>
    <xf numFmtId="38" fontId="1" fillId="17" borderId="12" xfId="0" applyNumberFormat="1" applyFont="1" applyFill="1" applyBorder="1" applyAlignment="1">
      <alignment/>
    </xf>
    <xf numFmtId="38" fontId="1" fillId="17" borderId="11" xfId="0" applyNumberFormat="1" applyFont="1" applyFill="1" applyBorder="1" applyAlignment="1">
      <alignment/>
    </xf>
    <xf numFmtId="38" fontId="0" fillId="17" borderId="10" xfId="0" applyNumberFormat="1" applyFont="1" applyFill="1" applyBorder="1" applyAlignment="1">
      <alignment/>
    </xf>
    <xf numFmtId="0" fontId="0" fillId="17" borderId="10" xfId="0" applyFill="1" applyBorder="1" applyAlignment="1">
      <alignment/>
    </xf>
    <xf numFmtId="0" fontId="1" fillId="3" borderId="11" xfId="0" applyFont="1" applyFill="1" applyBorder="1" applyAlignment="1">
      <alignment horizontal="center" wrapText="1"/>
    </xf>
    <xf numFmtId="38" fontId="1" fillId="3" borderId="12" xfId="0" applyNumberFormat="1" applyFont="1" applyFill="1" applyBorder="1" applyAlignment="1">
      <alignment/>
    </xf>
    <xf numFmtId="0" fontId="0" fillId="3" borderId="10" xfId="0" applyFill="1" applyBorder="1" applyAlignment="1">
      <alignment/>
    </xf>
    <xf numFmtId="38" fontId="49" fillId="40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38" fontId="1" fillId="36" borderId="10" xfId="0" applyNumberFormat="1" applyFont="1" applyFill="1" applyBorder="1" applyAlignment="1">
      <alignment/>
    </xf>
    <xf numFmtId="38" fontId="49" fillId="36" borderId="10" xfId="0" applyNumberFormat="1" applyFont="1" applyFill="1" applyBorder="1" applyAlignment="1">
      <alignment/>
    </xf>
    <xf numFmtId="0" fontId="1" fillId="36" borderId="11" xfId="0" applyFont="1" applyFill="1" applyBorder="1" applyAlignment="1">
      <alignment horizontal="center" wrapText="1"/>
    </xf>
    <xf numFmtId="38" fontId="1" fillId="36" borderId="12" xfId="0" applyNumberFormat="1" applyFont="1" applyFill="1" applyBorder="1" applyAlignment="1">
      <alignment/>
    </xf>
    <xf numFmtId="38" fontId="1" fillId="36" borderId="11" xfId="0" applyNumberFormat="1" applyFont="1" applyFill="1" applyBorder="1" applyAlignment="1">
      <alignment/>
    </xf>
    <xf numFmtId="38" fontId="2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38" fontId="1" fillId="41" borderId="10" xfId="0" applyNumberFormat="1" applyFont="1" applyFill="1" applyBorder="1" applyAlignment="1">
      <alignment/>
    </xf>
    <xf numFmtId="38" fontId="49" fillId="41" borderId="10" xfId="0" applyNumberFormat="1" applyFont="1" applyFill="1" applyBorder="1" applyAlignment="1">
      <alignment/>
    </xf>
    <xf numFmtId="0" fontId="1" fillId="41" borderId="11" xfId="0" applyFont="1" applyFill="1" applyBorder="1" applyAlignment="1">
      <alignment horizontal="center" wrapText="1"/>
    </xf>
    <xf numFmtId="38" fontId="1" fillId="41" borderId="12" xfId="0" applyNumberFormat="1" applyFont="1" applyFill="1" applyBorder="1" applyAlignment="1">
      <alignment/>
    </xf>
    <xf numFmtId="38" fontId="1" fillId="41" borderId="11" xfId="0" applyNumberFormat="1" applyFont="1" applyFill="1" applyBorder="1" applyAlignment="1">
      <alignment/>
    </xf>
    <xf numFmtId="38" fontId="2" fillId="41" borderId="10" xfId="0" applyNumberFormat="1" applyFont="1" applyFill="1" applyBorder="1" applyAlignment="1">
      <alignment/>
    </xf>
    <xf numFmtId="38" fontId="0" fillId="41" borderId="10" xfId="0" applyNumberFormat="1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1" fillId="33" borderId="11" xfId="0" applyFont="1" applyFill="1" applyBorder="1" applyAlignment="1" quotePrefix="1">
      <alignment horizontal="center" wrapText="1"/>
    </xf>
    <xf numFmtId="38" fontId="0" fillId="33" borderId="10" xfId="0" applyNumberFormat="1" applyFont="1" applyFill="1" applyBorder="1" applyAlignment="1">
      <alignment/>
    </xf>
    <xf numFmtId="38" fontId="1" fillId="33" borderId="12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51" fillId="17" borderId="10" xfId="0" applyFont="1" applyFill="1" applyBorder="1" applyAlignment="1">
      <alignment/>
    </xf>
    <xf numFmtId="38" fontId="50" fillId="37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 wrapText="1"/>
    </xf>
    <xf numFmtId="38" fontId="1" fillId="40" borderId="12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7"/>
  <sheetViews>
    <sheetView tabSelected="1" view="pageLayout" zoomScale="95" zoomScalePageLayoutView="95" workbookViewId="0" topLeftCell="C10">
      <selection activeCell="Q46" sqref="Q46"/>
    </sheetView>
  </sheetViews>
  <sheetFormatPr defaultColWidth="9.140625" defaultRowHeight="12.75"/>
  <cols>
    <col min="1" max="1" width="9.140625" style="3" customWidth="1"/>
    <col min="2" max="2" width="17.57421875" style="3" bestFit="1" customWidth="1"/>
    <col min="3" max="3" width="9.28125" style="3" customWidth="1"/>
    <col min="4" max="4" width="9.421875" style="3" hidden="1" customWidth="1"/>
    <col min="5" max="5" width="10.140625" style="3" hidden="1" customWidth="1"/>
    <col min="6" max="6" width="11.7109375" style="3" customWidth="1"/>
    <col min="7" max="7" width="2.00390625" style="3" hidden="1" customWidth="1"/>
    <col min="8" max="9" width="10.8515625" style="15" customWidth="1"/>
    <col min="10" max="10" width="10.8515625" style="3" customWidth="1"/>
    <col min="11" max="11" width="10.8515625" style="18" customWidth="1"/>
    <col min="12" max="12" width="10.8515625" style="13" customWidth="1"/>
    <col min="13" max="14" width="10.8515625" style="27" customWidth="1"/>
    <col min="15" max="15" width="10.8515625" style="25" customWidth="1"/>
    <col min="16" max="18" width="10.8515625" style="66" customWidth="1"/>
    <col min="19" max="19" width="9.28125" style="3" bestFit="1" customWidth="1"/>
    <col min="20" max="20" width="10.00390625" style="22" hidden="1" customWidth="1"/>
    <col min="21" max="21" width="9.28125" style="3" customWidth="1"/>
    <col min="22" max="16384" width="9.140625" style="3" customWidth="1"/>
  </cols>
  <sheetData>
    <row r="1" spans="1:20" s="7" customFormat="1" ht="12.75" thickBot="1">
      <c r="A1" s="7" t="s">
        <v>0</v>
      </c>
      <c r="D1" s="9"/>
      <c r="E1" s="9"/>
      <c r="F1" s="37"/>
      <c r="G1" s="9"/>
      <c r="H1" s="9"/>
      <c r="I1" s="9"/>
      <c r="J1" s="9"/>
      <c r="K1" s="9"/>
      <c r="L1" s="9"/>
      <c r="M1" s="55"/>
      <c r="N1" s="9"/>
      <c r="O1" s="9"/>
      <c r="P1" s="9"/>
      <c r="Q1" s="9"/>
      <c r="R1" s="9"/>
      <c r="S1" s="9"/>
      <c r="T1" s="28"/>
    </row>
    <row r="2" spans="4:20" s="6" customFormat="1" ht="47.25" customHeight="1" thickTop="1">
      <c r="D2" s="10" t="s">
        <v>14</v>
      </c>
      <c r="E2" s="10" t="s">
        <v>19</v>
      </c>
      <c r="F2" s="113" t="s">
        <v>48</v>
      </c>
      <c r="G2" s="10"/>
      <c r="H2" s="87" t="s">
        <v>24</v>
      </c>
      <c r="I2" s="78" t="s">
        <v>25</v>
      </c>
      <c r="J2" s="78" t="s">
        <v>33</v>
      </c>
      <c r="K2" s="78" t="s">
        <v>30</v>
      </c>
      <c r="L2" s="19" t="s">
        <v>27</v>
      </c>
      <c r="M2" s="74" t="s">
        <v>31</v>
      </c>
      <c r="N2" s="73" t="s">
        <v>39</v>
      </c>
      <c r="O2" s="92" t="s">
        <v>32</v>
      </c>
      <c r="P2" s="42" t="s">
        <v>29</v>
      </c>
      <c r="Q2" s="99" t="s">
        <v>37</v>
      </c>
      <c r="R2" s="107" t="s">
        <v>35</v>
      </c>
      <c r="S2" s="119" t="s">
        <v>41</v>
      </c>
      <c r="T2" s="23" t="s">
        <v>18</v>
      </c>
    </row>
    <row r="3" spans="1:20" s="4" customFormat="1" ht="24">
      <c r="A3" s="4" t="s">
        <v>16</v>
      </c>
      <c r="C3" s="52" t="s">
        <v>49</v>
      </c>
      <c r="E3" s="38">
        <f>SUM(E4:E16)</f>
        <v>857538</v>
      </c>
      <c r="F3" s="2">
        <f>SUM(F4:F10)</f>
        <v>97000</v>
      </c>
      <c r="G3" s="38"/>
      <c r="H3" s="85"/>
      <c r="I3" s="76"/>
      <c r="J3" s="76"/>
      <c r="K3" s="76"/>
      <c r="L3" s="17"/>
      <c r="M3" s="17"/>
      <c r="N3" s="53"/>
      <c r="O3" s="30"/>
      <c r="P3" s="40"/>
      <c r="Q3" s="96"/>
      <c r="R3" s="104"/>
      <c r="S3" s="69"/>
      <c r="T3" s="21"/>
    </row>
    <row r="4" spans="2:21" s="4" customFormat="1" ht="12">
      <c r="B4" s="85" t="s">
        <v>24</v>
      </c>
      <c r="C4" s="117"/>
      <c r="D4" s="14">
        <v>139992</v>
      </c>
      <c r="E4" s="14">
        <v>140000</v>
      </c>
      <c r="F4" s="2">
        <f>SUM(H4:R4)</f>
        <v>75000</v>
      </c>
      <c r="G4" s="14"/>
      <c r="H4" s="86">
        <v>75000</v>
      </c>
      <c r="I4" s="77"/>
      <c r="J4" s="77"/>
      <c r="K4" s="77"/>
      <c r="L4" s="16"/>
      <c r="M4" s="16"/>
      <c r="N4" s="54"/>
      <c r="O4" s="31"/>
      <c r="P4" s="41"/>
      <c r="Q4" s="97"/>
      <c r="R4" s="105"/>
      <c r="S4" s="2"/>
      <c r="T4" s="21">
        <f>SUM(H4:S4)</f>
        <v>75000</v>
      </c>
      <c r="U4" s="60"/>
    </row>
    <row r="5" spans="2:21" s="4" customFormat="1" ht="33" customHeight="1">
      <c r="B5" s="75" t="s">
        <v>25</v>
      </c>
      <c r="C5" s="76"/>
      <c r="D5" s="77"/>
      <c r="E5" s="77">
        <v>0</v>
      </c>
      <c r="F5" s="2">
        <v>5000</v>
      </c>
      <c r="G5" s="14"/>
      <c r="H5" s="86"/>
      <c r="I5" s="77">
        <v>5000</v>
      </c>
      <c r="J5" s="77"/>
      <c r="K5" s="77"/>
      <c r="L5" s="16"/>
      <c r="M5" s="16"/>
      <c r="N5" s="54"/>
      <c r="O5" s="31"/>
      <c r="P5" s="41"/>
      <c r="Q5" s="97"/>
      <c r="R5" s="105"/>
      <c r="S5" s="2"/>
      <c r="T5" s="21"/>
      <c r="U5" s="1"/>
    </row>
    <row r="6" spans="2:21" s="4" customFormat="1" ht="24">
      <c r="B6" s="75" t="s">
        <v>34</v>
      </c>
      <c r="C6" s="76"/>
      <c r="D6" s="77"/>
      <c r="E6" s="77">
        <v>0</v>
      </c>
      <c r="F6" s="2">
        <v>0</v>
      </c>
      <c r="G6" s="72"/>
      <c r="H6" s="86"/>
      <c r="I6" s="77">
        <v>0</v>
      </c>
      <c r="J6" s="77">
        <v>0</v>
      </c>
      <c r="K6" s="77"/>
      <c r="L6" s="16"/>
      <c r="M6" s="16"/>
      <c r="N6" s="54"/>
      <c r="O6" s="31"/>
      <c r="P6" s="41"/>
      <c r="Q6" s="97"/>
      <c r="R6" s="105"/>
      <c r="S6" s="2"/>
      <c r="T6" s="21"/>
      <c r="U6" s="1"/>
    </row>
    <row r="7" spans="2:20" s="59" customFormat="1" ht="12">
      <c r="B7" s="75" t="s">
        <v>26</v>
      </c>
      <c r="C7" s="76"/>
      <c r="D7" s="77"/>
      <c r="E7" s="77">
        <v>4200</v>
      </c>
      <c r="F7" s="2">
        <v>6000</v>
      </c>
      <c r="G7" s="5"/>
      <c r="H7" s="86"/>
      <c r="I7" s="77"/>
      <c r="J7" s="77"/>
      <c r="K7" s="77">
        <v>6000</v>
      </c>
      <c r="L7" s="16"/>
      <c r="M7" s="16"/>
      <c r="N7" s="54"/>
      <c r="O7" s="31"/>
      <c r="P7" s="41"/>
      <c r="Q7" s="97"/>
      <c r="R7" s="105"/>
      <c r="S7" s="2"/>
      <c r="T7" s="26"/>
    </row>
    <row r="8" spans="2:21" s="4" customFormat="1" ht="12">
      <c r="B8" s="17" t="s">
        <v>27</v>
      </c>
      <c r="C8" s="17"/>
      <c r="D8" s="16">
        <v>20000</v>
      </c>
      <c r="E8" s="16">
        <v>20000</v>
      </c>
      <c r="F8" s="2">
        <v>6000</v>
      </c>
      <c r="G8" s="16"/>
      <c r="H8" s="86"/>
      <c r="I8" s="77"/>
      <c r="J8" s="77"/>
      <c r="K8" s="77"/>
      <c r="L8" s="16">
        <v>6000</v>
      </c>
      <c r="M8" s="16"/>
      <c r="N8" s="54"/>
      <c r="O8" s="31"/>
      <c r="P8" s="41"/>
      <c r="Q8" s="97"/>
      <c r="R8" s="105"/>
      <c r="S8" s="2"/>
      <c r="T8" s="21">
        <f>SUM(H8:S8)</f>
        <v>6000</v>
      </c>
      <c r="U8" s="1"/>
    </row>
    <row r="9" spans="2:21" s="4" customFormat="1" ht="12">
      <c r="B9" s="17" t="s">
        <v>50</v>
      </c>
      <c r="C9" s="17"/>
      <c r="D9" s="16"/>
      <c r="E9" s="16"/>
      <c r="F9" s="2">
        <v>5000</v>
      </c>
      <c r="G9" s="16"/>
      <c r="H9" s="86"/>
      <c r="I9" s="77"/>
      <c r="J9" s="77"/>
      <c r="K9" s="77"/>
      <c r="L9" s="16"/>
      <c r="M9" s="16">
        <v>5000</v>
      </c>
      <c r="N9" s="54"/>
      <c r="O9" s="31"/>
      <c r="P9" s="41"/>
      <c r="Q9" s="97"/>
      <c r="R9" s="105"/>
      <c r="S9" s="2"/>
      <c r="T9" s="21"/>
      <c r="U9" s="1"/>
    </row>
    <row r="10" spans="2:21" s="4" customFormat="1" ht="12">
      <c r="B10" s="17" t="s">
        <v>51</v>
      </c>
      <c r="C10" s="17"/>
      <c r="D10" s="16">
        <v>353180</v>
      </c>
      <c r="E10" s="16">
        <v>374290</v>
      </c>
      <c r="F10" s="2">
        <v>0</v>
      </c>
      <c r="G10" s="12"/>
      <c r="H10" s="86"/>
      <c r="I10" s="77"/>
      <c r="J10" s="77"/>
      <c r="K10" s="77"/>
      <c r="L10" s="16">
        <v>0</v>
      </c>
      <c r="M10" s="16">
        <v>0</v>
      </c>
      <c r="N10" s="54"/>
      <c r="O10" s="31"/>
      <c r="P10" s="41"/>
      <c r="Q10" s="97"/>
      <c r="R10" s="105"/>
      <c r="S10" s="2"/>
      <c r="T10" s="21">
        <f>SUM(L10:S10)</f>
        <v>0</v>
      </c>
      <c r="U10" s="60"/>
    </row>
    <row r="11" spans="1:21" s="4" customFormat="1" ht="12">
      <c r="A11" s="125" t="s">
        <v>40</v>
      </c>
      <c r="B11" s="126"/>
      <c r="C11" s="69"/>
      <c r="D11" s="16"/>
      <c r="E11" s="16"/>
      <c r="F11" s="2">
        <f>SUM(F12:F16)</f>
        <v>54250</v>
      </c>
      <c r="G11" s="12"/>
      <c r="H11" s="86"/>
      <c r="I11" s="77"/>
      <c r="J11" s="77"/>
      <c r="K11" s="77"/>
      <c r="L11" s="16"/>
      <c r="M11" s="16"/>
      <c r="N11" s="54"/>
      <c r="O11" s="31"/>
      <c r="P11" s="41"/>
      <c r="Q11" s="97"/>
      <c r="R11" s="105"/>
      <c r="S11" s="2"/>
      <c r="T11" s="21"/>
      <c r="U11" s="60"/>
    </row>
    <row r="12" spans="2:21" s="4" customFormat="1" ht="12">
      <c r="B12" s="53" t="s">
        <v>38</v>
      </c>
      <c r="C12" s="53"/>
      <c r="D12" s="54"/>
      <c r="E12" s="54"/>
      <c r="F12" s="2">
        <f>SUM(H12:R12)</f>
        <v>15150</v>
      </c>
      <c r="G12" s="54"/>
      <c r="H12" s="86"/>
      <c r="I12" s="77"/>
      <c r="J12" s="77"/>
      <c r="K12" s="77"/>
      <c r="L12" s="16"/>
      <c r="M12" s="16">
        <v>0</v>
      </c>
      <c r="N12" s="54">
        <v>15150</v>
      </c>
      <c r="O12" s="31"/>
      <c r="P12" s="41"/>
      <c r="Q12" s="97"/>
      <c r="R12" s="105"/>
      <c r="S12" s="2"/>
      <c r="T12" s="21"/>
      <c r="U12" s="1"/>
    </row>
    <row r="13" spans="2:21" s="4" customFormat="1" ht="14.25" customHeight="1">
      <c r="B13" s="30" t="s">
        <v>28</v>
      </c>
      <c r="C13" s="30"/>
      <c r="D13" s="31"/>
      <c r="E13" s="34">
        <v>79762</v>
      </c>
      <c r="F13" s="2">
        <f>SUM(H13:R13)</f>
        <v>0</v>
      </c>
      <c r="G13" s="32"/>
      <c r="H13" s="86"/>
      <c r="I13" s="77"/>
      <c r="J13" s="77"/>
      <c r="K13" s="77"/>
      <c r="L13" s="16"/>
      <c r="M13" s="16"/>
      <c r="N13" s="54"/>
      <c r="O13" s="31">
        <v>0</v>
      </c>
      <c r="P13" s="41"/>
      <c r="Q13" s="97"/>
      <c r="R13" s="105"/>
      <c r="S13" s="2"/>
      <c r="T13" s="21">
        <f>SUM(N13:S13)</f>
        <v>0</v>
      </c>
      <c r="U13" s="1"/>
    </row>
    <row r="14" spans="2:21" s="4" customFormat="1" ht="14.25" customHeight="1">
      <c r="B14" s="40" t="s">
        <v>29</v>
      </c>
      <c r="C14" s="40"/>
      <c r="D14" s="41"/>
      <c r="E14" s="95">
        <v>79762</v>
      </c>
      <c r="F14" s="2">
        <v>12500</v>
      </c>
      <c r="G14" s="32"/>
      <c r="H14" s="86"/>
      <c r="I14" s="77"/>
      <c r="J14" s="77"/>
      <c r="K14" s="77"/>
      <c r="L14" s="16"/>
      <c r="M14" s="16"/>
      <c r="N14" s="54"/>
      <c r="O14" s="31"/>
      <c r="P14" s="41">
        <v>12500</v>
      </c>
      <c r="Q14" s="97"/>
      <c r="R14" s="105"/>
      <c r="S14" s="2"/>
      <c r="T14" s="21">
        <f>SUM(N14:S14)</f>
        <v>12500</v>
      </c>
      <c r="U14" s="1"/>
    </row>
    <row r="15" spans="2:21" s="4" customFormat="1" ht="14.25" customHeight="1">
      <c r="B15" s="96" t="s">
        <v>36</v>
      </c>
      <c r="C15" s="96"/>
      <c r="D15" s="97"/>
      <c r="E15" s="98">
        <v>79762</v>
      </c>
      <c r="F15" s="2">
        <f>SUM(H15:R15)</f>
        <v>11600</v>
      </c>
      <c r="G15" s="32"/>
      <c r="H15" s="86"/>
      <c r="I15" s="77"/>
      <c r="J15" s="77"/>
      <c r="K15" s="77"/>
      <c r="L15" s="16"/>
      <c r="M15" s="16"/>
      <c r="N15" s="54"/>
      <c r="O15" s="31"/>
      <c r="P15" s="41"/>
      <c r="Q15" s="97">
        <v>11600</v>
      </c>
      <c r="R15" s="105"/>
      <c r="S15" s="2"/>
      <c r="T15" s="21">
        <f>SUM(N15:S15)</f>
        <v>11600</v>
      </c>
      <c r="U15" s="1"/>
    </row>
    <row r="16" spans="2:21" s="4" customFormat="1" ht="14.25" customHeight="1">
      <c r="B16" s="104" t="s">
        <v>35</v>
      </c>
      <c r="C16" s="104"/>
      <c r="D16" s="105"/>
      <c r="E16" s="106">
        <v>79762</v>
      </c>
      <c r="F16" s="2">
        <f>SUM(H16:R16)</f>
        <v>15000</v>
      </c>
      <c r="G16" s="32"/>
      <c r="H16" s="86"/>
      <c r="I16" s="77"/>
      <c r="J16" s="77"/>
      <c r="K16" s="77"/>
      <c r="L16" s="16"/>
      <c r="M16" s="16"/>
      <c r="N16" s="54"/>
      <c r="O16" s="31"/>
      <c r="P16" s="41"/>
      <c r="Q16" s="97"/>
      <c r="R16" s="105">
        <v>15000</v>
      </c>
      <c r="S16" s="2"/>
      <c r="T16" s="21">
        <f>SUM(N16:S16)</f>
        <v>15000</v>
      </c>
      <c r="U16" s="1"/>
    </row>
    <row r="17" spans="1:20" s="4" customFormat="1" ht="10.5" customHeight="1">
      <c r="A17" s="4" t="s">
        <v>17</v>
      </c>
      <c r="D17" s="1"/>
      <c r="E17" s="1">
        <v>0</v>
      </c>
      <c r="F17" s="2">
        <f>SUM(H17:R17)</f>
        <v>0</v>
      </c>
      <c r="G17" s="1"/>
      <c r="H17" s="86"/>
      <c r="I17" s="77"/>
      <c r="J17" s="77"/>
      <c r="K17" s="77"/>
      <c r="L17" s="16"/>
      <c r="M17" s="16"/>
      <c r="N17" s="118"/>
      <c r="O17" s="31"/>
      <c r="P17" s="41"/>
      <c r="Q17" s="97"/>
      <c r="R17" s="105"/>
      <c r="S17" s="2"/>
      <c r="T17" s="21">
        <f>SUM(H17:S17)</f>
        <v>0</v>
      </c>
    </row>
    <row r="18" spans="1:21" s="4" customFormat="1" ht="19.5" customHeight="1">
      <c r="A18" s="45" t="s">
        <v>21</v>
      </c>
      <c r="B18" s="29"/>
      <c r="C18" s="29"/>
      <c r="D18" s="48" t="e">
        <f>SUM(D4,#REF!,D8,D10,#REF!,#REF!,#REF!,#REF!,#REF!,#REF!,#REF!,#REF!,#REF!,#REF!,#REF!,#REF!,#REF!,#REF!,#REF!,#REF!)</f>
        <v>#REF!</v>
      </c>
      <c r="E18" s="48">
        <f>SUM(E4:E17)</f>
        <v>857538</v>
      </c>
      <c r="F18" s="2">
        <f>SUM(F3+F11)</f>
        <v>151250</v>
      </c>
      <c r="G18" s="48"/>
      <c r="H18" s="86">
        <f aca="true" t="shared" si="0" ref="H18:R18">SUM(H4:H17)</f>
        <v>75000</v>
      </c>
      <c r="I18" s="77">
        <f t="shared" si="0"/>
        <v>5000</v>
      </c>
      <c r="J18" s="77">
        <f t="shared" si="0"/>
        <v>0</v>
      </c>
      <c r="K18" s="77">
        <f t="shared" si="0"/>
        <v>6000</v>
      </c>
      <c r="L18" s="16">
        <f t="shared" si="0"/>
        <v>6000</v>
      </c>
      <c r="M18" s="16">
        <f t="shared" si="0"/>
        <v>5000</v>
      </c>
      <c r="N18" s="54">
        <f t="shared" si="0"/>
        <v>15150</v>
      </c>
      <c r="O18" s="31">
        <f t="shared" si="0"/>
        <v>0</v>
      </c>
      <c r="P18" s="41">
        <f t="shared" si="0"/>
        <v>12500</v>
      </c>
      <c r="Q18" s="97">
        <f t="shared" si="0"/>
        <v>11600</v>
      </c>
      <c r="R18" s="105">
        <f t="shared" si="0"/>
        <v>15000</v>
      </c>
      <c r="S18" s="2">
        <f>SUM(H18:R18)</f>
        <v>151250</v>
      </c>
      <c r="T18" s="21">
        <f>SUM(H18:S18)</f>
        <v>302500</v>
      </c>
      <c r="U18" s="26"/>
    </row>
    <row r="19" spans="4:20" s="4" customFormat="1" ht="12">
      <c r="D19" s="1"/>
      <c r="E19" s="1"/>
      <c r="F19" s="2"/>
      <c r="G19" s="1"/>
      <c r="H19" s="86"/>
      <c r="I19" s="77"/>
      <c r="J19" s="77"/>
      <c r="K19" s="77"/>
      <c r="L19" s="16"/>
      <c r="M19" s="16"/>
      <c r="N19" s="54"/>
      <c r="O19" s="31"/>
      <c r="P19" s="41"/>
      <c r="Q19" s="97"/>
      <c r="R19" s="105"/>
      <c r="S19" s="2"/>
      <c r="T19" s="21"/>
    </row>
    <row r="20" spans="1:20" s="7" customFormat="1" ht="12.75" thickBot="1">
      <c r="A20" s="7" t="s">
        <v>1</v>
      </c>
      <c r="D20" s="44"/>
      <c r="E20" s="44"/>
      <c r="F20" s="115"/>
      <c r="G20" s="44"/>
      <c r="H20" s="88"/>
      <c r="I20" s="79"/>
      <c r="J20" s="79"/>
      <c r="K20" s="79"/>
      <c r="L20" s="83"/>
      <c r="M20" s="83"/>
      <c r="N20" s="56"/>
      <c r="O20" s="93"/>
      <c r="P20" s="120"/>
      <c r="Q20" s="100"/>
      <c r="R20" s="108"/>
      <c r="S20" s="115"/>
      <c r="T20" s="28"/>
    </row>
    <row r="21" spans="1:22" s="6" customFormat="1" ht="12.75" thickTop="1">
      <c r="A21" s="6" t="s">
        <v>2</v>
      </c>
      <c r="D21" s="8">
        <v>311171</v>
      </c>
      <c r="E21" s="8">
        <v>395362.12613791996</v>
      </c>
      <c r="F21" s="70">
        <f>SUM(H21:S21)</f>
        <v>38000</v>
      </c>
      <c r="G21" s="8"/>
      <c r="H21" s="89">
        <v>38000</v>
      </c>
      <c r="I21" s="80">
        <v>0</v>
      </c>
      <c r="J21" s="80">
        <v>0</v>
      </c>
      <c r="K21" s="80">
        <v>0</v>
      </c>
      <c r="L21" s="39">
        <v>0</v>
      </c>
      <c r="M21" s="39">
        <v>0</v>
      </c>
      <c r="N21" s="57"/>
      <c r="O21" s="33">
        <v>0</v>
      </c>
      <c r="P21" s="65">
        <v>0</v>
      </c>
      <c r="Q21" s="101">
        <v>0</v>
      </c>
      <c r="R21" s="109">
        <v>0</v>
      </c>
      <c r="S21" s="67"/>
      <c r="T21" s="24">
        <f>SUM(H21:S21)</f>
        <v>38000</v>
      </c>
      <c r="U21" s="62"/>
      <c r="V21" s="63"/>
    </row>
    <row r="22" spans="1:21" s="4" customFormat="1" ht="12">
      <c r="A22" s="4" t="s">
        <v>13</v>
      </c>
      <c r="D22" s="1">
        <v>59383</v>
      </c>
      <c r="E22" s="1">
        <v>79214.8837039556</v>
      </c>
      <c r="F22" s="70">
        <f>SUM(H22:S22)</f>
        <v>2900</v>
      </c>
      <c r="G22" s="1"/>
      <c r="H22" s="86">
        <v>2900</v>
      </c>
      <c r="I22" s="77">
        <v>0</v>
      </c>
      <c r="J22" s="77">
        <v>0</v>
      </c>
      <c r="K22" s="77">
        <v>0</v>
      </c>
      <c r="L22" s="16">
        <v>0</v>
      </c>
      <c r="M22" s="16">
        <v>0</v>
      </c>
      <c r="N22" s="54">
        <v>0</v>
      </c>
      <c r="O22" s="31">
        <v>0</v>
      </c>
      <c r="P22" s="41">
        <v>0</v>
      </c>
      <c r="Q22" s="97">
        <v>0</v>
      </c>
      <c r="R22" s="105">
        <v>0</v>
      </c>
      <c r="S22" s="68"/>
      <c r="T22" s="24">
        <f>SUM(H22:S22)</f>
        <v>2900</v>
      </c>
      <c r="U22" s="62"/>
    </row>
    <row r="23" spans="1:21" s="4" customFormat="1" ht="12">
      <c r="A23" s="4" t="s">
        <v>42</v>
      </c>
      <c r="D23" s="1"/>
      <c r="E23" s="1"/>
      <c r="F23" s="70">
        <f>SUM(H23:S23)</f>
        <v>0</v>
      </c>
      <c r="G23" s="1"/>
      <c r="H23" s="86"/>
      <c r="I23" s="77"/>
      <c r="J23" s="77"/>
      <c r="K23" s="77"/>
      <c r="L23" s="16"/>
      <c r="M23" s="16"/>
      <c r="N23" s="54"/>
      <c r="O23" s="31"/>
      <c r="P23" s="41"/>
      <c r="Q23" s="97"/>
      <c r="R23" s="105"/>
      <c r="S23" s="68"/>
      <c r="T23" s="24"/>
      <c r="U23" s="62"/>
    </row>
    <row r="24" spans="1:21" s="4" customFormat="1" ht="12">
      <c r="A24" s="4" t="s">
        <v>43</v>
      </c>
      <c r="D24" s="1"/>
      <c r="E24" s="1"/>
      <c r="F24" s="70">
        <f>SUM(H24:S24)</f>
        <v>37050</v>
      </c>
      <c r="G24" s="1"/>
      <c r="H24" s="86"/>
      <c r="I24" s="77"/>
      <c r="J24" s="77"/>
      <c r="K24" s="77">
        <v>7000</v>
      </c>
      <c r="L24" s="16">
        <v>8000</v>
      </c>
      <c r="M24" s="16"/>
      <c r="N24" s="54">
        <v>15150</v>
      </c>
      <c r="O24" s="31"/>
      <c r="P24" s="41">
        <v>6900</v>
      </c>
      <c r="Q24" s="97"/>
      <c r="R24" s="105"/>
      <c r="S24" s="68"/>
      <c r="T24" s="24"/>
      <c r="U24" s="62"/>
    </row>
    <row r="25" spans="1:21" s="4" customFormat="1" ht="12">
      <c r="A25" s="4" t="s">
        <v>44</v>
      </c>
      <c r="D25" s="1">
        <v>75732</v>
      </c>
      <c r="E25" s="1">
        <v>98794.51999999999</v>
      </c>
      <c r="F25" s="70">
        <f>SUM(H25:S25)</f>
        <v>5074</v>
      </c>
      <c r="G25" s="1"/>
      <c r="H25" s="86">
        <v>3600</v>
      </c>
      <c r="I25" s="77"/>
      <c r="J25" s="77"/>
      <c r="K25" s="77"/>
      <c r="L25" s="16"/>
      <c r="M25" s="16"/>
      <c r="N25" s="54"/>
      <c r="O25" s="31"/>
      <c r="P25" s="41">
        <v>0</v>
      </c>
      <c r="Q25" s="97">
        <v>674</v>
      </c>
      <c r="R25" s="105">
        <v>800</v>
      </c>
      <c r="S25" s="68"/>
      <c r="T25" s="24">
        <f>SUM(H25:S25)</f>
        <v>5074</v>
      </c>
      <c r="U25" s="62"/>
    </row>
    <row r="26" spans="1:21" s="4" customFormat="1" ht="12">
      <c r="A26" s="4" t="s">
        <v>45</v>
      </c>
      <c r="D26" s="1"/>
      <c r="E26" s="1"/>
      <c r="F26" s="70">
        <f>SUM(H26:S26)</f>
        <v>24391</v>
      </c>
      <c r="G26" s="1"/>
      <c r="H26" s="86">
        <v>4400</v>
      </c>
      <c r="I26" s="77">
        <v>6000</v>
      </c>
      <c r="J26" s="77"/>
      <c r="K26" s="77"/>
      <c r="L26" s="16"/>
      <c r="M26" s="16">
        <v>8000</v>
      </c>
      <c r="N26" s="54"/>
      <c r="O26" s="31"/>
      <c r="P26" s="41"/>
      <c r="Q26" s="97">
        <v>3291</v>
      </c>
      <c r="R26" s="105">
        <v>2700</v>
      </c>
      <c r="S26" s="68"/>
      <c r="T26" s="24"/>
      <c r="U26" s="62"/>
    </row>
    <row r="27" spans="1:23" s="4" customFormat="1" ht="12">
      <c r="A27" s="4" t="s">
        <v>3</v>
      </c>
      <c r="D27" s="1">
        <v>34086</v>
      </c>
      <c r="E27" s="1">
        <v>16006</v>
      </c>
      <c r="F27" s="70">
        <f>SUM(H27:S27)</f>
        <v>5050</v>
      </c>
      <c r="G27" s="1"/>
      <c r="H27" s="85">
        <v>3750</v>
      </c>
      <c r="I27" s="76">
        <v>0</v>
      </c>
      <c r="J27" s="77"/>
      <c r="K27" s="77">
        <v>0</v>
      </c>
      <c r="L27" s="16">
        <v>0</v>
      </c>
      <c r="M27" s="16">
        <v>0</v>
      </c>
      <c r="N27" s="54"/>
      <c r="O27" s="31">
        <v>0</v>
      </c>
      <c r="P27" s="41"/>
      <c r="Q27" s="97">
        <v>1300</v>
      </c>
      <c r="R27" s="105"/>
      <c r="S27" s="68"/>
      <c r="T27" s="24">
        <f>SUM(H27:S27)</f>
        <v>5050</v>
      </c>
      <c r="U27" s="1"/>
      <c r="W27" s="86"/>
    </row>
    <row r="28" spans="1:21" s="4" customFormat="1" ht="12">
      <c r="A28" s="4" t="s">
        <v>4</v>
      </c>
      <c r="B28" s="4" t="s">
        <v>20</v>
      </c>
      <c r="D28" s="1">
        <v>11150</v>
      </c>
      <c r="E28" s="1">
        <v>9310</v>
      </c>
      <c r="F28" s="70">
        <f>SUM(H28:S28)</f>
        <v>2300</v>
      </c>
      <c r="G28" s="1"/>
      <c r="H28" s="86">
        <v>1400</v>
      </c>
      <c r="I28" s="77">
        <v>0</v>
      </c>
      <c r="J28" s="77"/>
      <c r="K28" s="77">
        <v>0</v>
      </c>
      <c r="L28" s="16">
        <v>0</v>
      </c>
      <c r="M28" s="16">
        <v>0</v>
      </c>
      <c r="N28" s="54"/>
      <c r="O28" s="31"/>
      <c r="P28" s="41">
        <v>0</v>
      </c>
      <c r="Q28" s="97">
        <v>900</v>
      </c>
      <c r="R28" s="105">
        <v>0</v>
      </c>
      <c r="S28" s="68"/>
      <c r="T28" s="24">
        <f>SUM(H28:S28)</f>
        <v>2300</v>
      </c>
      <c r="U28" s="1"/>
    </row>
    <row r="29" spans="1:21" s="4" customFormat="1" ht="12">
      <c r="A29" s="4" t="s">
        <v>5</v>
      </c>
      <c r="D29" s="2">
        <v>7420</v>
      </c>
      <c r="E29" s="2">
        <v>7417</v>
      </c>
      <c r="F29" s="70">
        <f>SUM(H29:S29)</f>
        <v>450</v>
      </c>
      <c r="G29" s="2"/>
      <c r="H29" s="86">
        <v>450</v>
      </c>
      <c r="I29" s="77">
        <v>0</v>
      </c>
      <c r="J29" s="77"/>
      <c r="K29" s="77">
        <v>0</v>
      </c>
      <c r="L29" s="16">
        <v>0</v>
      </c>
      <c r="M29" s="16"/>
      <c r="N29" s="54"/>
      <c r="O29" s="31"/>
      <c r="P29" s="41"/>
      <c r="Q29" s="97"/>
      <c r="R29" s="105"/>
      <c r="S29" s="68"/>
      <c r="T29" s="24">
        <f>SUM(H29:S29)</f>
        <v>450</v>
      </c>
      <c r="U29" s="1"/>
    </row>
    <row r="30" spans="1:21" s="4" customFormat="1" ht="15.75" customHeight="1">
      <c r="A30" s="4" t="s">
        <v>6</v>
      </c>
      <c r="D30" s="1">
        <v>57632</v>
      </c>
      <c r="E30" s="1">
        <v>100321</v>
      </c>
      <c r="F30" s="70">
        <f>SUM(H30:S30)</f>
        <v>18800</v>
      </c>
      <c r="G30" s="1"/>
      <c r="H30" s="86">
        <v>12500</v>
      </c>
      <c r="I30" s="77">
        <v>0</v>
      </c>
      <c r="J30" s="77">
        <v>1000</v>
      </c>
      <c r="K30" s="77">
        <v>0</v>
      </c>
      <c r="L30" s="16">
        <v>0</v>
      </c>
      <c r="M30" s="16">
        <v>0</v>
      </c>
      <c r="N30" s="54"/>
      <c r="O30" s="31"/>
      <c r="P30" s="41">
        <v>0</v>
      </c>
      <c r="Q30" s="97">
        <v>4000</v>
      </c>
      <c r="R30" s="105">
        <v>1300</v>
      </c>
      <c r="S30" s="68"/>
      <c r="T30" s="24">
        <f>SUM(H30:S30)</f>
        <v>18800</v>
      </c>
      <c r="U30" s="1"/>
    </row>
    <row r="31" spans="1:21" s="4" customFormat="1" ht="12">
      <c r="A31" s="4" t="s">
        <v>7</v>
      </c>
      <c r="D31" s="2">
        <v>6820</v>
      </c>
      <c r="E31" s="2">
        <v>12675</v>
      </c>
      <c r="F31" s="70">
        <f>SUM(H31:S31)</f>
        <v>4287</v>
      </c>
      <c r="G31" s="2"/>
      <c r="H31" s="86">
        <v>3787</v>
      </c>
      <c r="I31" s="77">
        <v>0</v>
      </c>
      <c r="J31" s="77"/>
      <c r="K31" s="77">
        <v>0</v>
      </c>
      <c r="L31" s="16">
        <v>0</v>
      </c>
      <c r="M31" s="16">
        <v>0</v>
      </c>
      <c r="N31" s="54">
        <v>0</v>
      </c>
      <c r="O31" s="31">
        <v>0</v>
      </c>
      <c r="P31" s="41"/>
      <c r="Q31" s="97">
        <v>0</v>
      </c>
      <c r="R31" s="105">
        <v>500</v>
      </c>
      <c r="S31" s="68"/>
      <c r="T31" s="24">
        <f>SUM(H31:S31)</f>
        <v>4287</v>
      </c>
      <c r="U31" s="1"/>
    </row>
    <row r="32" spans="1:21" s="4" customFormat="1" ht="12">
      <c r="A32" s="4" t="s">
        <v>15</v>
      </c>
      <c r="D32" s="5">
        <v>50000</v>
      </c>
      <c r="E32" s="5">
        <v>54000</v>
      </c>
      <c r="F32" s="70">
        <f>SUM(H32:S32)</f>
        <v>0</v>
      </c>
      <c r="G32" s="5"/>
      <c r="H32" s="86"/>
      <c r="I32" s="77"/>
      <c r="J32" s="77"/>
      <c r="K32" s="77"/>
      <c r="L32" s="16"/>
      <c r="M32" s="16"/>
      <c r="N32" s="54"/>
      <c r="O32" s="31"/>
      <c r="P32" s="41"/>
      <c r="Q32" s="97">
        <v>0</v>
      </c>
      <c r="R32" s="105">
        <v>0</v>
      </c>
      <c r="S32" s="68"/>
      <c r="T32" s="24">
        <f>SUM(H32:S32)</f>
        <v>0</v>
      </c>
      <c r="U32" s="1"/>
    </row>
    <row r="33" spans="1:21" s="4" customFormat="1" ht="12">
      <c r="A33" s="4" t="s">
        <v>12</v>
      </c>
      <c r="D33" s="2">
        <v>42090</v>
      </c>
      <c r="E33" s="2">
        <v>27495</v>
      </c>
      <c r="F33" s="70">
        <f>SUM(H33:S33)</f>
        <v>930</v>
      </c>
      <c r="G33" s="2"/>
      <c r="H33" s="85">
        <v>630</v>
      </c>
      <c r="I33" s="76">
        <v>0</v>
      </c>
      <c r="J33" s="77"/>
      <c r="K33" s="77">
        <v>0</v>
      </c>
      <c r="L33" s="16">
        <v>0</v>
      </c>
      <c r="M33" s="16"/>
      <c r="N33" s="54"/>
      <c r="O33" s="31">
        <v>0</v>
      </c>
      <c r="P33" s="41"/>
      <c r="Q33" s="97">
        <v>300</v>
      </c>
      <c r="R33" s="105"/>
      <c r="S33" s="68"/>
      <c r="T33" s="24">
        <f>SUM(H33:S33)</f>
        <v>930</v>
      </c>
      <c r="U33" s="1"/>
    </row>
    <row r="34" spans="1:21" s="4" customFormat="1" ht="12">
      <c r="A34" s="4" t="s">
        <v>8</v>
      </c>
      <c r="D34" s="2">
        <v>0</v>
      </c>
      <c r="E34" s="2">
        <v>14725</v>
      </c>
      <c r="F34" s="70">
        <v>9500</v>
      </c>
      <c r="G34" s="2"/>
      <c r="H34" s="86">
        <v>2633</v>
      </c>
      <c r="I34" s="77">
        <v>0</v>
      </c>
      <c r="J34" s="77"/>
      <c r="K34" s="77"/>
      <c r="L34" s="16"/>
      <c r="M34" s="16"/>
      <c r="N34" s="54">
        <v>0</v>
      </c>
      <c r="O34" s="31"/>
      <c r="P34" s="41">
        <v>0</v>
      </c>
      <c r="Q34" s="97"/>
      <c r="R34" s="105">
        <v>6867</v>
      </c>
      <c r="S34" s="68"/>
      <c r="T34" s="24">
        <f>SUM(H34:S34)</f>
        <v>9500</v>
      </c>
      <c r="U34" s="1"/>
    </row>
    <row r="35" spans="1:21" s="4" customFormat="1" ht="12">
      <c r="A35" s="4" t="s">
        <v>9</v>
      </c>
      <c r="D35" s="2">
        <v>2500</v>
      </c>
      <c r="E35" s="2">
        <v>2500</v>
      </c>
      <c r="F35" s="70">
        <f>SUM(H35:S35)</f>
        <v>1060</v>
      </c>
      <c r="G35" s="2"/>
      <c r="H35" s="86">
        <v>750</v>
      </c>
      <c r="I35" s="77"/>
      <c r="J35" s="77"/>
      <c r="K35" s="77">
        <v>0</v>
      </c>
      <c r="L35" s="16">
        <v>0</v>
      </c>
      <c r="M35" s="16"/>
      <c r="N35" s="54"/>
      <c r="O35" s="31"/>
      <c r="P35" s="41"/>
      <c r="Q35" s="97">
        <v>135</v>
      </c>
      <c r="R35" s="105">
        <v>175</v>
      </c>
      <c r="S35" s="68"/>
      <c r="T35" s="24">
        <f>SUM(H35:S35)</f>
        <v>1060</v>
      </c>
      <c r="U35" s="1"/>
    </row>
    <row r="36" spans="1:21" s="4" customFormat="1" ht="12">
      <c r="A36" s="4" t="s">
        <v>47</v>
      </c>
      <c r="D36" s="1">
        <v>5300</v>
      </c>
      <c r="E36" s="1">
        <v>6440</v>
      </c>
      <c r="F36" s="70">
        <f>SUM(H36:S36)</f>
        <v>200</v>
      </c>
      <c r="G36" s="1"/>
      <c r="H36" s="86">
        <v>200</v>
      </c>
      <c r="I36" s="77"/>
      <c r="J36" s="77"/>
      <c r="K36" s="77"/>
      <c r="L36" s="16"/>
      <c r="M36" s="16"/>
      <c r="N36" s="54"/>
      <c r="O36" s="31"/>
      <c r="P36" s="41"/>
      <c r="Q36" s="97"/>
      <c r="R36" s="105"/>
      <c r="S36" s="68"/>
      <c r="T36" s="24">
        <f>SUM(H36:S36)</f>
        <v>200</v>
      </c>
      <c r="U36" s="1"/>
    </row>
    <row r="37" spans="1:21" s="4" customFormat="1" ht="12">
      <c r="A37" s="4" t="s">
        <v>46</v>
      </c>
      <c r="D37" s="1">
        <v>1500</v>
      </c>
      <c r="E37" s="1">
        <v>1500</v>
      </c>
      <c r="F37" s="70">
        <f>SUM(H37:S37)</f>
        <v>0</v>
      </c>
      <c r="G37" s="1"/>
      <c r="H37" s="86"/>
      <c r="I37" s="77"/>
      <c r="J37" s="77"/>
      <c r="K37" s="77"/>
      <c r="L37" s="16"/>
      <c r="M37" s="16"/>
      <c r="N37" s="54"/>
      <c r="O37" s="31"/>
      <c r="P37" s="41"/>
      <c r="Q37" s="97"/>
      <c r="R37" s="105"/>
      <c r="S37" s="68"/>
      <c r="T37" s="24">
        <f>SUM(H37:S37)</f>
        <v>0</v>
      </c>
      <c r="U37" s="1"/>
    </row>
    <row r="38" spans="1:21" s="69" customFormat="1" ht="12">
      <c r="A38" s="69" t="s">
        <v>10</v>
      </c>
      <c r="D38" s="2">
        <v>1200</v>
      </c>
      <c r="E38" s="2">
        <v>12967</v>
      </c>
      <c r="F38" s="70">
        <f>SUM(H38:S38)</f>
        <v>125</v>
      </c>
      <c r="G38" s="2"/>
      <c r="H38" s="86"/>
      <c r="I38" s="77"/>
      <c r="J38" s="77"/>
      <c r="K38" s="77"/>
      <c r="L38" s="16"/>
      <c r="M38" s="16"/>
      <c r="N38" s="54"/>
      <c r="O38" s="32"/>
      <c r="P38" s="64"/>
      <c r="Q38" s="102"/>
      <c r="R38" s="110">
        <v>125</v>
      </c>
      <c r="S38" s="61"/>
      <c r="T38" s="71">
        <f>SUM(H38:S38)</f>
        <v>125</v>
      </c>
      <c r="U38" s="2"/>
    </row>
    <row r="39" spans="1:21" s="69" customFormat="1" ht="12">
      <c r="A39" s="69" t="s">
        <v>52</v>
      </c>
      <c r="D39" s="2"/>
      <c r="E39" s="2"/>
      <c r="F39" s="70"/>
      <c r="G39" s="2"/>
      <c r="H39" s="86"/>
      <c r="I39" s="77"/>
      <c r="J39" s="77"/>
      <c r="K39" s="77"/>
      <c r="L39" s="16"/>
      <c r="M39" s="16"/>
      <c r="N39" s="54"/>
      <c r="O39" s="32"/>
      <c r="P39" s="64"/>
      <c r="Q39" s="102"/>
      <c r="R39" s="110"/>
      <c r="S39" s="61"/>
      <c r="T39" s="71"/>
      <c r="U39" s="2"/>
    </row>
    <row r="40" spans="1:21" s="4" customFormat="1" ht="12">
      <c r="A40" s="4" t="s">
        <v>56</v>
      </c>
      <c r="D40" s="1"/>
      <c r="E40" s="1">
        <v>0</v>
      </c>
      <c r="F40" s="70">
        <f>SUM(H40:S40)</f>
        <v>0</v>
      </c>
      <c r="G40" s="1"/>
      <c r="H40" s="86"/>
      <c r="I40" s="77"/>
      <c r="J40" s="77"/>
      <c r="K40" s="77"/>
      <c r="L40" s="16"/>
      <c r="M40" s="16"/>
      <c r="N40" s="54"/>
      <c r="O40" s="32"/>
      <c r="P40" s="64"/>
      <c r="Q40" s="102"/>
      <c r="R40" s="110"/>
      <c r="S40" s="61"/>
      <c r="T40" s="24">
        <f>SUM(H40:S40)</f>
        <v>0</v>
      </c>
      <c r="U40" s="1"/>
    </row>
    <row r="41" spans="1:21" s="4" customFormat="1" ht="12">
      <c r="A41" s="121" t="s">
        <v>53</v>
      </c>
      <c r="B41" s="122"/>
      <c r="D41" s="1"/>
      <c r="E41" s="1"/>
      <c r="F41" s="70"/>
      <c r="G41" s="1"/>
      <c r="H41" s="86"/>
      <c r="I41" s="77"/>
      <c r="J41" s="77"/>
      <c r="K41" s="77"/>
      <c r="L41" s="16"/>
      <c r="M41" s="16"/>
      <c r="N41" s="54"/>
      <c r="O41" s="32"/>
      <c r="P41" s="64"/>
      <c r="Q41" s="102"/>
      <c r="R41" s="110"/>
      <c r="S41" s="61"/>
      <c r="T41" s="24"/>
      <c r="U41" s="1"/>
    </row>
    <row r="42" spans="1:21" s="4" customFormat="1" ht="12">
      <c r="A42" s="121" t="s">
        <v>54</v>
      </c>
      <c r="B42" s="122"/>
      <c r="D42" s="1"/>
      <c r="E42" s="1"/>
      <c r="F42" s="70">
        <v>1000</v>
      </c>
      <c r="G42" s="1"/>
      <c r="H42" s="86"/>
      <c r="I42" s="77"/>
      <c r="J42" s="77"/>
      <c r="K42" s="77"/>
      <c r="L42" s="16"/>
      <c r="M42" s="16"/>
      <c r="N42" s="54"/>
      <c r="O42" s="32"/>
      <c r="P42" s="64"/>
      <c r="Q42" s="102">
        <v>1000</v>
      </c>
      <c r="R42" s="110"/>
      <c r="S42" s="61"/>
      <c r="T42" s="24"/>
      <c r="U42" s="1"/>
    </row>
    <row r="43" spans="1:21" s="4" customFormat="1" ht="12">
      <c r="A43" s="121" t="s">
        <v>55</v>
      </c>
      <c r="B43" s="122"/>
      <c r="D43" s="1"/>
      <c r="E43" s="1"/>
      <c r="F43" s="70">
        <v>500</v>
      </c>
      <c r="G43" s="1"/>
      <c r="H43" s="86"/>
      <c r="I43" s="77"/>
      <c r="J43" s="77"/>
      <c r="K43" s="77"/>
      <c r="L43" s="16"/>
      <c r="M43" s="16"/>
      <c r="N43" s="54"/>
      <c r="O43" s="32"/>
      <c r="P43" s="64"/>
      <c r="Q43" s="102"/>
      <c r="R43" s="110"/>
      <c r="S43" s="61"/>
      <c r="T43" s="24"/>
      <c r="U43" s="1"/>
    </row>
    <row r="44" spans="1:21" s="4" customFormat="1" ht="12">
      <c r="A44" s="121" t="s">
        <v>57</v>
      </c>
      <c r="B44" s="122"/>
      <c r="D44" s="1"/>
      <c r="E44" s="1"/>
      <c r="F44" s="70"/>
      <c r="G44" s="1"/>
      <c r="H44" s="86"/>
      <c r="I44" s="77"/>
      <c r="J44" s="77"/>
      <c r="K44" s="77"/>
      <c r="L44" s="16"/>
      <c r="M44" s="16"/>
      <c r="N44" s="54"/>
      <c r="O44" s="32"/>
      <c r="P44" s="64"/>
      <c r="Q44" s="102"/>
      <c r="R44" s="110"/>
      <c r="S44" s="61"/>
      <c r="T44" s="24"/>
      <c r="U44" s="1"/>
    </row>
    <row r="45" spans="1:20" s="4" customFormat="1" ht="15.75" customHeight="1">
      <c r="A45" s="123"/>
      <c r="B45" s="124"/>
      <c r="D45" s="1"/>
      <c r="E45" s="1">
        <v>0</v>
      </c>
      <c r="F45" s="70">
        <f>SUM(H45:S45)</f>
        <v>0</v>
      </c>
      <c r="G45" s="1"/>
      <c r="H45" s="86"/>
      <c r="I45" s="77"/>
      <c r="J45" s="77"/>
      <c r="K45" s="77"/>
      <c r="L45" s="16"/>
      <c r="M45" s="16"/>
      <c r="N45" s="54"/>
      <c r="O45" s="31"/>
      <c r="P45" s="41"/>
      <c r="Q45" s="97"/>
      <c r="R45" s="105"/>
      <c r="S45" s="1"/>
      <c r="T45" s="24"/>
    </row>
    <row r="46" spans="1:21" s="4" customFormat="1" ht="15" customHeight="1">
      <c r="A46" s="45" t="s">
        <v>11</v>
      </c>
      <c r="B46" s="29"/>
      <c r="C46" s="29"/>
      <c r="D46" s="48">
        <f>SUM(D21:D38)</f>
        <v>665984</v>
      </c>
      <c r="E46" s="48">
        <f>SUM(E21:E45)</f>
        <v>838727.5298418755</v>
      </c>
      <c r="F46" s="114">
        <f>SUM(F21:F45)</f>
        <v>151617</v>
      </c>
      <c r="G46" s="48"/>
      <c r="H46" s="86">
        <f>SUM(H21:H45)</f>
        <v>75000</v>
      </c>
      <c r="I46" s="77">
        <f aca="true" t="shared" si="1" ref="I46:R46">SUM(I21:I45)</f>
        <v>6000</v>
      </c>
      <c r="J46" s="77">
        <f t="shared" si="1"/>
        <v>1000</v>
      </c>
      <c r="K46" s="77">
        <f t="shared" si="1"/>
        <v>7000</v>
      </c>
      <c r="L46" s="16">
        <f t="shared" si="1"/>
        <v>8000</v>
      </c>
      <c r="M46" s="16">
        <f t="shared" si="1"/>
        <v>8000</v>
      </c>
      <c r="N46" s="54">
        <f t="shared" si="1"/>
        <v>15150</v>
      </c>
      <c r="O46" s="31">
        <f t="shared" si="1"/>
        <v>0</v>
      </c>
      <c r="P46" s="41">
        <f t="shared" si="1"/>
        <v>6900</v>
      </c>
      <c r="Q46" s="97">
        <f t="shared" si="1"/>
        <v>11600</v>
      </c>
      <c r="R46" s="105">
        <f t="shared" si="1"/>
        <v>12467</v>
      </c>
      <c r="S46" s="1">
        <f>SUM(H46:R46)</f>
        <v>151117</v>
      </c>
      <c r="T46" s="24">
        <f>SUM(H46:S46)</f>
        <v>302234</v>
      </c>
      <c r="U46" s="26"/>
    </row>
    <row r="47" spans="4:20" s="4" customFormat="1" ht="9" customHeight="1">
      <c r="D47" s="1"/>
      <c r="E47" s="1"/>
      <c r="F47" s="2"/>
      <c r="G47" s="1"/>
      <c r="H47" s="86"/>
      <c r="I47" s="77"/>
      <c r="J47" s="77"/>
      <c r="K47" s="77"/>
      <c r="L47" s="16"/>
      <c r="M47" s="16"/>
      <c r="N47" s="54"/>
      <c r="O47" s="31"/>
      <c r="P47" s="41"/>
      <c r="Q47" s="97"/>
      <c r="R47" s="105"/>
      <c r="S47" s="1"/>
      <c r="T47" s="24">
        <f>SUM(H47:S47)</f>
        <v>0</v>
      </c>
    </row>
    <row r="48" spans="1:21" s="29" customFormat="1" ht="12.75">
      <c r="A48" s="45" t="s">
        <v>22</v>
      </c>
      <c r="D48" s="46" t="e">
        <f>+D18-D46</f>
        <v>#REF!</v>
      </c>
      <c r="E48" s="47">
        <f>E18-E46</f>
        <v>18810.47015812446</v>
      </c>
      <c r="F48" s="114">
        <f>F18-F46</f>
        <v>-367</v>
      </c>
      <c r="G48" s="47"/>
      <c r="H48" s="90">
        <f>+H18-H46</f>
        <v>0</v>
      </c>
      <c r="I48" s="81">
        <f>I18-I46</f>
        <v>-1000</v>
      </c>
      <c r="J48" s="81">
        <f>+J18-J46</f>
        <v>-1000</v>
      </c>
      <c r="K48" s="81">
        <f>+K18-K46</f>
        <v>-1000</v>
      </c>
      <c r="L48" s="49">
        <f>+L18-L46</f>
        <v>-2000</v>
      </c>
      <c r="M48" s="49">
        <f>M18-M46</f>
        <v>-3000</v>
      </c>
      <c r="N48" s="58">
        <f>+N18-N46</f>
        <v>0</v>
      </c>
      <c r="O48" s="36">
        <f>O18-O46</f>
        <v>0</v>
      </c>
      <c r="P48" s="50">
        <f>P18-P46</f>
        <v>5600</v>
      </c>
      <c r="Q48" s="46">
        <f>Q18-Q46</f>
        <v>0</v>
      </c>
      <c r="R48" s="111">
        <f>R18-R46</f>
        <v>2533</v>
      </c>
      <c r="S48" s="48">
        <f>+S18-S46</f>
        <v>133</v>
      </c>
      <c r="T48" s="51">
        <f>SUM(H48:S48)</f>
        <v>266</v>
      </c>
      <c r="U48" s="47"/>
    </row>
    <row r="49" spans="6:19" ht="12.75">
      <c r="F49" s="116"/>
      <c r="H49" s="91"/>
      <c r="I49" s="82"/>
      <c r="J49" s="82"/>
      <c r="K49" s="82"/>
      <c r="L49" s="18"/>
      <c r="M49" s="84"/>
      <c r="O49" s="35"/>
      <c r="P49" s="43"/>
      <c r="Q49" s="103"/>
      <c r="R49" s="112"/>
      <c r="S49" s="11"/>
    </row>
    <row r="50" spans="1:19" ht="12.75">
      <c r="A50" s="4" t="s">
        <v>23</v>
      </c>
      <c r="E50" s="3">
        <v>4000</v>
      </c>
      <c r="F50" s="116"/>
      <c r="H50" s="91"/>
      <c r="I50" s="82"/>
      <c r="J50" s="82"/>
      <c r="K50" s="82"/>
      <c r="L50" s="18"/>
      <c r="M50" s="18"/>
      <c r="O50" s="35"/>
      <c r="P50" s="43"/>
      <c r="Q50" s="103"/>
      <c r="R50" s="112"/>
      <c r="S50" s="11"/>
    </row>
    <row r="51" spans="6:19" ht="12.75">
      <c r="F51" s="116"/>
      <c r="H51" s="91"/>
      <c r="I51" s="82"/>
      <c r="J51" s="82"/>
      <c r="K51" s="82"/>
      <c r="L51" s="18"/>
      <c r="M51" s="18"/>
      <c r="O51" s="35"/>
      <c r="P51" s="43"/>
      <c r="Q51" s="103"/>
      <c r="R51" s="112"/>
      <c r="S51" s="20"/>
    </row>
    <row r="52" spans="1:19" ht="12.75">
      <c r="A52" s="29"/>
      <c r="H52" s="91"/>
      <c r="I52" s="82"/>
      <c r="J52" s="82"/>
      <c r="K52" s="82"/>
      <c r="L52" s="18"/>
      <c r="M52" s="18"/>
      <c r="O52" s="35"/>
      <c r="P52" s="43"/>
      <c r="Q52" s="103"/>
      <c r="R52" s="112"/>
      <c r="S52" s="20"/>
    </row>
    <row r="53" spans="1:19" ht="12.75">
      <c r="A53" s="29"/>
      <c r="H53" s="91"/>
      <c r="I53" s="82"/>
      <c r="J53" s="82"/>
      <c r="K53" s="82"/>
      <c r="L53" s="18"/>
      <c r="M53" s="18"/>
      <c r="O53" s="35"/>
      <c r="P53" s="43"/>
      <c r="Q53" s="103"/>
      <c r="R53" s="112"/>
      <c r="S53" s="20"/>
    </row>
    <row r="54" spans="1:19" ht="12.75">
      <c r="A54" s="29"/>
      <c r="H54" s="91"/>
      <c r="I54" s="82"/>
      <c r="J54" s="82"/>
      <c r="K54" s="82"/>
      <c r="L54" s="18"/>
      <c r="M54" s="18"/>
      <c r="O54" s="35"/>
      <c r="P54" s="43"/>
      <c r="Q54" s="103"/>
      <c r="R54" s="112"/>
      <c r="S54" s="20"/>
    </row>
    <row r="55" spans="8:18" ht="12.75">
      <c r="H55" s="91"/>
      <c r="I55" s="82"/>
      <c r="J55" s="82"/>
      <c r="K55" s="82"/>
      <c r="L55" s="18"/>
      <c r="M55" s="18"/>
      <c r="O55" s="35"/>
      <c r="P55" s="43"/>
      <c r="Q55" s="103"/>
      <c r="R55" s="112"/>
    </row>
    <row r="56" spans="8:18" ht="12.75">
      <c r="H56" s="91"/>
      <c r="I56" s="82"/>
      <c r="J56" s="82"/>
      <c r="K56" s="82"/>
      <c r="L56" s="18"/>
      <c r="M56" s="18"/>
      <c r="O56" s="35"/>
      <c r="P56" s="43"/>
      <c r="Q56" s="103"/>
      <c r="R56" s="112"/>
    </row>
    <row r="57" spans="8:18" ht="12.75">
      <c r="H57" s="91"/>
      <c r="I57" s="82"/>
      <c r="J57" s="82"/>
      <c r="K57" s="82"/>
      <c r="L57" s="18"/>
      <c r="M57" s="18"/>
      <c r="O57" s="35"/>
      <c r="P57" s="43"/>
      <c r="Q57" s="103"/>
      <c r="R57" s="112"/>
    </row>
    <row r="58" spans="8:18" ht="12.75">
      <c r="H58" s="91"/>
      <c r="I58" s="82"/>
      <c r="J58" s="82"/>
      <c r="K58" s="82"/>
      <c r="L58" s="18"/>
      <c r="M58" s="18"/>
      <c r="O58" s="35"/>
      <c r="P58" s="43"/>
      <c r="Q58" s="103"/>
      <c r="R58" s="112"/>
    </row>
    <row r="59" spans="8:18" ht="12.75">
      <c r="H59" s="91"/>
      <c r="I59" s="82"/>
      <c r="J59" s="82"/>
      <c r="K59" s="82"/>
      <c r="L59" s="18"/>
      <c r="M59" s="18"/>
      <c r="O59" s="35"/>
      <c r="P59" s="43"/>
      <c r="Q59" s="103"/>
      <c r="R59" s="112"/>
    </row>
    <row r="60" spans="8:18" ht="12.75">
      <c r="H60" s="91"/>
      <c r="I60" s="82"/>
      <c r="J60" s="82"/>
      <c r="K60" s="82"/>
      <c r="L60" s="18"/>
      <c r="M60" s="18"/>
      <c r="O60" s="35"/>
      <c r="P60" s="43"/>
      <c r="Q60" s="103"/>
      <c r="R60" s="112"/>
    </row>
    <row r="61" spans="8:18" ht="12.75">
      <c r="H61" s="91"/>
      <c r="I61" s="82"/>
      <c r="J61" s="82"/>
      <c r="K61" s="82"/>
      <c r="L61" s="18"/>
      <c r="M61" s="18"/>
      <c r="O61" s="35"/>
      <c r="P61" s="43"/>
      <c r="Q61" s="103"/>
      <c r="R61" s="112"/>
    </row>
    <row r="62" spans="8:18" ht="12.75">
      <c r="H62" s="91"/>
      <c r="I62" s="82"/>
      <c r="J62" s="82"/>
      <c r="K62" s="82"/>
      <c r="L62" s="18"/>
      <c r="M62" s="18"/>
      <c r="O62" s="35"/>
      <c r="P62" s="43"/>
      <c r="Q62" s="103"/>
      <c r="R62" s="112"/>
    </row>
    <row r="63" spans="8:18" ht="12.75">
      <c r="H63" s="91"/>
      <c r="I63" s="82"/>
      <c r="J63" s="82"/>
      <c r="K63" s="82"/>
      <c r="L63" s="18"/>
      <c r="M63" s="18"/>
      <c r="O63" s="35"/>
      <c r="P63" s="43"/>
      <c r="Q63" s="103"/>
      <c r="R63" s="112"/>
    </row>
    <row r="64" spans="8:18" ht="12.75">
      <c r="H64" s="91"/>
      <c r="I64" s="82"/>
      <c r="J64" s="82"/>
      <c r="K64" s="82"/>
      <c r="L64" s="18"/>
      <c r="M64" s="18"/>
      <c r="O64" s="35"/>
      <c r="P64" s="43"/>
      <c r="Q64" s="103"/>
      <c r="R64" s="112"/>
    </row>
    <row r="65" spans="8:18" ht="12.75">
      <c r="H65" s="91"/>
      <c r="I65" s="82"/>
      <c r="J65" s="82"/>
      <c r="K65" s="82"/>
      <c r="L65" s="18"/>
      <c r="M65" s="18"/>
      <c r="O65" s="35"/>
      <c r="P65" s="43"/>
      <c r="Q65" s="103"/>
      <c r="R65" s="112"/>
    </row>
    <row r="66" spans="8:18" ht="12.75">
      <c r="H66" s="91"/>
      <c r="I66" s="82"/>
      <c r="J66" s="82"/>
      <c r="K66" s="82"/>
      <c r="L66" s="18"/>
      <c r="M66" s="18"/>
      <c r="O66" s="35"/>
      <c r="P66" s="43"/>
      <c r="Q66" s="103"/>
      <c r="R66" s="112"/>
    </row>
    <row r="67" spans="8:18" ht="12.75">
      <c r="H67" s="91"/>
      <c r="I67" s="82"/>
      <c r="J67" s="82"/>
      <c r="K67" s="82"/>
      <c r="L67" s="18"/>
      <c r="M67" s="18"/>
      <c r="O67" s="35"/>
      <c r="P67" s="43"/>
      <c r="Q67" s="103"/>
      <c r="R67" s="112"/>
    </row>
    <row r="68" spans="8:18" ht="12.75">
      <c r="H68" s="91"/>
      <c r="I68" s="82"/>
      <c r="J68" s="82"/>
      <c r="K68" s="82"/>
      <c r="L68" s="18"/>
      <c r="M68" s="18"/>
      <c r="O68" s="94"/>
      <c r="P68" s="43"/>
      <c r="Q68" s="103"/>
      <c r="R68" s="112"/>
    </row>
    <row r="69" spans="8:18" ht="12.75">
      <c r="H69" s="91"/>
      <c r="I69" s="82"/>
      <c r="J69" s="82"/>
      <c r="K69" s="82"/>
      <c r="L69" s="18"/>
      <c r="M69" s="18"/>
      <c r="O69" s="94"/>
      <c r="P69" s="43"/>
      <c r="Q69" s="103"/>
      <c r="R69" s="112"/>
    </row>
    <row r="70" spans="8:18" ht="12.75">
      <c r="H70" s="91"/>
      <c r="I70" s="82"/>
      <c r="J70" s="82"/>
      <c r="K70" s="82"/>
      <c r="L70" s="18"/>
      <c r="M70" s="18"/>
      <c r="O70" s="94"/>
      <c r="P70" s="43"/>
      <c r="Q70" s="103"/>
      <c r="R70" s="112"/>
    </row>
    <row r="71" spans="8:18" ht="12.75">
      <c r="H71" s="91"/>
      <c r="I71" s="82"/>
      <c r="J71" s="82"/>
      <c r="K71" s="82"/>
      <c r="L71" s="18"/>
      <c r="M71" s="18"/>
      <c r="O71" s="94"/>
      <c r="Q71" s="103"/>
      <c r="R71" s="112"/>
    </row>
    <row r="72" spans="8:18" ht="12.75">
      <c r="H72" s="91"/>
      <c r="I72" s="82"/>
      <c r="J72" s="82"/>
      <c r="K72" s="82"/>
      <c r="L72" s="18"/>
      <c r="M72" s="18"/>
      <c r="O72" s="94"/>
      <c r="Q72" s="103"/>
      <c r="R72" s="112"/>
    </row>
    <row r="73" spans="8:18" ht="12.75">
      <c r="H73" s="91"/>
      <c r="O73" s="94"/>
      <c r="Q73" s="103"/>
      <c r="R73" s="112"/>
    </row>
    <row r="74" spans="8:18" ht="12.75">
      <c r="H74" s="91"/>
      <c r="O74" s="94"/>
      <c r="Q74" s="103"/>
      <c r="R74" s="112"/>
    </row>
    <row r="75" spans="8:18" ht="12.75">
      <c r="H75" s="91"/>
      <c r="O75" s="94"/>
      <c r="Q75" s="103"/>
      <c r="R75" s="112"/>
    </row>
    <row r="76" spans="8:18" ht="12.75">
      <c r="H76" s="91"/>
      <c r="O76" s="94"/>
      <c r="Q76" s="103"/>
      <c r="R76" s="112"/>
    </row>
    <row r="77" spans="8:18" ht="12.75">
      <c r="H77" s="91"/>
      <c r="O77" s="94"/>
      <c r="Q77" s="103"/>
      <c r="R77" s="112"/>
    </row>
  </sheetData>
  <sheetProtection/>
  <mergeCells count="2">
    <mergeCell ref="A45:B45"/>
    <mergeCell ref="A11:B11"/>
  </mergeCells>
  <printOptions gridLines="1" headings="1"/>
  <pageMargins left="0.7" right="0.7" top="0.6" bottom="0.5" header="0.2" footer="0.1"/>
  <pageSetup fitToHeight="1" fitToWidth="1" horizontalDpi="600" verticalDpi="600" orientation="landscape" scale="51" r:id="rId3"/>
  <headerFooter>
    <oddHeader>&amp;C&amp;14HAPI
Fiscal Year 21 Annual Projected Budget</oddHeader>
    <oddFooter>&amp;CAs Of March 2016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Jane Baxter</cp:lastModifiedBy>
  <cp:lastPrinted>2017-06-07T20:16:15Z</cp:lastPrinted>
  <dcterms:created xsi:type="dcterms:W3CDTF">2012-06-11T21:21:46Z</dcterms:created>
  <dcterms:modified xsi:type="dcterms:W3CDTF">2020-10-16T14:51:30Z</dcterms:modified>
  <cp:category/>
  <cp:version/>
  <cp:contentType/>
  <cp:contentStatus/>
</cp:coreProperties>
</file>