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ils\Dropbox\Exotic Avian Sanctuary of TN\Budget\2022\"/>
    </mc:Choice>
  </mc:AlternateContent>
  <xr:revisionPtr revIDLastSave="0" documentId="13_ncr:1_{C0EAC5ED-8367-4902-9FA3-FDDE24C2B873}" xr6:coauthVersionLast="47" xr6:coauthVersionMax="47" xr10:uidLastSave="{00000000-0000-0000-0000-000000000000}"/>
  <bookViews>
    <workbookView xWindow="1485" yWindow="1365" windowWidth="21600" windowHeight="11385" xr2:uid="{00000000-000D-0000-FFFF-FFFF00000000}"/>
  </bookViews>
  <sheets>
    <sheet name="Budget Overview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1" l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2" i="1"/>
  <c r="B11" i="1"/>
  <c r="B10" i="1"/>
  <c r="B9" i="1"/>
  <c r="B8" i="1"/>
  <c r="B7" i="1"/>
  <c r="B13" i="1" l="1"/>
  <c r="B32" i="1"/>
</calcChain>
</file>

<file path=xl/sharedStrings.xml><?xml version="1.0" encoding="utf-8"?>
<sst xmlns="http://schemas.openxmlformats.org/spreadsheetml/2006/main" count="32" uniqueCount="32">
  <si>
    <t>Total</t>
  </si>
  <si>
    <t>Income</t>
  </si>
  <si>
    <t xml:space="preserve">   Donations</t>
  </si>
  <si>
    <t xml:space="preserve">   Fundraising Events</t>
  </si>
  <si>
    <t xml:space="preserve">   Lifetime Care Fees</t>
  </si>
  <si>
    <t xml:space="preserve">   Merchandise Sales</t>
  </si>
  <si>
    <t xml:space="preserve">   Royalties</t>
  </si>
  <si>
    <t xml:space="preserve">   Tours</t>
  </si>
  <si>
    <t>Total Income</t>
  </si>
  <si>
    <t>Expenses</t>
  </si>
  <si>
    <t xml:space="preserve">   Advertising &amp; Marketing</t>
  </si>
  <si>
    <t xml:space="preserve">   Bank and Credit Card Fees</t>
  </si>
  <si>
    <t xml:space="preserve">   Dues and Subscriptions</t>
  </si>
  <si>
    <t xml:space="preserve">   Facilities Expenses</t>
  </si>
  <si>
    <t xml:space="preserve">   Fundraising Expenses</t>
  </si>
  <si>
    <t xml:space="preserve">   Insurance</t>
  </si>
  <si>
    <t xml:space="preserve">   Legal &amp; Professional Services</t>
  </si>
  <si>
    <t xml:space="preserve">   Meals &amp; Meetings</t>
  </si>
  <si>
    <t xml:space="preserve">   Merchandise Expense</t>
  </si>
  <si>
    <t xml:space="preserve">   Office Supplies</t>
  </si>
  <si>
    <t xml:space="preserve">   Other Business Expenses</t>
  </si>
  <si>
    <t xml:space="preserve">   Payroll Expenses</t>
  </si>
  <si>
    <t xml:space="preserve">   Postage</t>
  </si>
  <si>
    <t xml:space="preserve">   Printing</t>
  </si>
  <si>
    <t xml:space="preserve">   Program Expenses</t>
  </si>
  <si>
    <t xml:space="preserve">   Taxes, Licenses, and Fees</t>
  </si>
  <si>
    <t xml:space="preserve">   Vehicle Expenses</t>
  </si>
  <si>
    <t>Total Expenses</t>
  </si>
  <si>
    <t>Net Operating Income</t>
  </si>
  <si>
    <t>Exotic Avian Sanctuary of Tennessee</t>
  </si>
  <si>
    <t>January - December 2022</t>
  </si>
  <si>
    <t>Budget Overview: 2022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</si>
</sst>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workbookViewId="0">
      <selection activeCell="C5" sqref="C5"/>
    </sheetView>
  </sheetViews>
  <sheetFormatPr defaultRowHeight="15" x14ac:dyDescent="0.25"/>
  <cols>
    <col min="1" max="1" width="39.5703125" customWidth="1"/>
    <col min="2" max="2" width="13.5703125" customWidth="1"/>
  </cols>
  <sheetData>
    <row r="1" spans="1:2" ht="18" x14ac:dyDescent="0.25">
      <c r="A1" s="8" t="s">
        <v>29</v>
      </c>
      <c r="B1" s="7"/>
    </row>
    <row r="2" spans="1:2" ht="18" x14ac:dyDescent="0.25">
      <c r="A2" s="8" t="s">
        <v>31</v>
      </c>
      <c r="B2" s="7"/>
    </row>
    <row r="3" spans="1:2" x14ac:dyDescent="0.25">
      <c r="A3" s="9" t="s">
        <v>30</v>
      </c>
      <c r="B3" s="7"/>
    </row>
    <row r="5" spans="1:2" x14ac:dyDescent="0.25">
      <c r="A5" s="1"/>
      <c r="B5" s="2" t="s">
        <v>0</v>
      </c>
    </row>
    <row r="6" spans="1:2" x14ac:dyDescent="0.25">
      <c r="A6" s="3" t="s">
        <v>1</v>
      </c>
      <c r="B6" s="4"/>
    </row>
    <row r="7" spans="1:2" x14ac:dyDescent="0.25">
      <c r="A7" s="3" t="s">
        <v>2</v>
      </c>
      <c r="B7" s="5">
        <f>71500.08</f>
        <v>71500.08</v>
      </c>
    </row>
    <row r="8" spans="1:2" x14ac:dyDescent="0.25">
      <c r="A8" s="3" t="s">
        <v>3</v>
      </c>
      <c r="B8" s="5">
        <f>25700</f>
        <v>25700</v>
      </c>
    </row>
    <row r="9" spans="1:2" x14ac:dyDescent="0.25">
      <c r="A9" s="3" t="s">
        <v>4</v>
      </c>
      <c r="B9" s="5">
        <f>8400</f>
        <v>8400</v>
      </c>
    </row>
    <row r="10" spans="1:2" x14ac:dyDescent="0.25">
      <c r="A10" s="3" t="s">
        <v>5</v>
      </c>
      <c r="B10" s="5">
        <f>4000</f>
        <v>4000</v>
      </c>
    </row>
    <row r="11" spans="1:2" x14ac:dyDescent="0.25">
      <c r="A11" s="3" t="s">
        <v>6</v>
      </c>
      <c r="B11" s="5">
        <f>700</f>
        <v>700</v>
      </c>
    </row>
    <row r="12" spans="1:2" x14ac:dyDescent="0.25">
      <c r="A12" s="3" t="s">
        <v>7</v>
      </c>
      <c r="B12" s="5">
        <f>1500</f>
        <v>1500</v>
      </c>
    </row>
    <row r="13" spans="1:2" x14ac:dyDescent="0.25">
      <c r="A13" s="3" t="s">
        <v>8</v>
      </c>
      <c r="B13" s="6">
        <f>(((((B7)+(B8))+(B9))+(B10))+(B11))+(B12)</f>
        <v>111800.08</v>
      </c>
    </row>
    <row r="14" spans="1:2" x14ac:dyDescent="0.25">
      <c r="A14" s="3" t="s">
        <v>9</v>
      </c>
      <c r="B14" s="4"/>
    </row>
    <row r="15" spans="1:2" x14ac:dyDescent="0.25">
      <c r="A15" s="3" t="s">
        <v>10</v>
      </c>
      <c r="B15" s="5">
        <f>250</f>
        <v>250</v>
      </c>
    </row>
    <row r="16" spans="1:2" x14ac:dyDescent="0.25">
      <c r="A16" s="3" t="s">
        <v>11</v>
      </c>
      <c r="B16" s="5">
        <f>1569.01</f>
        <v>1569.01</v>
      </c>
    </row>
    <row r="17" spans="1:2" x14ac:dyDescent="0.25">
      <c r="A17" s="3" t="s">
        <v>12</v>
      </c>
      <c r="B17" s="5">
        <f>978.37</f>
        <v>978.37</v>
      </c>
    </row>
    <row r="18" spans="1:2" x14ac:dyDescent="0.25">
      <c r="A18" s="3" t="s">
        <v>13</v>
      </c>
      <c r="B18" s="5">
        <f>13859.11</f>
        <v>13859.11</v>
      </c>
    </row>
    <row r="19" spans="1:2" x14ac:dyDescent="0.25">
      <c r="A19" s="3" t="s">
        <v>14</v>
      </c>
      <c r="B19" s="5">
        <f>1966.82</f>
        <v>1966.82</v>
      </c>
    </row>
    <row r="20" spans="1:2" x14ac:dyDescent="0.25">
      <c r="A20" s="3" t="s">
        <v>15</v>
      </c>
      <c r="B20" s="5">
        <f>2464.46</f>
        <v>2464.46</v>
      </c>
    </row>
    <row r="21" spans="1:2" x14ac:dyDescent="0.25">
      <c r="A21" s="3" t="s">
        <v>16</v>
      </c>
      <c r="B21" s="5">
        <f>1429.99</f>
        <v>1429.99</v>
      </c>
    </row>
    <row r="22" spans="1:2" x14ac:dyDescent="0.25">
      <c r="A22" s="3" t="s">
        <v>17</v>
      </c>
      <c r="B22" s="5">
        <f>167.97</f>
        <v>167.97</v>
      </c>
    </row>
    <row r="23" spans="1:2" x14ac:dyDescent="0.25">
      <c r="A23" s="3" t="s">
        <v>18</v>
      </c>
      <c r="B23" s="5">
        <f>32</f>
        <v>32</v>
      </c>
    </row>
    <row r="24" spans="1:2" x14ac:dyDescent="0.25">
      <c r="A24" s="3" t="s">
        <v>19</v>
      </c>
      <c r="B24" s="5">
        <f>401.71</f>
        <v>401.71</v>
      </c>
    </row>
    <row r="25" spans="1:2" x14ac:dyDescent="0.25">
      <c r="A25" s="3" t="s">
        <v>20</v>
      </c>
      <c r="B25" s="5">
        <f>321.17</f>
        <v>321.17</v>
      </c>
    </row>
    <row r="26" spans="1:2" x14ac:dyDescent="0.25">
      <c r="A26" s="3" t="s">
        <v>21</v>
      </c>
      <c r="B26" s="5">
        <f>10495.9</f>
        <v>10495.9</v>
      </c>
    </row>
    <row r="27" spans="1:2" x14ac:dyDescent="0.25">
      <c r="A27" s="3" t="s">
        <v>22</v>
      </c>
      <c r="B27" s="5">
        <f>276.15</f>
        <v>276.14999999999998</v>
      </c>
    </row>
    <row r="28" spans="1:2" x14ac:dyDescent="0.25">
      <c r="A28" s="3" t="s">
        <v>23</v>
      </c>
      <c r="B28" s="5">
        <f>228.14</f>
        <v>228.14</v>
      </c>
    </row>
    <row r="29" spans="1:2" x14ac:dyDescent="0.25">
      <c r="A29" s="3" t="s">
        <v>24</v>
      </c>
      <c r="B29" s="5">
        <f>46419.21</f>
        <v>46419.21</v>
      </c>
    </row>
    <row r="30" spans="1:2" x14ac:dyDescent="0.25">
      <c r="A30" s="3" t="s">
        <v>25</v>
      </c>
      <c r="B30" s="5">
        <f>2418.41</f>
        <v>2418.41</v>
      </c>
    </row>
    <row r="31" spans="1:2" x14ac:dyDescent="0.25">
      <c r="A31" s="3" t="s">
        <v>26</v>
      </c>
      <c r="B31" s="5">
        <f>771.57</f>
        <v>771.57</v>
      </c>
    </row>
    <row r="32" spans="1:2" x14ac:dyDescent="0.25">
      <c r="A32" s="3" t="s">
        <v>27</v>
      </c>
      <c r="B32" s="6">
        <f>((((((((((((((((B15)+(B16))+(B17))+(B18))+(B19))+(B20))+(B21))+(B22))+(B23))+(B24))+(B25))+(B26))+(B27))+(B28))+(B29))+(B30))+(B31)</f>
        <v>84049.99000000002</v>
      </c>
    </row>
    <row r="33" spans="1:2" x14ac:dyDescent="0.25">
      <c r="A33" s="3" t="s">
        <v>28</v>
      </c>
      <c r="B33" s="6">
        <f>(B13)-(B32)</f>
        <v>27750.089999999982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Carrie Wilsman</cp:lastModifiedBy>
  <cp:lastPrinted>2022-02-11T13:30:32Z</cp:lastPrinted>
  <dcterms:created xsi:type="dcterms:W3CDTF">2022-02-11T13:28:33Z</dcterms:created>
  <dcterms:modified xsi:type="dcterms:W3CDTF">2022-02-11T13:30:51Z</dcterms:modified>
</cp:coreProperties>
</file>