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n-PC\Downloads\"/>
    </mc:Choice>
  </mc:AlternateContent>
  <bookViews>
    <workbookView xWindow="0" yWindow="0" windowWidth="19200" windowHeight="8016"/>
  </bookViews>
  <sheets>
    <sheet name="Expense Projections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64" i="1" l="1"/>
  <c r="G66" i="1" s="1"/>
  <c r="F64" i="1"/>
  <c r="E64" i="1"/>
  <c r="D64" i="1"/>
  <c r="C64" i="1"/>
  <c r="G48" i="1"/>
  <c r="F48" i="1"/>
  <c r="E48" i="1"/>
  <c r="E47" i="1"/>
  <c r="C47" i="1"/>
  <c r="C48" i="1" s="1"/>
  <c r="C66" i="1" s="1"/>
  <c r="D45" i="1"/>
  <c r="D48" i="1" s="1"/>
  <c r="G21" i="1"/>
  <c r="D21" i="1"/>
  <c r="D66" i="1" s="1"/>
  <c r="C21" i="1"/>
  <c r="F17" i="1"/>
  <c r="F21" i="1" s="1"/>
  <c r="F66" i="1" s="1"/>
  <c r="E12" i="1"/>
  <c r="E21" i="1" s="1"/>
  <c r="E66" i="1" s="1"/>
  <c r="L6" i="1"/>
  <c r="K6" i="1"/>
  <c r="L5" i="1"/>
  <c r="N4" i="1"/>
  <c r="N5" i="1" s="1"/>
  <c r="M4" i="1"/>
  <c r="M5" i="1" s="1"/>
  <c r="L4" i="1"/>
  <c r="K4" i="1"/>
  <c r="P4" i="1" s="1"/>
  <c r="O3" i="1"/>
  <c r="O5" i="1" s="1"/>
  <c r="N3" i="1"/>
  <c r="M3" i="1"/>
  <c r="L3" i="1"/>
  <c r="P3" i="1" s="1"/>
  <c r="K3" i="1"/>
  <c r="K5" i="1" s="1"/>
  <c r="P5" i="1" l="1"/>
</calcChain>
</file>

<file path=xl/sharedStrings.xml><?xml version="1.0" encoding="utf-8"?>
<sst xmlns="http://schemas.openxmlformats.org/spreadsheetml/2006/main" count="74" uniqueCount="74">
  <si>
    <t>2019 YTD Final</t>
  </si>
  <si>
    <t>2020 YTD Final</t>
  </si>
  <si>
    <t>2021 YTD Final</t>
  </si>
  <si>
    <t>2022 YTD Final</t>
  </si>
  <si>
    <t>2023 Budget</t>
  </si>
  <si>
    <t>Staff Related Expense Average*</t>
  </si>
  <si>
    <t>Revenues</t>
  </si>
  <si>
    <t>Year</t>
  </si>
  <si>
    <t>2023 (budgeted)**</t>
  </si>
  <si>
    <t>4-year avg</t>
  </si>
  <si>
    <t xml:space="preserve">Tuition-regular  </t>
  </si>
  <si>
    <t>Staff Total per year</t>
  </si>
  <si>
    <t>Tuition subsidy</t>
  </si>
  <si>
    <t>Avg Staff per year</t>
  </si>
  <si>
    <t>Essential Workers Certificate</t>
  </si>
  <si>
    <t>Total Staff Exp/Total Staff</t>
  </si>
  <si>
    <t>EWC tuition subsidy (co-pay, non-cert enrollees)</t>
  </si>
  <si>
    <t>Total Children Enrolled</t>
  </si>
  <si>
    <t>DHS/CFMT Covid Supplies Funding</t>
  </si>
  <si>
    <t>*salaries and wages,training, general and curriculum expense</t>
  </si>
  <si>
    <t>Waiting list</t>
  </si>
  <si>
    <t>**2022 includes CARESAct COVID staff retention bonus</t>
  </si>
  <si>
    <t>Graduation fees</t>
  </si>
  <si>
    <t>Fees</t>
  </si>
  <si>
    <t>Security fees</t>
  </si>
  <si>
    <t>Grant revenue</t>
  </si>
  <si>
    <t>United Way contributions</t>
  </si>
  <si>
    <t>Insurance proceeds - loss of income</t>
  </si>
  <si>
    <t>Insurance Proceeds*</t>
  </si>
  <si>
    <t>Lessons/field trip revenue</t>
  </si>
  <si>
    <t>Contribution income</t>
  </si>
  <si>
    <t>Miscellaneous revenue</t>
  </si>
  <si>
    <t>Teacher gifts income</t>
  </si>
  <si>
    <t>Interest earned- general</t>
  </si>
  <si>
    <t>Total revenues</t>
  </si>
  <si>
    <t>Operating expenses</t>
  </si>
  <si>
    <t>Salaries and wages</t>
  </si>
  <si>
    <t>Training</t>
  </si>
  <si>
    <t>Graduation expense</t>
  </si>
  <si>
    <t>Lessons/field trip expense</t>
  </si>
  <si>
    <t>Food service</t>
  </si>
  <si>
    <t>Professional services</t>
  </si>
  <si>
    <t>Vehicle expense</t>
  </si>
  <si>
    <t>Bank charges</t>
  </si>
  <si>
    <t>Credit card fees</t>
  </si>
  <si>
    <t>Bad debts/checks</t>
  </si>
  <si>
    <t>Depreciation/amortization</t>
  </si>
  <si>
    <t>Rents</t>
  </si>
  <si>
    <t>Building, equip maintenance</t>
  </si>
  <si>
    <t>Repairs due to tornado*</t>
  </si>
  <si>
    <t>Utilities</t>
  </si>
  <si>
    <t>Insurance</t>
  </si>
  <si>
    <t>General supplies</t>
  </si>
  <si>
    <t>Office supplies</t>
  </si>
  <si>
    <t>Curriculum supplies</t>
  </si>
  <si>
    <t>Licenses</t>
  </si>
  <si>
    <t>COVID Supplies</t>
  </si>
  <si>
    <t>Enhancement Grant Supplies</t>
  </si>
  <si>
    <t>Miscellaneous</t>
  </si>
  <si>
    <t>Total operating expenses</t>
  </si>
  <si>
    <t>Other revenue and expense</t>
  </si>
  <si>
    <t>Interest - general</t>
  </si>
  <si>
    <t>PPP Loan Forgiveness</t>
  </si>
  <si>
    <t>Parents night out</t>
  </si>
  <si>
    <t>Fundraiser income - Jamie's Fund</t>
  </si>
  <si>
    <t>Fundraiser income - Events</t>
  </si>
  <si>
    <t>Fundraiser income - Raffle</t>
  </si>
  <si>
    <t>Fundraiser income - Silent Auction</t>
  </si>
  <si>
    <t>Fundraiser income - Other</t>
  </si>
  <si>
    <t>Fundraiser income - Kroger</t>
  </si>
  <si>
    <t>Fundraiser income - Donations</t>
  </si>
  <si>
    <t>Fundraisers expense/cost</t>
  </si>
  <si>
    <t>Total  other revenue and expense</t>
  </si>
  <si>
    <t>Revenue over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</si>
</sst>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9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0"/>
      <color theme="1"/>
      <name val="&quot;Times New Roman&quot;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&quot;Times New Roman&quot;"/>
    </font>
    <font>
      <sz val="10"/>
      <color theme="1"/>
      <name val="Arial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/>
    <xf numFmtId="164" fontId="2" fillId="2" borderId="0" xfId="0" applyNumberFormat="1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/>
    <xf numFmtId="0" fontId="3" fillId="2" borderId="0" xfId="0" applyFont="1" applyFill="1" applyAlignment="1">
      <alignment wrapText="1"/>
    </xf>
    <xf numFmtId="49" fontId="2" fillId="2" borderId="0" xfId="0" applyNumberFormat="1" applyFont="1" applyFill="1" applyAlignment="1"/>
    <xf numFmtId="164" fontId="1" fillId="2" borderId="0" xfId="0" applyNumberFormat="1" applyFont="1" applyFill="1" applyAlignment="1"/>
    <xf numFmtId="0" fontId="1" fillId="2" borderId="0" xfId="0" applyFont="1" applyFill="1" applyAlignment="1"/>
    <xf numFmtId="0" fontId="3" fillId="2" borderId="4" xfId="0" applyFont="1" applyFill="1" applyBorder="1" applyAlignment="1">
      <alignment horizontal="center"/>
    </xf>
    <xf numFmtId="49" fontId="5" fillId="2" borderId="0" xfId="0" applyNumberFormat="1" applyFont="1" applyFill="1" applyAlignment="1"/>
    <xf numFmtId="164" fontId="5" fillId="2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164" fontId="1" fillId="2" borderId="4" xfId="0" applyNumberFormat="1" applyFont="1" applyFill="1" applyBorder="1" applyAlignment="1"/>
    <xf numFmtId="164" fontId="3" fillId="2" borderId="4" xfId="0" applyNumberFormat="1" applyFont="1" applyFill="1" applyBorder="1" applyAlignment="1"/>
    <xf numFmtId="0" fontId="1" fillId="2" borderId="4" xfId="0" applyFont="1" applyFill="1" applyBorder="1" applyAlignment="1"/>
    <xf numFmtId="0" fontId="5" fillId="2" borderId="4" xfId="0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0" fontId="6" fillId="0" borderId="4" xfId="0" applyFont="1" applyBorder="1"/>
    <xf numFmtId="0" fontId="7" fillId="2" borderId="4" xfId="0" applyFont="1" applyFill="1" applyBorder="1" applyAlignment="1"/>
    <xf numFmtId="0" fontId="3" fillId="2" borderId="4" xfId="0" applyFont="1" applyFill="1" applyBorder="1" applyAlignment="1"/>
    <xf numFmtId="0" fontId="8" fillId="0" borderId="4" xfId="0" applyFont="1" applyBorder="1" applyAlignment="1"/>
    <xf numFmtId="0" fontId="5" fillId="2" borderId="0" xfId="0" applyFont="1" applyFill="1" applyAlignment="1"/>
    <xf numFmtId="49" fontId="5" fillId="2" borderId="0" xfId="0" applyNumberFormat="1" applyFont="1" applyFill="1" applyAlignment="1"/>
    <xf numFmtId="0" fontId="5" fillId="2" borderId="0" xfId="0" applyFont="1" applyFill="1" applyAlignment="1"/>
    <xf numFmtId="164" fontId="5" fillId="2" borderId="5" xfId="0" applyNumberFormat="1" applyFont="1" applyFill="1" applyBorder="1" applyAlignment="1">
      <alignment horizontal="right"/>
    </xf>
    <xf numFmtId="164" fontId="5" fillId="2" borderId="5" xfId="0" applyNumberFormat="1" applyFont="1" applyFill="1" applyBorder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/>
    <xf numFmtId="49" fontId="2" fillId="2" borderId="0" xfId="0" applyNumberFormat="1" applyFont="1" applyFill="1" applyAlignment="1"/>
    <xf numFmtId="39" fontId="2" fillId="2" borderId="5" xfId="0" applyNumberFormat="1" applyFont="1" applyFill="1" applyBorder="1" applyAlignment="1">
      <alignment horizontal="right"/>
    </xf>
    <xf numFmtId="164" fontId="6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6" fillId="0" borderId="0" xfId="0" applyFont="1" applyAlignment="1">
      <alignment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nrollmen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lmen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004"/>
  <sheetViews>
    <sheetView tabSelected="1" workbookViewId="0">
      <pane ySplit="1" topLeftCell="A2" activePane="bottomLeft" state="frozen"/>
      <selection pane="bottomLeft" activeCell="V6" sqref="V6"/>
    </sheetView>
  </sheetViews>
  <sheetFormatPr defaultColWidth="12.6640625" defaultRowHeight="15.75" customHeight="1"/>
  <cols>
    <col min="2" max="2" width="34" customWidth="1"/>
    <col min="3" max="3" width="0.33203125" customWidth="1"/>
    <col min="4" max="6" width="12.6640625" hidden="1" customWidth="1"/>
    <col min="8" max="8" width="0.33203125" customWidth="1"/>
    <col min="9" max="9" width="94.44140625" hidden="1" customWidth="1"/>
    <col min="10" max="10" width="0.109375" hidden="1" customWidth="1"/>
    <col min="11" max="14" width="12.6640625" hidden="1" customWidth="1"/>
    <col min="15" max="15" width="14.6640625" hidden="1" customWidth="1"/>
    <col min="16" max="18" width="12.6640625" hidden="1" customWidth="1"/>
  </cols>
  <sheetData>
    <row r="1" spans="1:16">
      <c r="A1" s="1"/>
      <c r="B1" s="2"/>
      <c r="C1" s="3" t="s">
        <v>0</v>
      </c>
      <c r="D1" s="4" t="s">
        <v>1</v>
      </c>
      <c r="E1" s="4" t="s">
        <v>2</v>
      </c>
      <c r="F1" s="5" t="s">
        <v>3</v>
      </c>
      <c r="G1" s="6" t="s">
        <v>4</v>
      </c>
      <c r="H1" s="7"/>
      <c r="I1" s="7"/>
      <c r="J1" s="1"/>
      <c r="K1" s="36" t="s">
        <v>5</v>
      </c>
      <c r="L1" s="37"/>
      <c r="M1" s="37"/>
      <c r="N1" s="37"/>
      <c r="O1" s="37"/>
      <c r="P1" s="38"/>
    </row>
    <row r="2" spans="1:16">
      <c r="A2" s="8" t="s">
        <v>6</v>
      </c>
      <c r="B2" s="1"/>
      <c r="C2" s="9"/>
      <c r="D2" s="9"/>
      <c r="E2" s="9"/>
      <c r="F2" s="1"/>
      <c r="G2" s="9"/>
      <c r="H2" s="1"/>
      <c r="I2" s="1"/>
      <c r="J2" s="10" t="s">
        <v>7</v>
      </c>
      <c r="K2" s="11">
        <v>2019</v>
      </c>
      <c r="L2" s="11">
        <v>2020</v>
      </c>
      <c r="M2" s="11">
        <v>2021</v>
      </c>
      <c r="N2" s="11">
        <v>2022</v>
      </c>
      <c r="O2" s="11" t="s">
        <v>8</v>
      </c>
      <c r="P2" s="11" t="s">
        <v>9</v>
      </c>
    </row>
    <row r="3" spans="1:16">
      <c r="A3" s="1"/>
      <c r="B3" s="12" t="s">
        <v>10</v>
      </c>
      <c r="C3" s="13">
        <v>1165887.26</v>
      </c>
      <c r="D3" s="14">
        <v>379947.23</v>
      </c>
      <c r="E3" s="14">
        <v>493850.56</v>
      </c>
      <c r="F3" s="13">
        <v>994221.25</v>
      </c>
      <c r="G3" s="13">
        <v>1153480</v>
      </c>
      <c r="H3" s="1"/>
      <c r="I3" s="1"/>
      <c r="J3" s="10" t="s">
        <v>11</v>
      </c>
      <c r="K3" s="15">
        <f>C25+C26+C43+C41</f>
        <v>895905.37</v>
      </c>
      <c r="L3" s="15">
        <f>D25+D26+D43+D41</f>
        <v>827862.86</v>
      </c>
      <c r="M3" s="15">
        <f>E25+E26+E43+E41</f>
        <v>736160.3600000001</v>
      </c>
      <c r="N3" s="15">
        <f>F25+F26+F43+F41</f>
        <v>952045.7</v>
      </c>
      <c r="O3" s="15">
        <f>G25+G26+G43+G41</f>
        <v>963000</v>
      </c>
      <c r="P3" s="16">
        <f>(N3+M3+L3)/3</f>
        <v>838689.64</v>
      </c>
    </row>
    <row r="4" spans="1:16">
      <c r="A4" s="1"/>
      <c r="B4" s="12" t="s">
        <v>12</v>
      </c>
      <c r="C4" s="13">
        <v>-99985</v>
      </c>
      <c r="D4" s="14">
        <v>-30493.5</v>
      </c>
      <c r="E4" s="14">
        <v>-31843.599999999999</v>
      </c>
      <c r="F4" s="14">
        <v>-50805.25</v>
      </c>
      <c r="G4" s="13">
        <v>-42220</v>
      </c>
      <c r="H4" s="1"/>
      <c r="I4" s="1"/>
      <c r="J4" s="10" t="s">
        <v>13</v>
      </c>
      <c r="K4" s="17">
        <f>(25+27+29+27)/4</f>
        <v>27</v>
      </c>
      <c r="L4" s="18">
        <f>(28+24+22+21)/4</f>
        <v>23.75</v>
      </c>
      <c r="M4" s="18">
        <f>(21+19+19+20)/4</f>
        <v>19.75</v>
      </c>
      <c r="N4" s="18">
        <f>(20+20+21+20)/4</f>
        <v>20.25</v>
      </c>
      <c r="O4" s="15">
        <v>20</v>
      </c>
      <c r="P4" s="16">
        <f>(K4+L4+M4+N4)/4</f>
        <v>22.6875</v>
      </c>
    </row>
    <row r="5" spans="1:16">
      <c r="A5" s="1"/>
      <c r="B5" s="12" t="s">
        <v>14</v>
      </c>
      <c r="C5" s="13">
        <v>0</v>
      </c>
      <c r="D5" s="14">
        <v>448733.22</v>
      </c>
      <c r="E5" s="14">
        <v>537680.19999999995</v>
      </c>
      <c r="F5" s="14">
        <v>0</v>
      </c>
      <c r="G5" s="14">
        <v>0</v>
      </c>
      <c r="H5" s="1"/>
      <c r="I5" s="1"/>
      <c r="J5" s="10" t="s">
        <v>15</v>
      </c>
      <c r="K5" s="19">
        <f>K3/K4</f>
        <v>33181.68037037037</v>
      </c>
      <c r="L5" s="19">
        <f>L3/L4</f>
        <v>34857.383578947367</v>
      </c>
      <c r="M5" s="19">
        <f>M3/M4</f>
        <v>37273.942278481016</v>
      </c>
      <c r="N5" s="19">
        <f>N3/N4</f>
        <v>47014.602469135803</v>
      </c>
      <c r="O5" s="19">
        <f>O3/O4</f>
        <v>48150</v>
      </c>
      <c r="P5" s="16">
        <f>(N5+M5+L5+K5)/3</f>
        <v>50775.869565644854</v>
      </c>
    </row>
    <row r="6" spans="1:16">
      <c r="A6" s="1"/>
      <c r="B6" s="12" t="s">
        <v>16</v>
      </c>
      <c r="C6" s="13">
        <v>0</v>
      </c>
      <c r="D6" s="14">
        <v>319620.5</v>
      </c>
      <c r="E6" s="14">
        <v>0</v>
      </c>
      <c r="F6" s="14">
        <v>0</v>
      </c>
      <c r="G6" s="14">
        <v>0</v>
      </c>
      <c r="H6" s="1"/>
      <c r="I6" s="1"/>
      <c r="J6" s="10" t="s">
        <v>17</v>
      </c>
      <c r="K6" s="20" t="e">
        <f>[1]Enrollment!B13</f>
        <v>#REF!</v>
      </c>
      <c r="L6" s="20" t="e">
        <f>[1]Enrollment!B13</f>
        <v>#REF!</v>
      </c>
      <c r="M6" s="20" t="e">
        <v>#REF!</v>
      </c>
      <c r="N6" s="20" t="e">
        <v>#REF!</v>
      </c>
      <c r="O6" s="17">
        <v>82</v>
      </c>
      <c r="P6" s="20"/>
    </row>
    <row r="7" spans="1:16">
      <c r="A7" s="1"/>
      <c r="B7" s="12" t="s">
        <v>18</v>
      </c>
      <c r="C7" s="13">
        <v>0</v>
      </c>
      <c r="D7" s="14">
        <v>4057</v>
      </c>
      <c r="E7" s="14">
        <v>0</v>
      </c>
      <c r="F7" s="14">
        <v>0</v>
      </c>
      <c r="G7" s="14">
        <v>0</v>
      </c>
      <c r="H7" s="1"/>
      <c r="I7" s="1"/>
      <c r="J7" s="10"/>
      <c r="K7" s="20"/>
      <c r="L7" s="21"/>
      <c r="M7" s="22" t="s">
        <v>19</v>
      </c>
      <c r="N7" s="21"/>
      <c r="O7" s="23"/>
      <c r="P7" s="23"/>
    </row>
    <row r="8" spans="1:16">
      <c r="A8" s="1"/>
      <c r="B8" s="12" t="s">
        <v>20</v>
      </c>
      <c r="C8" s="13">
        <v>5040.16</v>
      </c>
      <c r="D8" s="14">
        <v>6855.88</v>
      </c>
      <c r="E8" s="14">
        <v>7265.64</v>
      </c>
      <c r="F8" s="14">
        <v>9590</v>
      </c>
      <c r="G8" s="14">
        <v>8000</v>
      </c>
      <c r="H8" s="1"/>
      <c r="I8" s="1"/>
      <c r="J8" s="1"/>
      <c r="K8" s="21"/>
      <c r="L8" s="21"/>
      <c r="M8" s="24" t="s">
        <v>21</v>
      </c>
      <c r="N8" s="21"/>
      <c r="O8" s="21"/>
      <c r="P8" s="21"/>
    </row>
    <row r="9" spans="1:16">
      <c r="A9" s="1"/>
      <c r="B9" s="12" t="s">
        <v>22</v>
      </c>
      <c r="C9" s="13">
        <v>400</v>
      </c>
      <c r="D9" s="14">
        <v>0</v>
      </c>
      <c r="E9" s="14">
        <v>400</v>
      </c>
      <c r="F9" s="14">
        <v>375</v>
      </c>
      <c r="G9" s="13">
        <v>700</v>
      </c>
      <c r="H9" s="25"/>
      <c r="I9" s="25"/>
      <c r="J9" s="25"/>
      <c r="K9" s="1"/>
      <c r="L9" s="1"/>
      <c r="M9" s="1"/>
      <c r="N9" s="1"/>
      <c r="O9" s="1"/>
      <c r="P9" s="1"/>
    </row>
    <row r="10" spans="1:16">
      <c r="A10" s="1"/>
      <c r="B10" s="12" t="s">
        <v>23</v>
      </c>
      <c r="C10" s="13">
        <v>12004</v>
      </c>
      <c r="D10" s="14">
        <v>1199</v>
      </c>
      <c r="E10" s="14">
        <v>8760</v>
      </c>
      <c r="F10" s="13">
        <v>14280</v>
      </c>
      <c r="G10" s="14">
        <v>24000</v>
      </c>
      <c r="H10" s="1"/>
      <c r="I10" s="1"/>
      <c r="J10" s="1"/>
      <c r="K10" s="1"/>
      <c r="L10" s="1"/>
      <c r="M10" s="1"/>
      <c r="N10" s="1"/>
      <c r="O10" s="1"/>
      <c r="P10" s="1"/>
    </row>
    <row r="11" spans="1:16">
      <c r="A11" s="1"/>
      <c r="B11" s="12" t="s">
        <v>24</v>
      </c>
      <c r="C11" s="13">
        <v>700</v>
      </c>
      <c r="D11" s="14">
        <v>300</v>
      </c>
      <c r="E11" s="14">
        <v>350</v>
      </c>
      <c r="F11" s="14">
        <v>1250</v>
      </c>
      <c r="G11" s="14">
        <v>350</v>
      </c>
      <c r="H11" s="1"/>
      <c r="I11" s="1"/>
      <c r="J11" s="1"/>
      <c r="K11" s="1"/>
      <c r="L11" s="1"/>
      <c r="M11" s="1"/>
      <c r="N11" s="1"/>
      <c r="O11" s="1"/>
      <c r="P11" s="1"/>
    </row>
    <row r="12" spans="1:16">
      <c r="A12" s="1"/>
      <c r="B12" s="12" t="s">
        <v>25</v>
      </c>
      <c r="C12" s="13">
        <v>5580.99</v>
      </c>
      <c r="D12" s="14">
        <v>352877</v>
      </c>
      <c r="E12" s="14">
        <f>47111.52+1500</f>
        <v>48611.519999999997</v>
      </c>
      <c r="F12" s="13">
        <v>505136.81</v>
      </c>
      <c r="G12" s="14">
        <v>5500</v>
      </c>
      <c r="H12" s="25"/>
      <c r="I12" s="25"/>
      <c r="J12" s="25"/>
      <c r="K12" s="1"/>
      <c r="L12" s="1"/>
      <c r="M12" s="1"/>
      <c r="N12" s="1"/>
      <c r="O12" s="1"/>
      <c r="P12" s="1"/>
    </row>
    <row r="13" spans="1:16">
      <c r="A13" s="1"/>
      <c r="B13" s="12" t="s">
        <v>26</v>
      </c>
      <c r="C13" s="13">
        <v>1465.88</v>
      </c>
      <c r="D13" s="14">
        <v>1036</v>
      </c>
      <c r="E13" s="14">
        <v>1096.8800000000001</v>
      </c>
      <c r="F13" s="14">
        <v>1943.19</v>
      </c>
      <c r="G13" s="14">
        <v>1500</v>
      </c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1"/>
      <c r="B14" s="12" t="s">
        <v>27</v>
      </c>
      <c r="C14" s="13">
        <v>0</v>
      </c>
      <c r="D14" s="14">
        <v>16099.45</v>
      </c>
      <c r="E14" s="14">
        <v>0</v>
      </c>
      <c r="F14" s="14">
        <v>0</v>
      </c>
      <c r="G14" s="14">
        <v>0</v>
      </c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A15" s="1"/>
      <c r="B15" s="26" t="s">
        <v>28</v>
      </c>
      <c r="C15" s="13">
        <v>95517.33</v>
      </c>
      <c r="D15" s="14">
        <v>99280.359999999986</v>
      </c>
      <c r="E15" s="14">
        <v>0</v>
      </c>
      <c r="F15" s="14">
        <v>0</v>
      </c>
      <c r="G15" s="14">
        <v>0</v>
      </c>
      <c r="H15" s="1"/>
      <c r="I15" s="1"/>
      <c r="J15" s="1"/>
      <c r="K15" s="1"/>
      <c r="L15" s="1"/>
      <c r="M15" s="1"/>
      <c r="N15" s="1"/>
      <c r="O15" s="1"/>
      <c r="P15" s="1"/>
    </row>
    <row r="16" spans="1:16">
      <c r="A16" s="1"/>
      <c r="B16" s="12" t="s">
        <v>29</v>
      </c>
      <c r="C16" s="13">
        <v>23650</v>
      </c>
      <c r="D16" s="14">
        <v>4625</v>
      </c>
      <c r="E16" s="14">
        <v>414</v>
      </c>
      <c r="F16" s="13">
        <v>16089.25</v>
      </c>
      <c r="G16" s="14">
        <v>25000</v>
      </c>
      <c r="H16" s="27"/>
      <c r="I16" s="27"/>
      <c r="J16" s="27"/>
      <c r="K16" s="1"/>
      <c r="L16" s="1"/>
      <c r="M16" s="1"/>
      <c r="N16" s="1"/>
      <c r="O16" s="1"/>
      <c r="P16" s="1"/>
    </row>
    <row r="17" spans="1:16">
      <c r="A17" s="1"/>
      <c r="B17" s="12" t="s">
        <v>30</v>
      </c>
      <c r="C17" s="13">
        <v>2505.02</v>
      </c>
      <c r="D17" s="14">
        <v>26364.940000000002</v>
      </c>
      <c r="E17" s="14">
        <v>910.98</v>
      </c>
      <c r="F17" s="14">
        <f>20550+1500.41</f>
        <v>22050.41</v>
      </c>
      <c r="G17" s="14">
        <v>12000</v>
      </c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1"/>
      <c r="B18" s="12" t="s">
        <v>31</v>
      </c>
      <c r="C18" s="13">
        <v>2690.5</v>
      </c>
      <c r="D18" s="14">
        <v>25</v>
      </c>
      <c r="E18" s="14">
        <v>176</v>
      </c>
      <c r="F18" s="14">
        <v>2010.18</v>
      </c>
      <c r="G18" s="14">
        <v>2000</v>
      </c>
      <c r="H18" s="27"/>
      <c r="I18" s="27"/>
      <c r="J18" s="27"/>
      <c r="K18" s="1"/>
      <c r="L18" s="1"/>
      <c r="M18" s="1"/>
      <c r="N18" s="1"/>
      <c r="O18" s="1"/>
      <c r="P18" s="1"/>
    </row>
    <row r="19" spans="1:16">
      <c r="A19" s="1"/>
      <c r="B19" s="12" t="s">
        <v>32</v>
      </c>
      <c r="C19" s="13">
        <v>0</v>
      </c>
      <c r="D19" s="14">
        <v>2485</v>
      </c>
      <c r="E19" s="14">
        <v>0</v>
      </c>
      <c r="F19" s="14">
        <v>2325</v>
      </c>
      <c r="G19" s="14">
        <v>3250</v>
      </c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1"/>
      <c r="B20" s="12" t="s">
        <v>33</v>
      </c>
      <c r="C20" s="28">
        <v>58.05</v>
      </c>
      <c r="D20" s="29">
        <v>77.48</v>
      </c>
      <c r="E20" s="29">
        <v>124.23</v>
      </c>
      <c r="F20" s="29">
        <v>317.41000000000003</v>
      </c>
      <c r="G20" s="29">
        <v>50</v>
      </c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8" t="s">
        <v>34</v>
      </c>
      <c r="B21" s="2"/>
      <c r="C21" s="30">
        <f>SUM(C3:C20)</f>
        <v>1215514.19</v>
      </c>
      <c r="D21" s="30">
        <f>SUM(D3:D20)</f>
        <v>1633089.5599999996</v>
      </c>
      <c r="E21" s="30">
        <f>SUM(E3:E20)</f>
        <v>1067796.4099999997</v>
      </c>
      <c r="F21" s="30">
        <f>SUM(F3:F20)</f>
        <v>1518783.2499999998</v>
      </c>
      <c r="G21" s="30">
        <f>SUM(G3:G20)</f>
        <v>1193610</v>
      </c>
      <c r="H21" s="1"/>
      <c r="I21" s="1"/>
      <c r="J21" s="1"/>
      <c r="K21" s="27"/>
      <c r="L21" s="1"/>
      <c r="M21" s="1"/>
      <c r="N21" s="1"/>
      <c r="O21" s="1"/>
      <c r="P21" s="1"/>
    </row>
    <row r="22" spans="1:16">
      <c r="A22" s="1"/>
      <c r="B22" s="1"/>
      <c r="C22" s="14"/>
      <c r="D22" s="14"/>
      <c r="E22" s="14"/>
      <c r="F22" s="9"/>
      <c r="G22" s="9"/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8" t="s">
        <v>35</v>
      </c>
      <c r="B23" s="2"/>
      <c r="C23" s="14"/>
      <c r="D23" s="14"/>
      <c r="E23" s="14"/>
      <c r="F23" s="9"/>
      <c r="G23" s="9"/>
      <c r="H23" s="1"/>
      <c r="I23" s="1"/>
      <c r="J23" s="1"/>
      <c r="K23" s="1"/>
      <c r="L23" s="1"/>
      <c r="M23" s="1"/>
      <c r="N23" s="1"/>
      <c r="O23" s="1"/>
      <c r="P23" s="1"/>
    </row>
    <row r="24" spans="1:16">
      <c r="A24" s="1"/>
      <c r="B24" s="1"/>
      <c r="C24" s="14"/>
      <c r="D24" s="14"/>
      <c r="E24" s="14"/>
      <c r="F24" s="9"/>
      <c r="G24" s="9"/>
      <c r="H24" s="1"/>
      <c r="I24" s="1"/>
      <c r="J24" s="1"/>
      <c r="K24" s="1"/>
    </row>
    <row r="25" spans="1:16">
      <c r="A25" s="1"/>
      <c r="B25" s="12" t="s">
        <v>36</v>
      </c>
      <c r="C25" s="13">
        <v>875448.45</v>
      </c>
      <c r="D25" s="14">
        <v>817144</v>
      </c>
      <c r="E25" s="31">
        <v>722831.41</v>
      </c>
      <c r="F25" s="14">
        <v>935888.83</v>
      </c>
      <c r="G25" s="13">
        <v>945000</v>
      </c>
      <c r="H25" s="27"/>
      <c r="I25" s="27"/>
      <c r="J25" s="27"/>
      <c r="K25" s="1"/>
    </row>
    <row r="26" spans="1:16">
      <c r="A26" s="1"/>
      <c r="B26" s="12" t="s">
        <v>37</v>
      </c>
      <c r="C26" s="13">
        <v>5643.61</v>
      </c>
      <c r="D26" s="14">
        <v>2862.99</v>
      </c>
      <c r="E26" s="14">
        <v>2403</v>
      </c>
      <c r="F26" s="14">
        <v>4017.79</v>
      </c>
      <c r="G26" s="14">
        <v>4000</v>
      </c>
      <c r="H26" s="1"/>
      <c r="I26" s="1"/>
      <c r="J26" s="1"/>
      <c r="K26" s="1"/>
    </row>
    <row r="27" spans="1:16">
      <c r="A27" s="1"/>
      <c r="B27" s="12" t="s">
        <v>38</v>
      </c>
      <c r="C27" s="13">
        <v>1161.02</v>
      </c>
      <c r="D27" s="14">
        <v>0</v>
      </c>
      <c r="E27" s="14">
        <v>1045.8699999999999</v>
      </c>
      <c r="F27" s="14">
        <v>1588.85</v>
      </c>
      <c r="G27" s="14">
        <v>1600</v>
      </c>
      <c r="H27" s="25"/>
      <c r="I27" s="25"/>
      <c r="J27" s="25"/>
      <c r="K27" s="1"/>
    </row>
    <row r="28" spans="1:16">
      <c r="A28" s="1"/>
      <c r="B28" s="12" t="s">
        <v>39</v>
      </c>
      <c r="C28" s="13">
        <v>18258.27</v>
      </c>
      <c r="D28" s="14">
        <v>5050</v>
      </c>
      <c r="E28" s="14">
        <v>8264.3700000000008</v>
      </c>
      <c r="F28" s="13">
        <v>15965.16</v>
      </c>
      <c r="G28" s="13">
        <v>23000</v>
      </c>
      <c r="H28" s="25"/>
      <c r="I28" s="25"/>
      <c r="J28" s="25"/>
      <c r="K28" s="1"/>
    </row>
    <row r="29" spans="1:16">
      <c r="A29" s="1"/>
      <c r="B29" s="12" t="s">
        <v>40</v>
      </c>
      <c r="C29" s="13">
        <v>23131.13</v>
      </c>
      <c r="D29" s="14">
        <v>11169.84</v>
      </c>
      <c r="E29" s="14">
        <v>15427.97</v>
      </c>
      <c r="F29" s="14">
        <v>16911.240000000002</v>
      </c>
      <c r="G29" s="13">
        <v>21000</v>
      </c>
      <c r="H29" s="1"/>
      <c r="I29" s="1"/>
      <c r="J29" s="1"/>
      <c r="K29" s="27"/>
      <c r="L29" s="1"/>
      <c r="M29" s="1"/>
      <c r="N29" s="1"/>
      <c r="O29" s="1"/>
      <c r="P29" s="1"/>
    </row>
    <row r="30" spans="1:16">
      <c r="A30" s="1"/>
      <c r="B30" s="12" t="s">
        <v>41</v>
      </c>
      <c r="C30" s="13">
        <v>8700</v>
      </c>
      <c r="D30" s="14">
        <v>9150</v>
      </c>
      <c r="E30" s="14">
        <v>28142.12</v>
      </c>
      <c r="F30" s="14">
        <v>8700</v>
      </c>
      <c r="G30" s="14">
        <v>9500</v>
      </c>
      <c r="H30" s="25"/>
      <c r="I30" s="25"/>
      <c r="J30" s="25"/>
      <c r="K30" s="27"/>
      <c r="L30" s="1"/>
      <c r="M30" s="1"/>
      <c r="N30" s="1"/>
      <c r="O30" s="1"/>
      <c r="P30" s="1"/>
    </row>
    <row r="31" spans="1:16">
      <c r="A31" s="1"/>
      <c r="B31" s="12" t="s">
        <v>42</v>
      </c>
      <c r="C31" s="13">
        <v>7421.75</v>
      </c>
      <c r="D31" s="14">
        <v>871.38</v>
      </c>
      <c r="E31" s="14">
        <v>5373.91</v>
      </c>
      <c r="F31" s="14">
        <v>8291.3700000000008</v>
      </c>
      <c r="G31" s="13">
        <v>6000</v>
      </c>
      <c r="H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B32" s="12" t="s">
        <v>43</v>
      </c>
      <c r="C32" s="13">
        <v>0</v>
      </c>
      <c r="D32" s="14">
        <v>0</v>
      </c>
      <c r="E32" s="14">
        <v>15</v>
      </c>
      <c r="F32" s="14">
        <v>-20</v>
      </c>
      <c r="G32" s="14">
        <v>0</v>
      </c>
      <c r="H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B33" s="12" t="s">
        <v>44</v>
      </c>
      <c r="C33" s="13">
        <v>5792.34</v>
      </c>
      <c r="D33" s="14">
        <v>1682.31</v>
      </c>
      <c r="E33" s="14">
        <v>1617.88</v>
      </c>
      <c r="F33" s="14">
        <v>3564.12</v>
      </c>
      <c r="G33" s="13">
        <v>3500</v>
      </c>
      <c r="H33" s="27"/>
      <c r="I33" s="27"/>
      <c r="J33" s="27"/>
      <c r="K33" s="1"/>
      <c r="L33" s="1"/>
      <c r="M33" s="1"/>
      <c r="N33" s="1"/>
      <c r="O33" s="1"/>
      <c r="P33" s="1"/>
    </row>
    <row r="34" spans="1:16">
      <c r="A34" s="1"/>
      <c r="B34" s="12" t="s">
        <v>45</v>
      </c>
      <c r="C34" s="13">
        <v>0</v>
      </c>
      <c r="D34" s="14">
        <v>0</v>
      </c>
      <c r="E34" s="14">
        <v>0</v>
      </c>
      <c r="F34" s="14">
        <v>0</v>
      </c>
      <c r="G34" s="14">
        <v>0</v>
      </c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B35" s="12" t="s">
        <v>46</v>
      </c>
      <c r="C35" s="13">
        <v>20449.759999999998</v>
      </c>
      <c r="D35" s="14">
        <v>24051.07</v>
      </c>
      <c r="E35" s="14">
        <v>20191.54</v>
      </c>
      <c r="F35" s="14">
        <v>26827.89</v>
      </c>
      <c r="G35" s="13">
        <v>22000</v>
      </c>
      <c r="H35" s="25"/>
      <c r="I35" s="25"/>
      <c r="J35" s="25"/>
      <c r="K35" s="1"/>
      <c r="L35" s="1"/>
      <c r="M35" s="1"/>
      <c r="N35" s="1"/>
      <c r="O35" s="1"/>
      <c r="P35" s="1"/>
    </row>
    <row r="36" spans="1:16">
      <c r="A36" s="1"/>
      <c r="B36" s="12" t="s">
        <v>47</v>
      </c>
      <c r="C36" s="13">
        <v>41191.4</v>
      </c>
      <c r="D36" s="14">
        <v>41590</v>
      </c>
      <c r="E36" s="14">
        <v>41596.35</v>
      </c>
      <c r="F36" s="14">
        <v>41537.72</v>
      </c>
      <c r="G36" s="14">
        <v>46000</v>
      </c>
      <c r="H36" s="25"/>
      <c r="I36" s="25"/>
      <c r="J36" s="25"/>
      <c r="K36" s="1"/>
      <c r="L36" s="1"/>
      <c r="M36" s="1"/>
      <c r="N36" s="1"/>
      <c r="O36" s="1"/>
      <c r="P36" s="1"/>
    </row>
    <row r="37" spans="1:16">
      <c r="A37" s="1"/>
      <c r="B37" s="12" t="s">
        <v>48</v>
      </c>
      <c r="C37" s="13">
        <v>29924.6</v>
      </c>
      <c r="D37" s="14">
        <v>22961.88</v>
      </c>
      <c r="E37" s="14">
        <v>37191.370000000003</v>
      </c>
      <c r="F37" s="14">
        <v>18776.38</v>
      </c>
      <c r="G37" s="13">
        <v>33000</v>
      </c>
      <c r="H37" s="25"/>
      <c r="I37" s="25"/>
      <c r="J37" s="25"/>
      <c r="K37" s="1"/>
      <c r="L37" s="1"/>
      <c r="M37" s="1"/>
      <c r="N37" s="1"/>
      <c r="O37" s="1"/>
      <c r="P37" s="1"/>
    </row>
    <row r="38" spans="1:16">
      <c r="A38" s="1"/>
      <c r="B38" s="26" t="s">
        <v>49</v>
      </c>
      <c r="C38" s="13">
        <v>83862.179999999993</v>
      </c>
      <c r="D38" s="14">
        <v>162917.21000000002</v>
      </c>
      <c r="E38" s="14">
        <v>130669.38</v>
      </c>
      <c r="F38" s="14">
        <v>0</v>
      </c>
      <c r="G38" s="31">
        <v>0</v>
      </c>
      <c r="H38" s="32"/>
      <c r="I38" s="32"/>
      <c r="J38" s="32"/>
      <c r="K38" s="1"/>
      <c r="L38" s="1"/>
      <c r="M38" s="1"/>
      <c r="N38" s="1"/>
      <c r="O38" s="1"/>
      <c r="P38" s="1"/>
    </row>
    <row r="39" spans="1:16">
      <c r="A39" s="1"/>
      <c r="B39" s="12" t="s">
        <v>50</v>
      </c>
      <c r="C39" s="13">
        <v>21928.18</v>
      </c>
      <c r="D39" s="14">
        <v>18795.7</v>
      </c>
      <c r="E39" s="14">
        <v>18816.580000000002</v>
      </c>
      <c r="F39" s="14">
        <v>21057.03</v>
      </c>
      <c r="G39" s="13">
        <v>23000</v>
      </c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2" t="s">
        <v>51</v>
      </c>
      <c r="C40" s="13">
        <v>33404.550000000003</v>
      </c>
      <c r="D40" s="14">
        <v>35724.92</v>
      </c>
      <c r="E40" s="14">
        <v>36428.85</v>
      </c>
      <c r="F40" s="14">
        <v>35926.68</v>
      </c>
      <c r="G40" s="14">
        <v>36000</v>
      </c>
      <c r="H40" s="1"/>
      <c r="I40" s="1"/>
      <c r="J40" s="1"/>
      <c r="K40" s="27"/>
      <c r="L40" s="1"/>
      <c r="M40" s="1"/>
      <c r="N40" s="1"/>
      <c r="O40" s="1"/>
      <c r="P40" s="1"/>
    </row>
    <row r="41" spans="1:16">
      <c r="A41" s="1"/>
      <c r="B41" s="12" t="s">
        <v>52</v>
      </c>
      <c r="C41" s="13">
        <v>14763.31</v>
      </c>
      <c r="D41" s="14">
        <v>7723.46</v>
      </c>
      <c r="E41" s="14">
        <v>8254.42</v>
      </c>
      <c r="F41" s="14">
        <v>12139.08</v>
      </c>
      <c r="G41" s="13">
        <v>14000</v>
      </c>
      <c r="H41" s="1"/>
      <c r="I41" s="1"/>
      <c r="J41" s="1"/>
      <c r="K41" s="27"/>
      <c r="L41" s="1"/>
      <c r="M41" s="1"/>
      <c r="N41" s="1"/>
      <c r="O41" s="1"/>
      <c r="P41" s="1"/>
    </row>
    <row r="42" spans="1:16">
      <c r="A42" s="1"/>
      <c r="B42" s="12" t="s">
        <v>53</v>
      </c>
      <c r="C42" s="13">
        <v>1056.97</v>
      </c>
      <c r="D42" s="14">
        <v>2095.4699999999998</v>
      </c>
      <c r="E42" s="14">
        <v>2137.83</v>
      </c>
      <c r="F42" s="14">
        <v>1763.07</v>
      </c>
      <c r="G42" s="13">
        <v>2500</v>
      </c>
      <c r="H42" s="1"/>
      <c r="I42" s="1"/>
      <c r="J42" s="1"/>
      <c r="K42" s="27"/>
      <c r="L42" s="1"/>
      <c r="M42" s="1"/>
      <c r="N42" s="1"/>
      <c r="O42" s="1"/>
      <c r="P42" s="1"/>
    </row>
    <row r="43" spans="1:16">
      <c r="A43" s="1"/>
      <c r="B43" s="12" t="s">
        <v>54</v>
      </c>
      <c r="C43" s="13">
        <v>50</v>
      </c>
      <c r="D43" s="14">
        <v>132.41</v>
      </c>
      <c r="E43" s="14">
        <v>2671.53</v>
      </c>
      <c r="F43" s="14">
        <v>0</v>
      </c>
      <c r="G43" s="14">
        <v>0</v>
      </c>
      <c r="H43" s="25"/>
      <c r="I43" s="25"/>
      <c r="J43" s="25"/>
      <c r="K43" s="1"/>
      <c r="L43" s="1"/>
      <c r="M43" s="1"/>
      <c r="N43" s="1"/>
      <c r="O43" s="1"/>
      <c r="P43" s="1"/>
    </row>
    <row r="44" spans="1:16">
      <c r="A44" s="1"/>
      <c r="B44" s="12" t="s">
        <v>55</v>
      </c>
      <c r="C44" s="13">
        <v>415.47</v>
      </c>
      <c r="D44" s="14">
        <v>770</v>
      </c>
      <c r="E44" s="14">
        <v>20.46</v>
      </c>
      <c r="F44" s="14">
        <v>369.5</v>
      </c>
      <c r="G44" s="14">
        <v>300</v>
      </c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B45" s="12" t="s">
        <v>56</v>
      </c>
      <c r="C45" s="13">
        <v>0</v>
      </c>
      <c r="D45" s="14">
        <f>2586.57+3312.5</f>
        <v>5899.07</v>
      </c>
      <c r="E45" s="14">
        <v>7482.01</v>
      </c>
      <c r="F45" s="14">
        <v>3900</v>
      </c>
      <c r="G45" s="14">
        <v>0</v>
      </c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s="1"/>
      <c r="B46" s="12" t="s">
        <v>57</v>
      </c>
      <c r="C46" s="13">
        <v>0</v>
      </c>
      <c r="D46" s="14">
        <v>960.7</v>
      </c>
      <c r="E46" s="14">
        <v>4000</v>
      </c>
      <c r="F46" s="14">
        <v>0</v>
      </c>
      <c r="G46" s="14">
        <v>0</v>
      </c>
      <c r="H46" s="1"/>
      <c r="I46" s="1"/>
      <c r="J46" s="1"/>
      <c r="K46" s="1"/>
      <c r="L46" s="1"/>
      <c r="M46" s="1"/>
      <c r="N46" s="1"/>
      <c r="O46" s="1"/>
      <c r="P46" s="1"/>
    </row>
    <row r="47" spans="1:16">
      <c r="A47" s="1"/>
      <c r="B47" s="12" t="s">
        <v>58</v>
      </c>
      <c r="C47" s="29">
        <f>4840.44+240</f>
        <v>5080.4399999999996</v>
      </c>
      <c r="D47" s="29">
        <v>3560.5</v>
      </c>
      <c r="E47" s="29">
        <f>4073.95+1500</f>
        <v>5573.95</v>
      </c>
      <c r="F47" s="29">
        <v>4914.16</v>
      </c>
      <c r="G47" s="29">
        <v>3510</v>
      </c>
      <c r="H47" s="25"/>
      <c r="I47" s="25"/>
      <c r="J47" s="25"/>
      <c r="K47" s="1"/>
      <c r="L47" s="1"/>
      <c r="M47" s="1"/>
      <c r="N47" s="1"/>
      <c r="O47" s="1"/>
      <c r="P47" s="1"/>
    </row>
    <row r="48" spans="1:16">
      <c r="A48" s="8" t="s">
        <v>59</v>
      </c>
      <c r="B48" s="1"/>
      <c r="C48" s="30">
        <f>SUM(C25:C47)</f>
        <v>1197683.43</v>
      </c>
      <c r="D48" s="30">
        <f>SUM(D25:D47)</f>
        <v>1175112.9099999997</v>
      </c>
      <c r="E48" s="30">
        <f>SUM(E25:E47)</f>
        <v>1100155.8</v>
      </c>
      <c r="F48" s="30">
        <f>SUM(F25:F47)</f>
        <v>1162118.8699999999</v>
      </c>
      <c r="G48" s="30">
        <f>SUM(G25:G47)</f>
        <v>1193910</v>
      </c>
      <c r="H48" s="1"/>
      <c r="I48" s="1"/>
      <c r="J48" s="1"/>
      <c r="K48" s="1"/>
      <c r="L48" s="1"/>
      <c r="M48" s="1"/>
      <c r="N48" s="1"/>
      <c r="O48" s="1"/>
      <c r="P48" s="1"/>
    </row>
    <row r="49" spans="1:16">
      <c r="A49" s="33"/>
      <c r="B49" s="1"/>
      <c r="C49" s="14"/>
      <c r="D49" s="14"/>
      <c r="E49" s="14"/>
      <c r="F49" s="9"/>
      <c r="G49" s="9"/>
      <c r="H49" s="1"/>
      <c r="I49" s="1"/>
      <c r="J49" s="1"/>
      <c r="K49" s="1"/>
      <c r="L49" s="1"/>
      <c r="M49" s="1"/>
      <c r="N49" s="1"/>
      <c r="O49" s="1"/>
      <c r="P49" s="1"/>
    </row>
    <row r="50" spans="1:16">
      <c r="A50" s="8" t="s">
        <v>60</v>
      </c>
      <c r="B50" s="1"/>
      <c r="C50" s="14"/>
      <c r="D50" s="14"/>
      <c r="E50" s="14"/>
      <c r="F50" s="9"/>
      <c r="G50" s="9"/>
      <c r="H50" s="1"/>
      <c r="I50" s="1"/>
      <c r="J50" s="1"/>
      <c r="K50" s="1"/>
      <c r="L50" s="1"/>
      <c r="M50" s="1"/>
      <c r="N50" s="1"/>
      <c r="O50" s="1"/>
      <c r="P50" s="1"/>
    </row>
    <row r="51" spans="1:16">
      <c r="A51" s="1"/>
      <c r="B51" s="1"/>
      <c r="C51" s="14"/>
      <c r="D51" s="14"/>
      <c r="E51" s="14"/>
      <c r="F51" s="9"/>
      <c r="G51" s="9"/>
      <c r="H51" s="1"/>
      <c r="I51" s="1"/>
      <c r="J51" s="1"/>
      <c r="K51" s="1"/>
      <c r="L51" s="1"/>
      <c r="M51" s="1"/>
      <c r="N51" s="1"/>
      <c r="O51" s="1"/>
      <c r="P51" s="1"/>
    </row>
    <row r="52" spans="1:16">
      <c r="A52" s="1"/>
      <c r="B52" s="12" t="s">
        <v>61</v>
      </c>
      <c r="C52" s="13">
        <v>-11633.17</v>
      </c>
      <c r="D52" s="14">
        <v>-7739.29</v>
      </c>
      <c r="E52" s="14">
        <v>-8061.46</v>
      </c>
      <c r="F52" s="14">
        <v>-7357.62</v>
      </c>
      <c r="G52" s="14">
        <v>-8000</v>
      </c>
      <c r="H52" s="1"/>
      <c r="I52" s="1"/>
      <c r="J52" s="1"/>
      <c r="K52" s="27"/>
      <c r="L52" s="1"/>
      <c r="M52" s="1"/>
      <c r="N52" s="1"/>
      <c r="O52" s="1"/>
      <c r="P52" s="1"/>
    </row>
    <row r="53" spans="1:16">
      <c r="A53" s="1"/>
      <c r="B53" s="12" t="s">
        <v>62</v>
      </c>
      <c r="C53" s="13">
        <v>0</v>
      </c>
      <c r="D53" s="14">
        <v>0</v>
      </c>
      <c r="E53" s="14">
        <v>181592</v>
      </c>
      <c r="F53" s="14">
        <v>0</v>
      </c>
      <c r="G53" s="14">
        <v>0</v>
      </c>
      <c r="H53" s="1"/>
      <c r="I53" s="1"/>
      <c r="J53" s="1"/>
      <c r="K53" s="1"/>
      <c r="L53" s="1"/>
      <c r="M53" s="1"/>
      <c r="N53" s="1"/>
      <c r="O53" s="1"/>
      <c r="P53" s="1"/>
    </row>
    <row r="54" spans="1:16">
      <c r="A54" s="1"/>
      <c r="B54" s="12" t="s">
        <v>63</v>
      </c>
      <c r="C54" s="13">
        <v>226</v>
      </c>
      <c r="D54" s="14">
        <v>-50</v>
      </c>
      <c r="E54" s="14">
        <v>0</v>
      </c>
      <c r="F54" s="14">
        <v>0</v>
      </c>
      <c r="G54" s="14">
        <v>0</v>
      </c>
      <c r="H54" s="1"/>
      <c r="I54" s="1"/>
      <c r="J54" s="1"/>
      <c r="K54" s="1"/>
      <c r="L54" s="1"/>
      <c r="M54" s="1"/>
      <c r="N54" s="1"/>
      <c r="O54" s="1"/>
      <c r="P54" s="1"/>
    </row>
    <row r="55" spans="1:16">
      <c r="A55" s="1"/>
      <c r="B55" s="12" t="s">
        <v>64</v>
      </c>
      <c r="C55" s="13">
        <v>3250</v>
      </c>
      <c r="D55" s="14">
        <v>4820</v>
      </c>
      <c r="E55" s="14">
        <v>2500</v>
      </c>
      <c r="F55" s="14">
        <v>0</v>
      </c>
      <c r="G55" s="14">
        <v>0</v>
      </c>
      <c r="H55" s="1"/>
      <c r="I55" s="1"/>
      <c r="J55" s="1"/>
      <c r="K55" s="1"/>
      <c r="L55" s="1"/>
      <c r="M55" s="1"/>
      <c r="N55" s="1"/>
      <c r="O55" s="1"/>
      <c r="P55" s="1"/>
    </row>
    <row r="56" spans="1:16">
      <c r="A56" s="1"/>
      <c r="B56" s="12" t="s">
        <v>65</v>
      </c>
      <c r="C56" s="13">
        <v>4156</v>
      </c>
      <c r="D56" s="14">
        <v>0</v>
      </c>
      <c r="E56" s="14">
        <v>0</v>
      </c>
      <c r="F56" s="14">
        <v>0</v>
      </c>
      <c r="G56" s="14">
        <v>0</v>
      </c>
      <c r="H56" s="1"/>
      <c r="I56" s="1"/>
      <c r="J56" s="1"/>
      <c r="K56" s="1"/>
      <c r="L56" s="1"/>
      <c r="M56" s="1"/>
      <c r="N56" s="1"/>
      <c r="O56" s="1"/>
      <c r="P56" s="1"/>
    </row>
    <row r="57" spans="1:16">
      <c r="A57" s="1"/>
      <c r="B57" s="12" t="s">
        <v>66</v>
      </c>
      <c r="C57" s="13">
        <v>8832.2099999999991</v>
      </c>
      <c r="D57" s="14">
        <v>0</v>
      </c>
      <c r="E57" s="14">
        <v>10824.35</v>
      </c>
      <c r="F57" s="14">
        <v>6770</v>
      </c>
      <c r="G57" s="14">
        <v>7500</v>
      </c>
      <c r="H57" s="1"/>
      <c r="I57" s="1"/>
      <c r="J57" s="1"/>
      <c r="K57" s="1"/>
      <c r="L57" s="1"/>
      <c r="M57" s="1"/>
      <c r="N57" s="1"/>
      <c r="O57" s="1"/>
      <c r="P57" s="1"/>
    </row>
    <row r="58" spans="1:16">
      <c r="A58" s="1"/>
      <c r="B58" s="12" t="s">
        <v>67</v>
      </c>
      <c r="C58" s="13">
        <v>12386.17</v>
      </c>
      <c r="D58" s="14">
        <v>0</v>
      </c>
      <c r="E58" s="14">
        <v>0</v>
      </c>
      <c r="F58" s="14">
        <v>0</v>
      </c>
      <c r="G58" s="14">
        <v>0</v>
      </c>
      <c r="H58" s="1"/>
      <c r="I58" s="1"/>
      <c r="J58" s="1"/>
      <c r="K58" s="1"/>
      <c r="L58" s="1"/>
      <c r="M58" s="1"/>
      <c r="N58" s="1"/>
      <c r="O58" s="1"/>
      <c r="P58" s="1"/>
    </row>
    <row r="59" spans="1:16">
      <c r="A59" s="1"/>
      <c r="B59" s="12" t="s">
        <v>68</v>
      </c>
      <c r="C59" s="13">
        <v>2874.3</v>
      </c>
      <c r="D59" s="14">
        <v>575.63</v>
      </c>
      <c r="E59" s="14">
        <v>248.1</v>
      </c>
      <c r="F59" s="14">
        <v>1406.92</v>
      </c>
      <c r="G59" s="14">
        <v>1400</v>
      </c>
      <c r="H59" s="1"/>
      <c r="I59" s="1"/>
      <c r="J59" s="1"/>
      <c r="K59" s="1"/>
      <c r="L59" s="1"/>
      <c r="M59" s="1"/>
      <c r="N59" s="1"/>
      <c r="O59" s="1"/>
      <c r="P59" s="1"/>
    </row>
    <row r="60" spans="1:16">
      <c r="A60" s="1"/>
      <c r="B60" s="12" t="s">
        <v>69</v>
      </c>
      <c r="C60" s="13">
        <v>1696.23</v>
      </c>
      <c r="D60" s="14">
        <v>1535.44</v>
      </c>
      <c r="E60" s="14">
        <v>954.82</v>
      </c>
      <c r="F60" s="14">
        <v>856.99</v>
      </c>
      <c r="G60" s="14">
        <v>900</v>
      </c>
      <c r="H60" s="1"/>
      <c r="I60" s="1"/>
      <c r="J60" s="1"/>
      <c r="K60" s="1"/>
      <c r="L60" s="1"/>
      <c r="M60" s="1"/>
      <c r="N60" s="1"/>
      <c r="O60" s="1"/>
      <c r="P60" s="1"/>
    </row>
    <row r="61" spans="1:16">
      <c r="A61" s="1"/>
      <c r="B61" s="12" t="s">
        <v>70</v>
      </c>
      <c r="C61" s="13">
        <v>0</v>
      </c>
      <c r="D61" s="14">
        <v>0</v>
      </c>
      <c r="E61" s="14">
        <v>0</v>
      </c>
      <c r="F61" s="14">
        <v>0</v>
      </c>
      <c r="G61" s="14">
        <v>0</v>
      </c>
      <c r="H61" s="1"/>
      <c r="I61" s="1"/>
      <c r="J61" s="1"/>
      <c r="K61" s="1"/>
      <c r="L61" s="1"/>
      <c r="M61" s="1"/>
      <c r="N61" s="1"/>
      <c r="O61" s="1"/>
      <c r="P61" s="1"/>
    </row>
    <row r="62" spans="1:16">
      <c r="A62" s="1"/>
      <c r="B62" s="12" t="s">
        <v>71</v>
      </c>
      <c r="C62" s="28">
        <v>-9096.7800000000007</v>
      </c>
      <c r="D62" s="29">
        <v>425</v>
      </c>
      <c r="E62" s="29">
        <v>-650</v>
      </c>
      <c r="F62" s="29">
        <v>-1490</v>
      </c>
      <c r="G62" s="29">
        <v>-1500</v>
      </c>
      <c r="H62" s="1"/>
      <c r="I62" s="1"/>
      <c r="J62" s="1"/>
      <c r="K62" s="1"/>
      <c r="L62" s="1"/>
      <c r="M62" s="1"/>
      <c r="N62" s="1"/>
      <c r="O62" s="1"/>
      <c r="P62" s="1"/>
    </row>
    <row r="63" spans="1:16">
      <c r="A63" s="1"/>
      <c r="B63" s="12"/>
      <c r="C63" s="9"/>
      <c r="D63" s="9"/>
      <c r="E63" s="14"/>
      <c r="F63" s="9"/>
      <c r="G63" s="9"/>
      <c r="H63" s="1"/>
      <c r="I63" s="1"/>
      <c r="J63" s="1"/>
      <c r="K63" s="1"/>
      <c r="L63" s="1"/>
      <c r="M63" s="1"/>
      <c r="N63" s="1"/>
      <c r="O63" s="1"/>
      <c r="P63" s="1"/>
    </row>
    <row r="64" spans="1:16">
      <c r="A64" s="8" t="s">
        <v>72</v>
      </c>
      <c r="B64" s="2"/>
      <c r="C64" s="30">
        <f>SUM(C52:C62)</f>
        <v>12690.959999999997</v>
      </c>
      <c r="D64" s="30">
        <f>SUM(D52:D62)</f>
        <v>-433.2199999999998</v>
      </c>
      <c r="E64" s="34">
        <f>SUM(E52:E62)</f>
        <v>187407.81000000003</v>
      </c>
      <c r="F64" s="34">
        <f>SUM(F52:F62)</f>
        <v>186.29000000000019</v>
      </c>
      <c r="G64" s="30">
        <f>SUM(G52:G62)</f>
        <v>300</v>
      </c>
      <c r="H64" s="1"/>
      <c r="I64" s="1"/>
      <c r="J64" s="1"/>
      <c r="K64" s="1"/>
      <c r="L64" s="1"/>
      <c r="M64" s="1"/>
      <c r="N64" s="1"/>
      <c r="O64" s="1"/>
      <c r="P64" s="1"/>
    </row>
    <row r="65" spans="1:16">
      <c r="A65" s="2"/>
      <c r="B65" s="1"/>
      <c r="C65" s="9"/>
      <c r="D65" s="9"/>
      <c r="E65" s="14"/>
      <c r="F65" s="9"/>
      <c r="G65" s="9"/>
      <c r="H65" s="1"/>
      <c r="I65" s="1"/>
      <c r="J65" s="1"/>
      <c r="K65" s="1"/>
      <c r="L65" s="1"/>
      <c r="M65" s="1"/>
      <c r="N65" s="1"/>
      <c r="O65" s="1"/>
      <c r="P65" s="1"/>
    </row>
    <row r="66" spans="1:16">
      <c r="A66" s="8" t="s">
        <v>73</v>
      </c>
      <c r="B66" s="1"/>
      <c r="C66" s="14">
        <f>C21-C48+C64</f>
        <v>30521.720000000008</v>
      </c>
      <c r="D66" s="14">
        <f>D21-D48+D64</f>
        <v>457543.42999999993</v>
      </c>
      <c r="E66" s="14">
        <f>+E21-E48+E64</f>
        <v>155048.41999999966</v>
      </c>
      <c r="F66" s="14">
        <f>+F21-F48+F64</f>
        <v>356850.66999999987</v>
      </c>
      <c r="G66" s="14">
        <f>+G21-G48+G64</f>
        <v>0</v>
      </c>
      <c r="H66" s="1"/>
      <c r="I66" s="1"/>
      <c r="J66" s="1"/>
      <c r="K66" s="1"/>
      <c r="L66" s="1"/>
      <c r="M66" s="1"/>
      <c r="N66" s="1"/>
      <c r="O66" s="1"/>
      <c r="P66" s="1"/>
    </row>
    <row r="67" spans="1:16">
      <c r="G67" s="35"/>
      <c r="L67" s="1"/>
      <c r="M67" s="1"/>
      <c r="N67" s="1"/>
      <c r="O67" s="1"/>
      <c r="P67" s="1"/>
    </row>
    <row r="68" spans="1:16">
      <c r="A68" s="39"/>
      <c r="B68" s="40"/>
      <c r="C68" s="40"/>
      <c r="D68" s="40"/>
      <c r="E68" s="40"/>
      <c r="G68" s="35"/>
      <c r="L68" s="1"/>
      <c r="M68" s="1"/>
      <c r="N68" s="1"/>
      <c r="O68" s="1"/>
      <c r="P68" s="1"/>
    </row>
    <row r="69" spans="1:16">
      <c r="G69" s="35"/>
      <c r="L69" s="1"/>
      <c r="M69" s="1"/>
      <c r="N69" s="1"/>
      <c r="O69" s="1"/>
      <c r="P69" s="1"/>
    </row>
    <row r="70" spans="1:16">
      <c r="G70" s="35"/>
      <c r="L70" s="1"/>
      <c r="M70" s="1"/>
      <c r="N70" s="1"/>
      <c r="O70" s="1"/>
      <c r="P70" s="1"/>
    </row>
    <row r="71" spans="1:16">
      <c r="G71" s="35"/>
      <c r="L71" s="1"/>
      <c r="M71" s="1"/>
      <c r="N71" s="1"/>
      <c r="O71" s="1"/>
      <c r="P71" s="1"/>
    </row>
    <row r="72" spans="1:16">
      <c r="G72" s="35"/>
      <c r="L72" s="1"/>
      <c r="M72" s="1"/>
      <c r="N72" s="1"/>
      <c r="O72" s="1"/>
      <c r="P72" s="1"/>
    </row>
    <row r="73" spans="1:16">
      <c r="G73" s="35"/>
      <c r="L73" s="1"/>
      <c r="M73" s="1"/>
      <c r="N73" s="1"/>
      <c r="O73" s="1"/>
      <c r="P73" s="1"/>
    </row>
    <row r="74" spans="1:16">
      <c r="G74" s="35"/>
      <c r="L74" s="1"/>
      <c r="M74" s="1"/>
      <c r="N74" s="1"/>
      <c r="O74" s="1"/>
      <c r="P74" s="1"/>
    </row>
    <row r="75" spans="1:16">
      <c r="G75" s="35"/>
      <c r="L75" s="1"/>
      <c r="M75" s="1"/>
      <c r="N75" s="1"/>
      <c r="O75" s="1"/>
      <c r="P75" s="1"/>
    </row>
    <row r="76" spans="1:16">
      <c r="G76" s="35"/>
      <c r="L76" s="1"/>
      <c r="M76" s="1"/>
      <c r="N76" s="1"/>
      <c r="O76" s="1"/>
      <c r="P76" s="1"/>
    </row>
    <row r="77" spans="1:16">
      <c r="G77" s="35"/>
      <c r="L77" s="1"/>
      <c r="M77" s="1"/>
      <c r="N77" s="1"/>
      <c r="O77" s="1"/>
      <c r="P77" s="1"/>
    </row>
    <row r="78" spans="1:16">
      <c r="G78" s="35"/>
      <c r="L78" s="1"/>
      <c r="M78" s="1"/>
      <c r="N78" s="1"/>
      <c r="O78" s="1"/>
      <c r="P78" s="1"/>
    </row>
    <row r="79" spans="1:16">
      <c r="G79" s="35"/>
      <c r="L79" s="1"/>
      <c r="M79" s="1"/>
      <c r="N79" s="1"/>
      <c r="O79" s="1"/>
      <c r="P79" s="1"/>
    </row>
    <row r="80" spans="1:16">
      <c r="G80" s="35"/>
      <c r="L80" s="1"/>
      <c r="M80" s="1"/>
      <c r="N80" s="1"/>
      <c r="O80" s="1"/>
      <c r="P80" s="1"/>
    </row>
    <row r="81" spans="7:16">
      <c r="G81" s="35"/>
      <c r="L81" s="1"/>
      <c r="M81" s="1"/>
      <c r="N81" s="1"/>
      <c r="O81" s="1"/>
      <c r="P81" s="1"/>
    </row>
    <row r="82" spans="7:16">
      <c r="G82" s="35"/>
      <c r="L82" s="1"/>
      <c r="M82" s="1"/>
      <c r="N82" s="1"/>
      <c r="O82" s="1"/>
      <c r="P82" s="1"/>
    </row>
    <row r="83" spans="7:16">
      <c r="G83" s="35"/>
      <c r="L83" s="1"/>
      <c r="M83" s="1"/>
      <c r="N83" s="1"/>
      <c r="O83" s="1"/>
      <c r="P83" s="1"/>
    </row>
    <row r="84" spans="7:16">
      <c r="G84" s="35"/>
      <c r="L84" s="1"/>
      <c r="M84" s="1"/>
      <c r="N84" s="1"/>
      <c r="O84" s="1"/>
      <c r="P84" s="1"/>
    </row>
    <row r="85" spans="7:16">
      <c r="G85" s="35"/>
      <c r="L85" s="1"/>
      <c r="M85" s="1"/>
      <c r="N85" s="1"/>
      <c r="O85" s="1"/>
      <c r="P85" s="1"/>
    </row>
    <row r="86" spans="7:16">
      <c r="G86" s="35"/>
      <c r="L86" s="1"/>
      <c r="M86" s="1"/>
      <c r="N86" s="1"/>
      <c r="O86" s="1"/>
      <c r="P86" s="1"/>
    </row>
    <row r="87" spans="7:16">
      <c r="G87" s="35"/>
      <c r="L87" s="1"/>
      <c r="M87" s="1"/>
      <c r="N87" s="1"/>
      <c r="O87" s="1"/>
      <c r="P87" s="1"/>
    </row>
    <row r="88" spans="7:16">
      <c r="G88" s="35"/>
      <c r="L88" s="1"/>
      <c r="M88" s="1"/>
      <c r="N88" s="1"/>
      <c r="O88" s="1"/>
      <c r="P88" s="1"/>
    </row>
    <row r="89" spans="7:16">
      <c r="G89" s="35"/>
      <c r="L89" s="1"/>
      <c r="M89" s="1"/>
      <c r="N89" s="1"/>
      <c r="O89" s="1"/>
      <c r="P89" s="1"/>
    </row>
    <row r="90" spans="7:16">
      <c r="G90" s="35"/>
      <c r="L90" s="1"/>
      <c r="M90" s="1"/>
      <c r="N90" s="1"/>
      <c r="O90" s="1"/>
      <c r="P90" s="1"/>
    </row>
    <row r="91" spans="7:16">
      <c r="G91" s="35"/>
      <c r="L91" s="1"/>
      <c r="M91" s="1"/>
      <c r="N91" s="1"/>
      <c r="O91" s="1"/>
      <c r="P91" s="1"/>
    </row>
    <row r="92" spans="7:16">
      <c r="G92" s="35"/>
      <c r="L92" s="1"/>
      <c r="M92" s="1"/>
      <c r="N92" s="1"/>
      <c r="O92" s="1"/>
      <c r="P92" s="1"/>
    </row>
    <row r="93" spans="7:16">
      <c r="G93" s="35"/>
      <c r="L93" s="1"/>
      <c r="M93" s="1"/>
      <c r="N93" s="1"/>
      <c r="O93" s="1"/>
      <c r="P93" s="1"/>
    </row>
    <row r="94" spans="7:16">
      <c r="G94" s="35"/>
      <c r="L94" s="1"/>
      <c r="M94" s="1"/>
      <c r="N94" s="1"/>
      <c r="O94" s="1"/>
      <c r="P94" s="1"/>
    </row>
    <row r="95" spans="7:16">
      <c r="G95" s="35"/>
      <c r="L95" s="1"/>
      <c r="M95" s="1"/>
      <c r="N95" s="1"/>
      <c r="O95" s="1"/>
      <c r="P95" s="1"/>
    </row>
    <row r="96" spans="7:16">
      <c r="G96" s="35"/>
      <c r="L96" s="1"/>
      <c r="M96" s="1"/>
      <c r="N96" s="1"/>
      <c r="O96" s="1"/>
      <c r="P96" s="1"/>
    </row>
    <row r="97" spans="7:16">
      <c r="G97" s="35"/>
      <c r="L97" s="1"/>
      <c r="M97" s="1"/>
      <c r="N97" s="1"/>
      <c r="O97" s="1"/>
      <c r="P97" s="1"/>
    </row>
    <row r="98" spans="7:16">
      <c r="G98" s="35"/>
      <c r="L98" s="1"/>
      <c r="M98" s="1"/>
      <c r="N98" s="1"/>
      <c r="O98" s="1"/>
      <c r="P98" s="1"/>
    </row>
    <row r="99" spans="7:16">
      <c r="G99" s="35"/>
      <c r="L99" s="1"/>
      <c r="M99" s="1"/>
      <c r="N99" s="1"/>
      <c r="O99" s="1"/>
      <c r="P99" s="1"/>
    </row>
    <row r="100" spans="7:16">
      <c r="G100" s="35"/>
      <c r="L100" s="1"/>
      <c r="M100" s="1"/>
      <c r="N100" s="1"/>
      <c r="O100" s="1"/>
      <c r="P100" s="1"/>
    </row>
    <row r="101" spans="7:16">
      <c r="G101" s="35"/>
      <c r="L101" s="1"/>
      <c r="M101" s="1"/>
      <c r="N101" s="1"/>
      <c r="O101" s="1"/>
      <c r="P101" s="1"/>
    </row>
    <row r="102" spans="7:16">
      <c r="G102" s="35"/>
      <c r="L102" s="1"/>
      <c r="M102" s="1"/>
      <c r="N102" s="1"/>
      <c r="O102" s="1"/>
      <c r="P102" s="1"/>
    </row>
    <row r="103" spans="7:16">
      <c r="G103" s="35"/>
      <c r="L103" s="1"/>
      <c r="M103" s="1"/>
      <c r="N103" s="1"/>
      <c r="O103" s="1"/>
      <c r="P103" s="1"/>
    </row>
    <row r="104" spans="7:16">
      <c r="G104" s="35"/>
      <c r="L104" s="1"/>
      <c r="M104" s="1"/>
      <c r="N104" s="1"/>
      <c r="O104" s="1"/>
      <c r="P104" s="1"/>
    </row>
    <row r="105" spans="7:16">
      <c r="G105" s="35"/>
      <c r="L105" s="1"/>
      <c r="M105" s="1"/>
      <c r="N105" s="1"/>
      <c r="O105" s="1"/>
      <c r="P105" s="1"/>
    </row>
    <row r="106" spans="7:16">
      <c r="G106" s="35"/>
      <c r="L106" s="1"/>
      <c r="M106" s="1"/>
      <c r="N106" s="1"/>
      <c r="O106" s="1"/>
      <c r="P106" s="1"/>
    </row>
    <row r="107" spans="7:16">
      <c r="G107" s="35"/>
      <c r="L107" s="1"/>
      <c r="M107" s="1"/>
      <c r="N107" s="1"/>
      <c r="O107" s="1"/>
      <c r="P107" s="1"/>
    </row>
    <row r="108" spans="7:16">
      <c r="G108" s="35"/>
      <c r="L108" s="1"/>
      <c r="M108" s="1"/>
      <c r="N108" s="1"/>
      <c r="O108" s="1"/>
      <c r="P108" s="1"/>
    </row>
    <row r="109" spans="7:16">
      <c r="G109" s="35"/>
      <c r="L109" s="1"/>
      <c r="M109" s="1"/>
      <c r="N109" s="1"/>
      <c r="O109" s="1"/>
      <c r="P109" s="1"/>
    </row>
    <row r="110" spans="7:16">
      <c r="G110" s="35"/>
      <c r="L110" s="1"/>
      <c r="M110" s="1"/>
      <c r="N110" s="1"/>
      <c r="O110" s="1"/>
      <c r="P110" s="1"/>
    </row>
    <row r="111" spans="7:16">
      <c r="G111" s="35"/>
      <c r="L111" s="1"/>
      <c r="M111" s="1"/>
      <c r="N111" s="1"/>
      <c r="O111" s="1"/>
      <c r="P111" s="1"/>
    </row>
    <row r="112" spans="7:16">
      <c r="G112" s="35"/>
      <c r="L112" s="1"/>
      <c r="M112" s="1"/>
      <c r="N112" s="1"/>
      <c r="O112" s="1"/>
      <c r="P112" s="1"/>
    </row>
    <row r="113" spans="7:16">
      <c r="G113" s="35"/>
      <c r="L113" s="1"/>
      <c r="M113" s="1"/>
      <c r="N113" s="1"/>
      <c r="O113" s="1"/>
      <c r="P113" s="1"/>
    </row>
    <row r="114" spans="7:16">
      <c r="G114" s="35"/>
      <c r="L114" s="1"/>
      <c r="M114" s="1"/>
      <c r="N114" s="1"/>
      <c r="O114" s="1"/>
      <c r="P114" s="1"/>
    </row>
    <row r="115" spans="7:16">
      <c r="G115" s="35"/>
      <c r="L115" s="1"/>
      <c r="M115" s="1"/>
      <c r="N115" s="1"/>
      <c r="O115" s="1"/>
      <c r="P115" s="1"/>
    </row>
    <row r="116" spans="7:16">
      <c r="G116" s="35"/>
      <c r="L116" s="1"/>
      <c r="M116" s="1"/>
      <c r="N116" s="1"/>
      <c r="O116" s="1"/>
      <c r="P116" s="1"/>
    </row>
    <row r="117" spans="7:16">
      <c r="G117" s="35"/>
      <c r="L117" s="1"/>
      <c r="M117" s="1"/>
      <c r="N117" s="1"/>
      <c r="O117" s="1"/>
      <c r="P117" s="1"/>
    </row>
    <row r="118" spans="7:16">
      <c r="G118" s="35"/>
      <c r="L118" s="1"/>
      <c r="M118" s="1"/>
      <c r="N118" s="1"/>
      <c r="O118" s="1"/>
      <c r="P118" s="1"/>
    </row>
    <row r="119" spans="7:16">
      <c r="G119" s="35"/>
      <c r="L119" s="1"/>
      <c r="M119" s="1"/>
      <c r="N119" s="1"/>
      <c r="O119" s="1"/>
      <c r="P119" s="1"/>
    </row>
    <row r="120" spans="7:16">
      <c r="G120" s="35"/>
      <c r="L120" s="1"/>
      <c r="M120" s="1"/>
      <c r="N120" s="1"/>
      <c r="O120" s="1"/>
      <c r="P120" s="1"/>
    </row>
    <row r="121" spans="7:16">
      <c r="G121" s="35"/>
      <c r="L121" s="1"/>
      <c r="M121" s="1"/>
      <c r="N121" s="1"/>
      <c r="O121" s="1"/>
      <c r="P121" s="1"/>
    </row>
    <row r="122" spans="7:16">
      <c r="G122" s="35"/>
      <c r="L122" s="1"/>
      <c r="M122" s="1"/>
      <c r="N122" s="1"/>
      <c r="O122" s="1"/>
      <c r="P122" s="1"/>
    </row>
    <row r="123" spans="7:16">
      <c r="G123" s="35"/>
      <c r="L123" s="1"/>
      <c r="M123" s="1"/>
      <c r="N123" s="1"/>
      <c r="O123" s="1"/>
      <c r="P123" s="1"/>
    </row>
    <row r="124" spans="7:16">
      <c r="G124" s="35"/>
      <c r="L124" s="1"/>
      <c r="M124" s="1"/>
      <c r="N124" s="1"/>
      <c r="O124" s="1"/>
      <c r="P124" s="1"/>
    </row>
    <row r="125" spans="7:16">
      <c r="G125" s="35"/>
      <c r="L125" s="1"/>
      <c r="M125" s="1"/>
      <c r="N125" s="1"/>
      <c r="O125" s="1"/>
      <c r="P125" s="1"/>
    </row>
    <row r="126" spans="7:16">
      <c r="G126" s="35"/>
      <c r="L126" s="1"/>
      <c r="M126" s="1"/>
      <c r="N126" s="1"/>
      <c r="O126" s="1"/>
      <c r="P126" s="1"/>
    </row>
    <row r="127" spans="7:16">
      <c r="G127" s="35"/>
      <c r="L127" s="1"/>
      <c r="M127" s="1"/>
      <c r="N127" s="1"/>
      <c r="O127" s="1"/>
      <c r="P127" s="1"/>
    </row>
    <row r="128" spans="7:16">
      <c r="G128" s="35"/>
      <c r="L128" s="1"/>
      <c r="M128" s="1"/>
      <c r="N128" s="1"/>
      <c r="O128" s="1"/>
      <c r="P128" s="1"/>
    </row>
    <row r="129" spans="7:16">
      <c r="G129" s="35"/>
      <c r="L129" s="1"/>
      <c r="M129" s="1"/>
      <c r="N129" s="1"/>
      <c r="O129" s="1"/>
      <c r="P129" s="1"/>
    </row>
    <row r="130" spans="7:16">
      <c r="G130" s="35"/>
      <c r="L130" s="1"/>
      <c r="M130" s="1"/>
      <c r="N130" s="1"/>
      <c r="O130" s="1"/>
      <c r="P130" s="1"/>
    </row>
    <row r="131" spans="7:16">
      <c r="G131" s="35"/>
      <c r="L131" s="1"/>
      <c r="M131" s="1"/>
      <c r="N131" s="1"/>
      <c r="O131" s="1"/>
      <c r="P131" s="1"/>
    </row>
    <row r="132" spans="7:16">
      <c r="G132" s="35"/>
      <c r="L132" s="1"/>
      <c r="M132" s="1"/>
      <c r="N132" s="1"/>
      <c r="O132" s="1"/>
      <c r="P132" s="1"/>
    </row>
    <row r="133" spans="7:16">
      <c r="G133" s="35"/>
      <c r="L133" s="1"/>
      <c r="M133" s="1"/>
      <c r="N133" s="1"/>
      <c r="O133" s="1"/>
      <c r="P133" s="1"/>
    </row>
    <row r="134" spans="7:16">
      <c r="G134" s="35"/>
      <c r="L134" s="1"/>
      <c r="M134" s="1"/>
      <c r="N134" s="1"/>
      <c r="O134" s="1"/>
      <c r="P134" s="1"/>
    </row>
    <row r="135" spans="7:16">
      <c r="G135" s="35"/>
      <c r="L135" s="1"/>
      <c r="M135" s="1"/>
      <c r="N135" s="1"/>
      <c r="O135" s="1"/>
      <c r="P135" s="1"/>
    </row>
    <row r="136" spans="7:16">
      <c r="G136" s="35"/>
      <c r="L136" s="1"/>
      <c r="M136" s="1"/>
      <c r="N136" s="1"/>
      <c r="O136" s="1"/>
      <c r="P136" s="1"/>
    </row>
    <row r="137" spans="7:16">
      <c r="G137" s="35"/>
      <c r="L137" s="1"/>
      <c r="M137" s="1"/>
      <c r="N137" s="1"/>
      <c r="O137" s="1"/>
      <c r="P137" s="1"/>
    </row>
    <row r="138" spans="7:16">
      <c r="G138" s="35"/>
      <c r="L138" s="1"/>
      <c r="M138" s="1"/>
      <c r="N138" s="1"/>
      <c r="O138" s="1"/>
      <c r="P138" s="1"/>
    </row>
    <row r="139" spans="7:16">
      <c r="G139" s="35"/>
      <c r="L139" s="1"/>
      <c r="M139" s="1"/>
      <c r="N139" s="1"/>
      <c r="O139" s="1"/>
      <c r="P139" s="1"/>
    </row>
    <row r="140" spans="7:16">
      <c r="G140" s="35"/>
      <c r="L140" s="1"/>
      <c r="M140" s="1"/>
      <c r="N140" s="1"/>
      <c r="O140" s="1"/>
      <c r="P140" s="1"/>
    </row>
    <row r="141" spans="7:16">
      <c r="G141" s="35"/>
      <c r="L141" s="1"/>
      <c r="M141" s="1"/>
      <c r="N141" s="1"/>
      <c r="O141" s="1"/>
      <c r="P141" s="1"/>
    </row>
    <row r="142" spans="7:16">
      <c r="G142" s="35"/>
      <c r="L142" s="1"/>
      <c r="M142" s="1"/>
      <c r="N142" s="1"/>
      <c r="O142" s="1"/>
      <c r="P142" s="1"/>
    </row>
    <row r="143" spans="7:16">
      <c r="G143" s="35"/>
      <c r="L143" s="1"/>
      <c r="M143" s="1"/>
      <c r="N143" s="1"/>
      <c r="O143" s="1"/>
      <c r="P143" s="1"/>
    </row>
    <row r="144" spans="7:16">
      <c r="G144" s="35"/>
      <c r="L144" s="1"/>
      <c r="M144" s="1"/>
      <c r="N144" s="1"/>
      <c r="O144" s="1"/>
      <c r="P144" s="1"/>
    </row>
    <row r="145" spans="7:16">
      <c r="G145" s="35"/>
      <c r="L145" s="1"/>
      <c r="M145" s="1"/>
      <c r="N145" s="1"/>
      <c r="O145" s="1"/>
      <c r="P145" s="1"/>
    </row>
    <row r="146" spans="7:16">
      <c r="G146" s="35"/>
      <c r="L146" s="1"/>
      <c r="M146" s="1"/>
      <c r="N146" s="1"/>
      <c r="O146" s="1"/>
      <c r="P146" s="1"/>
    </row>
    <row r="147" spans="7:16">
      <c r="G147" s="35"/>
      <c r="L147" s="1"/>
      <c r="M147" s="1"/>
      <c r="N147" s="1"/>
      <c r="O147" s="1"/>
      <c r="P147" s="1"/>
    </row>
    <row r="148" spans="7:16">
      <c r="G148" s="35"/>
      <c r="L148" s="1"/>
      <c r="M148" s="1"/>
      <c r="N148" s="1"/>
      <c r="O148" s="1"/>
      <c r="P148" s="1"/>
    </row>
    <row r="149" spans="7:16">
      <c r="G149" s="35"/>
      <c r="L149" s="1"/>
      <c r="M149" s="1"/>
      <c r="N149" s="1"/>
      <c r="O149" s="1"/>
      <c r="P149" s="1"/>
    </row>
    <row r="150" spans="7:16">
      <c r="G150" s="35"/>
      <c r="L150" s="1"/>
      <c r="M150" s="1"/>
      <c r="N150" s="1"/>
      <c r="O150" s="1"/>
      <c r="P150" s="1"/>
    </row>
    <row r="151" spans="7:16">
      <c r="G151" s="35"/>
      <c r="L151" s="1"/>
      <c r="M151" s="1"/>
      <c r="N151" s="1"/>
      <c r="O151" s="1"/>
      <c r="P151" s="1"/>
    </row>
    <row r="152" spans="7:16">
      <c r="G152" s="35"/>
      <c r="L152" s="1"/>
      <c r="M152" s="1"/>
      <c r="N152" s="1"/>
      <c r="O152" s="1"/>
      <c r="P152" s="1"/>
    </row>
    <row r="153" spans="7:16">
      <c r="G153" s="35"/>
      <c r="L153" s="1"/>
      <c r="M153" s="1"/>
      <c r="N153" s="1"/>
      <c r="O153" s="1"/>
      <c r="P153" s="1"/>
    </row>
    <row r="154" spans="7:16">
      <c r="G154" s="35"/>
      <c r="L154" s="1"/>
      <c r="M154" s="1"/>
      <c r="N154" s="1"/>
      <c r="O154" s="1"/>
      <c r="P154" s="1"/>
    </row>
    <row r="155" spans="7:16">
      <c r="G155" s="35"/>
      <c r="L155" s="1"/>
      <c r="M155" s="1"/>
      <c r="N155" s="1"/>
      <c r="O155" s="1"/>
      <c r="P155" s="1"/>
    </row>
    <row r="156" spans="7:16">
      <c r="G156" s="35"/>
      <c r="L156" s="1"/>
      <c r="M156" s="1"/>
      <c r="N156" s="1"/>
      <c r="O156" s="1"/>
      <c r="P156" s="1"/>
    </row>
    <row r="157" spans="7:16">
      <c r="G157" s="35"/>
      <c r="L157" s="1"/>
      <c r="M157" s="1"/>
      <c r="N157" s="1"/>
      <c r="O157" s="1"/>
      <c r="P157" s="1"/>
    </row>
    <row r="158" spans="7:16">
      <c r="G158" s="35"/>
      <c r="L158" s="1"/>
      <c r="M158" s="1"/>
      <c r="N158" s="1"/>
      <c r="O158" s="1"/>
      <c r="P158" s="1"/>
    </row>
    <row r="159" spans="7:16">
      <c r="G159" s="35"/>
      <c r="L159" s="1"/>
      <c r="M159" s="1"/>
      <c r="N159" s="1"/>
      <c r="O159" s="1"/>
      <c r="P159" s="1"/>
    </row>
    <row r="160" spans="7:16">
      <c r="G160" s="35"/>
      <c r="L160" s="1"/>
      <c r="M160" s="1"/>
      <c r="N160" s="1"/>
      <c r="O160" s="1"/>
      <c r="P160" s="1"/>
    </row>
    <row r="161" spans="7:16">
      <c r="G161" s="35"/>
      <c r="L161" s="1"/>
      <c r="M161" s="1"/>
      <c r="N161" s="1"/>
      <c r="O161" s="1"/>
      <c r="P161" s="1"/>
    </row>
    <row r="162" spans="7:16">
      <c r="G162" s="35"/>
      <c r="L162" s="1"/>
      <c r="M162" s="1"/>
      <c r="N162" s="1"/>
      <c r="O162" s="1"/>
      <c r="P162" s="1"/>
    </row>
    <row r="163" spans="7:16">
      <c r="G163" s="35"/>
      <c r="L163" s="1"/>
      <c r="M163" s="1"/>
      <c r="N163" s="1"/>
      <c r="O163" s="1"/>
      <c r="P163" s="1"/>
    </row>
    <row r="164" spans="7:16">
      <c r="G164" s="35"/>
      <c r="L164" s="1"/>
      <c r="M164" s="1"/>
      <c r="N164" s="1"/>
      <c r="O164" s="1"/>
      <c r="P164" s="1"/>
    </row>
    <row r="165" spans="7:16">
      <c r="G165" s="35"/>
      <c r="L165" s="1"/>
      <c r="M165" s="1"/>
      <c r="N165" s="1"/>
      <c r="O165" s="1"/>
      <c r="P165" s="1"/>
    </row>
    <row r="166" spans="7:16">
      <c r="G166" s="35"/>
      <c r="L166" s="1"/>
      <c r="M166" s="1"/>
      <c r="N166" s="1"/>
      <c r="O166" s="1"/>
      <c r="P166" s="1"/>
    </row>
    <row r="167" spans="7:16">
      <c r="G167" s="35"/>
      <c r="L167" s="1"/>
      <c r="M167" s="1"/>
      <c r="N167" s="1"/>
      <c r="O167" s="1"/>
      <c r="P167" s="1"/>
    </row>
    <row r="168" spans="7:16">
      <c r="G168" s="35"/>
      <c r="L168" s="1"/>
      <c r="M168" s="1"/>
      <c r="N168" s="1"/>
      <c r="O168" s="1"/>
      <c r="P168" s="1"/>
    </row>
    <row r="169" spans="7:16">
      <c r="G169" s="35"/>
      <c r="L169" s="1"/>
      <c r="M169" s="1"/>
      <c r="N169" s="1"/>
      <c r="O169" s="1"/>
      <c r="P169" s="1"/>
    </row>
    <row r="170" spans="7:16">
      <c r="G170" s="35"/>
      <c r="L170" s="1"/>
      <c r="M170" s="1"/>
      <c r="N170" s="1"/>
      <c r="O170" s="1"/>
      <c r="P170" s="1"/>
    </row>
    <row r="171" spans="7:16">
      <c r="G171" s="35"/>
      <c r="L171" s="1"/>
      <c r="M171" s="1"/>
      <c r="N171" s="1"/>
      <c r="O171" s="1"/>
      <c r="P171" s="1"/>
    </row>
    <row r="172" spans="7:16">
      <c r="G172" s="35"/>
      <c r="L172" s="1"/>
      <c r="M172" s="1"/>
      <c r="N172" s="1"/>
      <c r="O172" s="1"/>
      <c r="P172" s="1"/>
    </row>
    <row r="173" spans="7:16">
      <c r="G173" s="35"/>
      <c r="L173" s="1"/>
      <c r="M173" s="1"/>
      <c r="N173" s="1"/>
      <c r="O173" s="1"/>
      <c r="P173" s="1"/>
    </row>
    <row r="174" spans="7:16">
      <c r="G174" s="35"/>
      <c r="L174" s="1"/>
      <c r="M174" s="1"/>
      <c r="N174" s="1"/>
      <c r="O174" s="1"/>
      <c r="P174" s="1"/>
    </row>
    <row r="175" spans="7:16">
      <c r="G175" s="35"/>
      <c r="L175" s="1"/>
      <c r="M175" s="1"/>
      <c r="N175" s="1"/>
      <c r="O175" s="1"/>
      <c r="P175" s="1"/>
    </row>
    <row r="176" spans="7:16">
      <c r="G176" s="35"/>
      <c r="L176" s="1"/>
      <c r="M176" s="1"/>
      <c r="N176" s="1"/>
      <c r="O176" s="1"/>
      <c r="P176" s="1"/>
    </row>
    <row r="177" spans="7:16">
      <c r="G177" s="35"/>
      <c r="L177" s="1"/>
      <c r="M177" s="1"/>
      <c r="N177" s="1"/>
      <c r="O177" s="1"/>
      <c r="P177" s="1"/>
    </row>
    <row r="178" spans="7:16">
      <c r="G178" s="35"/>
      <c r="L178" s="1"/>
      <c r="M178" s="1"/>
      <c r="N178" s="1"/>
      <c r="O178" s="1"/>
      <c r="P178" s="1"/>
    </row>
    <row r="179" spans="7:16">
      <c r="G179" s="35"/>
      <c r="L179" s="1"/>
      <c r="M179" s="1"/>
      <c r="N179" s="1"/>
      <c r="O179" s="1"/>
      <c r="P179" s="1"/>
    </row>
    <row r="180" spans="7:16">
      <c r="G180" s="35"/>
      <c r="L180" s="1"/>
      <c r="M180" s="1"/>
      <c r="N180" s="1"/>
      <c r="O180" s="1"/>
      <c r="P180" s="1"/>
    </row>
    <row r="181" spans="7:16">
      <c r="G181" s="35"/>
      <c r="L181" s="1"/>
      <c r="M181" s="1"/>
      <c r="N181" s="1"/>
      <c r="O181" s="1"/>
      <c r="P181" s="1"/>
    </row>
    <row r="182" spans="7:16">
      <c r="G182" s="35"/>
      <c r="L182" s="1"/>
      <c r="M182" s="1"/>
      <c r="N182" s="1"/>
      <c r="O182" s="1"/>
      <c r="P182" s="1"/>
    </row>
    <row r="183" spans="7:16">
      <c r="G183" s="35"/>
      <c r="L183" s="1"/>
      <c r="M183" s="1"/>
      <c r="N183" s="1"/>
      <c r="O183" s="1"/>
      <c r="P183" s="1"/>
    </row>
    <row r="184" spans="7:16">
      <c r="G184" s="35"/>
      <c r="L184" s="1"/>
      <c r="M184" s="1"/>
      <c r="N184" s="1"/>
      <c r="O184" s="1"/>
      <c r="P184" s="1"/>
    </row>
    <row r="185" spans="7:16">
      <c r="G185" s="35"/>
      <c r="L185" s="1"/>
      <c r="M185" s="1"/>
      <c r="N185" s="1"/>
      <c r="O185" s="1"/>
      <c r="P185" s="1"/>
    </row>
    <row r="186" spans="7:16">
      <c r="G186" s="35"/>
      <c r="L186" s="1"/>
      <c r="M186" s="1"/>
      <c r="N186" s="1"/>
      <c r="O186" s="1"/>
      <c r="P186" s="1"/>
    </row>
    <row r="187" spans="7:16">
      <c r="G187" s="35"/>
      <c r="L187" s="1"/>
      <c r="M187" s="1"/>
      <c r="N187" s="1"/>
      <c r="O187" s="1"/>
      <c r="P187" s="1"/>
    </row>
    <row r="188" spans="7:16">
      <c r="G188" s="35"/>
      <c r="L188" s="1"/>
      <c r="M188" s="1"/>
      <c r="N188" s="1"/>
      <c r="O188" s="1"/>
      <c r="P188" s="1"/>
    </row>
    <row r="189" spans="7:16">
      <c r="G189" s="35"/>
      <c r="L189" s="1"/>
      <c r="M189" s="1"/>
      <c r="N189" s="1"/>
      <c r="O189" s="1"/>
      <c r="P189" s="1"/>
    </row>
    <row r="190" spans="7:16">
      <c r="G190" s="35"/>
      <c r="L190" s="1"/>
      <c r="M190" s="1"/>
      <c r="N190" s="1"/>
      <c r="O190" s="1"/>
      <c r="P190" s="1"/>
    </row>
    <row r="191" spans="7:16">
      <c r="G191" s="35"/>
      <c r="L191" s="1"/>
      <c r="M191" s="1"/>
      <c r="N191" s="1"/>
      <c r="O191" s="1"/>
      <c r="P191" s="1"/>
    </row>
    <row r="192" spans="7:16">
      <c r="G192" s="35"/>
      <c r="L192" s="1"/>
      <c r="M192" s="1"/>
      <c r="N192" s="1"/>
      <c r="O192" s="1"/>
      <c r="P192" s="1"/>
    </row>
    <row r="193" spans="7:16">
      <c r="G193" s="35"/>
      <c r="L193" s="1"/>
      <c r="M193" s="1"/>
      <c r="N193" s="1"/>
      <c r="O193" s="1"/>
      <c r="P193" s="1"/>
    </row>
    <row r="194" spans="7:16">
      <c r="G194" s="35"/>
      <c r="L194" s="1"/>
      <c r="M194" s="1"/>
      <c r="N194" s="1"/>
      <c r="O194" s="1"/>
      <c r="P194" s="1"/>
    </row>
    <row r="195" spans="7:16">
      <c r="G195" s="35"/>
      <c r="L195" s="1"/>
      <c r="M195" s="1"/>
      <c r="N195" s="1"/>
      <c r="O195" s="1"/>
      <c r="P195" s="1"/>
    </row>
    <row r="196" spans="7:16">
      <c r="G196" s="35"/>
      <c r="L196" s="1"/>
      <c r="M196" s="1"/>
      <c r="N196" s="1"/>
      <c r="O196" s="1"/>
      <c r="P196" s="1"/>
    </row>
    <row r="197" spans="7:16">
      <c r="G197" s="35"/>
      <c r="L197" s="1"/>
      <c r="M197" s="1"/>
      <c r="N197" s="1"/>
      <c r="O197" s="1"/>
      <c r="P197" s="1"/>
    </row>
    <row r="198" spans="7:16">
      <c r="G198" s="35"/>
      <c r="L198" s="1"/>
      <c r="M198" s="1"/>
      <c r="N198" s="1"/>
      <c r="O198" s="1"/>
      <c r="P198" s="1"/>
    </row>
    <row r="199" spans="7:16">
      <c r="G199" s="35"/>
      <c r="L199" s="1"/>
      <c r="M199" s="1"/>
      <c r="N199" s="1"/>
      <c r="O199" s="1"/>
      <c r="P199" s="1"/>
    </row>
    <row r="200" spans="7:16">
      <c r="G200" s="35"/>
      <c r="L200" s="1"/>
      <c r="M200" s="1"/>
      <c r="N200" s="1"/>
      <c r="O200" s="1"/>
      <c r="P200" s="1"/>
    </row>
    <row r="201" spans="7:16">
      <c r="G201" s="35"/>
      <c r="L201" s="1"/>
      <c r="M201" s="1"/>
      <c r="N201" s="1"/>
      <c r="O201" s="1"/>
      <c r="P201" s="1"/>
    </row>
    <row r="202" spans="7:16">
      <c r="G202" s="35"/>
      <c r="L202" s="1"/>
      <c r="M202" s="1"/>
      <c r="N202" s="1"/>
      <c r="O202" s="1"/>
      <c r="P202" s="1"/>
    </row>
    <row r="203" spans="7:16">
      <c r="G203" s="35"/>
      <c r="L203" s="1"/>
      <c r="M203" s="1"/>
      <c r="N203" s="1"/>
      <c r="O203" s="1"/>
      <c r="P203" s="1"/>
    </row>
    <row r="204" spans="7:16">
      <c r="G204" s="35"/>
      <c r="L204" s="1"/>
      <c r="M204" s="1"/>
      <c r="N204" s="1"/>
      <c r="O204" s="1"/>
      <c r="P204" s="1"/>
    </row>
    <row r="205" spans="7:16">
      <c r="G205" s="35"/>
      <c r="L205" s="1"/>
      <c r="M205" s="1"/>
      <c r="N205" s="1"/>
      <c r="O205" s="1"/>
      <c r="P205" s="1"/>
    </row>
    <row r="206" spans="7:16">
      <c r="G206" s="35"/>
      <c r="L206" s="1"/>
      <c r="M206" s="1"/>
      <c r="N206" s="1"/>
      <c r="O206" s="1"/>
      <c r="P206" s="1"/>
    </row>
    <row r="207" spans="7:16">
      <c r="G207" s="35"/>
      <c r="L207" s="1"/>
      <c r="M207" s="1"/>
      <c r="N207" s="1"/>
      <c r="O207" s="1"/>
      <c r="P207" s="1"/>
    </row>
    <row r="208" spans="7:16">
      <c r="G208" s="35"/>
      <c r="L208" s="1"/>
      <c r="M208" s="1"/>
      <c r="N208" s="1"/>
      <c r="O208" s="1"/>
      <c r="P208" s="1"/>
    </row>
    <row r="209" spans="7:16">
      <c r="G209" s="35"/>
      <c r="L209" s="1"/>
      <c r="M209" s="1"/>
      <c r="N209" s="1"/>
      <c r="O209" s="1"/>
      <c r="P209" s="1"/>
    </row>
    <row r="210" spans="7:16">
      <c r="G210" s="35"/>
      <c r="L210" s="1"/>
      <c r="M210" s="1"/>
      <c r="N210" s="1"/>
      <c r="O210" s="1"/>
      <c r="P210" s="1"/>
    </row>
    <row r="211" spans="7:16">
      <c r="G211" s="35"/>
      <c r="L211" s="1"/>
      <c r="M211" s="1"/>
      <c r="N211" s="1"/>
      <c r="O211" s="1"/>
      <c r="P211" s="1"/>
    </row>
    <row r="212" spans="7:16">
      <c r="G212" s="35"/>
      <c r="L212" s="1"/>
      <c r="M212" s="1"/>
      <c r="N212" s="1"/>
      <c r="O212" s="1"/>
      <c r="P212" s="1"/>
    </row>
    <row r="213" spans="7:16">
      <c r="G213" s="35"/>
      <c r="L213" s="1"/>
      <c r="M213" s="1"/>
      <c r="N213" s="1"/>
      <c r="O213" s="1"/>
      <c r="P213" s="1"/>
    </row>
    <row r="214" spans="7:16">
      <c r="G214" s="35"/>
      <c r="L214" s="1"/>
      <c r="M214" s="1"/>
      <c r="N214" s="1"/>
      <c r="O214" s="1"/>
      <c r="P214" s="1"/>
    </row>
    <row r="215" spans="7:16">
      <c r="G215" s="35"/>
      <c r="L215" s="1"/>
      <c r="M215" s="1"/>
      <c r="N215" s="1"/>
      <c r="O215" s="1"/>
      <c r="P215" s="1"/>
    </row>
    <row r="216" spans="7:16">
      <c r="G216" s="35"/>
      <c r="L216" s="1"/>
      <c r="M216" s="1"/>
      <c r="N216" s="1"/>
      <c r="O216" s="1"/>
      <c r="P216" s="1"/>
    </row>
    <row r="217" spans="7:16">
      <c r="G217" s="35"/>
      <c r="L217" s="1"/>
      <c r="M217" s="1"/>
      <c r="N217" s="1"/>
      <c r="O217" s="1"/>
      <c r="P217" s="1"/>
    </row>
    <row r="218" spans="7:16">
      <c r="G218" s="35"/>
      <c r="L218" s="1"/>
      <c r="M218" s="1"/>
      <c r="N218" s="1"/>
      <c r="O218" s="1"/>
      <c r="P218" s="1"/>
    </row>
    <row r="219" spans="7:16">
      <c r="G219" s="35"/>
      <c r="L219" s="1"/>
      <c r="M219" s="1"/>
      <c r="N219" s="1"/>
      <c r="O219" s="1"/>
      <c r="P219" s="1"/>
    </row>
    <row r="220" spans="7:16">
      <c r="G220" s="35"/>
      <c r="L220" s="1"/>
      <c r="M220" s="1"/>
      <c r="N220" s="1"/>
      <c r="O220" s="1"/>
      <c r="P220" s="1"/>
    </row>
    <row r="221" spans="7:16">
      <c r="G221" s="35"/>
      <c r="L221" s="1"/>
      <c r="M221" s="1"/>
      <c r="N221" s="1"/>
      <c r="O221" s="1"/>
      <c r="P221" s="1"/>
    </row>
    <row r="222" spans="7:16">
      <c r="G222" s="35"/>
      <c r="L222" s="1"/>
      <c r="M222" s="1"/>
      <c r="N222" s="1"/>
      <c r="O222" s="1"/>
      <c r="P222" s="1"/>
    </row>
    <row r="223" spans="7:16">
      <c r="G223" s="35"/>
      <c r="L223" s="1"/>
      <c r="M223" s="1"/>
      <c r="N223" s="1"/>
      <c r="O223" s="1"/>
      <c r="P223" s="1"/>
    </row>
    <row r="224" spans="7:16">
      <c r="G224" s="35"/>
      <c r="L224" s="1"/>
      <c r="M224" s="1"/>
      <c r="N224" s="1"/>
      <c r="O224" s="1"/>
      <c r="P224" s="1"/>
    </row>
    <row r="225" spans="7:16">
      <c r="G225" s="35"/>
      <c r="L225" s="1"/>
      <c r="M225" s="1"/>
      <c r="N225" s="1"/>
      <c r="O225" s="1"/>
      <c r="P225" s="1"/>
    </row>
    <row r="226" spans="7:16">
      <c r="G226" s="35"/>
      <c r="L226" s="1"/>
      <c r="M226" s="1"/>
      <c r="N226" s="1"/>
      <c r="O226" s="1"/>
      <c r="P226" s="1"/>
    </row>
    <row r="227" spans="7:16">
      <c r="G227" s="35"/>
      <c r="L227" s="1"/>
      <c r="M227" s="1"/>
      <c r="N227" s="1"/>
      <c r="O227" s="1"/>
      <c r="P227" s="1"/>
    </row>
    <row r="228" spans="7:16">
      <c r="G228" s="35"/>
      <c r="L228" s="1"/>
      <c r="M228" s="1"/>
      <c r="N228" s="1"/>
      <c r="O228" s="1"/>
      <c r="P228" s="1"/>
    </row>
    <row r="229" spans="7:16">
      <c r="G229" s="35"/>
      <c r="L229" s="1"/>
      <c r="M229" s="1"/>
      <c r="N229" s="1"/>
      <c r="O229" s="1"/>
      <c r="P229" s="1"/>
    </row>
    <row r="230" spans="7:16">
      <c r="G230" s="35"/>
      <c r="L230" s="1"/>
      <c r="M230" s="1"/>
      <c r="N230" s="1"/>
      <c r="O230" s="1"/>
      <c r="P230" s="1"/>
    </row>
    <row r="231" spans="7:16">
      <c r="G231" s="35"/>
      <c r="L231" s="1"/>
      <c r="M231" s="1"/>
      <c r="N231" s="1"/>
      <c r="O231" s="1"/>
      <c r="P231" s="1"/>
    </row>
    <row r="232" spans="7:16">
      <c r="G232" s="35"/>
      <c r="L232" s="1"/>
      <c r="M232" s="1"/>
      <c r="N232" s="1"/>
      <c r="O232" s="1"/>
      <c r="P232" s="1"/>
    </row>
    <row r="233" spans="7:16">
      <c r="G233" s="35"/>
      <c r="L233" s="1"/>
      <c r="M233" s="1"/>
      <c r="N233" s="1"/>
      <c r="O233" s="1"/>
      <c r="P233" s="1"/>
    </row>
    <row r="234" spans="7:16">
      <c r="G234" s="35"/>
      <c r="L234" s="1"/>
      <c r="M234" s="1"/>
      <c r="N234" s="1"/>
      <c r="O234" s="1"/>
      <c r="P234" s="1"/>
    </row>
    <row r="235" spans="7:16">
      <c r="G235" s="35"/>
      <c r="L235" s="1"/>
      <c r="M235" s="1"/>
      <c r="N235" s="1"/>
      <c r="O235" s="1"/>
      <c r="P235" s="1"/>
    </row>
    <row r="236" spans="7:16">
      <c r="G236" s="35"/>
      <c r="L236" s="1"/>
      <c r="M236" s="1"/>
      <c r="N236" s="1"/>
      <c r="O236" s="1"/>
      <c r="P236" s="1"/>
    </row>
    <row r="237" spans="7:16">
      <c r="G237" s="35"/>
      <c r="L237" s="1"/>
      <c r="M237" s="1"/>
      <c r="N237" s="1"/>
      <c r="O237" s="1"/>
      <c r="P237" s="1"/>
    </row>
    <row r="238" spans="7:16">
      <c r="G238" s="35"/>
      <c r="L238" s="1"/>
      <c r="M238" s="1"/>
      <c r="N238" s="1"/>
      <c r="O238" s="1"/>
      <c r="P238" s="1"/>
    </row>
    <row r="239" spans="7:16">
      <c r="G239" s="35"/>
      <c r="L239" s="1"/>
      <c r="M239" s="1"/>
      <c r="N239" s="1"/>
      <c r="O239" s="1"/>
      <c r="P239" s="1"/>
    </row>
    <row r="240" spans="7:16">
      <c r="G240" s="35"/>
      <c r="L240" s="1"/>
      <c r="M240" s="1"/>
      <c r="N240" s="1"/>
      <c r="O240" s="1"/>
      <c r="P240" s="1"/>
    </row>
    <row r="241" spans="7:16">
      <c r="G241" s="35"/>
      <c r="L241" s="1"/>
      <c r="M241" s="1"/>
      <c r="N241" s="1"/>
      <c r="O241" s="1"/>
      <c r="P241" s="1"/>
    </row>
    <row r="242" spans="7:16">
      <c r="G242" s="35"/>
      <c r="L242" s="1"/>
      <c r="M242" s="1"/>
      <c r="N242" s="1"/>
      <c r="O242" s="1"/>
      <c r="P242" s="1"/>
    </row>
    <row r="243" spans="7:16">
      <c r="G243" s="35"/>
      <c r="L243" s="1"/>
      <c r="M243" s="1"/>
      <c r="N243" s="1"/>
      <c r="O243" s="1"/>
      <c r="P243" s="1"/>
    </row>
    <row r="244" spans="7:16">
      <c r="G244" s="35"/>
      <c r="L244" s="1"/>
      <c r="M244" s="1"/>
      <c r="N244" s="1"/>
      <c r="O244" s="1"/>
      <c r="P244" s="1"/>
    </row>
    <row r="245" spans="7:16">
      <c r="G245" s="35"/>
      <c r="L245" s="1"/>
      <c r="M245" s="1"/>
      <c r="N245" s="1"/>
      <c r="O245" s="1"/>
      <c r="P245" s="1"/>
    </row>
    <row r="246" spans="7:16">
      <c r="G246" s="35"/>
      <c r="L246" s="1"/>
      <c r="M246" s="1"/>
      <c r="N246" s="1"/>
      <c r="O246" s="1"/>
      <c r="P246" s="1"/>
    </row>
    <row r="247" spans="7:16">
      <c r="G247" s="35"/>
      <c r="L247" s="1"/>
      <c r="M247" s="1"/>
      <c r="N247" s="1"/>
      <c r="O247" s="1"/>
      <c r="P247" s="1"/>
    </row>
    <row r="248" spans="7:16">
      <c r="G248" s="35"/>
      <c r="L248" s="1"/>
      <c r="M248" s="1"/>
      <c r="N248" s="1"/>
      <c r="O248" s="1"/>
      <c r="P248" s="1"/>
    </row>
    <row r="249" spans="7:16">
      <c r="G249" s="35"/>
      <c r="L249" s="1"/>
      <c r="M249" s="1"/>
      <c r="N249" s="1"/>
      <c r="O249" s="1"/>
      <c r="P249" s="1"/>
    </row>
    <row r="250" spans="7:16">
      <c r="G250" s="35"/>
      <c r="L250" s="1"/>
      <c r="M250" s="1"/>
      <c r="N250" s="1"/>
      <c r="O250" s="1"/>
      <c r="P250" s="1"/>
    </row>
    <row r="251" spans="7:16">
      <c r="G251" s="35"/>
      <c r="L251" s="1"/>
      <c r="M251" s="1"/>
      <c r="N251" s="1"/>
      <c r="O251" s="1"/>
      <c r="P251" s="1"/>
    </row>
    <row r="252" spans="7:16">
      <c r="G252" s="35"/>
      <c r="L252" s="1"/>
      <c r="M252" s="1"/>
      <c r="N252" s="1"/>
      <c r="O252" s="1"/>
      <c r="P252" s="1"/>
    </row>
    <row r="253" spans="7:16">
      <c r="G253" s="35"/>
      <c r="L253" s="1"/>
      <c r="M253" s="1"/>
      <c r="N253" s="1"/>
      <c r="O253" s="1"/>
      <c r="P253" s="1"/>
    </row>
    <row r="254" spans="7:16">
      <c r="G254" s="35"/>
      <c r="L254" s="1"/>
      <c r="M254" s="1"/>
      <c r="N254" s="1"/>
      <c r="O254" s="1"/>
      <c r="P254" s="1"/>
    </row>
    <row r="255" spans="7:16">
      <c r="G255" s="35"/>
      <c r="L255" s="1"/>
      <c r="M255" s="1"/>
      <c r="N255" s="1"/>
      <c r="O255" s="1"/>
      <c r="P255" s="1"/>
    </row>
    <row r="256" spans="7:16">
      <c r="G256" s="35"/>
      <c r="L256" s="1"/>
      <c r="M256" s="1"/>
      <c r="N256" s="1"/>
      <c r="O256" s="1"/>
      <c r="P256" s="1"/>
    </row>
    <row r="257" spans="7:16">
      <c r="G257" s="35"/>
      <c r="L257" s="1"/>
      <c r="M257" s="1"/>
      <c r="N257" s="1"/>
      <c r="O257" s="1"/>
      <c r="P257" s="1"/>
    </row>
    <row r="258" spans="7:16">
      <c r="G258" s="35"/>
      <c r="L258" s="1"/>
      <c r="M258" s="1"/>
      <c r="N258" s="1"/>
      <c r="O258" s="1"/>
      <c r="P258" s="1"/>
    </row>
    <row r="259" spans="7:16">
      <c r="G259" s="35"/>
      <c r="L259" s="1"/>
      <c r="M259" s="1"/>
      <c r="N259" s="1"/>
      <c r="O259" s="1"/>
      <c r="P259" s="1"/>
    </row>
    <row r="260" spans="7:16">
      <c r="G260" s="35"/>
      <c r="L260" s="1"/>
      <c r="M260" s="1"/>
      <c r="N260" s="1"/>
      <c r="O260" s="1"/>
      <c r="P260" s="1"/>
    </row>
    <row r="261" spans="7:16">
      <c r="G261" s="35"/>
      <c r="L261" s="1"/>
      <c r="M261" s="1"/>
      <c r="N261" s="1"/>
      <c r="O261" s="1"/>
      <c r="P261" s="1"/>
    </row>
    <row r="262" spans="7:16">
      <c r="G262" s="35"/>
      <c r="L262" s="1"/>
      <c r="M262" s="1"/>
      <c r="N262" s="1"/>
      <c r="O262" s="1"/>
      <c r="P262" s="1"/>
    </row>
    <row r="263" spans="7:16">
      <c r="G263" s="35"/>
      <c r="L263" s="1"/>
      <c r="M263" s="1"/>
      <c r="N263" s="1"/>
      <c r="O263" s="1"/>
      <c r="P263" s="1"/>
    </row>
    <row r="264" spans="7:16">
      <c r="G264" s="35"/>
      <c r="L264" s="1"/>
      <c r="M264" s="1"/>
      <c r="N264" s="1"/>
      <c r="O264" s="1"/>
      <c r="P264" s="1"/>
    </row>
    <row r="265" spans="7:16">
      <c r="G265" s="35"/>
      <c r="L265" s="1"/>
      <c r="M265" s="1"/>
      <c r="N265" s="1"/>
      <c r="O265" s="1"/>
      <c r="P265" s="1"/>
    </row>
    <row r="266" spans="7:16">
      <c r="G266" s="35"/>
      <c r="L266" s="1"/>
      <c r="M266" s="1"/>
      <c r="N266" s="1"/>
      <c r="O266" s="1"/>
      <c r="P266" s="1"/>
    </row>
    <row r="267" spans="7:16">
      <c r="G267" s="35"/>
      <c r="L267" s="1"/>
      <c r="M267" s="1"/>
      <c r="N267" s="1"/>
      <c r="O267" s="1"/>
      <c r="P267" s="1"/>
    </row>
    <row r="268" spans="7:16">
      <c r="G268" s="35"/>
      <c r="L268" s="1"/>
      <c r="M268" s="1"/>
      <c r="N268" s="1"/>
      <c r="O268" s="1"/>
      <c r="P268" s="1"/>
    </row>
    <row r="269" spans="7:16">
      <c r="G269" s="35"/>
      <c r="L269" s="1"/>
      <c r="M269" s="1"/>
      <c r="N269" s="1"/>
      <c r="O269" s="1"/>
      <c r="P269" s="1"/>
    </row>
    <row r="270" spans="7:16">
      <c r="G270" s="35"/>
      <c r="L270" s="1"/>
      <c r="M270" s="1"/>
      <c r="N270" s="1"/>
      <c r="O270" s="1"/>
      <c r="P270" s="1"/>
    </row>
    <row r="271" spans="7:16">
      <c r="G271" s="35"/>
      <c r="L271" s="1"/>
      <c r="M271" s="1"/>
      <c r="N271" s="1"/>
      <c r="O271" s="1"/>
      <c r="P271" s="1"/>
    </row>
    <row r="272" spans="7:16">
      <c r="G272" s="35"/>
      <c r="L272" s="1"/>
      <c r="M272" s="1"/>
      <c r="N272" s="1"/>
      <c r="O272" s="1"/>
      <c r="P272" s="1"/>
    </row>
    <row r="273" spans="7:16">
      <c r="G273" s="35"/>
      <c r="L273" s="1"/>
      <c r="M273" s="1"/>
      <c r="N273" s="1"/>
      <c r="O273" s="1"/>
      <c r="P273" s="1"/>
    </row>
    <row r="274" spans="7:16">
      <c r="G274" s="35"/>
      <c r="L274" s="1"/>
      <c r="M274" s="1"/>
      <c r="N274" s="1"/>
      <c r="O274" s="1"/>
      <c r="P274" s="1"/>
    </row>
    <row r="275" spans="7:16">
      <c r="G275" s="35"/>
      <c r="L275" s="1"/>
      <c r="M275" s="1"/>
      <c r="N275" s="1"/>
      <c r="O275" s="1"/>
      <c r="P275" s="1"/>
    </row>
    <row r="276" spans="7:16">
      <c r="G276" s="35"/>
      <c r="L276" s="1"/>
      <c r="M276" s="1"/>
      <c r="N276" s="1"/>
      <c r="O276" s="1"/>
      <c r="P276" s="1"/>
    </row>
    <row r="277" spans="7:16">
      <c r="G277" s="35"/>
      <c r="L277" s="1"/>
      <c r="M277" s="1"/>
      <c r="N277" s="1"/>
      <c r="O277" s="1"/>
      <c r="P277" s="1"/>
    </row>
    <row r="278" spans="7:16">
      <c r="G278" s="35"/>
      <c r="L278" s="1"/>
      <c r="M278" s="1"/>
      <c r="N278" s="1"/>
      <c r="O278" s="1"/>
      <c r="P278" s="1"/>
    </row>
    <row r="279" spans="7:16">
      <c r="G279" s="35"/>
      <c r="L279" s="1"/>
      <c r="M279" s="1"/>
      <c r="N279" s="1"/>
      <c r="O279" s="1"/>
      <c r="P279" s="1"/>
    </row>
    <row r="280" spans="7:16">
      <c r="G280" s="35"/>
      <c r="L280" s="1"/>
      <c r="M280" s="1"/>
      <c r="N280" s="1"/>
      <c r="O280" s="1"/>
      <c r="P280" s="1"/>
    </row>
    <row r="281" spans="7:16">
      <c r="G281" s="35"/>
      <c r="L281" s="1"/>
      <c r="M281" s="1"/>
      <c r="N281" s="1"/>
      <c r="O281" s="1"/>
      <c r="P281" s="1"/>
    </row>
    <row r="282" spans="7:16">
      <c r="G282" s="35"/>
      <c r="L282" s="1"/>
      <c r="M282" s="1"/>
      <c r="N282" s="1"/>
      <c r="O282" s="1"/>
      <c r="P282" s="1"/>
    </row>
    <row r="283" spans="7:16">
      <c r="G283" s="35"/>
      <c r="L283" s="1"/>
      <c r="M283" s="1"/>
      <c r="N283" s="1"/>
      <c r="O283" s="1"/>
      <c r="P283" s="1"/>
    </row>
    <row r="284" spans="7:16">
      <c r="G284" s="35"/>
      <c r="L284" s="1"/>
      <c r="M284" s="1"/>
      <c r="N284" s="1"/>
      <c r="O284" s="1"/>
      <c r="P284" s="1"/>
    </row>
    <row r="285" spans="7:16">
      <c r="G285" s="35"/>
      <c r="L285" s="1"/>
      <c r="M285" s="1"/>
      <c r="N285" s="1"/>
      <c r="O285" s="1"/>
      <c r="P285" s="1"/>
    </row>
    <row r="286" spans="7:16">
      <c r="G286" s="35"/>
      <c r="L286" s="1"/>
      <c r="M286" s="1"/>
      <c r="N286" s="1"/>
      <c r="O286" s="1"/>
      <c r="P286" s="1"/>
    </row>
    <row r="287" spans="7:16">
      <c r="G287" s="35"/>
      <c r="L287" s="1"/>
      <c r="M287" s="1"/>
      <c r="N287" s="1"/>
      <c r="O287" s="1"/>
      <c r="P287" s="1"/>
    </row>
    <row r="288" spans="7:16">
      <c r="G288" s="35"/>
      <c r="L288" s="1"/>
      <c r="M288" s="1"/>
      <c r="N288" s="1"/>
      <c r="O288" s="1"/>
      <c r="P288" s="1"/>
    </row>
    <row r="289" spans="7:16">
      <c r="G289" s="35"/>
      <c r="L289" s="1"/>
      <c r="M289" s="1"/>
      <c r="N289" s="1"/>
      <c r="O289" s="1"/>
      <c r="P289" s="1"/>
    </row>
    <row r="290" spans="7:16">
      <c r="G290" s="35"/>
      <c r="L290" s="1"/>
      <c r="M290" s="1"/>
      <c r="N290" s="1"/>
      <c r="O290" s="1"/>
      <c r="P290" s="1"/>
    </row>
    <row r="291" spans="7:16">
      <c r="G291" s="35"/>
      <c r="L291" s="1"/>
      <c r="M291" s="1"/>
      <c r="N291" s="1"/>
      <c r="O291" s="1"/>
      <c r="P291" s="1"/>
    </row>
    <row r="292" spans="7:16">
      <c r="G292" s="35"/>
      <c r="L292" s="1"/>
      <c r="M292" s="1"/>
      <c r="N292" s="1"/>
      <c r="O292" s="1"/>
      <c r="P292" s="1"/>
    </row>
    <row r="293" spans="7:16">
      <c r="G293" s="35"/>
      <c r="L293" s="1"/>
      <c r="M293" s="1"/>
      <c r="N293" s="1"/>
      <c r="O293" s="1"/>
      <c r="P293" s="1"/>
    </row>
    <row r="294" spans="7:16">
      <c r="G294" s="35"/>
      <c r="L294" s="1"/>
      <c r="M294" s="1"/>
      <c r="N294" s="1"/>
      <c r="O294" s="1"/>
      <c r="P294" s="1"/>
    </row>
    <row r="295" spans="7:16">
      <c r="G295" s="35"/>
      <c r="L295" s="1"/>
      <c r="M295" s="1"/>
      <c r="N295" s="1"/>
      <c r="O295" s="1"/>
      <c r="P295" s="1"/>
    </row>
    <row r="296" spans="7:16">
      <c r="G296" s="35"/>
      <c r="L296" s="1"/>
      <c r="M296" s="1"/>
      <c r="N296" s="1"/>
      <c r="O296" s="1"/>
      <c r="P296" s="1"/>
    </row>
    <row r="297" spans="7:16">
      <c r="G297" s="35"/>
      <c r="L297" s="1"/>
      <c r="M297" s="1"/>
      <c r="N297" s="1"/>
      <c r="O297" s="1"/>
      <c r="P297" s="1"/>
    </row>
    <row r="298" spans="7:16">
      <c r="G298" s="35"/>
      <c r="L298" s="1"/>
      <c r="M298" s="1"/>
      <c r="N298" s="1"/>
      <c r="O298" s="1"/>
      <c r="P298" s="1"/>
    </row>
    <row r="299" spans="7:16">
      <c r="G299" s="35"/>
      <c r="L299" s="1"/>
      <c r="M299" s="1"/>
      <c r="N299" s="1"/>
      <c r="O299" s="1"/>
      <c r="P299" s="1"/>
    </row>
    <row r="300" spans="7:16">
      <c r="G300" s="35"/>
      <c r="L300" s="1"/>
      <c r="M300" s="1"/>
      <c r="N300" s="1"/>
      <c r="O300" s="1"/>
      <c r="P300" s="1"/>
    </row>
    <row r="301" spans="7:16">
      <c r="G301" s="35"/>
      <c r="L301" s="1"/>
      <c r="M301" s="1"/>
      <c r="N301" s="1"/>
      <c r="O301" s="1"/>
      <c r="P301" s="1"/>
    </row>
    <row r="302" spans="7:16">
      <c r="G302" s="35"/>
      <c r="L302" s="1"/>
      <c r="M302" s="1"/>
      <c r="N302" s="1"/>
      <c r="O302" s="1"/>
      <c r="P302" s="1"/>
    </row>
    <row r="303" spans="7:16">
      <c r="G303" s="35"/>
      <c r="L303" s="1"/>
      <c r="M303" s="1"/>
      <c r="N303" s="1"/>
      <c r="O303" s="1"/>
      <c r="P303" s="1"/>
    </row>
    <row r="304" spans="7:16">
      <c r="G304" s="35"/>
      <c r="L304" s="1"/>
      <c r="M304" s="1"/>
      <c r="N304" s="1"/>
      <c r="O304" s="1"/>
      <c r="P304" s="1"/>
    </row>
    <row r="305" spans="7:16">
      <c r="G305" s="35"/>
      <c r="L305" s="1"/>
      <c r="M305" s="1"/>
      <c r="N305" s="1"/>
      <c r="O305" s="1"/>
      <c r="P305" s="1"/>
    </row>
    <row r="306" spans="7:16">
      <c r="G306" s="35"/>
      <c r="L306" s="1"/>
      <c r="M306" s="1"/>
      <c r="N306" s="1"/>
      <c r="O306" s="1"/>
      <c r="P306" s="1"/>
    </row>
    <row r="307" spans="7:16">
      <c r="G307" s="35"/>
      <c r="L307" s="1"/>
      <c r="M307" s="1"/>
      <c r="N307" s="1"/>
      <c r="O307" s="1"/>
      <c r="P307" s="1"/>
    </row>
    <row r="308" spans="7:16">
      <c r="G308" s="35"/>
      <c r="L308" s="1"/>
      <c r="M308" s="1"/>
      <c r="N308" s="1"/>
      <c r="O308" s="1"/>
      <c r="P308" s="1"/>
    </row>
    <row r="309" spans="7:16">
      <c r="G309" s="35"/>
      <c r="L309" s="1"/>
      <c r="M309" s="1"/>
      <c r="N309" s="1"/>
      <c r="O309" s="1"/>
      <c r="P309" s="1"/>
    </row>
    <row r="310" spans="7:16">
      <c r="G310" s="35"/>
      <c r="L310" s="1"/>
      <c r="M310" s="1"/>
      <c r="N310" s="1"/>
      <c r="O310" s="1"/>
      <c r="P310" s="1"/>
    </row>
    <row r="311" spans="7:16">
      <c r="G311" s="35"/>
      <c r="L311" s="1"/>
      <c r="M311" s="1"/>
      <c r="N311" s="1"/>
      <c r="O311" s="1"/>
      <c r="P311" s="1"/>
    </row>
    <row r="312" spans="7:16">
      <c r="G312" s="35"/>
      <c r="L312" s="1"/>
      <c r="M312" s="1"/>
      <c r="N312" s="1"/>
      <c r="O312" s="1"/>
      <c r="P312" s="1"/>
    </row>
    <row r="313" spans="7:16">
      <c r="G313" s="35"/>
      <c r="L313" s="1"/>
      <c r="M313" s="1"/>
      <c r="N313" s="1"/>
      <c r="O313" s="1"/>
      <c r="P313" s="1"/>
    </row>
    <row r="314" spans="7:16">
      <c r="G314" s="35"/>
      <c r="L314" s="1"/>
      <c r="M314" s="1"/>
      <c r="N314" s="1"/>
      <c r="O314" s="1"/>
      <c r="P314" s="1"/>
    </row>
    <row r="315" spans="7:16">
      <c r="G315" s="35"/>
      <c r="L315" s="1"/>
      <c r="M315" s="1"/>
      <c r="N315" s="1"/>
      <c r="O315" s="1"/>
      <c r="P315" s="1"/>
    </row>
    <row r="316" spans="7:16">
      <c r="G316" s="35"/>
      <c r="L316" s="1"/>
      <c r="M316" s="1"/>
      <c r="N316" s="1"/>
      <c r="O316" s="1"/>
      <c r="P316" s="1"/>
    </row>
    <row r="317" spans="7:16">
      <c r="G317" s="35"/>
      <c r="L317" s="1"/>
      <c r="M317" s="1"/>
      <c r="N317" s="1"/>
      <c r="O317" s="1"/>
      <c r="P317" s="1"/>
    </row>
    <row r="318" spans="7:16">
      <c r="G318" s="35"/>
      <c r="L318" s="1"/>
      <c r="M318" s="1"/>
      <c r="N318" s="1"/>
      <c r="O318" s="1"/>
      <c r="P318" s="1"/>
    </row>
    <row r="319" spans="7:16">
      <c r="G319" s="35"/>
      <c r="L319" s="1"/>
      <c r="M319" s="1"/>
      <c r="N319" s="1"/>
      <c r="O319" s="1"/>
      <c r="P319" s="1"/>
    </row>
    <row r="320" spans="7:16">
      <c r="G320" s="35"/>
      <c r="L320" s="1"/>
      <c r="M320" s="1"/>
      <c r="N320" s="1"/>
      <c r="O320" s="1"/>
      <c r="P320" s="1"/>
    </row>
    <row r="321" spans="7:16">
      <c r="G321" s="35"/>
      <c r="L321" s="1"/>
      <c r="M321" s="1"/>
      <c r="N321" s="1"/>
      <c r="O321" s="1"/>
      <c r="P321" s="1"/>
    </row>
    <row r="322" spans="7:16">
      <c r="G322" s="35"/>
      <c r="L322" s="1"/>
      <c r="M322" s="1"/>
      <c r="N322" s="1"/>
      <c r="O322" s="1"/>
      <c r="P322" s="1"/>
    </row>
    <row r="323" spans="7:16">
      <c r="G323" s="35"/>
      <c r="L323" s="1"/>
      <c r="M323" s="1"/>
      <c r="N323" s="1"/>
      <c r="O323" s="1"/>
      <c r="P323" s="1"/>
    </row>
    <row r="324" spans="7:16">
      <c r="G324" s="35"/>
      <c r="L324" s="1"/>
      <c r="M324" s="1"/>
      <c r="N324" s="1"/>
      <c r="O324" s="1"/>
      <c r="P324" s="1"/>
    </row>
    <row r="325" spans="7:16">
      <c r="G325" s="35"/>
      <c r="L325" s="1"/>
      <c r="M325" s="1"/>
      <c r="N325" s="1"/>
      <c r="O325" s="1"/>
      <c r="P325" s="1"/>
    </row>
    <row r="326" spans="7:16">
      <c r="G326" s="35"/>
      <c r="L326" s="1"/>
      <c r="M326" s="1"/>
      <c r="N326" s="1"/>
      <c r="O326" s="1"/>
      <c r="P326" s="1"/>
    </row>
    <row r="327" spans="7:16">
      <c r="G327" s="35"/>
      <c r="L327" s="1"/>
      <c r="M327" s="1"/>
      <c r="N327" s="1"/>
      <c r="O327" s="1"/>
      <c r="P327" s="1"/>
    </row>
    <row r="328" spans="7:16">
      <c r="G328" s="35"/>
      <c r="L328" s="1"/>
      <c r="M328" s="1"/>
      <c r="N328" s="1"/>
      <c r="O328" s="1"/>
      <c r="P328" s="1"/>
    </row>
    <row r="329" spans="7:16">
      <c r="G329" s="35"/>
      <c r="L329" s="1"/>
      <c r="M329" s="1"/>
      <c r="N329" s="1"/>
      <c r="O329" s="1"/>
      <c r="P329" s="1"/>
    </row>
    <row r="330" spans="7:16">
      <c r="G330" s="35"/>
      <c r="L330" s="1"/>
      <c r="M330" s="1"/>
      <c r="N330" s="1"/>
      <c r="O330" s="1"/>
      <c r="P330" s="1"/>
    </row>
    <row r="331" spans="7:16">
      <c r="G331" s="35"/>
      <c r="L331" s="1"/>
      <c r="M331" s="1"/>
      <c r="N331" s="1"/>
      <c r="O331" s="1"/>
      <c r="P331" s="1"/>
    </row>
    <row r="332" spans="7:16">
      <c r="G332" s="35"/>
      <c r="L332" s="1"/>
      <c r="M332" s="1"/>
      <c r="N332" s="1"/>
      <c r="O332" s="1"/>
      <c r="P332" s="1"/>
    </row>
    <row r="333" spans="7:16">
      <c r="G333" s="35"/>
      <c r="L333" s="1"/>
      <c r="M333" s="1"/>
      <c r="N333" s="1"/>
      <c r="O333" s="1"/>
      <c r="P333" s="1"/>
    </row>
    <row r="334" spans="7:16">
      <c r="G334" s="35"/>
      <c r="L334" s="1"/>
      <c r="M334" s="1"/>
      <c r="N334" s="1"/>
      <c r="O334" s="1"/>
      <c r="P334" s="1"/>
    </row>
    <row r="335" spans="7:16">
      <c r="G335" s="35"/>
      <c r="L335" s="1"/>
      <c r="M335" s="1"/>
      <c r="N335" s="1"/>
      <c r="O335" s="1"/>
      <c r="P335" s="1"/>
    </row>
    <row r="336" spans="7:16">
      <c r="G336" s="35"/>
      <c r="L336" s="1"/>
      <c r="M336" s="1"/>
      <c r="N336" s="1"/>
      <c r="O336" s="1"/>
      <c r="P336" s="1"/>
    </row>
    <row r="337" spans="7:16">
      <c r="G337" s="35"/>
      <c r="L337" s="1"/>
      <c r="M337" s="1"/>
      <c r="N337" s="1"/>
      <c r="O337" s="1"/>
      <c r="P337" s="1"/>
    </row>
    <row r="338" spans="7:16">
      <c r="G338" s="35"/>
      <c r="L338" s="1"/>
      <c r="M338" s="1"/>
      <c r="N338" s="1"/>
      <c r="O338" s="1"/>
      <c r="P338" s="1"/>
    </row>
    <row r="339" spans="7:16">
      <c r="G339" s="35"/>
      <c r="L339" s="1"/>
      <c r="M339" s="1"/>
      <c r="N339" s="1"/>
      <c r="O339" s="1"/>
      <c r="P339" s="1"/>
    </row>
    <row r="340" spans="7:16">
      <c r="G340" s="35"/>
      <c r="L340" s="1"/>
      <c r="M340" s="1"/>
      <c r="N340" s="1"/>
      <c r="O340" s="1"/>
      <c r="P340" s="1"/>
    </row>
    <row r="341" spans="7:16">
      <c r="G341" s="35"/>
      <c r="L341" s="1"/>
      <c r="M341" s="1"/>
      <c r="N341" s="1"/>
      <c r="O341" s="1"/>
      <c r="P341" s="1"/>
    </row>
    <row r="342" spans="7:16">
      <c r="G342" s="35"/>
      <c r="L342" s="1"/>
      <c r="M342" s="1"/>
      <c r="N342" s="1"/>
      <c r="O342" s="1"/>
      <c r="P342" s="1"/>
    </row>
    <row r="343" spans="7:16">
      <c r="G343" s="35"/>
      <c r="L343" s="1"/>
      <c r="M343" s="1"/>
      <c r="N343" s="1"/>
      <c r="O343" s="1"/>
      <c r="P343" s="1"/>
    </row>
    <row r="344" spans="7:16">
      <c r="G344" s="35"/>
      <c r="L344" s="1"/>
      <c r="M344" s="1"/>
      <c r="N344" s="1"/>
      <c r="O344" s="1"/>
      <c r="P344" s="1"/>
    </row>
    <row r="345" spans="7:16">
      <c r="G345" s="35"/>
      <c r="L345" s="1"/>
      <c r="M345" s="1"/>
      <c r="N345" s="1"/>
      <c r="O345" s="1"/>
      <c r="P345" s="1"/>
    </row>
    <row r="346" spans="7:16">
      <c r="G346" s="35"/>
      <c r="L346" s="1"/>
      <c r="M346" s="1"/>
      <c r="N346" s="1"/>
      <c r="O346" s="1"/>
      <c r="P346" s="1"/>
    </row>
    <row r="347" spans="7:16">
      <c r="G347" s="35"/>
      <c r="L347" s="1"/>
      <c r="M347" s="1"/>
      <c r="N347" s="1"/>
      <c r="O347" s="1"/>
      <c r="P347" s="1"/>
    </row>
    <row r="348" spans="7:16">
      <c r="G348" s="35"/>
      <c r="L348" s="1"/>
      <c r="M348" s="1"/>
      <c r="N348" s="1"/>
      <c r="O348" s="1"/>
      <c r="P348" s="1"/>
    </row>
    <row r="349" spans="7:16">
      <c r="G349" s="35"/>
      <c r="L349" s="1"/>
      <c r="M349" s="1"/>
      <c r="N349" s="1"/>
      <c r="O349" s="1"/>
      <c r="P349" s="1"/>
    </row>
    <row r="350" spans="7:16">
      <c r="G350" s="35"/>
      <c r="L350" s="1"/>
      <c r="M350" s="1"/>
      <c r="N350" s="1"/>
      <c r="O350" s="1"/>
      <c r="P350" s="1"/>
    </row>
    <row r="351" spans="7:16">
      <c r="G351" s="35"/>
      <c r="L351" s="1"/>
      <c r="M351" s="1"/>
      <c r="N351" s="1"/>
      <c r="O351" s="1"/>
      <c r="P351" s="1"/>
    </row>
    <row r="352" spans="7:16">
      <c r="G352" s="35"/>
      <c r="L352" s="1"/>
      <c r="M352" s="1"/>
      <c r="N352" s="1"/>
      <c r="O352" s="1"/>
      <c r="P352" s="1"/>
    </row>
    <row r="353" spans="7:16">
      <c r="G353" s="35"/>
      <c r="L353" s="1"/>
      <c r="M353" s="1"/>
      <c r="N353" s="1"/>
      <c r="O353" s="1"/>
      <c r="P353" s="1"/>
    </row>
    <row r="354" spans="7:16">
      <c r="G354" s="35"/>
      <c r="L354" s="1"/>
      <c r="M354" s="1"/>
      <c r="N354" s="1"/>
      <c r="O354" s="1"/>
      <c r="P354" s="1"/>
    </row>
    <row r="355" spans="7:16">
      <c r="G355" s="35"/>
      <c r="L355" s="1"/>
      <c r="M355" s="1"/>
      <c r="N355" s="1"/>
      <c r="O355" s="1"/>
      <c r="P355" s="1"/>
    </row>
    <row r="356" spans="7:16">
      <c r="G356" s="35"/>
      <c r="L356" s="1"/>
      <c r="M356" s="1"/>
      <c r="N356" s="1"/>
      <c r="O356" s="1"/>
      <c r="P356" s="1"/>
    </row>
    <row r="357" spans="7:16">
      <c r="G357" s="35"/>
      <c r="L357" s="1"/>
      <c r="M357" s="1"/>
      <c r="N357" s="1"/>
      <c r="O357" s="1"/>
      <c r="P357" s="1"/>
    </row>
    <row r="358" spans="7:16">
      <c r="G358" s="35"/>
      <c r="L358" s="1"/>
      <c r="M358" s="1"/>
      <c r="N358" s="1"/>
      <c r="O358" s="1"/>
      <c r="P358" s="1"/>
    </row>
    <row r="359" spans="7:16">
      <c r="G359" s="35"/>
      <c r="L359" s="1"/>
      <c r="M359" s="1"/>
      <c r="N359" s="1"/>
      <c r="O359" s="1"/>
      <c r="P359" s="1"/>
    </row>
    <row r="360" spans="7:16">
      <c r="G360" s="35"/>
      <c r="L360" s="1"/>
      <c r="M360" s="1"/>
      <c r="N360" s="1"/>
      <c r="O360" s="1"/>
      <c r="P360" s="1"/>
    </row>
    <row r="361" spans="7:16">
      <c r="G361" s="35"/>
      <c r="L361" s="1"/>
      <c r="M361" s="1"/>
      <c r="N361" s="1"/>
      <c r="O361" s="1"/>
      <c r="P361" s="1"/>
    </row>
    <row r="362" spans="7:16">
      <c r="G362" s="35"/>
      <c r="L362" s="1"/>
      <c r="M362" s="1"/>
      <c r="N362" s="1"/>
      <c r="O362" s="1"/>
      <c r="P362" s="1"/>
    </row>
    <row r="363" spans="7:16">
      <c r="G363" s="35"/>
      <c r="L363" s="1"/>
      <c r="M363" s="1"/>
      <c r="N363" s="1"/>
      <c r="O363" s="1"/>
      <c r="P363" s="1"/>
    </row>
    <row r="364" spans="7:16">
      <c r="G364" s="35"/>
      <c r="L364" s="1"/>
      <c r="M364" s="1"/>
      <c r="N364" s="1"/>
      <c r="O364" s="1"/>
      <c r="P364" s="1"/>
    </row>
    <row r="365" spans="7:16">
      <c r="G365" s="35"/>
      <c r="L365" s="1"/>
      <c r="M365" s="1"/>
      <c r="N365" s="1"/>
      <c r="O365" s="1"/>
      <c r="P365" s="1"/>
    </row>
    <row r="366" spans="7:16">
      <c r="G366" s="35"/>
      <c r="L366" s="1"/>
      <c r="M366" s="1"/>
      <c r="N366" s="1"/>
      <c r="O366" s="1"/>
      <c r="P366" s="1"/>
    </row>
    <row r="367" spans="7:16">
      <c r="G367" s="35"/>
      <c r="L367" s="1"/>
      <c r="M367" s="1"/>
      <c r="N367" s="1"/>
      <c r="O367" s="1"/>
      <c r="P367" s="1"/>
    </row>
    <row r="368" spans="7:16">
      <c r="G368" s="35"/>
      <c r="L368" s="1"/>
      <c r="M368" s="1"/>
      <c r="N368" s="1"/>
      <c r="O368" s="1"/>
      <c r="P368" s="1"/>
    </row>
    <row r="369" spans="7:16">
      <c r="G369" s="35"/>
      <c r="L369" s="1"/>
      <c r="M369" s="1"/>
      <c r="N369" s="1"/>
      <c r="O369" s="1"/>
      <c r="P369" s="1"/>
    </row>
    <row r="370" spans="7:16">
      <c r="G370" s="35"/>
      <c r="L370" s="1"/>
      <c r="M370" s="1"/>
      <c r="N370" s="1"/>
      <c r="O370" s="1"/>
      <c r="P370" s="1"/>
    </row>
    <row r="371" spans="7:16">
      <c r="G371" s="35"/>
      <c r="L371" s="1"/>
      <c r="M371" s="1"/>
      <c r="N371" s="1"/>
      <c r="O371" s="1"/>
      <c r="P371" s="1"/>
    </row>
    <row r="372" spans="7:16">
      <c r="G372" s="35"/>
      <c r="L372" s="1"/>
      <c r="M372" s="1"/>
      <c r="N372" s="1"/>
      <c r="O372" s="1"/>
      <c r="P372" s="1"/>
    </row>
    <row r="373" spans="7:16">
      <c r="G373" s="35"/>
      <c r="L373" s="1"/>
      <c r="M373" s="1"/>
      <c r="N373" s="1"/>
      <c r="O373" s="1"/>
      <c r="P373" s="1"/>
    </row>
    <row r="374" spans="7:16">
      <c r="G374" s="35"/>
      <c r="L374" s="1"/>
      <c r="M374" s="1"/>
      <c r="N374" s="1"/>
      <c r="O374" s="1"/>
      <c r="P374" s="1"/>
    </row>
    <row r="375" spans="7:16">
      <c r="G375" s="35"/>
      <c r="L375" s="1"/>
      <c r="M375" s="1"/>
      <c r="N375" s="1"/>
      <c r="O375" s="1"/>
      <c r="P375" s="1"/>
    </row>
    <row r="376" spans="7:16">
      <c r="G376" s="35"/>
      <c r="L376" s="1"/>
      <c r="M376" s="1"/>
      <c r="N376" s="1"/>
      <c r="O376" s="1"/>
      <c r="P376" s="1"/>
    </row>
    <row r="377" spans="7:16">
      <c r="G377" s="35"/>
      <c r="L377" s="1"/>
      <c r="M377" s="1"/>
      <c r="N377" s="1"/>
      <c r="O377" s="1"/>
      <c r="P377" s="1"/>
    </row>
    <row r="378" spans="7:16">
      <c r="G378" s="35"/>
      <c r="L378" s="1"/>
      <c r="M378" s="1"/>
      <c r="N378" s="1"/>
      <c r="O378" s="1"/>
      <c r="P378" s="1"/>
    </row>
    <row r="379" spans="7:16">
      <c r="G379" s="35"/>
      <c r="L379" s="1"/>
      <c r="M379" s="1"/>
      <c r="N379" s="1"/>
      <c r="O379" s="1"/>
      <c r="P379" s="1"/>
    </row>
    <row r="380" spans="7:16">
      <c r="G380" s="35"/>
      <c r="L380" s="1"/>
      <c r="M380" s="1"/>
      <c r="N380" s="1"/>
      <c r="O380" s="1"/>
      <c r="P380" s="1"/>
    </row>
    <row r="381" spans="7:16">
      <c r="G381" s="35"/>
      <c r="L381" s="1"/>
      <c r="M381" s="1"/>
      <c r="N381" s="1"/>
      <c r="O381" s="1"/>
      <c r="P381" s="1"/>
    </row>
    <row r="382" spans="7:16">
      <c r="G382" s="35"/>
      <c r="L382" s="1"/>
      <c r="M382" s="1"/>
      <c r="N382" s="1"/>
      <c r="O382" s="1"/>
      <c r="P382" s="1"/>
    </row>
    <row r="383" spans="7:16">
      <c r="G383" s="35"/>
      <c r="L383" s="1"/>
      <c r="M383" s="1"/>
      <c r="N383" s="1"/>
      <c r="O383" s="1"/>
      <c r="P383" s="1"/>
    </row>
    <row r="384" spans="7:16">
      <c r="G384" s="35"/>
      <c r="L384" s="1"/>
      <c r="M384" s="1"/>
      <c r="N384" s="1"/>
      <c r="O384" s="1"/>
      <c r="P384" s="1"/>
    </row>
    <row r="385" spans="7:16">
      <c r="G385" s="35"/>
      <c r="L385" s="1"/>
      <c r="M385" s="1"/>
      <c r="N385" s="1"/>
      <c r="O385" s="1"/>
      <c r="P385" s="1"/>
    </row>
    <row r="386" spans="7:16">
      <c r="G386" s="35"/>
      <c r="L386" s="1"/>
      <c r="M386" s="1"/>
      <c r="N386" s="1"/>
      <c r="O386" s="1"/>
      <c r="P386" s="1"/>
    </row>
    <row r="387" spans="7:16">
      <c r="G387" s="35"/>
      <c r="L387" s="1"/>
      <c r="M387" s="1"/>
      <c r="N387" s="1"/>
      <c r="O387" s="1"/>
      <c r="P387" s="1"/>
    </row>
    <row r="388" spans="7:16">
      <c r="G388" s="35"/>
      <c r="L388" s="1"/>
      <c r="M388" s="1"/>
      <c r="N388" s="1"/>
      <c r="O388" s="1"/>
      <c r="P388" s="1"/>
    </row>
    <row r="389" spans="7:16">
      <c r="G389" s="35"/>
      <c r="L389" s="1"/>
      <c r="M389" s="1"/>
      <c r="N389" s="1"/>
      <c r="O389" s="1"/>
      <c r="P389" s="1"/>
    </row>
    <row r="390" spans="7:16">
      <c r="G390" s="35"/>
      <c r="L390" s="1"/>
      <c r="M390" s="1"/>
      <c r="N390" s="1"/>
      <c r="O390" s="1"/>
      <c r="P390" s="1"/>
    </row>
    <row r="391" spans="7:16">
      <c r="G391" s="35"/>
      <c r="L391" s="1"/>
      <c r="M391" s="1"/>
      <c r="N391" s="1"/>
      <c r="O391" s="1"/>
      <c r="P391" s="1"/>
    </row>
    <row r="392" spans="7:16">
      <c r="G392" s="35"/>
      <c r="L392" s="1"/>
      <c r="M392" s="1"/>
      <c r="N392" s="1"/>
      <c r="O392" s="1"/>
      <c r="P392" s="1"/>
    </row>
    <row r="393" spans="7:16">
      <c r="G393" s="35"/>
      <c r="L393" s="1"/>
      <c r="M393" s="1"/>
      <c r="N393" s="1"/>
      <c r="O393" s="1"/>
      <c r="P393" s="1"/>
    </row>
    <row r="394" spans="7:16">
      <c r="G394" s="35"/>
      <c r="L394" s="1"/>
      <c r="M394" s="1"/>
      <c r="N394" s="1"/>
      <c r="O394" s="1"/>
      <c r="P394" s="1"/>
    </row>
    <row r="395" spans="7:16">
      <c r="G395" s="35"/>
      <c r="L395" s="1"/>
      <c r="M395" s="1"/>
      <c r="N395" s="1"/>
      <c r="O395" s="1"/>
      <c r="P395" s="1"/>
    </row>
    <row r="396" spans="7:16">
      <c r="G396" s="35"/>
      <c r="L396" s="1"/>
      <c r="M396" s="1"/>
      <c r="N396" s="1"/>
      <c r="O396" s="1"/>
      <c r="P396" s="1"/>
    </row>
    <row r="397" spans="7:16">
      <c r="G397" s="35"/>
      <c r="L397" s="1"/>
      <c r="M397" s="1"/>
      <c r="N397" s="1"/>
      <c r="O397" s="1"/>
      <c r="P397" s="1"/>
    </row>
    <row r="398" spans="7:16">
      <c r="G398" s="35"/>
      <c r="L398" s="1"/>
      <c r="M398" s="1"/>
      <c r="N398" s="1"/>
      <c r="O398" s="1"/>
      <c r="P398" s="1"/>
    </row>
    <row r="399" spans="7:16">
      <c r="G399" s="35"/>
      <c r="L399" s="1"/>
      <c r="M399" s="1"/>
      <c r="N399" s="1"/>
      <c r="O399" s="1"/>
      <c r="P399" s="1"/>
    </row>
    <row r="400" spans="7:16">
      <c r="G400" s="35"/>
      <c r="L400" s="1"/>
      <c r="M400" s="1"/>
      <c r="N400" s="1"/>
      <c r="O400" s="1"/>
      <c r="P400" s="1"/>
    </row>
    <row r="401" spans="7:16">
      <c r="G401" s="35"/>
      <c r="L401" s="1"/>
      <c r="M401" s="1"/>
      <c r="N401" s="1"/>
      <c r="O401" s="1"/>
      <c r="P401" s="1"/>
    </row>
    <row r="402" spans="7:16">
      <c r="G402" s="35"/>
      <c r="L402" s="1"/>
      <c r="M402" s="1"/>
      <c r="N402" s="1"/>
      <c r="O402" s="1"/>
      <c r="P402" s="1"/>
    </row>
    <row r="403" spans="7:16">
      <c r="G403" s="35"/>
      <c r="L403" s="1"/>
      <c r="M403" s="1"/>
      <c r="N403" s="1"/>
      <c r="O403" s="1"/>
      <c r="P403" s="1"/>
    </row>
    <row r="404" spans="7:16">
      <c r="G404" s="35"/>
      <c r="L404" s="1"/>
      <c r="M404" s="1"/>
      <c r="N404" s="1"/>
      <c r="O404" s="1"/>
      <c r="P404" s="1"/>
    </row>
    <row r="405" spans="7:16">
      <c r="G405" s="35"/>
      <c r="L405" s="1"/>
      <c r="M405" s="1"/>
      <c r="N405" s="1"/>
      <c r="O405" s="1"/>
      <c r="P405" s="1"/>
    </row>
    <row r="406" spans="7:16">
      <c r="G406" s="35"/>
      <c r="L406" s="1"/>
      <c r="M406" s="1"/>
      <c r="N406" s="1"/>
      <c r="O406" s="1"/>
      <c r="P406" s="1"/>
    </row>
    <row r="407" spans="7:16">
      <c r="G407" s="35"/>
      <c r="L407" s="1"/>
      <c r="M407" s="1"/>
      <c r="N407" s="1"/>
      <c r="O407" s="1"/>
      <c r="P407" s="1"/>
    </row>
    <row r="408" spans="7:16">
      <c r="G408" s="35"/>
      <c r="L408" s="1"/>
      <c r="M408" s="1"/>
      <c r="N408" s="1"/>
      <c r="O408" s="1"/>
      <c r="P408" s="1"/>
    </row>
    <row r="409" spans="7:16">
      <c r="G409" s="35"/>
      <c r="L409" s="1"/>
      <c r="M409" s="1"/>
      <c r="N409" s="1"/>
      <c r="O409" s="1"/>
      <c r="P409" s="1"/>
    </row>
    <row r="410" spans="7:16">
      <c r="G410" s="35"/>
      <c r="L410" s="1"/>
      <c r="M410" s="1"/>
      <c r="N410" s="1"/>
      <c r="O410" s="1"/>
      <c r="P410" s="1"/>
    </row>
    <row r="411" spans="7:16">
      <c r="G411" s="35"/>
      <c r="L411" s="1"/>
      <c r="M411" s="1"/>
      <c r="N411" s="1"/>
      <c r="O411" s="1"/>
      <c r="P411" s="1"/>
    </row>
    <row r="412" spans="7:16">
      <c r="G412" s="35"/>
      <c r="L412" s="1"/>
      <c r="M412" s="1"/>
      <c r="N412" s="1"/>
      <c r="O412" s="1"/>
      <c r="P412" s="1"/>
    </row>
    <row r="413" spans="7:16">
      <c r="G413" s="35"/>
      <c r="L413" s="1"/>
      <c r="M413" s="1"/>
      <c r="N413" s="1"/>
      <c r="O413" s="1"/>
      <c r="P413" s="1"/>
    </row>
    <row r="414" spans="7:16">
      <c r="G414" s="35"/>
      <c r="L414" s="1"/>
      <c r="M414" s="1"/>
      <c r="N414" s="1"/>
      <c r="O414" s="1"/>
      <c r="P414" s="1"/>
    </row>
    <row r="415" spans="7:16">
      <c r="G415" s="35"/>
      <c r="L415" s="1"/>
      <c r="M415" s="1"/>
      <c r="N415" s="1"/>
      <c r="O415" s="1"/>
      <c r="P415" s="1"/>
    </row>
    <row r="416" spans="7:16">
      <c r="G416" s="35"/>
      <c r="L416" s="1"/>
      <c r="M416" s="1"/>
      <c r="N416" s="1"/>
      <c r="O416" s="1"/>
      <c r="P416" s="1"/>
    </row>
    <row r="417" spans="7:16">
      <c r="G417" s="35"/>
      <c r="L417" s="1"/>
      <c r="M417" s="1"/>
      <c r="N417" s="1"/>
      <c r="O417" s="1"/>
      <c r="P417" s="1"/>
    </row>
    <row r="418" spans="7:16">
      <c r="G418" s="35"/>
      <c r="L418" s="1"/>
      <c r="M418" s="1"/>
      <c r="N418" s="1"/>
      <c r="O418" s="1"/>
      <c r="P418" s="1"/>
    </row>
    <row r="419" spans="7:16">
      <c r="G419" s="35"/>
      <c r="L419" s="1"/>
      <c r="M419" s="1"/>
      <c r="N419" s="1"/>
      <c r="O419" s="1"/>
      <c r="P419" s="1"/>
    </row>
    <row r="420" spans="7:16">
      <c r="G420" s="35"/>
      <c r="L420" s="1"/>
      <c r="M420" s="1"/>
      <c r="N420" s="1"/>
      <c r="O420" s="1"/>
      <c r="P420" s="1"/>
    </row>
    <row r="421" spans="7:16">
      <c r="G421" s="35"/>
      <c r="L421" s="1"/>
      <c r="M421" s="1"/>
      <c r="N421" s="1"/>
      <c r="O421" s="1"/>
      <c r="P421" s="1"/>
    </row>
    <row r="422" spans="7:16">
      <c r="G422" s="35"/>
      <c r="L422" s="1"/>
      <c r="M422" s="1"/>
      <c r="N422" s="1"/>
      <c r="O422" s="1"/>
      <c r="P422" s="1"/>
    </row>
    <row r="423" spans="7:16">
      <c r="G423" s="35"/>
      <c r="L423" s="1"/>
      <c r="M423" s="1"/>
      <c r="N423" s="1"/>
      <c r="O423" s="1"/>
      <c r="P423" s="1"/>
    </row>
    <row r="424" spans="7:16">
      <c r="G424" s="35"/>
      <c r="L424" s="1"/>
      <c r="M424" s="1"/>
      <c r="N424" s="1"/>
      <c r="O424" s="1"/>
      <c r="P424" s="1"/>
    </row>
    <row r="425" spans="7:16">
      <c r="G425" s="35"/>
      <c r="L425" s="1"/>
      <c r="M425" s="1"/>
      <c r="N425" s="1"/>
      <c r="O425" s="1"/>
      <c r="P425" s="1"/>
    </row>
    <row r="426" spans="7:16">
      <c r="G426" s="35"/>
      <c r="L426" s="1"/>
      <c r="M426" s="1"/>
      <c r="N426" s="1"/>
      <c r="O426" s="1"/>
      <c r="P426" s="1"/>
    </row>
    <row r="427" spans="7:16">
      <c r="G427" s="35"/>
      <c r="L427" s="1"/>
      <c r="M427" s="1"/>
      <c r="N427" s="1"/>
      <c r="O427" s="1"/>
      <c r="P427" s="1"/>
    </row>
    <row r="428" spans="7:16">
      <c r="G428" s="35"/>
      <c r="L428" s="1"/>
      <c r="M428" s="1"/>
      <c r="N428" s="1"/>
      <c r="O428" s="1"/>
      <c r="P428" s="1"/>
    </row>
    <row r="429" spans="7:16">
      <c r="G429" s="35"/>
      <c r="L429" s="1"/>
      <c r="M429" s="1"/>
      <c r="N429" s="1"/>
      <c r="O429" s="1"/>
      <c r="P429" s="1"/>
    </row>
    <row r="430" spans="7:16">
      <c r="G430" s="35"/>
      <c r="L430" s="1"/>
      <c r="M430" s="1"/>
      <c r="N430" s="1"/>
      <c r="O430" s="1"/>
      <c r="P430" s="1"/>
    </row>
    <row r="431" spans="7:16">
      <c r="G431" s="35"/>
      <c r="L431" s="1"/>
      <c r="M431" s="1"/>
      <c r="N431" s="1"/>
      <c r="O431" s="1"/>
      <c r="P431" s="1"/>
    </row>
    <row r="432" spans="7:16">
      <c r="G432" s="35"/>
      <c r="L432" s="1"/>
      <c r="M432" s="1"/>
      <c r="N432" s="1"/>
      <c r="O432" s="1"/>
      <c r="P432" s="1"/>
    </row>
    <row r="433" spans="7:16">
      <c r="G433" s="35"/>
      <c r="L433" s="1"/>
      <c r="M433" s="1"/>
      <c r="N433" s="1"/>
      <c r="O433" s="1"/>
      <c r="P433" s="1"/>
    </row>
    <row r="434" spans="7:16">
      <c r="G434" s="35"/>
      <c r="L434" s="1"/>
      <c r="M434" s="1"/>
      <c r="N434" s="1"/>
      <c r="O434" s="1"/>
      <c r="P434" s="1"/>
    </row>
    <row r="435" spans="7:16">
      <c r="G435" s="35"/>
      <c r="L435" s="1"/>
      <c r="M435" s="1"/>
      <c r="N435" s="1"/>
      <c r="O435" s="1"/>
      <c r="P435" s="1"/>
    </row>
    <row r="436" spans="7:16">
      <c r="G436" s="35"/>
      <c r="L436" s="1"/>
      <c r="M436" s="1"/>
      <c r="N436" s="1"/>
      <c r="O436" s="1"/>
      <c r="P436" s="1"/>
    </row>
    <row r="437" spans="7:16">
      <c r="G437" s="35"/>
      <c r="L437" s="1"/>
      <c r="M437" s="1"/>
      <c r="N437" s="1"/>
      <c r="O437" s="1"/>
      <c r="P437" s="1"/>
    </row>
    <row r="438" spans="7:16">
      <c r="G438" s="35"/>
      <c r="L438" s="1"/>
      <c r="M438" s="1"/>
      <c r="N438" s="1"/>
      <c r="O438" s="1"/>
      <c r="P438" s="1"/>
    </row>
    <row r="439" spans="7:16">
      <c r="G439" s="35"/>
      <c r="L439" s="1"/>
      <c r="M439" s="1"/>
      <c r="N439" s="1"/>
      <c r="O439" s="1"/>
      <c r="P439" s="1"/>
    </row>
    <row r="440" spans="7:16">
      <c r="G440" s="35"/>
      <c r="L440" s="1"/>
      <c r="M440" s="1"/>
      <c r="N440" s="1"/>
      <c r="O440" s="1"/>
      <c r="P440" s="1"/>
    </row>
    <row r="441" spans="7:16">
      <c r="G441" s="35"/>
      <c r="L441" s="1"/>
      <c r="M441" s="1"/>
      <c r="N441" s="1"/>
      <c r="O441" s="1"/>
      <c r="P441" s="1"/>
    </row>
    <row r="442" spans="7:16">
      <c r="G442" s="35"/>
      <c r="L442" s="1"/>
      <c r="M442" s="1"/>
      <c r="N442" s="1"/>
      <c r="O442" s="1"/>
      <c r="P442" s="1"/>
    </row>
    <row r="443" spans="7:16">
      <c r="G443" s="35"/>
      <c r="L443" s="1"/>
      <c r="M443" s="1"/>
      <c r="N443" s="1"/>
      <c r="O443" s="1"/>
      <c r="P443" s="1"/>
    </row>
    <row r="444" spans="7:16">
      <c r="G444" s="35"/>
      <c r="L444" s="1"/>
      <c r="M444" s="1"/>
      <c r="N444" s="1"/>
      <c r="O444" s="1"/>
      <c r="P444" s="1"/>
    </row>
    <row r="445" spans="7:16">
      <c r="G445" s="35"/>
      <c r="L445" s="1"/>
      <c r="M445" s="1"/>
      <c r="N445" s="1"/>
      <c r="O445" s="1"/>
      <c r="P445" s="1"/>
    </row>
    <row r="446" spans="7:16">
      <c r="G446" s="35"/>
      <c r="L446" s="1"/>
      <c r="M446" s="1"/>
      <c r="N446" s="1"/>
      <c r="O446" s="1"/>
      <c r="P446" s="1"/>
    </row>
    <row r="447" spans="7:16">
      <c r="G447" s="35"/>
      <c r="L447" s="1"/>
      <c r="M447" s="1"/>
      <c r="N447" s="1"/>
      <c r="O447" s="1"/>
      <c r="P447" s="1"/>
    </row>
    <row r="448" spans="7:16">
      <c r="G448" s="35"/>
      <c r="L448" s="1"/>
      <c r="M448" s="1"/>
      <c r="N448" s="1"/>
      <c r="O448" s="1"/>
      <c r="P448" s="1"/>
    </row>
    <row r="449" spans="7:16">
      <c r="G449" s="35"/>
      <c r="L449" s="1"/>
      <c r="M449" s="1"/>
      <c r="N449" s="1"/>
      <c r="O449" s="1"/>
      <c r="P449" s="1"/>
    </row>
    <row r="450" spans="7:16">
      <c r="G450" s="35"/>
      <c r="L450" s="1"/>
      <c r="M450" s="1"/>
      <c r="N450" s="1"/>
      <c r="O450" s="1"/>
      <c r="P450" s="1"/>
    </row>
    <row r="451" spans="7:16">
      <c r="G451" s="35"/>
      <c r="L451" s="1"/>
      <c r="M451" s="1"/>
      <c r="N451" s="1"/>
      <c r="O451" s="1"/>
      <c r="P451" s="1"/>
    </row>
    <row r="452" spans="7:16">
      <c r="G452" s="35"/>
      <c r="L452" s="1"/>
      <c r="M452" s="1"/>
      <c r="N452" s="1"/>
      <c r="O452" s="1"/>
      <c r="P452" s="1"/>
    </row>
    <row r="453" spans="7:16">
      <c r="G453" s="35"/>
      <c r="L453" s="1"/>
      <c r="M453" s="1"/>
      <c r="N453" s="1"/>
      <c r="O453" s="1"/>
      <c r="P453" s="1"/>
    </row>
    <row r="454" spans="7:16">
      <c r="G454" s="35"/>
      <c r="L454" s="1"/>
      <c r="M454" s="1"/>
      <c r="N454" s="1"/>
      <c r="O454" s="1"/>
      <c r="P454" s="1"/>
    </row>
    <row r="455" spans="7:16">
      <c r="G455" s="35"/>
      <c r="L455" s="1"/>
      <c r="M455" s="1"/>
      <c r="N455" s="1"/>
      <c r="O455" s="1"/>
      <c r="P455" s="1"/>
    </row>
    <row r="456" spans="7:16">
      <c r="G456" s="35"/>
      <c r="L456" s="1"/>
      <c r="M456" s="1"/>
      <c r="N456" s="1"/>
      <c r="O456" s="1"/>
      <c r="P456" s="1"/>
    </row>
    <row r="457" spans="7:16">
      <c r="G457" s="35"/>
      <c r="L457" s="1"/>
      <c r="M457" s="1"/>
      <c r="N457" s="1"/>
      <c r="O457" s="1"/>
      <c r="P457" s="1"/>
    </row>
    <row r="458" spans="7:16">
      <c r="G458" s="35"/>
      <c r="L458" s="1"/>
      <c r="M458" s="1"/>
      <c r="N458" s="1"/>
      <c r="O458" s="1"/>
      <c r="P458" s="1"/>
    </row>
    <row r="459" spans="7:16">
      <c r="G459" s="35"/>
      <c r="L459" s="1"/>
      <c r="M459" s="1"/>
      <c r="N459" s="1"/>
      <c r="O459" s="1"/>
      <c r="P459" s="1"/>
    </row>
    <row r="460" spans="7:16">
      <c r="G460" s="35"/>
      <c r="L460" s="1"/>
      <c r="M460" s="1"/>
      <c r="N460" s="1"/>
      <c r="O460" s="1"/>
      <c r="P460" s="1"/>
    </row>
    <row r="461" spans="7:16">
      <c r="G461" s="35"/>
      <c r="L461" s="1"/>
      <c r="M461" s="1"/>
      <c r="N461" s="1"/>
      <c r="O461" s="1"/>
      <c r="P461" s="1"/>
    </row>
    <row r="462" spans="7:16">
      <c r="G462" s="35"/>
      <c r="L462" s="1"/>
      <c r="M462" s="1"/>
      <c r="N462" s="1"/>
      <c r="O462" s="1"/>
      <c r="P462" s="1"/>
    </row>
    <row r="463" spans="7:16">
      <c r="G463" s="35"/>
      <c r="L463" s="1"/>
      <c r="M463" s="1"/>
      <c r="N463" s="1"/>
      <c r="O463" s="1"/>
      <c r="P463" s="1"/>
    </row>
    <row r="464" spans="7:16">
      <c r="G464" s="35"/>
      <c r="L464" s="1"/>
      <c r="M464" s="1"/>
      <c r="N464" s="1"/>
      <c r="O464" s="1"/>
      <c r="P464" s="1"/>
    </row>
    <row r="465" spans="7:16">
      <c r="G465" s="35"/>
      <c r="L465" s="1"/>
      <c r="M465" s="1"/>
      <c r="N465" s="1"/>
      <c r="O465" s="1"/>
      <c r="P465" s="1"/>
    </row>
    <row r="466" spans="7:16">
      <c r="G466" s="35"/>
      <c r="L466" s="1"/>
      <c r="M466" s="1"/>
      <c r="N466" s="1"/>
      <c r="O466" s="1"/>
      <c r="P466" s="1"/>
    </row>
    <row r="467" spans="7:16">
      <c r="G467" s="35"/>
      <c r="L467" s="1"/>
      <c r="M467" s="1"/>
      <c r="N467" s="1"/>
      <c r="O467" s="1"/>
      <c r="P467" s="1"/>
    </row>
    <row r="468" spans="7:16">
      <c r="G468" s="35"/>
      <c r="L468" s="1"/>
      <c r="M468" s="1"/>
      <c r="N468" s="1"/>
      <c r="O468" s="1"/>
      <c r="P468" s="1"/>
    </row>
    <row r="469" spans="7:16">
      <c r="G469" s="35"/>
      <c r="L469" s="1"/>
      <c r="M469" s="1"/>
      <c r="N469" s="1"/>
      <c r="O469" s="1"/>
      <c r="P469" s="1"/>
    </row>
    <row r="470" spans="7:16">
      <c r="G470" s="35"/>
      <c r="L470" s="1"/>
      <c r="M470" s="1"/>
      <c r="N470" s="1"/>
      <c r="O470" s="1"/>
      <c r="P470" s="1"/>
    </row>
    <row r="471" spans="7:16">
      <c r="G471" s="35"/>
      <c r="L471" s="1"/>
      <c r="M471" s="1"/>
      <c r="N471" s="1"/>
      <c r="O471" s="1"/>
      <c r="P471" s="1"/>
    </row>
    <row r="472" spans="7:16">
      <c r="G472" s="35"/>
      <c r="L472" s="1"/>
      <c r="M472" s="1"/>
      <c r="N472" s="1"/>
      <c r="O472" s="1"/>
      <c r="P472" s="1"/>
    </row>
    <row r="473" spans="7:16">
      <c r="G473" s="35"/>
      <c r="L473" s="1"/>
      <c r="M473" s="1"/>
      <c r="N473" s="1"/>
      <c r="O473" s="1"/>
      <c r="P473" s="1"/>
    </row>
    <row r="474" spans="7:16">
      <c r="G474" s="35"/>
      <c r="L474" s="1"/>
      <c r="M474" s="1"/>
      <c r="N474" s="1"/>
      <c r="O474" s="1"/>
      <c r="P474" s="1"/>
    </row>
    <row r="475" spans="7:16">
      <c r="G475" s="35"/>
      <c r="L475" s="1"/>
      <c r="M475" s="1"/>
      <c r="N475" s="1"/>
      <c r="O475" s="1"/>
      <c r="P475" s="1"/>
    </row>
    <row r="476" spans="7:16">
      <c r="G476" s="35"/>
      <c r="L476" s="1"/>
      <c r="M476" s="1"/>
      <c r="N476" s="1"/>
      <c r="O476" s="1"/>
      <c r="P476" s="1"/>
    </row>
    <row r="477" spans="7:16">
      <c r="G477" s="35"/>
      <c r="L477" s="1"/>
      <c r="M477" s="1"/>
      <c r="N477" s="1"/>
      <c r="O477" s="1"/>
      <c r="P477" s="1"/>
    </row>
    <row r="478" spans="7:16">
      <c r="G478" s="35"/>
      <c r="L478" s="1"/>
      <c r="M478" s="1"/>
      <c r="N478" s="1"/>
      <c r="O478" s="1"/>
      <c r="P478" s="1"/>
    </row>
    <row r="479" spans="7:16">
      <c r="G479" s="35"/>
      <c r="L479" s="1"/>
      <c r="M479" s="1"/>
      <c r="N479" s="1"/>
      <c r="O479" s="1"/>
      <c r="P479" s="1"/>
    </row>
    <row r="480" spans="7:16">
      <c r="G480" s="35"/>
      <c r="L480" s="1"/>
      <c r="M480" s="1"/>
      <c r="N480" s="1"/>
      <c r="O480" s="1"/>
      <c r="P480" s="1"/>
    </row>
    <row r="481" spans="7:16">
      <c r="G481" s="35"/>
      <c r="L481" s="1"/>
      <c r="M481" s="1"/>
      <c r="N481" s="1"/>
      <c r="O481" s="1"/>
      <c r="P481" s="1"/>
    </row>
    <row r="482" spans="7:16">
      <c r="G482" s="35"/>
      <c r="L482" s="1"/>
      <c r="M482" s="1"/>
      <c r="N482" s="1"/>
      <c r="O482" s="1"/>
      <c r="P482" s="1"/>
    </row>
    <row r="483" spans="7:16">
      <c r="G483" s="35"/>
      <c r="L483" s="1"/>
      <c r="M483" s="1"/>
      <c r="N483" s="1"/>
      <c r="O483" s="1"/>
      <c r="P483" s="1"/>
    </row>
    <row r="484" spans="7:16">
      <c r="G484" s="35"/>
      <c r="L484" s="1"/>
      <c r="M484" s="1"/>
      <c r="N484" s="1"/>
      <c r="O484" s="1"/>
      <c r="P484" s="1"/>
    </row>
    <row r="485" spans="7:16">
      <c r="G485" s="35"/>
      <c r="L485" s="1"/>
      <c r="M485" s="1"/>
      <c r="N485" s="1"/>
      <c r="O485" s="1"/>
      <c r="P485" s="1"/>
    </row>
    <row r="486" spans="7:16">
      <c r="G486" s="35"/>
      <c r="L486" s="1"/>
      <c r="M486" s="1"/>
      <c r="N486" s="1"/>
      <c r="O486" s="1"/>
      <c r="P486" s="1"/>
    </row>
    <row r="487" spans="7:16">
      <c r="G487" s="35"/>
      <c r="L487" s="1"/>
      <c r="M487" s="1"/>
      <c r="N487" s="1"/>
      <c r="O487" s="1"/>
      <c r="P487" s="1"/>
    </row>
    <row r="488" spans="7:16">
      <c r="G488" s="35"/>
      <c r="L488" s="1"/>
      <c r="M488" s="1"/>
      <c r="N488" s="1"/>
      <c r="O488" s="1"/>
      <c r="P488" s="1"/>
    </row>
    <row r="489" spans="7:16">
      <c r="G489" s="35"/>
      <c r="L489" s="1"/>
      <c r="M489" s="1"/>
      <c r="N489" s="1"/>
      <c r="O489" s="1"/>
      <c r="P489" s="1"/>
    </row>
    <row r="490" spans="7:16">
      <c r="G490" s="35"/>
      <c r="L490" s="1"/>
      <c r="M490" s="1"/>
      <c r="N490" s="1"/>
      <c r="O490" s="1"/>
      <c r="P490" s="1"/>
    </row>
    <row r="491" spans="7:16">
      <c r="G491" s="35"/>
      <c r="L491" s="1"/>
      <c r="M491" s="1"/>
      <c r="N491" s="1"/>
      <c r="O491" s="1"/>
      <c r="P491" s="1"/>
    </row>
    <row r="492" spans="7:16">
      <c r="G492" s="35"/>
      <c r="L492" s="1"/>
      <c r="M492" s="1"/>
      <c r="N492" s="1"/>
      <c r="O492" s="1"/>
      <c r="P492" s="1"/>
    </row>
    <row r="493" spans="7:16">
      <c r="G493" s="35"/>
      <c r="L493" s="1"/>
      <c r="M493" s="1"/>
      <c r="N493" s="1"/>
      <c r="O493" s="1"/>
      <c r="P493" s="1"/>
    </row>
    <row r="494" spans="7:16">
      <c r="G494" s="35"/>
      <c r="L494" s="1"/>
      <c r="M494" s="1"/>
      <c r="N494" s="1"/>
      <c r="O494" s="1"/>
      <c r="P494" s="1"/>
    </row>
    <row r="495" spans="7:16">
      <c r="G495" s="35"/>
      <c r="L495" s="1"/>
      <c r="M495" s="1"/>
      <c r="N495" s="1"/>
      <c r="O495" s="1"/>
      <c r="P495" s="1"/>
    </row>
    <row r="496" spans="7:16">
      <c r="G496" s="35"/>
      <c r="L496" s="1"/>
      <c r="M496" s="1"/>
      <c r="N496" s="1"/>
      <c r="O496" s="1"/>
      <c r="P496" s="1"/>
    </row>
    <row r="497" spans="7:16">
      <c r="G497" s="35"/>
      <c r="L497" s="1"/>
      <c r="M497" s="1"/>
      <c r="N497" s="1"/>
      <c r="O497" s="1"/>
      <c r="P497" s="1"/>
    </row>
    <row r="498" spans="7:16">
      <c r="G498" s="35"/>
      <c r="L498" s="1"/>
      <c r="M498" s="1"/>
      <c r="N498" s="1"/>
      <c r="O498" s="1"/>
      <c r="P498" s="1"/>
    </row>
    <row r="499" spans="7:16">
      <c r="G499" s="35"/>
      <c r="L499" s="1"/>
      <c r="M499" s="1"/>
      <c r="N499" s="1"/>
      <c r="O499" s="1"/>
      <c r="P499" s="1"/>
    </row>
    <row r="500" spans="7:16">
      <c r="G500" s="35"/>
      <c r="L500" s="1"/>
      <c r="M500" s="1"/>
      <c r="N500" s="1"/>
      <c r="O500" s="1"/>
      <c r="P500" s="1"/>
    </row>
    <row r="501" spans="7:16">
      <c r="G501" s="35"/>
      <c r="L501" s="1"/>
      <c r="M501" s="1"/>
      <c r="N501" s="1"/>
      <c r="O501" s="1"/>
      <c r="P501" s="1"/>
    </row>
    <row r="502" spans="7:16">
      <c r="G502" s="35"/>
      <c r="L502" s="1"/>
      <c r="M502" s="1"/>
      <c r="N502" s="1"/>
      <c r="O502" s="1"/>
      <c r="P502" s="1"/>
    </row>
    <row r="503" spans="7:16">
      <c r="G503" s="35"/>
      <c r="L503" s="1"/>
      <c r="M503" s="1"/>
      <c r="N503" s="1"/>
      <c r="O503" s="1"/>
      <c r="P503" s="1"/>
    </row>
    <row r="504" spans="7:16">
      <c r="G504" s="35"/>
      <c r="L504" s="1"/>
      <c r="M504" s="1"/>
      <c r="N504" s="1"/>
      <c r="O504" s="1"/>
      <c r="P504" s="1"/>
    </row>
    <row r="505" spans="7:16">
      <c r="G505" s="35"/>
      <c r="L505" s="1"/>
      <c r="M505" s="1"/>
      <c r="N505" s="1"/>
      <c r="O505" s="1"/>
      <c r="P505" s="1"/>
    </row>
    <row r="506" spans="7:16">
      <c r="G506" s="35"/>
      <c r="L506" s="1"/>
      <c r="M506" s="1"/>
      <c r="N506" s="1"/>
      <c r="O506" s="1"/>
      <c r="P506" s="1"/>
    </row>
    <row r="507" spans="7:16">
      <c r="G507" s="35"/>
      <c r="L507" s="1"/>
      <c r="M507" s="1"/>
      <c r="N507" s="1"/>
      <c r="O507" s="1"/>
      <c r="P507" s="1"/>
    </row>
    <row r="508" spans="7:16">
      <c r="G508" s="35"/>
      <c r="L508" s="1"/>
      <c r="M508" s="1"/>
      <c r="N508" s="1"/>
      <c r="O508" s="1"/>
      <c r="P508" s="1"/>
    </row>
    <row r="509" spans="7:16">
      <c r="G509" s="35"/>
      <c r="L509" s="1"/>
      <c r="M509" s="1"/>
      <c r="N509" s="1"/>
      <c r="O509" s="1"/>
      <c r="P509" s="1"/>
    </row>
    <row r="510" spans="7:16">
      <c r="G510" s="35"/>
      <c r="L510" s="1"/>
      <c r="M510" s="1"/>
      <c r="N510" s="1"/>
      <c r="O510" s="1"/>
      <c r="P510" s="1"/>
    </row>
    <row r="511" spans="7:16">
      <c r="G511" s="35"/>
      <c r="L511" s="1"/>
      <c r="M511" s="1"/>
      <c r="N511" s="1"/>
      <c r="O511" s="1"/>
      <c r="P511" s="1"/>
    </row>
    <row r="512" spans="7:16">
      <c r="G512" s="35"/>
      <c r="L512" s="1"/>
      <c r="M512" s="1"/>
      <c r="N512" s="1"/>
      <c r="O512" s="1"/>
      <c r="P512" s="1"/>
    </row>
    <row r="513" spans="7:16">
      <c r="G513" s="35"/>
      <c r="L513" s="1"/>
      <c r="M513" s="1"/>
      <c r="N513" s="1"/>
      <c r="O513" s="1"/>
      <c r="P513" s="1"/>
    </row>
    <row r="514" spans="7:16">
      <c r="G514" s="35"/>
      <c r="L514" s="1"/>
      <c r="M514" s="1"/>
      <c r="N514" s="1"/>
      <c r="O514" s="1"/>
      <c r="P514" s="1"/>
    </row>
    <row r="515" spans="7:16">
      <c r="G515" s="35"/>
      <c r="L515" s="1"/>
      <c r="M515" s="1"/>
      <c r="N515" s="1"/>
      <c r="O515" s="1"/>
      <c r="P515" s="1"/>
    </row>
    <row r="516" spans="7:16">
      <c r="G516" s="35"/>
      <c r="L516" s="1"/>
      <c r="M516" s="1"/>
      <c r="N516" s="1"/>
      <c r="O516" s="1"/>
      <c r="P516" s="1"/>
    </row>
    <row r="517" spans="7:16">
      <c r="G517" s="35"/>
      <c r="L517" s="1"/>
      <c r="M517" s="1"/>
      <c r="N517" s="1"/>
      <c r="O517" s="1"/>
      <c r="P517" s="1"/>
    </row>
    <row r="518" spans="7:16">
      <c r="G518" s="35"/>
      <c r="L518" s="1"/>
      <c r="M518" s="1"/>
      <c r="N518" s="1"/>
      <c r="O518" s="1"/>
      <c r="P518" s="1"/>
    </row>
    <row r="519" spans="7:16">
      <c r="G519" s="35"/>
      <c r="L519" s="1"/>
      <c r="M519" s="1"/>
      <c r="N519" s="1"/>
      <c r="O519" s="1"/>
      <c r="P519" s="1"/>
    </row>
    <row r="520" spans="7:16">
      <c r="G520" s="35"/>
      <c r="L520" s="1"/>
      <c r="M520" s="1"/>
      <c r="N520" s="1"/>
      <c r="O520" s="1"/>
      <c r="P520" s="1"/>
    </row>
    <row r="521" spans="7:16">
      <c r="G521" s="35"/>
      <c r="L521" s="1"/>
      <c r="M521" s="1"/>
      <c r="N521" s="1"/>
      <c r="O521" s="1"/>
      <c r="P521" s="1"/>
    </row>
    <row r="522" spans="7:16">
      <c r="G522" s="35"/>
      <c r="L522" s="1"/>
      <c r="M522" s="1"/>
      <c r="N522" s="1"/>
      <c r="O522" s="1"/>
      <c r="P522" s="1"/>
    </row>
    <row r="523" spans="7:16">
      <c r="G523" s="35"/>
      <c r="L523" s="1"/>
      <c r="M523" s="1"/>
      <c r="N523" s="1"/>
      <c r="O523" s="1"/>
      <c r="P523" s="1"/>
    </row>
    <row r="524" spans="7:16">
      <c r="G524" s="35"/>
      <c r="L524" s="1"/>
      <c r="M524" s="1"/>
      <c r="N524" s="1"/>
      <c r="O524" s="1"/>
      <c r="P524" s="1"/>
    </row>
    <row r="525" spans="7:16">
      <c r="G525" s="35"/>
      <c r="L525" s="1"/>
      <c r="M525" s="1"/>
      <c r="N525" s="1"/>
      <c r="O525" s="1"/>
      <c r="P525" s="1"/>
    </row>
    <row r="526" spans="7:16">
      <c r="G526" s="35"/>
      <c r="L526" s="1"/>
      <c r="M526" s="1"/>
      <c r="N526" s="1"/>
      <c r="O526" s="1"/>
      <c r="P526" s="1"/>
    </row>
    <row r="527" spans="7:16">
      <c r="G527" s="35"/>
      <c r="L527" s="1"/>
      <c r="M527" s="1"/>
      <c r="N527" s="1"/>
      <c r="O527" s="1"/>
      <c r="P527" s="1"/>
    </row>
    <row r="528" spans="7:16">
      <c r="G528" s="35"/>
      <c r="L528" s="1"/>
      <c r="M528" s="1"/>
      <c r="N528" s="1"/>
      <c r="O528" s="1"/>
      <c r="P528" s="1"/>
    </row>
    <row r="529" spans="7:16">
      <c r="G529" s="35"/>
      <c r="L529" s="1"/>
      <c r="M529" s="1"/>
      <c r="N529" s="1"/>
      <c r="O529" s="1"/>
      <c r="P529" s="1"/>
    </row>
    <row r="530" spans="7:16">
      <c r="G530" s="35"/>
      <c r="L530" s="1"/>
      <c r="M530" s="1"/>
      <c r="N530" s="1"/>
      <c r="O530" s="1"/>
      <c r="P530" s="1"/>
    </row>
    <row r="531" spans="7:16">
      <c r="G531" s="35"/>
      <c r="L531" s="1"/>
      <c r="M531" s="1"/>
      <c r="N531" s="1"/>
      <c r="O531" s="1"/>
      <c r="P531" s="1"/>
    </row>
    <row r="532" spans="7:16">
      <c r="G532" s="35"/>
      <c r="L532" s="1"/>
      <c r="M532" s="1"/>
      <c r="N532" s="1"/>
      <c r="O532" s="1"/>
      <c r="P532" s="1"/>
    </row>
    <row r="533" spans="7:16">
      <c r="G533" s="35"/>
      <c r="L533" s="1"/>
      <c r="M533" s="1"/>
      <c r="N533" s="1"/>
      <c r="O533" s="1"/>
      <c r="P533" s="1"/>
    </row>
    <row r="534" spans="7:16">
      <c r="G534" s="35"/>
      <c r="L534" s="1"/>
      <c r="M534" s="1"/>
      <c r="N534" s="1"/>
      <c r="O534" s="1"/>
      <c r="P534" s="1"/>
    </row>
    <row r="535" spans="7:16">
      <c r="G535" s="35"/>
      <c r="L535" s="1"/>
      <c r="M535" s="1"/>
      <c r="N535" s="1"/>
      <c r="O535" s="1"/>
      <c r="P535" s="1"/>
    </row>
    <row r="536" spans="7:16">
      <c r="G536" s="35"/>
      <c r="L536" s="1"/>
      <c r="M536" s="1"/>
      <c r="N536" s="1"/>
      <c r="O536" s="1"/>
      <c r="P536" s="1"/>
    </row>
    <row r="537" spans="7:16">
      <c r="G537" s="35"/>
      <c r="L537" s="1"/>
      <c r="M537" s="1"/>
      <c r="N537" s="1"/>
      <c r="O537" s="1"/>
      <c r="P537" s="1"/>
    </row>
    <row r="538" spans="7:16">
      <c r="G538" s="35"/>
      <c r="L538" s="1"/>
      <c r="M538" s="1"/>
      <c r="N538" s="1"/>
      <c r="O538" s="1"/>
      <c r="P538" s="1"/>
    </row>
    <row r="539" spans="7:16">
      <c r="G539" s="35"/>
      <c r="L539" s="1"/>
      <c r="M539" s="1"/>
      <c r="N539" s="1"/>
      <c r="O539" s="1"/>
      <c r="P539" s="1"/>
    </row>
    <row r="540" spans="7:16">
      <c r="G540" s="35"/>
      <c r="L540" s="1"/>
      <c r="M540" s="1"/>
      <c r="N540" s="1"/>
      <c r="O540" s="1"/>
      <c r="P540" s="1"/>
    </row>
    <row r="541" spans="7:16">
      <c r="G541" s="35"/>
      <c r="L541" s="1"/>
      <c r="M541" s="1"/>
      <c r="N541" s="1"/>
      <c r="O541" s="1"/>
      <c r="P541" s="1"/>
    </row>
    <row r="542" spans="7:16">
      <c r="G542" s="35"/>
      <c r="L542" s="1"/>
      <c r="M542" s="1"/>
      <c r="N542" s="1"/>
      <c r="O542" s="1"/>
      <c r="P542" s="1"/>
    </row>
    <row r="543" spans="7:16">
      <c r="G543" s="35"/>
      <c r="L543" s="1"/>
      <c r="M543" s="1"/>
      <c r="N543" s="1"/>
      <c r="O543" s="1"/>
      <c r="P543" s="1"/>
    </row>
    <row r="544" spans="7:16">
      <c r="G544" s="35"/>
      <c r="L544" s="1"/>
      <c r="M544" s="1"/>
      <c r="N544" s="1"/>
      <c r="O544" s="1"/>
      <c r="P544" s="1"/>
    </row>
    <row r="545" spans="7:16">
      <c r="G545" s="35"/>
      <c r="L545" s="1"/>
      <c r="M545" s="1"/>
      <c r="N545" s="1"/>
      <c r="O545" s="1"/>
      <c r="P545" s="1"/>
    </row>
    <row r="546" spans="7:16">
      <c r="G546" s="35"/>
      <c r="L546" s="1"/>
      <c r="M546" s="1"/>
      <c r="N546" s="1"/>
      <c r="O546" s="1"/>
      <c r="P546" s="1"/>
    </row>
    <row r="547" spans="7:16">
      <c r="G547" s="35"/>
      <c r="L547" s="1"/>
      <c r="M547" s="1"/>
      <c r="N547" s="1"/>
      <c r="O547" s="1"/>
      <c r="P547" s="1"/>
    </row>
    <row r="548" spans="7:16">
      <c r="G548" s="35"/>
      <c r="L548" s="1"/>
      <c r="M548" s="1"/>
      <c r="N548" s="1"/>
      <c r="O548" s="1"/>
      <c r="P548" s="1"/>
    </row>
    <row r="549" spans="7:16">
      <c r="G549" s="35"/>
      <c r="L549" s="1"/>
      <c r="M549" s="1"/>
      <c r="N549" s="1"/>
      <c r="O549" s="1"/>
      <c r="P549" s="1"/>
    </row>
    <row r="550" spans="7:16">
      <c r="G550" s="35"/>
      <c r="L550" s="1"/>
      <c r="M550" s="1"/>
      <c r="N550" s="1"/>
      <c r="O550" s="1"/>
      <c r="P550" s="1"/>
    </row>
    <row r="551" spans="7:16">
      <c r="G551" s="35"/>
      <c r="L551" s="1"/>
      <c r="M551" s="1"/>
      <c r="N551" s="1"/>
      <c r="O551" s="1"/>
      <c r="P551" s="1"/>
    </row>
    <row r="552" spans="7:16">
      <c r="G552" s="35"/>
      <c r="L552" s="1"/>
      <c r="M552" s="1"/>
      <c r="N552" s="1"/>
      <c r="O552" s="1"/>
      <c r="P552" s="1"/>
    </row>
    <row r="553" spans="7:16">
      <c r="G553" s="35"/>
      <c r="L553" s="1"/>
      <c r="M553" s="1"/>
      <c r="N553" s="1"/>
      <c r="O553" s="1"/>
      <c r="P553" s="1"/>
    </row>
    <row r="554" spans="7:16">
      <c r="G554" s="35"/>
      <c r="L554" s="1"/>
      <c r="M554" s="1"/>
      <c r="N554" s="1"/>
      <c r="O554" s="1"/>
      <c r="P554" s="1"/>
    </row>
    <row r="555" spans="7:16">
      <c r="G555" s="35"/>
      <c r="L555" s="1"/>
      <c r="M555" s="1"/>
      <c r="N555" s="1"/>
      <c r="O555" s="1"/>
      <c r="P555" s="1"/>
    </row>
    <row r="556" spans="7:16">
      <c r="G556" s="35"/>
      <c r="L556" s="1"/>
      <c r="M556" s="1"/>
      <c r="N556" s="1"/>
      <c r="O556" s="1"/>
      <c r="P556" s="1"/>
    </row>
    <row r="557" spans="7:16">
      <c r="G557" s="35"/>
      <c r="L557" s="1"/>
      <c r="M557" s="1"/>
      <c r="N557" s="1"/>
      <c r="O557" s="1"/>
      <c r="P557" s="1"/>
    </row>
    <row r="558" spans="7:16">
      <c r="G558" s="35"/>
      <c r="L558" s="1"/>
      <c r="M558" s="1"/>
      <c r="N558" s="1"/>
      <c r="O558" s="1"/>
      <c r="P558" s="1"/>
    </row>
    <row r="559" spans="7:16">
      <c r="G559" s="35"/>
      <c r="L559" s="1"/>
      <c r="M559" s="1"/>
      <c r="N559" s="1"/>
      <c r="O559" s="1"/>
      <c r="P559" s="1"/>
    </row>
    <row r="560" spans="7:16">
      <c r="G560" s="35"/>
      <c r="L560" s="1"/>
      <c r="M560" s="1"/>
      <c r="N560" s="1"/>
      <c r="O560" s="1"/>
      <c r="P560" s="1"/>
    </row>
    <row r="561" spans="7:16">
      <c r="G561" s="35"/>
      <c r="L561" s="1"/>
      <c r="M561" s="1"/>
      <c r="N561" s="1"/>
      <c r="O561" s="1"/>
      <c r="P561" s="1"/>
    </row>
    <row r="562" spans="7:16">
      <c r="G562" s="35"/>
      <c r="L562" s="1"/>
      <c r="M562" s="1"/>
      <c r="N562" s="1"/>
      <c r="O562" s="1"/>
      <c r="P562" s="1"/>
    </row>
    <row r="563" spans="7:16">
      <c r="G563" s="35"/>
      <c r="L563" s="1"/>
      <c r="M563" s="1"/>
      <c r="N563" s="1"/>
      <c r="O563" s="1"/>
      <c r="P563" s="1"/>
    </row>
    <row r="564" spans="7:16">
      <c r="G564" s="35"/>
      <c r="L564" s="1"/>
      <c r="M564" s="1"/>
      <c r="N564" s="1"/>
      <c r="O564" s="1"/>
      <c r="P564" s="1"/>
    </row>
    <row r="565" spans="7:16">
      <c r="G565" s="35"/>
      <c r="L565" s="1"/>
      <c r="M565" s="1"/>
      <c r="N565" s="1"/>
      <c r="O565" s="1"/>
      <c r="P565" s="1"/>
    </row>
    <row r="566" spans="7:16">
      <c r="G566" s="35"/>
      <c r="L566" s="1"/>
      <c r="M566" s="1"/>
      <c r="N566" s="1"/>
      <c r="O566" s="1"/>
      <c r="P566" s="1"/>
    </row>
    <row r="567" spans="7:16">
      <c r="G567" s="35"/>
      <c r="L567" s="1"/>
      <c r="M567" s="1"/>
      <c r="N567" s="1"/>
      <c r="O567" s="1"/>
      <c r="P567" s="1"/>
    </row>
    <row r="568" spans="7:16">
      <c r="G568" s="35"/>
      <c r="L568" s="1"/>
      <c r="M568" s="1"/>
      <c r="N568" s="1"/>
      <c r="O568" s="1"/>
      <c r="P568" s="1"/>
    </row>
    <row r="569" spans="7:16">
      <c r="G569" s="35"/>
      <c r="L569" s="1"/>
      <c r="M569" s="1"/>
      <c r="N569" s="1"/>
      <c r="O569" s="1"/>
      <c r="P569" s="1"/>
    </row>
    <row r="570" spans="7:16">
      <c r="G570" s="35"/>
      <c r="L570" s="1"/>
      <c r="M570" s="1"/>
      <c r="N570" s="1"/>
      <c r="O570" s="1"/>
      <c r="P570" s="1"/>
    </row>
    <row r="571" spans="7:16">
      <c r="G571" s="35"/>
      <c r="L571" s="1"/>
      <c r="M571" s="1"/>
      <c r="N571" s="1"/>
      <c r="O571" s="1"/>
      <c r="P571" s="1"/>
    </row>
    <row r="572" spans="7:16">
      <c r="G572" s="35"/>
      <c r="L572" s="1"/>
      <c r="M572" s="1"/>
      <c r="N572" s="1"/>
      <c r="O572" s="1"/>
      <c r="P572" s="1"/>
    </row>
    <row r="573" spans="7:16">
      <c r="G573" s="35"/>
      <c r="L573" s="1"/>
      <c r="M573" s="1"/>
      <c r="N573" s="1"/>
      <c r="O573" s="1"/>
      <c r="P573" s="1"/>
    </row>
    <row r="574" spans="7:16">
      <c r="G574" s="35"/>
      <c r="L574" s="1"/>
      <c r="M574" s="1"/>
      <c r="N574" s="1"/>
      <c r="O574" s="1"/>
      <c r="P574" s="1"/>
    </row>
    <row r="575" spans="7:16">
      <c r="G575" s="35"/>
      <c r="L575" s="1"/>
      <c r="M575" s="1"/>
      <c r="N575" s="1"/>
      <c r="O575" s="1"/>
      <c r="P575" s="1"/>
    </row>
    <row r="576" spans="7:16">
      <c r="G576" s="35"/>
      <c r="L576" s="1"/>
      <c r="M576" s="1"/>
      <c r="N576" s="1"/>
      <c r="O576" s="1"/>
      <c r="P576" s="1"/>
    </row>
    <row r="577" spans="7:16">
      <c r="G577" s="35"/>
      <c r="L577" s="1"/>
      <c r="M577" s="1"/>
      <c r="N577" s="1"/>
      <c r="O577" s="1"/>
      <c r="P577" s="1"/>
    </row>
    <row r="578" spans="7:16">
      <c r="G578" s="35"/>
      <c r="L578" s="1"/>
      <c r="M578" s="1"/>
      <c r="N578" s="1"/>
      <c r="O578" s="1"/>
      <c r="P578" s="1"/>
    </row>
    <row r="579" spans="7:16">
      <c r="G579" s="35"/>
      <c r="L579" s="1"/>
      <c r="M579" s="1"/>
      <c r="N579" s="1"/>
      <c r="O579" s="1"/>
      <c r="P579" s="1"/>
    </row>
    <row r="580" spans="7:16">
      <c r="G580" s="35"/>
      <c r="L580" s="1"/>
      <c r="M580" s="1"/>
      <c r="N580" s="1"/>
      <c r="O580" s="1"/>
      <c r="P580" s="1"/>
    </row>
    <row r="581" spans="7:16">
      <c r="G581" s="35"/>
      <c r="L581" s="1"/>
      <c r="M581" s="1"/>
      <c r="N581" s="1"/>
      <c r="O581" s="1"/>
      <c r="P581" s="1"/>
    </row>
    <row r="582" spans="7:16">
      <c r="G582" s="35"/>
      <c r="L582" s="1"/>
      <c r="M582" s="1"/>
      <c r="N582" s="1"/>
      <c r="O582" s="1"/>
      <c r="P582" s="1"/>
    </row>
    <row r="583" spans="7:16">
      <c r="G583" s="35"/>
      <c r="L583" s="1"/>
      <c r="M583" s="1"/>
      <c r="N583" s="1"/>
      <c r="O583" s="1"/>
      <c r="P583" s="1"/>
    </row>
    <row r="584" spans="7:16">
      <c r="G584" s="35"/>
      <c r="L584" s="1"/>
      <c r="M584" s="1"/>
      <c r="N584" s="1"/>
      <c r="O584" s="1"/>
      <c r="P584" s="1"/>
    </row>
    <row r="585" spans="7:16">
      <c r="G585" s="35"/>
      <c r="L585" s="1"/>
      <c r="M585" s="1"/>
      <c r="N585" s="1"/>
      <c r="O585" s="1"/>
      <c r="P585" s="1"/>
    </row>
    <row r="586" spans="7:16">
      <c r="G586" s="35"/>
      <c r="L586" s="1"/>
      <c r="M586" s="1"/>
      <c r="N586" s="1"/>
      <c r="O586" s="1"/>
      <c r="P586" s="1"/>
    </row>
    <row r="587" spans="7:16">
      <c r="G587" s="35"/>
      <c r="L587" s="1"/>
      <c r="M587" s="1"/>
      <c r="N587" s="1"/>
      <c r="O587" s="1"/>
      <c r="P587" s="1"/>
    </row>
    <row r="588" spans="7:16">
      <c r="G588" s="35"/>
      <c r="L588" s="1"/>
      <c r="M588" s="1"/>
      <c r="N588" s="1"/>
      <c r="O588" s="1"/>
      <c r="P588" s="1"/>
    </row>
    <row r="589" spans="7:16">
      <c r="G589" s="35"/>
      <c r="L589" s="1"/>
      <c r="M589" s="1"/>
      <c r="N589" s="1"/>
      <c r="O589" s="1"/>
      <c r="P589" s="1"/>
    </row>
    <row r="590" spans="7:16">
      <c r="G590" s="35"/>
      <c r="L590" s="1"/>
      <c r="M590" s="1"/>
      <c r="N590" s="1"/>
      <c r="O590" s="1"/>
      <c r="P590" s="1"/>
    </row>
    <row r="591" spans="7:16">
      <c r="G591" s="35"/>
      <c r="L591" s="1"/>
      <c r="M591" s="1"/>
      <c r="N591" s="1"/>
      <c r="O591" s="1"/>
      <c r="P591" s="1"/>
    </row>
    <row r="592" spans="7:16">
      <c r="G592" s="35"/>
      <c r="L592" s="1"/>
      <c r="M592" s="1"/>
      <c r="N592" s="1"/>
      <c r="O592" s="1"/>
      <c r="P592" s="1"/>
    </row>
    <row r="593" spans="7:16">
      <c r="G593" s="35"/>
      <c r="L593" s="1"/>
      <c r="M593" s="1"/>
      <c r="N593" s="1"/>
      <c r="O593" s="1"/>
      <c r="P593" s="1"/>
    </row>
    <row r="594" spans="7:16">
      <c r="G594" s="35"/>
      <c r="L594" s="1"/>
      <c r="M594" s="1"/>
      <c r="N594" s="1"/>
      <c r="O594" s="1"/>
      <c r="P594" s="1"/>
    </row>
    <row r="595" spans="7:16">
      <c r="G595" s="35"/>
      <c r="L595" s="1"/>
      <c r="M595" s="1"/>
      <c r="N595" s="1"/>
      <c r="O595" s="1"/>
      <c r="P595" s="1"/>
    </row>
    <row r="596" spans="7:16">
      <c r="G596" s="35"/>
      <c r="L596" s="1"/>
      <c r="M596" s="1"/>
      <c r="N596" s="1"/>
      <c r="O596" s="1"/>
      <c r="P596" s="1"/>
    </row>
    <row r="597" spans="7:16">
      <c r="G597" s="35"/>
      <c r="L597" s="1"/>
      <c r="M597" s="1"/>
      <c r="N597" s="1"/>
      <c r="O597" s="1"/>
      <c r="P597" s="1"/>
    </row>
    <row r="598" spans="7:16">
      <c r="G598" s="35"/>
      <c r="L598" s="1"/>
      <c r="M598" s="1"/>
      <c r="N598" s="1"/>
      <c r="O598" s="1"/>
      <c r="P598" s="1"/>
    </row>
    <row r="599" spans="7:16">
      <c r="G599" s="35"/>
      <c r="L599" s="1"/>
      <c r="M599" s="1"/>
      <c r="N599" s="1"/>
      <c r="O599" s="1"/>
      <c r="P599" s="1"/>
    </row>
    <row r="600" spans="7:16">
      <c r="G600" s="35"/>
      <c r="L600" s="1"/>
      <c r="M600" s="1"/>
      <c r="N600" s="1"/>
      <c r="O600" s="1"/>
      <c r="P600" s="1"/>
    </row>
    <row r="601" spans="7:16">
      <c r="G601" s="35"/>
      <c r="L601" s="1"/>
      <c r="M601" s="1"/>
      <c r="N601" s="1"/>
      <c r="O601" s="1"/>
      <c r="P601" s="1"/>
    </row>
    <row r="602" spans="7:16">
      <c r="G602" s="35"/>
      <c r="L602" s="1"/>
      <c r="M602" s="1"/>
      <c r="N602" s="1"/>
      <c r="O602" s="1"/>
      <c r="P602" s="1"/>
    </row>
    <row r="603" spans="7:16">
      <c r="G603" s="35"/>
      <c r="L603" s="1"/>
      <c r="M603" s="1"/>
      <c r="N603" s="1"/>
      <c r="O603" s="1"/>
      <c r="P603" s="1"/>
    </row>
    <row r="604" spans="7:16">
      <c r="G604" s="35"/>
      <c r="L604" s="1"/>
      <c r="M604" s="1"/>
      <c r="N604" s="1"/>
      <c r="O604" s="1"/>
      <c r="P604" s="1"/>
    </row>
    <row r="605" spans="7:16">
      <c r="G605" s="35"/>
      <c r="L605" s="1"/>
      <c r="M605" s="1"/>
      <c r="N605" s="1"/>
      <c r="O605" s="1"/>
      <c r="P605" s="1"/>
    </row>
    <row r="606" spans="7:16">
      <c r="G606" s="35"/>
      <c r="L606" s="1"/>
      <c r="M606" s="1"/>
      <c r="N606" s="1"/>
      <c r="O606" s="1"/>
      <c r="P606" s="1"/>
    </row>
    <row r="607" spans="7:16">
      <c r="G607" s="35"/>
      <c r="L607" s="1"/>
      <c r="M607" s="1"/>
      <c r="N607" s="1"/>
      <c r="O607" s="1"/>
      <c r="P607" s="1"/>
    </row>
    <row r="608" spans="7:16">
      <c r="G608" s="35"/>
      <c r="L608" s="1"/>
      <c r="M608" s="1"/>
      <c r="N608" s="1"/>
      <c r="O608" s="1"/>
      <c r="P608" s="1"/>
    </row>
    <row r="609" spans="7:16">
      <c r="G609" s="35"/>
      <c r="L609" s="1"/>
      <c r="M609" s="1"/>
      <c r="N609" s="1"/>
      <c r="O609" s="1"/>
      <c r="P609" s="1"/>
    </row>
    <row r="610" spans="7:16">
      <c r="G610" s="35"/>
      <c r="L610" s="1"/>
      <c r="M610" s="1"/>
      <c r="N610" s="1"/>
      <c r="O610" s="1"/>
      <c r="P610" s="1"/>
    </row>
    <row r="611" spans="7:16">
      <c r="G611" s="35"/>
      <c r="L611" s="1"/>
      <c r="M611" s="1"/>
      <c r="N611" s="1"/>
      <c r="O611" s="1"/>
      <c r="P611" s="1"/>
    </row>
    <row r="612" spans="7:16">
      <c r="G612" s="35"/>
      <c r="L612" s="1"/>
      <c r="M612" s="1"/>
      <c r="N612" s="1"/>
      <c r="O612" s="1"/>
      <c r="P612" s="1"/>
    </row>
    <row r="613" spans="7:16">
      <c r="G613" s="35"/>
      <c r="L613" s="1"/>
      <c r="M613" s="1"/>
      <c r="N613" s="1"/>
      <c r="O613" s="1"/>
      <c r="P613" s="1"/>
    </row>
    <row r="614" spans="7:16">
      <c r="G614" s="35"/>
      <c r="L614" s="1"/>
      <c r="M614" s="1"/>
      <c r="N614" s="1"/>
      <c r="O614" s="1"/>
      <c r="P614" s="1"/>
    </row>
    <row r="615" spans="7:16">
      <c r="G615" s="35"/>
      <c r="L615" s="1"/>
      <c r="M615" s="1"/>
      <c r="N615" s="1"/>
      <c r="O615" s="1"/>
      <c r="P615" s="1"/>
    </row>
    <row r="616" spans="7:16">
      <c r="G616" s="35"/>
      <c r="L616" s="1"/>
      <c r="M616" s="1"/>
      <c r="N616" s="1"/>
      <c r="O616" s="1"/>
      <c r="P616" s="1"/>
    </row>
    <row r="617" spans="7:16">
      <c r="G617" s="35"/>
      <c r="L617" s="1"/>
      <c r="M617" s="1"/>
      <c r="N617" s="1"/>
      <c r="O617" s="1"/>
      <c r="P617" s="1"/>
    </row>
    <row r="618" spans="7:16">
      <c r="G618" s="35"/>
      <c r="L618" s="1"/>
      <c r="M618" s="1"/>
      <c r="N618" s="1"/>
      <c r="O618" s="1"/>
      <c r="P618" s="1"/>
    </row>
    <row r="619" spans="7:16">
      <c r="G619" s="35"/>
      <c r="L619" s="1"/>
      <c r="M619" s="1"/>
      <c r="N619" s="1"/>
      <c r="O619" s="1"/>
      <c r="P619" s="1"/>
    </row>
    <row r="620" spans="7:16">
      <c r="G620" s="35"/>
      <c r="L620" s="1"/>
      <c r="M620" s="1"/>
      <c r="N620" s="1"/>
      <c r="O620" s="1"/>
      <c r="P620" s="1"/>
    </row>
    <row r="621" spans="7:16">
      <c r="G621" s="35"/>
      <c r="L621" s="1"/>
      <c r="M621" s="1"/>
      <c r="N621" s="1"/>
      <c r="O621" s="1"/>
      <c r="P621" s="1"/>
    </row>
    <row r="622" spans="7:16">
      <c r="G622" s="35"/>
      <c r="L622" s="1"/>
      <c r="M622" s="1"/>
      <c r="N622" s="1"/>
      <c r="O622" s="1"/>
      <c r="P622" s="1"/>
    </row>
    <row r="623" spans="7:16">
      <c r="G623" s="35"/>
      <c r="L623" s="1"/>
      <c r="M623" s="1"/>
      <c r="N623" s="1"/>
      <c r="O623" s="1"/>
      <c r="P623" s="1"/>
    </row>
    <row r="624" spans="7:16">
      <c r="G624" s="35"/>
      <c r="L624" s="1"/>
      <c r="M624" s="1"/>
      <c r="N624" s="1"/>
      <c r="O624" s="1"/>
      <c r="P624" s="1"/>
    </row>
    <row r="625" spans="7:16">
      <c r="G625" s="35"/>
      <c r="L625" s="1"/>
      <c r="M625" s="1"/>
      <c r="N625" s="1"/>
      <c r="O625" s="1"/>
      <c r="P625" s="1"/>
    </row>
    <row r="626" spans="7:16">
      <c r="G626" s="35"/>
      <c r="L626" s="1"/>
      <c r="M626" s="1"/>
      <c r="N626" s="1"/>
      <c r="O626" s="1"/>
      <c r="P626" s="1"/>
    </row>
    <row r="627" spans="7:16">
      <c r="G627" s="35"/>
      <c r="L627" s="1"/>
      <c r="M627" s="1"/>
      <c r="N627" s="1"/>
      <c r="O627" s="1"/>
      <c r="P627" s="1"/>
    </row>
    <row r="628" spans="7:16">
      <c r="G628" s="35"/>
      <c r="L628" s="1"/>
      <c r="M628" s="1"/>
      <c r="N628" s="1"/>
      <c r="O628" s="1"/>
      <c r="P628" s="1"/>
    </row>
    <row r="629" spans="7:16">
      <c r="G629" s="35"/>
      <c r="L629" s="1"/>
      <c r="M629" s="1"/>
      <c r="N629" s="1"/>
      <c r="O629" s="1"/>
      <c r="P629" s="1"/>
    </row>
    <row r="630" spans="7:16">
      <c r="G630" s="35"/>
      <c r="L630" s="1"/>
      <c r="M630" s="1"/>
      <c r="N630" s="1"/>
      <c r="O630" s="1"/>
      <c r="P630" s="1"/>
    </row>
    <row r="631" spans="7:16">
      <c r="G631" s="35"/>
      <c r="L631" s="1"/>
      <c r="M631" s="1"/>
      <c r="N631" s="1"/>
      <c r="O631" s="1"/>
      <c r="P631" s="1"/>
    </row>
    <row r="632" spans="7:16">
      <c r="G632" s="35"/>
      <c r="L632" s="1"/>
      <c r="M632" s="1"/>
      <c r="N632" s="1"/>
      <c r="O632" s="1"/>
      <c r="P632" s="1"/>
    </row>
    <row r="633" spans="7:16">
      <c r="G633" s="35"/>
      <c r="L633" s="1"/>
      <c r="M633" s="1"/>
      <c r="N633" s="1"/>
      <c r="O633" s="1"/>
      <c r="P633" s="1"/>
    </row>
    <row r="634" spans="7:16">
      <c r="G634" s="35"/>
      <c r="L634" s="1"/>
      <c r="M634" s="1"/>
      <c r="N634" s="1"/>
      <c r="O634" s="1"/>
      <c r="P634" s="1"/>
    </row>
    <row r="635" spans="7:16">
      <c r="G635" s="35"/>
      <c r="L635" s="1"/>
      <c r="M635" s="1"/>
      <c r="N635" s="1"/>
      <c r="O635" s="1"/>
      <c r="P635" s="1"/>
    </row>
    <row r="636" spans="7:16">
      <c r="G636" s="35"/>
      <c r="L636" s="1"/>
      <c r="M636" s="1"/>
      <c r="N636" s="1"/>
      <c r="O636" s="1"/>
      <c r="P636" s="1"/>
    </row>
    <row r="637" spans="7:16">
      <c r="G637" s="35"/>
      <c r="L637" s="1"/>
      <c r="M637" s="1"/>
      <c r="N637" s="1"/>
      <c r="O637" s="1"/>
      <c r="P637" s="1"/>
    </row>
    <row r="638" spans="7:16">
      <c r="G638" s="35"/>
      <c r="L638" s="1"/>
      <c r="M638" s="1"/>
      <c r="N638" s="1"/>
      <c r="O638" s="1"/>
      <c r="P638" s="1"/>
    </row>
    <row r="639" spans="7:16">
      <c r="G639" s="35"/>
      <c r="L639" s="1"/>
      <c r="M639" s="1"/>
      <c r="N639" s="1"/>
      <c r="O639" s="1"/>
      <c r="P639" s="1"/>
    </row>
    <row r="640" spans="7:16">
      <c r="G640" s="35"/>
      <c r="L640" s="1"/>
      <c r="M640" s="1"/>
      <c r="N640" s="1"/>
      <c r="O640" s="1"/>
      <c r="P640" s="1"/>
    </row>
    <row r="641" spans="7:16">
      <c r="G641" s="35"/>
      <c r="L641" s="1"/>
      <c r="M641" s="1"/>
      <c r="N641" s="1"/>
      <c r="O641" s="1"/>
      <c r="P641" s="1"/>
    </row>
    <row r="642" spans="7:16">
      <c r="G642" s="35"/>
      <c r="L642" s="1"/>
      <c r="M642" s="1"/>
      <c r="N642" s="1"/>
      <c r="O642" s="1"/>
      <c r="P642" s="1"/>
    </row>
    <row r="643" spans="7:16">
      <c r="G643" s="35"/>
      <c r="L643" s="1"/>
      <c r="M643" s="1"/>
      <c r="N643" s="1"/>
      <c r="O643" s="1"/>
      <c r="P643" s="1"/>
    </row>
    <row r="644" spans="7:16">
      <c r="G644" s="35"/>
      <c r="L644" s="1"/>
      <c r="M644" s="1"/>
      <c r="N644" s="1"/>
      <c r="O644" s="1"/>
      <c r="P644" s="1"/>
    </row>
    <row r="645" spans="7:16">
      <c r="G645" s="35"/>
      <c r="L645" s="1"/>
      <c r="M645" s="1"/>
      <c r="N645" s="1"/>
      <c r="O645" s="1"/>
      <c r="P645" s="1"/>
    </row>
    <row r="646" spans="7:16">
      <c r="G646" s="35"/>
      <c r="L646" s="1"/>
      <c r="M646" s="1"/>
      <c r="N646" s="1"/>
      <c r="O646" s="1"/>
      <c r="P646" s="1"/>
    </row>
    <row r="647" spans="7:16">
      <c r="G647" s="35"/>
      <c r="L647" s="1"/>
      <c r="M647" s="1"/>
      <c r="N647" s="1"/>
      <c r="O647" s="1"/>
      <c r="P647" s="1"/>
    </row>
    <row r="648" spans="7:16">
      <c r="G648" s="35"/>
      <c r="L648" s="1"/>
      <c r="M648" s="1"/>
      <c r="N648" s="1"/>
      <c r="O648" s="1"/>
      <c r="P648" s="1"/>
    </row>
    <row r="649" spans="7:16">
      <c r="G649" s="35"/>
      <c r="L649" s="1"/>
      <c r="M649" s="1"/>
      <c r="N649" s="1"/>
      <c r="O649" s="1"/>
      <c r="P649" s="1"/>
    </row>
    <row r="650" spans="7:16">
      <c r="G650" s="35"/>
      <c r="L650" s="1"/>
      <c r="M650" s="1"/>
      <c r="N650" s="1"/>
      <c r="O650" s="1"/>
      <c r="P650" s="1"/>
    </row>
    <row r="651" spans="7:16">
      <c r="G651" s="35"/>
      <c r="L651" s="1"/>
      <c r="M651" s="1"/>
      <c r="N651" s="1"/>
      <c r="O651" s="1"/>
      <c r="P651" s="1"/>
    </row>
    <row r="652" spans="7:16">
      <c r="G652" s="35"/>
      <c r="L652" s="1"/>
      <c r="M652" s="1"/>
      <c r="N652" s="1"/>
      <c r="O652" s="1"/>
      <c r="P652" s="1"/>
    </row>
    <row r="653" spans="7:16">
      <c r="G653" s="35"/>
      <c r="L653" s="1"/>
      <c r="M653" s="1"/>
      <c r="N653" s="1"/>
      <c r="O653" s="1"/>
      <c r="P653" s="1"/>
    </row>
    <row r="654" spans="7:16">
      <c r="G654" s="35"/>
      <c r="L654" s="1"/>
      <c r="M654" s="1"/>
      <c r="N654" s="1"/>
      <c r="O654" s="1"/>
      <c r="P654" s="1"/>
    </row>
    <row r="655" spans="7:16">
      <c r="G655" s="35"/>
      <c r="L655" s="1"/>
      <c r="M655" s="1"/>
      <c r="N655" s="1"/>
      <c r="O655" s="1"/>
      <c r="P655" s="1"/>
    </row>
    <row r="656" spans="7:16">
      <c r="G656" s="35"/>
      <c r="L656" s="1"/>
      <c r="M656" s="1"/>
      <c r="N656" s="1"/>
      <c r="O656" s="1"/>
      <c r="P656" s="1"/>
    </row>
    <row r="657" spans="7:16">
      <c r="G657" s="35"/>
      <c r="L657" s="1"/>
      <c r="M657" s="1"/>
      <c r="N657" s="1"/>
      <c r="O657" s="1"/>
      <c r="P657" s="1"/>
    </row>
    <row r="658" spans="7:16">
      <c r="G658" s="35"/>
      <c r="L658" s="1"/>
      <c r="M658" s="1"/>
      <c r="N658" s="1"/>
      <c r="O658" s="1"/>
      <c r="P658" s="1"/>
    </row>
    <row r="659" spans="7:16">
      <c r="G659" s="35"/>
      <c r="L659" s="1"/>
      <c r="M659" s="1"/>
      <c r="N659" s="1"/>
      <c r="O659" s="1"/>
      <c r="P659" s="1"/>
    </row>
    <row r="660" spans="7:16">
      <c r="G660" s="35"/>
      <c r="L660" s="1"/>
      <c r="M660" s="1"/>
      <c r="N660" s="1"/>
      <c r="O660" s="1"/>
      <c r="P660" s="1"/>
    </row>
    <row r="661" spans="7:16">
      <c r="G661" s="35"/>
      <c r="L661" s="1"/>
      <c r="M661" s="1"/>
      <c r="N661" s="1"/>
      <c r="O661" s="1"/>
      <c r="P661" s="1"/>
    </row>
    <row r="662" spans="7:16">
      <c r="G662" s="35"/>
      <c r="L662" s="1"/>
      <c r="M662" s="1"/>
      <c r="N662" s="1"/>
      <c r="O662" s="1"/>
      <c r="P662" s="1"/>
    </row>
    <row r="663" spans="7:16">
      <c r="G663" s="35"/>
      <c r="L663" s="1"/>
      <c r="M663" s="1"/>
      <c r="N663" s="1"/>
      <c r="O663" s="1"/>
      <c r="P663" s="1"/>
    </row>
    <row r="664" spans="7:16">
      <c r="G664" s="35"/>
      <c r="L664" s="1"/>
      <c r="M664" s="1"/>
      <c r="N664" s="1"/>
      <c r="O664" s="1"/>
      <c r="P664" s="1"/>
    </row>
    <row r="665" spans="7:16">
      <c r="G665" s="35"/>
      <c r="L665" s="1"/>
      <c r="M665" s="1"/>
      <c r="N665" s="1"/>
      <c r="O665" s="1"/>
      <c r="P665" s="1"/>
    </row>
    <row r="666" spans="7:16">
      <c r="G666" s="35"/>
      <c r="L666" s="1"/>
      <c r="M666" s="1"/>
      <c r="N666" s="1"/>
      <c r="O666" s="1"/>
      <c r="P666" s="1"/>
    </row>
    <row r="667" spans="7:16">
      <c r="G667" s="35"/>
      <c r="L667" s="1"/>
      <c r="M667" s="1"/>
      <c r="N667" s="1"/>
      <c r="O667" s="1"/>
      <c r="P667" s="1"/>
    </row>
    <row r="668" spans="7:16">
      <c r="G668" s="35"/>
      <c r="L668" s="1"/>
      <c r="M668" s="1"/>
      <c r="N668" s="1"/>
      <c r="O668" s="1"/>
      <c r="P668" s="1"/>
    </row>
    <row r="669" spans="7:16">
      <c r="G669" s="35"/>
      <c r="L669" s="1"/>
      <c r="M669" s="1"/>
      <c r="N669" s="1"/>
      <c r="O669" s="1"/>
      <c r="P669" s="1"/>
    </row>
    <row r="670" spans="7:16">
      <c r="G670" s="35"/>
      <c r="L670" s="1"/>
      <c r="M670" s="1"/>
      <c r="N670" s="1"/>
      <c r="O670" s="1"/>
      <c r="P670" s="1"/>
    </row>
    <row r="671" spans="7:16">
      <c r="G671" s="35"/>
      <c r="L671" s="1"/>
      <c r="M671" s="1"/>
      <c r="N671" s="1"/>
      <c r="O671" s="1"/>
      <c r="P671" s="1"/>
    </row>
    <row r="672" spans="7:16">
      <c r="G672" s="35"/>
      <c r="L672" s="1"/>
      <c r="M672" s="1"/>
      <c r="N672" s="1"/>
      <c r="O672" s="1"/>
      <c r="P672" s="1"/>
    </row>
    <row r="673" spans="7:16">
      <c r="G673" s="35"/>
      <c r="L673" s="1"/>
      <c r="M673" s="1"/>
      <c r="N673" s="1"/>
      <c r="O673" s="1"/>
      <c r="P673" s="1"/>
    </row>
    <row r="674" spans="7:16">
      <c r="G674" s="35"/>
      <c r="L674" s="1"/>
      <c r="M674" s="1"/>
      <c r="N674" s="1"/>
      <c r="O674" s="1"/>
      <c r="P674" s="1"/>
    </row>
    <row r="675" spans="7:16">
      <c r="G675" s="35"/>
      <c r="L675" s="1"/>
      <c r="M675" s="1"/>
      <c r="N675" s="1"/>
      <c r="O675" s="1"/>
      <c r="P675" s="1"/>
    </row>
    <row r="676" spans="7:16">
      <c r="G676" s="35"/>
      <c r="L676" s="1"/>
      <c r="M676" s="1"/>
      <c r="N676" s="1"/>
      <c r="O676" s="1"/>
      <c r="P676" s="1"/>
    </row>
    <row r="677" spans="7:16">
      <c r="G677" s="35"/>
      <c r="L677" s="1"/>
      <c r="M677" s="1"/>
      <c r="N677" s="1"/>
      <c r="O677" s="1"/>
      <c r="P677" s="1"/>
    </row>
    <row r="678" spans="7:16">
      <c r="G678" s="35"/>
      <c r="L678" s="1"/>
      <c r="M678" s="1"/>
      <c r="N678" s="1"/>
      <c r="O678" s="1"/>
      <c r="P678" s="1"/>
    </row>
    <row r="679" spans="7:16">
      <c r="G679" s="35"/>
      <c r="L679" s="1"/>
      <c r="M679" s="1"/>
      <c r="N679" s="1"/>
      <c r="O679" s="1"/>
      <c r="P679" s="1"/>
    </row>
    <row r="680" spans="7:16">
      <c r="G680" s="35"/>
      <c r="L680" s="1"/>
      <c r="M680" s="1"/>
      <c r="N680" s="1"/>
      <c r="O680" s="1"/>
      <c r="P680" s="1"/>
    </row>
    <row r="681" spans="7:16">
      <c r="G681" s="35"/>
      <c r="L681" s="1"/>
      <c r="M681" s="1"/>
      <c r="N681" s="1"/>
      <c r="O681" s="1"/>
      <c r="P681" s="1"/>
    </row>
    <row r="682" spans="7:16">
      <c r="G682" s="35"/>
      <c r="L682" s="1"/>
      <c r="M682" s="1"/>
      <c r="N682" s="1"/>
      <c r="O682" s="1"/>
      <c r="P682" s="1"/>
    </row>
    <row r="683" spans="7:16">
      <c r="G683" s="35"/>
      <c r="L683" s="1"/>
      <c r="M683" s="1"/>
      <c r="N683" s="1"/>
      <c r="O683" s="1"/>
      <c r="P683" s="1"/>
    </row>
    <row r="684" spans="7:16">
      <c r="G684" s="35"/>
      <c r="L684" s="1"/>
      <c r="M684" s="1"/>
      <c r="N684" s="1"/>
      <c r="O684" s="1"/>
      <c r="P684" s="1"/>
    </row>
    <row r="685" spans="7:16">
      <c r="G685" s="35"/>
      <c r="L685" s="1"/>
      <c r="M685" s="1"/>
      <c r="N685" s="1"/>
      <c r="O685" s="1"/>
      <c r="P685" s="1"/>
    </row>
    <row r="686" spans="7:16">
      <c r="G686" s="35"/>
      <c r="L686" s="1"/>
      <c r="M686" s="1"/>
      <c r="N686" s="1"/>
      <c r="O686" s="1"/>
      <c r="P686" s="1"/>
    </row>
    <row r="687" spans="7:16">
      <c r="G687" s="35"/>
      <c r="L687" s="1"/>
      <c r="M687" s="1"/>
      <c r="N687" s="1"/>
      <c r="O687" s="1"/>
      <c r="P687" s="1"/>
    </row>
    <row r="688" spans="7:16">
      <c r="G688" s="35"/>
      <c r="L688" s="1"/>
      <c r="M688" s="1"/>
      <c r="N688" s="1"/>
      <c r="O688" s="1"/>
      <c r="P688" s="1"/>
    </row>
    <row r="689" spans="7:16">
      <c r="G689" s="35"/>
      <c r="L689" s="1"/>
      <c r="M689" s="1"/>
      <c r="N689" s="1"/>
      <c r="O689" s="1"/>
      <c r="P689" s="1"/>
    </row>
    <row r="690" spans="7:16">
      <c r="G690" s="35"/>
      <c r="L690" s="1"/>
      <c r="M690" s="1"/>
      <c r="N690" s="1"/>
      <c r="O690" s="1"/>
      <c r="P690" s="1"/>
    </row>
    <row r="691" spans="7:16">
      <c r="G691" s="35"/>
      <c r="L691" s="1"/>
      <c r="M691" s="1"/>
      <c r="N691" s="1"/>
      <c r="O691" s="1"/>
      <c r="P691" s="1"/>
    </row>
    <row r="692" spans="7:16">
      <c r="G692" s="35"/>
      <c r="L692" s="1"/>
      <c r="M692" s="1"/>
      <c r="N692" s="1"/>
      <c r="O692" s="1"/>
      <c r="P692" s="1"/>
    </row>
    <row r="693" spans="7:16">
      <c r="G693" s="35"/>
      <c r="L693" s="1"/>
      <c r="M693" s="1"/>
      <c r="N693" s="1"/>
      <c r="O693" s="1"/>
      <c r="P693" s="1"/>
    </row>
    <row r="694" spans="7:16">
      <c r="G694" s="35"/>
      <c r="L694" s="1"/>
      <c r="M694" s="1"/>
      <c r="N694" s="1"/>
      <c r="O694" s="1"/>
      <c r="P694" s="1"/>
    </row>
    <row r="695" spans="7:16">
      <c r="G695" s="35"/>
      <c r="L695" s="1"/>
      <c r="M695" s="1"/>
      <c r="N695" s="1"/>
      <c r="O695" s="1"/>
      <c r="P695" s="1"/>
    </row>
    <row r="696" spans="7:16">
      <c r="G696" s="35"/>
      <c r="L696" s="1"/>
      <c r="M696" s="1"/>
      <c r="N696" s="1"/>
      <c r="O696" s="1"/>
      <c r="P696" s="1"/>
    </row>
    <row r="697" spans="7:16">
      <c r="G697" s="35"/>
      <c r="L697" s="1"/>
      <c r="M697" s="1"/>
      <c r="N697" s="1"/>
      <c r="O697" s="1"/>
      <c r="P697" s="1"/>
    </row>
    <row r="698" spans="7:16">
      <c r="G698" s="35"/>
      <c r="L698" s="1"/>
      <c r="M698" s="1"/>
      <c r="N698" s="1"/>
      <c r="O698" s="1"/>
      <c r="P698" s="1"/>
    </row>
    <row r="699" spans="7:16">
      <c r="G699" s="35"/>
      <c r="L699" s="1"/>
      <c r="M699" s="1"/>
      <c r="N699" s="1"/>
      <c r="O699" s="1"/>
      <c r="P699" s="1"/>
    </row>
    <row r="700" spans="7:16">
      <c r="G700" s="35"/>
      <c r="L700" s="1"/>
      <c r="M700" s="1"/>
      <c r="N700" s="1"/>
      <c r="O700" s="1"/>
      <c r="P700" s="1"/>
    </row>
    <row r="701" spans="7:16">
      <c r="G701" s="35"/>
      <c r="L701" s="1"/>
      <c r="M701" s="1"/>
      <c r="N701" s="1"/>
      <c r="O701" s="1"/>
      <c r="P701" s="1"/>
    </row>
    <row r="702" spans="7:16">
      <c r="G702" s="35"/>
      <c r="L702" s="1"/>
      <c r="M702" s="1"/>
      <c r="N702" s="1"/>
      <c r="O702" s="1"/>
      <c r="P702" s="1"/>
    </row>
    <row r="703" spans="7:16">
      <c r="G703" s="35"/>
      <c r="L703" s="1"/>
      <c r="M703" s="1"/>
      <c r="N703" s="1"/>
      <c r="O703" s="1"/>
      <c r="P703" s="1"/>
    </row>
    <row r="704" spans="7:16">
      <c r="G704" s="35"/>
      <c r="L704" s="1"/>
      <c r="M704" s="1"/>
      <c r="N704" s="1"/>
      <c r="O704" s="1"/>
      <c r="P704" s="1"/>
    </row>
    <row r="705" spans="7:16">
      <c r="G705" s="35"/>
      <c r="L705" s="1"/>
      <c r="M705" s="1"/>
      <c r="N705" s="1"/>
      <c r="O705" s="1"/>
      <c r="P705" s="1"/>
    </row>
    <row r="706" spans="7:16">
      <c r="G706" s="35"/>
      <c r="L706" s="1"/>
      <c r="M706" s="1"/>
      <c r="N706" s="1"/>
      <c r="O706" s="1"/>
      <c r="P706" s="1"/>
    </row>
    <row r="707" spans="7:16">
      <c r="G707" s="35"/>
      <c r="L707" s="1"/>
      <c r="M707" s="1"/>
      <c r="N707" s="1"/>
      <c r="O707" s="1"/>
      <c r="P707" s="1"/>
    </row>
    <row r="708" spans="7:16">
      <c r="G708" s="35"/>
      <c r="L708" s="1"/>
      <c r="M708" s="1"/>
      <c r="N708" s="1"/>
      <c r="O708" s="1"/>
      <c r="P708" s="1"/>
    </row>
    <row r="709" spans="7:16">
      <c r="G709" s="35"/>
      <c r="L709" s="1"/>
      <c r="M709" s="1"/>
      <c r="N709" s="1"/>
      <c r="O709" s="1"/>
      <c r="P709" s="1"/>
    </row>
    <row r="710" spans="7:16">
      <c r="G710" s="35"/>
      <c r="L710" s="1"/>
      <c r="M710" s="1"/>
      <c r="N710" s="1"/>
      <c r="O710" s="1"/>
      <c r="P710" s="1"/>
    </row>
    <row r="711" spans="7:16">
      <c r="G711" s="35"/>
      <c r="L711" s="1"/>
      <c r="M711" s="1"/>
      <c r="N711" s="1"/>
      <c r="O711" s="1"/>
      <c r="P711" s="1"/>
    </row>
    <row r="712" spans="7:16">
      <c r="G712" s="35"/>
      <c r="L712" s="1"/>
      <c r="M712" s="1"/>
      <c r="N712" s="1"/>
      <c r="O712" s="1"/>
      <c r="P712" s="1"/>
    </row>
    <row r="713" spans="7:16">
      <c r="G713" s="35"/>
      <c r="L713" s="1"/>
      <c r="M713" s="1"/>
      <c r="N713" s="1"/>
      <c r="O713" s="1"/>
      <c r="P713" s="1"/>
    </row>
    <row r="714" spans="7:16">
      <c r="G714" s="35"/>
      <c r="L714" s="1"/>
      <c r="M714" s="1"/>
      <c r="N714" s="1"/>
      <c r="O714" s="1"/>
      <c r="P714" s="1"/>
    </row>
    <row r="715" spans="7:16">
      <c r="G715" s="35"/>
      <c r="L715" s="1"/>
      <c r="M715" s="1"/>
      <c r="N715" s="1"/>
      <c r="O715" s="1"/>
      <c r="P715" s="1"/>
    </row>
    <row r="716" spans="7:16">
      <c r="G716" s="35"/>
      <c r="L716" s="1"/>
      <c r="M716" s="1"/>
      <c r="N716" s="1"/>
      <c r="O716" s="1"/>
      <c r="P716" s="1"/>
    </row>
    <row r="717" spans="7:16">
      <c r="G717" s="35"/>
      <c r="L717" s="1"/>
      <c r="M717" s="1"/>
      <c r="N717" s="1"/>
      <c r="O717" s="1"/>
      <c r="P717" s="1"/>
    </row>
    <row r="718" spans="7:16">
      <c r="G718" s="35"/>
      <c r="L718" s="1"/>
      <c r="M718" s="1"/>
      <c r="N718" s="1"/>
      <c r="O718" s="1"/>
      <c r="P718" s="1"/>
    </row>
    <row r="719" spans="7:16">
      <c r="G719" s="35"/>
      <c r="L719" s="1"/>
      <c r="M719" s="1"/>
      <c r="N719" s="1"/>
      <c r="O719" s="1"/>
      <c r="P719" s="1"/>
    </row>
    <row r="720" spans="7:16">
      <c r="G720" s="35"/>
      <c r="L720" s="1"/>
      <c r="M720" s="1"/>
      <c r="N720" s="1"/>
      <c r="O720" s="1"/>
      <c r="P720" s="1"/>
    </row>
    <row r="721" spans="7:16">
      <c r="G721" s="35"/>
      <c r="L721" s="1"/>
      <c r="M721" s="1"/>
      <c r="N721" s="1"/>
      <c r="O721" s="1"/>
      <c r="P721" s="1"/>
    </row>
    <row r="722" spans="7:16">
      <c r="G722" s="35"/>
      <c r="L722" s="1"/>
      <c r="M722" s="1"/>
      <c r="N722" s="1"/>
      <c r="O722" s="1"/>
      <c r="P722" s="1"/>
    </row>
    <row r="723" spans="7:16">
      <c r="G723" s="35"/>
      <c r="L723" s="1"/>
      <c r="M723" s="1"/>
      <c r="N723" s="1"/>
      <c r="O723" s="1"/>
      <c r="P723" s="1"/>
    </row>
    <row r="724" spans="7:16">
      <c r="G724" s="35"/>
      <c r="L724" s="1"/>
      <c r="M724" s="1"/>
      <c r="N724" s="1"/>
      <c r="O724" s="1"/>
      <c r="P724" s="1"/>
    </row>
    <row r="725" spans="7:16">
      <c r="G725" s="35"/>
      <c r="L725" s="1"/>
      <c r="M725" s="1"/>
      <c r="N725" s="1"/>
      <c r="O725" s="1"/>
      <c r="P725" s="1"/>
    </row>
    <row r="726" spans="7:16">
      <c r="G726" s="35"/>
      <c r="L726" s="1"/>
      <c r="M726" s="1"/>
      <c r="N726" s="1"/>
      <c r="O726" s="1"/>
      <c r="P726" s="1"/>
    </row>
    <row r="727" spans="7:16">
      <c r="G727" s="35"/>
      <c r="L727" s="1"/>
      <c r="M727" s="1"/>
      <c r="N727" s="1"/>
      <c r="O727" s="1"/>
      <c r="P727" s="1"/>
    </row>
    <row r="728" spans="7:16">
      <c r="G728" s="35"/>
      <c r="L728" s="1"/>
      <c r="M728" s="1"/>
      <c r="N728" s="1"/>
      <c r="O728" s="1"/>
      <c r="P728" s="1"/>
    </row>
    <row r="729" spans="7:16">
      <c r="G729" s="35"/>
      <c r="L729" s="1"/>
      <c r="M729" s="1"/>
      <c r="N729" s="1"/>
      <c r="O729" s="1"/>
      <c r="P729" s="1"/>
    </row>
    <row r="730" spans="7:16">
      <c r="G730" s="35"/>
      <c r="L730" s="1"/>
      <c r="M730" s="1"/>
      <c r="N730" s="1"/>
      <c r="O730" s="1"/>
      <c r="P730" s="1"/>
    </row>
    <row r="731" spans="7:16">
      <c r="G731" s="35"/>
      <c r="L731" s="1"/>
      <c r="M731" s="1"/>
      <c r="N731" s="1"/>
      <c r="O731" s="1"/>
      <c r="P731" s="1"/>
    </row>
    <row r="732" spans="7:16">
      <c r="G732" s="35"/>
      <c r="L732" s="1"/>
      <c r="M732" s="1"/>
      <c r="N732" s="1"/>
      <c r="O732" s="1"/>
      <c r="P732" s="1"/>
    </row>
    <row r="733" spans="7:16">
      <c r="G733" s="35"/>
      <c r="L733" s="1"/>
      <c r="M733" s="1"/>
      <c r="N733" s="1"/>
      <c r="O733" s="1"/>
      <c r="P733" s="1"/>
    </row>
    <row r="734" spans="7:16">
      <c r="G734" s="35"/>
      <c r="L734" s="1"/>
      <c r="M734" s="1"/>
      <c r="N734" s="1"/>
      <c r="O734" s="1"/>
      <c r="P734" s="1"/>
    </row>
    <row r="735" spans="7:16">
      <c r="G735" s="35"/>
      <c r="L735" s="1"/>
      <c r="M735" s="1"/>
      <c r="N735" s="1"/>
      <c r="O735" s="1"/>
      <c r="P735" s="1"/>
    </row>
    <row r="736" spans="7:16">
      <c r="G736" s="35"/>
      <c r="L736" s="1"/>
      <c r="M736" s="1"/>
      <c r="N736" s="1"/>
      <c r="O736" s="1"/>
      <c r="P736" s="1"/>
    </row>
    <row r="737" spans="7:16">
      <c r="G737" s="35"/>
      <c r="L737" s="1"/>
      <c r="M737" s="1"/>
      <c r="N737" s="1"/>
      <c r="O737" s="1"/>
      <c r="P737" s="1"/>
    </row>
    <row r="738" spans="7:16">
      <c r="G738" s="35"/>
      <c r="L738" s="1"/>
      <c r="M738" s="1"/>
      <c r="N738" s="1"/>
      <c r="O738" s="1"/>
      <c r="P738" s="1"/>
    </row>
    <row r="739" spans="7:16">
      <c r="G739" s="35"/>
      <c r="L739" s="1"/>
      <c r="M739" s="1"/>
      <c r="N739" s="1"/>
      <c r="O739" s="1"/>
      <c r="P739" s="1"/>
    </row>
    <row r="740" spans="7:16">
      <c r="G740" s="35"/>
      <c r="L740" s="1"/>
      <c r="M740" s="1"/>
      <c r="N740" s="1"/>
      <c r="O740" s="1"/>
      <c r="P740" s="1"/>
    </row>
    <row r="741" spans="7:16">
      <c r="G741" s="35"/>
      <c r="L741" s="1"/>
      <c r="M741" s="1"/>
      <c r="N741" s="1"/>
      <c r="O741" s="1"/>
      <c r="P741" s="1"/>
    </row>
    <row r="742" spans="7:16">
      <c r="G742" s="35"/>
      <c r="L742" s="1"/>
      <c r="M742" s="1"/>
      <c r="N742" s="1"/>
      <c r="O742" s="1"/>
      <c r="P742" s="1"/>
    </row>
    <row r="743" spans="7:16">
      <c r="G743" s="35"/>
      <c r="L743" s="1"/>
      <c r="M743" s="1"/>
      <c r="N743" s="1"/>
      <c r="O743" s="1"/>
      <c r="P743" s="1"/>
    </row>
    <row r="744" spans="7:16">
      <c r="G744" s="35"/>
      <c r="L744" s="1"/>
      <c r="M744" s="1"/>
      <c r="N744" s="1"/>
      <c r="O744" s="1"/>
      <c r="P744" s="1"/>
    </row>
    <row r="745" spans="7:16">
      <c r="G745" s="35"/>
      <c r="L745" s="1"/>
      <c r="M745" s="1"/>
      <c r="N745" s="1"/>
      <c r="O745" s="1"/>
      <c r="P745" s="1"/>
    </row>
    <row r="746" spans="7:16">
      <c r="G746" s="35"/>
      <c r="L746" s="1"/>
      <c r="M746" s="1"/>
      <c r="N746" s="1"/>
      <c r="O746" s="1"/>
      <c r="P746" s="1"/>
    </row>
    <row r="747" spans="7:16">
      <c r="G747" s="35"/>
      <c r="L747" s="1"/>
      <c r="M747" s="1"/>
      <c r="N747" s="1"/>
      <c r="O747" s="1"/>
      <c r="P747" s="1"/>
    </row>
    <row r="748" spans="7:16">
      <c r="G748" s="35"/>
      <c r="L748" s="1"/>
      <c r="M748" s="1"/>
      <c r="N748" s="1"/>
      <c r="O748" s="1"/>
      <c r="P748" s="1"/>
    </row>
    <row r="749" spans="7:16">
      <c r="G749" s="35"/>
      <c r="L749" s="1"/>
      <c r="M749" s="1"/>
      <c r="N749" s="1"/>
      <c r="O749" s="1"/>
      <c r="P749" s="1"/>
    </row>
    <row r="750" spans="7:16">
      <c r="G750" s="35"/>
      <c r="L750" s="1"/>
      <c r="M750" s="1"/>
      <c r="N750" s="1"/>
      <c r="O750" s="1"/>
      <c r="P750" s="1"/>
    </row>
    <row r="751" spans="7:16">
      <c r="G751" s="35"/>
      <c r="L751" s="1"/>
      <c r="M751" s="1"/>
      <c r="N751" s="1"/>
      <c r="O751" s="1"/>
      <c r="P751" s="1"/>
    </row>
    <row r="752" spans="7:16">
      <c r="G752" s="35"/>
      <c r="L752" s="1"/>
      <c r="M752" s="1"/>
      <c r="N752" s="1"/>
      <c r="O752" s="1"/>
      <c r="P752" s="1"/>
    </row>
    <row r="753" spans="7:16">
      <c r="G753" s="35"/>
      <c r="L753" s="1"/>
      <c r="M753" s="1"/>
      <c r="N753" s="1"/>
      <c r="O753" s="1"/>
      <c r="P753" s="1"/>
    </row>
    <row r="754" spans="7:16">
      <c r="G754" s="35"/>
      <c r="L754" s="1"/>
      <c r="M754" s="1"/>
      <c r="N754" s="1"/>
      <c r="O754" s="1"/>
      <c r="P754" s="1"/>
    </row>
    <row r="755" spans="7:16">
      <c r="G755" s="35"/>
      <c r="L755" s="1"/>
      <c r="M755" s="1"/>
      <c r="N755" s="1"/>
      <c r="O755" s="1"/>
      <c r="P755" s="1"/>
    </row>
    <row r="756" spans="7:16">
      <c r="G756" s="35"/>
      <c r="L756" s="1"/>
      <c r="M756" s="1"/>
      <c r="N756" s="1"/>
      <c r="O756" s="1"/>
      <c r="P756" s="1"/>
    </row>
    <row r="757" spans="7:16">
      <c r="G757" s="35"/>
      <c r="L757" s="1"/>
      <c r="M757" s="1"/>
      <c r="N757" s="1"/>
      <c r="O757" s="1"/>
      <c r="P757" s="1"/>
    </row>
    <row r="758" spans="7:16">
      <c r="G758" s="35"/>
      <c r="L758" s="1"/>
      <c r="M758" s="1"/>
      <c r="N758" s="1"/>
      <c r="O758" s="1"/>
      <c r="P758" s="1"/>
    </row>
    <row r="759" spans="7:16">
      <c r="G759" s="35"/>
      <c r="L759" s="1"/>
      <c r="M759" s="1"/>
      <c r="N759" s="1"/>
      <c r="O759" s="1"/>
      <c r="P759" s="1"/>
    </row>
    <row r="760" spans="7:16">
      <c r="G760" s="35"/>
      <c r="L760" s="1"/>
      <c r="M760" s="1"/>
      <c r="N760" s="1"/>
      <c r="O760" s="1"/>
      <c r="P760" s="1"/>
    </row>
    <row r="761" spans="7:16">
      <c r="G761" s="35"/>
      <c r="L761" s="1"/>
      <c r="M761" s="1"/>
      <c r="N761" s="1"/>
      <c r="O761" s="1"/>
      <c r="P761" s="1"/>
    </row>
    <row r="762" spans="7:16">
      <c r="G762" s="35"/>
      <c r="L762" s="1"/>
      <c r="M762" s="1"/>
      <c r="N762" s="1"/>
      <c r="O762" s="1"/>
      <c r="P762" s="1"/>
    </row>
    <row r="763" spans="7:16">
      <c r="G763" s="35"/>
      <c r="L763" s="1"/>
      <c r="M763" s="1"/>
      <c r="N763" s="1"/>
      <c r="O763" s="1"/>
      <c r="P763" s="1"/>
    </row>
    <row r="764" spans="7:16">
      <c r="G764" s="35"/>
      <c r="L764" s="1"/>
      <c r="M764" s="1"/>
      <c r="N764" s="1"/>
      <c r="O764" s="1"/>
      <c r="P764" s="1"/>
    </row>
    <row r="765" spans="7:16">
      <c r="G765" s="35"/>
      <c r="L765" s="1"/>
      <c r="M765" s="1"/>
      <c r="N765" s="1"/>
      <c r="O765" s="1"/>
      <c r="P765" s="1"/>
    </row>
    <row r="766" spans="7:16">
      <c r="G766" s="35"/>
      <c r="L766" s="1"/>
      <c r="M766" s="1"/>
      <c r="N766" s="1"/>
      <c r="O766" s="1"/>
      <c r="P766" s="1"/>
    </row>
    <row r="767" spans="7:16">
      <c r="G767" s="35"/>
      <c r="L767" s="1"/>
      <c r="M767" s="1"/>
      <c r="N767" s="1"/>
      <c r="O767" s="1"/>
      <c r="P767" s="1"/>
    </row>
    <row r="768" spans="7:16">
      <c r="G768" s="35"/>
      <c r="L768" s="1"/>
      <c r="M768" s="1"/>
      <c r="N768" s="1"/>
      <c r="O768" s="1"/>
      <c r="P768" s="1"/>
    </row>
    <row r="769" spans="7:16">
      <c r="G769" s="35"/>
      <c r="L769" s="1"/>
      <c r="M769" s="1"/>
      <c r="N769" s="1"/>
      <c r="O769" s="1"/>
      <c r="P769" s="1"/>
    </row>
    <row r="770" spans="7:16">
      <c r="G770" s="35"/>
      <c r="L770" s="1"/>
      <c r="M770" s="1"/>
      <c r="N770" s="1"/>
      <c r="O770" s="1"/>
      <c r="P770" s="1"/>
    </row>
    <row r="771" spans="7:16">
      <c r="G771" s="35"/>
      <c r="L771" s="1"/>
      <c r="M771" s="1"/>
      <c r="N771" s="1"/>
      <c r="O771" s="1"/>
      <c r="P771" s="1"/>
    </row>
    <row r="772" spans="7:16">
      <c r="G772" s="35"/>
      <c r="L772" s="1"/>
      <c r="M772" s="1"/>
      <c r="N772" s="1"/>
      <c r="O772" s="1"/>
      <c r="P772" s="1"/>
    </row>
    <row r="773" spans="7:16">
      <c r="G773" s="35"/>
      <c r="L773" s="1"/>
      <c r="M773" s="1"/>
      <c r="N773" s="1"/>
      <c r="O773" s="1"/>
      <c r="P773" s="1"/>
    </row>
    <row r="774" spans="7:16">
      <c r="G774" s="35"/>
      <c r="L774" s="1"/>
      <c r="M774" s="1"/>
      <c r="N774" s="1"/>
      <c r="O774" s="1"/>
      <c r="P774" s="1"/>
    </row>
    <row r="775" spans="7:16">
      <c r="G775" s="35"/>
      <c r="L775" s="1"/>
      <c r="M775" s="1"/>
      <c r="N775" s="1"/>
      <c r="O775" s="1"/>
      <c r="P775" s="1"/>
    </row>
    <row r="776" spans="7:16">
      <c r="G776" s="35"/>
      <c r="L776" s="1"/>
      <c r="M776" s="1"/>
      <c r="N776" s="1"/>
      <c r="O776" s="1"/>
      <c r="P776" s="1"/>
    </row>
    <row r="777" spans="7:16">
      <c r="G777" s="35"/>
      <c r="L777" s="1"/>
      <c r="M777" s="1"/>
      <c r="N777" s="1"/>
      <c r="O777" s="1"/>
      <c r="P777" s="1"/>
    </row>
    <row r="778" spans="7:16">
      <c r="G778" s="35"/>
      <c r="L778" s="1"/>
      <c r="M778" s="1"/>
      <c r="N778" s="1"/>
      <c r="O778" s="1"/>
      <c r="P778" s="1"/>
    </row>
    <row r="779" spans="7:16">
      <c r="G779" s="35"/>
      <c r="L779" s="1"/>
      <c r="M779" s="1"/>
      <c r="N779" s="1"/>
      <c r="O779" s="1"/>
      <c r="P779" s="1"/>
    </row>
    <row r="780" spans="7:16">
      <c r="G780" s="35"/>
      <c r="L780" s="1"/>
      <c r="M780" s="1"/>
      <c r="N780" s="1"/>
      <c r="O780" s="1"/>
      <c r="P780" s="1"/>
    </row>
    <row r="781" spans="7:16">
      <c r="G781" s="35"/>
      <c r="L781" s="1"/>
      <c r="M781" s="1"/>
      <c r="N781" s="1"/>
      <c r="O781" s="1"/>
      <c r="P781" s="1"/>
    </row>
    <row r="782" spans="7:16">
      <c r="G782" s="35"/>
      <c r="L782" s="1"/>
      <c r="M782" s="1"/>
      <c r="N782" s="1"/>
      <c r="O782" s="1"/>
      <c r="P782" s="1"/>
    </row>
    <row r="783" spans="7:16">
      <c r="G783" s="35"/>
      <c r="L783" s="1"/>
      <c r="M783" s="1"/>
      <c r="N783" s="1"/>
      <c r="O783" s="1"/>
      <c r="P783" s="1"/>
    </row>
    <row r="784" spans="7:16">
      <c r="G784" s="35"/>
      <c r="L784" s="1"/>
      <c r="M784" s="1"/>
      <c r="N784" s="1"/>
      <c r="O784" s="1"/>
      <c r="P784" s="1"/>
    </row>
    <row r="785" spans="7:16">
      <c r="G785" s="35"/>
      <c r="L785" s="1"/>
      <c r="M785" s="1"/>
      <c r="N785" s="1"/>
      <c r="O785" s="1"/>
      <c r="P785" s="1"/>
    </row>
    <row r="786" spans="7:16">
      <c r="G786" s="35"/>
      <c r="L786" s="1"/>
      <c r="M786" s="1"/>
      <c r="N786" s="1"/>
      <c r="O786" s="1"/>
      <c r="P786" s="1"/>
    </row>
    <row r="787" spans="7:16">
      <c r="G787" s="35"/>
      <c r="L787" s="1"/>
      <c r="M787" s="1"/>
      <c r="N787" s="1"/>
      <c r="O787" s="1"/>
      <c r="P787" s="1"/>
    </row>
    <row r="788" spans="7:16">
      <c r="G788" s="35"/>
      <c r="L788" s="1"/>
      <c r="M788" s="1"/>
      <c r="N788" s="1"/>
      <c r="O788" s="1"/>
      <c r="P788" s="1"/>
    </row>
    <row r="789" spans="7:16">
      <c r="G789" s="35"/>
      <c r="L789" s="1"/>
      <c r="M789" s="1"/>
      <c r="N789" s="1"/>
      <c r="O789" s="1"/>
      <c r="P789" s="1"/>
    </row>
    <row r="790" spans="7:16">
      <c r="G790" s="35"/>
      <c r="L790" s="1"/>
      <c r="M790" s="1"/>
      <c r="N790" s="1"/>
      <c r="O790" s="1"/>
      <c r="P790" s="1"/>
    </row>
    <row r="791" spans="7:16">
      <c r="G791" s="35"/>
      <c r="L791" s="1"/>
      <c r="M791" s="1"/>
      <c r="N791" s="1"/>
      <c r="O791" s="1"/>
      <c r="P791" s="1"/>
    </row>
    <row r="792" spans="7:16">
      <c r="G792" s="35"/>
      <c r="L792" s="1"/>
      <c r="M792" s="1"/>
      <c r="N792" s="1"/>
      <c r="O792" s="1"/>
      <c r="P792" s="1"/>
    </row>
    <row r="793" spans="7:16">
      <c r="G793" s="35"/>
      <c r="L793" s="1"/>
      <c r="M793" s="1"/>
      <c r="N793" s="1"/>
      <c r="O793" s="1"/>
      <c r="P793" s="1"/>
    </row>
    <row r="794" spans="7:16">
      <c r="G794" s="35"/>
      <c r="L794" s="1"/>
      <c r="M794" s="1"/>
      <c r="N794" s="1"/>
      <c r="O794" s="1"/>
      <c r="P794" s="1"/>
    </row>
    <row r="795" spans="7:16">
      <c r="G795" s="35"/>
      <c r="L795" s="1"/>
      <c r="M795" s="1"/>
      <c r="N795" s="1"/>
      <c r="O795" s="1"/>
      <c r="P795" s="1"/>
    </row>
    <row r="796" spans="7:16">
      <c r="G796" s="35"/>
      <c r="L796" s="1"/>
      <c r="M796" s="1"/>
      <c r="N796" s="1"/>
      <c r="O796" s="1"/>
      <c r="P796" s="1"/>
    </row>
    <row r="797" spans="7:16">
      <c r="G797" s="35"/>
      <c r="L797" s="1"/>
      <c r="M797" s="1"/>
      <c r="N797" s="1"/>
      <c r="O797" s="1"/>
      <c r="P797" s="1"/>
    </row>
    <row r="798" spans="7:16">
      <c r="G798" s="35"/>
      <c r="L798" s="1"/>
      <c r="M798" s="1"/>
      <c r="N798" s="1"/>
      <c r="O798" s="1"/>
      <c r="P798" s="1"/>
    </row>
    <row r="799" spans="7:16">
      <c r="G799" s="35"/>
      <c r="L799" s="1"/>
      <c r="M799" s="1"/>
      <c r="N799" s="1"/>
      <c r="O799" s="1"/>
      <c r="P799" s="1"/>
    </row>
    <row r="800" spans="7:16">
      <c r="G800" s="35"/>
      <c r="L800" s="1"/>
      <c r="M800" s="1"/>
      <c r="N800" s="1"/>
      <c r="O800" s="1"/>
      <c r="P800" s="1"/>
    </row>
    <row r="801" spans="7:16">
      <c r="G801" s="35"/>
      <c r="L801" s="1"/>
      <c r="M801" s="1"/>
      <c r="N801" s="1"/>
      <c r="O801" s="1"/>
      <c r="P801" s="1"/>
    </row>
    <row r="802" spans="7:16">
      <c r="G802" s="35"/>
      <c r="L802" s="1"/>
      <c r="M802" s="1"/>
      <c r="N802" s="1"/>
      <c r="O802" s="1"/>
      <c r="P802" s="1"/>
    </row>
    <row r="803" spans="7:16">
      <c r="G803" s="35"/>
      <c r="L803" s="1"/>
      <c r="M803" s="1"/>
      <c r="N803" s="1"/>
      <c r="O803" s="1"/>
      <c r="P803" s="1"/>
    </row>
    <row r="804" spans="7:16">
      <c r="G804" s="35"/>
      <c r="L804" s="1"/>
      <c r="M804" s="1"/>
      <c r="N804" s="1"/>
      <c r="O804" s="1"/>
      <c r="P804" s="1"/>
    </row>
    <row r="805" spans="7:16">
      <c r="G805" s="35"/>
      <c r="L805" s="1"/>
      <c r="M805" s="1"/>
      <c r="N805" s="1"/>
      <c r="O805" s="1"/>
      <c r="P805" s="1"/>
    </row>
    <row r="806" spans="7:16">
      <c r="G806" s="35"/>
      <c r="L806" s="1"/>
      <c r="M806" s="1"/>
      <c r="N806" s="1"/>
      <c r="O806" s="1"/>
      <c r="P806" s="1"/>
    </row>
    <row r="807" spans="7:16">
      <c r="G807" s="35"/>
      <c r="L807" s="1"/>
      <c r="M807" s="1"/>
      <c r="N807" s="1"/>
      <c r="O807" s="1"/>
      <c r="P807" s="1"/>
    </row>
    <row r="808" spans="7:16">
      <c r="G808" s="35"/>
      <c r="L808" s="1"/>
      <c r="M808" s="1"/>
      <c r="N808" s="1"/>
      <c r="O808" s="1"/>
      <c r="P808" s="1"/>
    </row>
    <row r="809" spans="7:16">
      <c r="G809" s="35"/>
      <c r="L809" s="1"/>
      <c r="M809" s="1"/>
      <c r="N809" s="1"/>
      <c r="O809" s="1"/>
      <c r="P809" s="1"/>
    </row>
    <row r="810" spans="7:16">
      <c r="G810" s="35"/>
      <c r="L810" s="1"/>
      <c r="M810" s="1"/>
      <c r="N810" s="1"/>
      <c r="O810" s="1"/>
      <c r="P810" s="1"/>
    </row>
    <row r="811" spans="7:16">
      <c r="G811" s="35"/>
      <c r="L811" s="1"/>
      <c r="M811" s="1"/>
      <c r="N811" s="1"/>
      <c r="O811" s="1"/>
      <c r="P811" s="1"/>
    </row>
    <row r="812" spans="7:16">
      <c r="G812" s="35"/>
      <c r="L812" s="1"/>
      <c r="M812" s="1"/>
      <c r="N812" s="1"/>
      <c r="O812" s="1"/>
      <c r="P812" s="1"/>
    </row>
    <row r="813" spans="7:16">
      <c r="G813" s="35"/>
      <c r="L813" s="1"/>
      <c r="M813" s="1"/>
      <c r="N813" s="1"/>
      <c r="O813" s="1"/>
      <c r="P813" s="1"/>
    </row>
    <row r="814" spans="7:16">
      <c r="G814" s="35"/>
      <c r="L814" s="1"/>
      <c r="M814" s="1"/>
      <c r="N814" s="1"/>
      <c r="O814" s="1"/>
      <c r="P814" s="1"/>
    </row>
    <row r="815" spans="7:16">
      <c r="G815" s="35"/>
      <c r="L815" s="1"/>
      <c r="M815" s="1"/>
      <c r="N815" s="1"/>
      <c r="O815" s="1"/>
      <c r="P815" s="1"/>
    </row>
    <row r="816" spans="7:16">
      <c r="G816" s="35"/>
      <c r="L816" s="1"/>
      <c r="M816" s="1"/>
      <c r="N816" s="1"/>
      <c r="O816" s="1"/>
      <c r="P816" s="1"/>
    </row>
    <row r="817" spans="7:16">
      <c r="G817" s="35"/>
      <c r="L817" s="1"/>
      <c r="M817" s="1"/>
      <c r="N817" s="1"/>
      <c r="O817" s="1"/>
      <c r="P817" s="1"/>
    </row>
    <row r="818" spans="7:16">
      <c r="G818" s="35"/>
      <c r="L818" s="1"/>
      <c r="M818" s="1"/>
      <c r="N818" s="1"/>
      <c r="O818" s="1"/>
      <c r="P818" s="1"/>
    </row>
    <row r="819" spans="7:16">
      <c r="G819" s="35"/>
      <c r="L819" s="1"/>
      <c r="M819" s="1"/>
      <c r="N819" s="1"/>
      <c r="O819" s="1"/>
      <c r="P819" s="1"/>
    </row>
    <row r="820" spans="7:16">
      <c r="G820" s="35"/>
      <c r="L820" s="1"/>
      <c r="M820" s="1"/>
      <c r="N820" s="1"/>
      <c r="O820" s="1"/>
      <c r="P820" s="1"/>
    </row>
    <row r="821" spans="7:16">
      <c r="G821" s="35"/>
      <c r="L821" s="1"/>
      <c r="M821" s="1"/>
      <c r="N821" s="1"/>
      <c r="O821" s="1"/>
      <c r="P821" s="1"/>
    </row>
    <row r="822" spans="7:16">
      <c r="G822" s="35"/>
      <c r="L822" s="1"/>
      <c r="M822" s="1"/>
      <c r="N822" s="1"/>
      <c r="O822" s="1"/>
      <c r="P822" s="1"/>
    </row>
    <row r="823" spans="7:16">
      <c r="G823" s="35"/>
      <c r="L823" s="1"/>
      <c r="M823" s="1"/>
      <c r="N823" s="1"/>
      <c r="O823" s="1"/>
      <c r="P823" s="1"/>
    </row>
    <row r="824" spans="7:16">
      <c r="G824" s="35"/>
      <c r="L824" s="1"/>
      <c r="M824" s="1"/>
      <c r="N824" s="1"/>
      <c r="O824" s="1"/>
      <c r="P824" s="1"/>
    </row>
    <row r="825" spans="7:16">
      <c r="G825" s="35"/>
      <c r="L825" s="1"/>
      <c r="M825" s="1"/>
      <c r="N825" s="1"/>
      <c r="O825" s="1"/>
      <c r="P825" s="1"/>
    </row>
    <row r="826" spans="7:16">
      <c r="G826" s="35"/>
      <c r="L826" s="1"/>
      <c r="M826" s="1"/>
      <c r="N826" s="1"/>
      <c r="O826" s="1"/>
      <c r="P826" s="1"/>
    </row>
    <row r="827" spans="7:16">
      <c r="G827" s="35"/>
      <c r="L827" s="1"/>
      <c r="M827" s="1"/>
      <c r="N827" s="1"/>
      <c r="O827" s="1"/>
      <c r="P827" s="1"/>
    </row>
    <row r="828" spans="7:16">
      <c r="G828" s="35"/>
      <c r="L828" s="1"/>
      <c r="M828" s="1"/>
      <c r="N828" s="1"/>
      <c r="O828" s="1"/>
      <c r="P828" s="1"/>
    </row>
    <row r="829" spans="7:16">
      <c r="G829" s="35"/>
      <c r="L829" s="1"/>
      <c r="M829" s="1"/>
      <c r="N829" s="1"/>
      <c r="O829" s="1"/>
      <c r="P829" s="1"/>
    </row>
    <row r="830" spans="7:16">
      <c r="G830" s="35"/>
      <c r="L830" s="1"/>
      <c r="M830" s="1"/>
      <c r="N830" s="1"/>
      <c r="O830" s="1"/>
      <c r="P830" s="1"/>
    </row>
    <row r="831" spans="7:16">
      <c r="G831" s="35"/>
      <c r="L831" s="1"/>
      <c r="M831" s="1"/>
      <c r="N831" s="1"/>
      <c r="O831" s="1"/>
      <c r="P831" s="1"/>
    </row>
    <row r="832" spans="7:16">
      <c r="G832" s="35"/>
      <c r="L832" s="1"/>
      <c r="M832" s="1"/>
      <c r="N832" s="1"/>
      <c r="O832" s="1"/>
      <c r="P832" s="1"/>
    </row>
    <row r="833" spans="7:16">
      <c r="G833" s="35"/>
      <c r="L833" s="1"/>
      <c r="M833" s="1"/>
      <c r="N833" s="1"/>
      <c r="O833" s="1"/>
      <c r="P833" s="1"/>
    </row>
    <row r="834" spans="7:16">
      <c r="G834" s="35"/>
      <c r="L834" s="1"/>
      <c r="M834" s="1"/>
      <c r="N834" s="1"/>
      <c r="O834" s="1"/>
      <c r="P834" s="1"/>
    </row>
    <row r="835" spans="7:16">
      <c r="G835" s="35"/>
      <c r="L835" s="1"/>
      <c r="M835" s="1"/>
      <c r="N835" s="1"/>
      <c r="O835" s="1"/>
      <c r="P835" s="1"/>
    </row>
    <row r="836" spans="7:16">
      <c r="G836" s="35"/>
      <c r="L836" s="1"/>
      <c r="M836" s="1"/>
      <c r="N836" s="1"/>
      <c r="O836" s="1"/>
      <c r="P836" s="1"/>
    </row>
    <row r="837" spans="7:16">
      <c r="G837" s="35"/>
      <c r="L837" s="1"/>
      <c r="M837" s="1"/>
      <c r="N837" s="1"/>
      <c r="O837" s="1"/>
      <c r="P837" s="1"/>
    </row>
    <row r="838" spans="7:16">
      <c r="G838" s="35"/>
      <c r="L838" s="1"/>
      <c r="M838" s="1"/>
      <c r="N838" s="1"/>
      <c r="O838" s="1"/>
      <c r="P838" s="1"/>
    </row>
    <row r="839" spans="7:16">
      <c r="G839" s="35"/>
      <c r="L839" s="1"/>
      <c r="M839" s="1"/>
      <c r="N839" s="1"/>
      <c r="O839" s="1"/>
      <c r="P839" s="1"/>
    </row>
    <row r="840" spans="7:16">
      <c r="G840" s="35"/>
      <c r="L840" s="1"/>
      <c r="M840" s="1"/>
      <c r="N840" s="1"/>
      <c r="O840" s="1"/>
      <c r="P840" s="1"/>
    </row>
    <row r="841" spans="7:16">
      <c r="G841" s="35"/>
      <c r="L841" s="1"/>
      <c r="M841" s="1"/>
      <c r="N841" s="1"/>
      <c r="O841" s="1"/>
      <c r="P841" s="1"/>
    </row>
    <row r="842" spans="7:16">
      <c r="G842" s="35"/>
      <c r="L842" s="1"/>
      <c r="M842" s="1"/>
      <c r="N842" s="1"/>
      <c r="O842" s="1"/>
      <c r="P842" s="1"/>
    </row>
    <row r="843" spans="7:16">
      <c r="G843" s="35"/>
      <c r="L843" s="1"/>
      <c r="M843" s="1"/>
      <c r="N843" s="1"/>
      <c r="O843" s="1"/>
      <c r="P843" s="1"/>
    </row>
    <row r="844" spans="7:16">
      <c r="G844" s="35"/>
      <c r="L844" s="1"/>
      <c r="M844" s="1"/>
      <c r="N844" s="1"/>
      <c r="O844" s="1"/>
      <c r="P844" s="1"/>
    </row>
    <row r="845" spans="7:16">
      <c r="G845" s="35"/>
      <c r="L845" s="1"/>
      <c r="M845" s="1"/>
      <c r="N845" s="1"/>
      <c r="O845" s="1"/>
      <c r="P845" s="1"/>
    </row>
    <row r="846" spans="7:16">
      <c r="G846" s="35"/>
      <c r="L846" s="1"/>
      <c r="M846" s="1"/>
      <c r="N846" s="1"/>
      <c r="O846" s="1"/>
      <c r="P846" s="1"/>
    </row>
    <row r="847" spans="7:16">
      <c r="G847" s="35"/>
      <c r="L847" s="1"/>
      <c r="M847" s="1"/>
      <c r="N847" s="1"/>
      <c r="O847" s="1"/>
      <c r="P847" s="1"/>
    </row>
    <row r="848" spans="7:16">
      <c r="G848" s="35"/>
      <c r="L848" s="1"/>
      <c r="M848" s="1"/>
      <c r="N848" s="1"/>
      <c r="O848" s="1"/>
      <c r="P848" s="1"/>
    </row>
    <row r="849" spans="7:16">
      <c r="G849" s="35"/>
      <c r="L849" s="1"/>
      <c r="M849" s="1"/>
      <c r="N849" s="1"/>
      <c r="O849" s="1"/>
      <c r="P849" s="1"/>
    </row>
    <row r="850" spans="7:16">
      <c r="G850" s="35"/>
      <c r="L850" s="1"/>
      <c r="M850" s="1"/>
      <c r="N850" s="1"/>
      <c r="O850" s="1"/>
      <c r="P850" s="1"/>
    </row>
    <row r="851" spans="7:16">
      <c r="G851" s="35"/>
      <c r="L851" s="1"/>
      <c r="M851" s="1"/>
      <c r="N851" s="1"/>
      <c r="O851" s="1"/>
      <c r="P851" s="1"/>
    </row>
    <row r="852" spans="7:16">
      <c r="G852" s="35"/>
      <c r="L852" s="1"/>
      <c r="M852" s="1"/>
      <c r="N852" s="1"/>
      <c r="O852" s="1"/>
      <c r="P852" s="1"/>
    </row>
    <row r="853" spans="7:16">
      <c r="G853" s="35"/>
      <c r="L853" s="1"/>
      <c r="M853" s="1"/>
      <c r="N853" s="1"/>
      <c r="O853" s="1"/>
      <c r="P853" s="1"/>
    </row>
    <row r="854" spans="7:16">
      <c r="G854" s="35"/>
      <c r="L854" s="1"/>
      <c r="M854" s="1"/>
      <c r="N854" s="1"/>
      <c r="O854" s="1"/>
      <c r="P854" s="1"/>
    </row>
    <row r="855" spans="7:16">
      <c r="G855" s="35"/>
      <c r="L855" s="1"/>
      <c r="M855" s="1"/>
      <c r="N855" s="1"/>
      <c r="O855" s="1"/>
      <c r="P855" s="1"/>
    </row>
    <row r="856" spans="7:16">
      <c r="G856" s="35"/>
      <c r="L856" s="1"/>
      <c r="M856" s="1"/>
      <c r="N856" s="1"/>
      <c r="O856" s="1"/>
      <c r="P856" s="1"/>
    </row>
    <row r="857" spans="7:16">
      <c r="G857" s="35"/>
      <c r="L857" s="1"/>
      <c r="M857" s="1"/>
      <c r="N857" s="1"/>
      <c r="O857" s="1"/>
      <c r="P857" s="1"/>
    </row>
    <row r="858" spans="7:16">
      <c r="G858" s="35"/>
      <c r="L858" s="1"/>
      <c r="M858" s="1"/>
      <c r="N858" s="1"/>
      <c r="O858" s="1"/>
      <c r="P858" s="1"/>
    </row>
    <row r="859" spans="7:16">
      <c r="G859" s="35"/>
      <c r="L859" s="1"/>
      <c r="M859" s="1"/>
      <c r="N859" s="1"/>
      <c r="O859" s="1"/>
      <c r="P859" s="1"/>
    </row>
    <row r="860" spans="7:16">
      <c r="G860" s="35"/>
      <c r="L860" s="1"/>
      <c r="M860" s="1"/>
      <c r="N860" s="1"/>
      <c r="O860" s="1"/>
      <c r="P860" s="1"/>
    </row>
    <row r="861" spans="7:16">
      <c r="G861" s="35"/>
      <c r="L861" s="1"/>
      <c r="M861" s="1"/>
      <c r="N861" s="1"/>
      <c r="O861" s="1"/>
      <c r="P861" s="1"/>
    </row>
    <row r="862" spans="7:16">
      <c r="G862" s="35"/>
      <c r="L862" s="1"/>
      <c r="M862" s="1"/>
      <c r="N862" s="1"/>
      <c r="O862" s="1"/>
      <c r="P862" s="1"/>
    </row>
    <row r="863" spans="7:16">
      <c r="G863" s="35"/>
      <c r="L863" s="1"/>
      <c r="M863" s="1"/>
      <c r="N863" s="1"/>
      <c r="O863" s="1"/>
      <c r="P863" s="1"/>
    </row>
    <row r="864" spans="7:16">
      <c r="G864" s="35"/>
      <c r="L864" s="1"/>
      <c r="M864" s="1"/>
      <c r="N864" s="1"/>
      <c r="O864" s="1"/>
      <c r="P864" s="1"/>
    </row>
    <row r="865" spans="7:16">
      <c r="G865" s="35"/>
      <c r="L865" s="1"/>
      <c r="M865" s="1"/>
      <c r="N865" s="1"/>
      <c r="O865" s="1"/>
      <c r="P865" s="1"/>
    </row>
    <row r="866" spans="7:16">
      <c r="G866" s="35"/>
      <c r="L866" s="1"/>
      <c r="M866" s="1"/>
      <c r="N866" s="1"/>
      <c r="O866" s="1"/>
      <c r="P866" s="1"/>
    </row>
    <row r="867" spans="7:16">
      <c r="G867" s="35"/>
      <c r="L867" s="1"/>
      <c r="M867" s="1"/>
      <c r="N867" s="1"/>
      <c r="O867" s="1"/>
      <c r="P867" s="1"/>
    </row>
    <row r="868" spans="7:16">
      <c r="G868" s="35"/>
      <c r="L868" s="1"/>
      <c r="M868" s="1"/>
      <c r="N868" s="1"/>
      <c r="O868" s="1"/>
      <c r="P868" s="1"/>
    </row>
    <row r="869" spans="7:16">
      <c r="G869" s="35"/>
      <c r="L869" s="1"/>
      <c r="M869" s="1"/>
      <c r="N869" s="1"/>
      <c r="O869" s="1"/>
      <c r="P869" s="1"/>
    </row>
    <row r="870" spans="7:16">
      <c r="G870" s="35"/>
      <c r="L870" s="1"/>
      <c r="M870" s="1"/>
      <c r="N870" s="1"/>
      <c r="O870" s="1"/>
      <c r="P870" s="1"/>
    </row>
    <row r="871" spans="7:16">
      <c r="G871" s="35"/>
      <c r="L871" s="1"/>
      <c r="M871" s="1"/>
      <c r="N871" s="1"/>
      <c r="O871" s="1"/>
      <c r="P871" s="1"/>
    </row>
    <row r="872" spans="7:16">
      <c r="G872" s="35"/>
      <c r="L872" s="1"/>
      <c r="M872" s="1"/>
      <c r="N872" s="1"/>
      <c r="O872" s="1"/>
      <c r="P872" s="1"/>
    </row>
    <row r="873" spans="7:16">
      <c r="G873" s="35"/>
      <c r="L873" s="1"/>
      <c r="M873" s="1"/>
      <c r="N873" s="1"/>
      <c r="O873" s="1"/>
      <c r="P873" s="1"/>
    </row>
    <row r="874" spans="7:16">
      <c r="G874" s="35"/>
      <c r="L874" s="1"/>
      <c r="M874" s="1"/>
      <c r="N874" s="1"/>
      <c r="O874" s="1"/>
      <c r="P874" s="1"/>
    </row>
    <row r="875" spans="7:16">
      <c r="G875" s="35"/>
      <c r="L875" s="1"/>
      <c r="M875" s="1"/>
      <c r="N875" s="1"/>
      <c r="O875" s="1"/>
      <c r="P875" s="1"/>
    </row>
    <row r="876" spans="7:16">
      <c r="G876" s="35"/>
      <c r="L876" s="1"/>
      <c r="M876" s="1"/>
      <c r="N876" s="1"/>
      <c r="O876" s="1"/>
      <c r="P876" s="1"/>
    </row>
    <row r="877" spans="7:16">
      <c r="G877" s="35"/>
      <c r="L877" s="1"/>
      <c r="M877" s="1"/>
      <c r="N877" s="1"/>
      <c r="O877" s="1"/>
      <c r="P877" s="1"/>
    </row>
    <row r="878" spans="7:16">
      <c r="G878" s="35"/>
      <c r="L878" s="1"/>
      <c r="M878" s="1"/>
      <c r="N878" s="1"/>
      <c r="O878" s="1"/>
      <c r="P878" s="1"/>
    </row>
    <row r="879" spans="7:16">
      <c r="G879" s="35"/>
      <c r="L879" s="1"/>
      <c r="M879" s="1"/>
      <c r="N879" s="1"/>
      <c r="O879" s="1"/>
      <c r="P879" s="1"/>
    </row>
    <row r="880" spans="7:16">
      <c r="G880" s="35"/>
      <c r="L880" s="1"/>
      <c r="M880" s="1"/>
      <c r="N880" s="1"/>
      <c r="O880" s="1"/>
      <c r="P880" s="1"/>
    </row>
    <row r="881" spans="7:16">
      <c r="G881" s="35"/>
      <c r="L881" s="1"/>
      <c r="M881" s="1"/>
      <c r="N881" s="1"/>
      <c r="O881" s="1"/>
      <c r="P881" s="1"/>
    </row>
    <row r="882" spans="7:16">
      <c r="G882" s="35"/>
      <c r="L882" s="1"/>
      <c r="M882" s="1"/>
      <c r="N882" s="1"/>
      <c r="O882" s="1"/>
      <c r="P882" s="1"/>
    </row>
    <row r="883" spans="7:16">
      <c r="G883" s="35"/>
      <c r="L883" s="1"/>
      <c r="M883" s="1"/>
      <c r="N883" s="1"/>
      <c r="O883" s="1"/>
      <c r="P883" s="1"/>
    </row>
    <row r="884" spans="7:16">
      <c r="G884" s="35"/>
      <c r="L884" s="1"/>
      <c r="M884" s="1"/>
      <c r="N884" s="1"/>
      <c r="O884" s="1"/>
      <c r="P884" s="1"/>
    </row>
    <row r="885" spans="7:16">
      <c r="G885" s="35"/>
      <c r="L885" s="1"/>
      <c r="M885" s="1"/>
      <c r="N885" s="1"/>
      <c r="O885" s="1"/>
      <c r="P885" s="1"/>
    </row>
    <row r="886" spans="7:16">
      <c r="G886" s="35"/>
      <c r="L886" s="1"/>
      <c r="M886" s="1"/>
      <c r="N886" s="1"/>
      <c r="O886" s="1"/>
      <c r="P886" s="1"/>
    </row>
    <row r="887" spans="7:16">
      <c r="G887" s="35"/>
      <c r="L887" s="1"/>
      <c r="M887" s="1"/>
      <c r="N887" s="1"/>
      <c r="O887" s="1"/>
      <c r="P887" s="1"/>
    </row>
    <row r="888" spans="7:16">
      <c r="G888" s="35"/>
      <c r="L888" s="1"/>
      <c r="M888" s="1"/>
      <c r="N888" s="1"/>
      <c r="O888" s="1"/>
      <c r="P888" s="1"/>
    </row>
    <row r="889" spans="7:16">
      <c r="G889" s="35"/>
      <c r="L889" s="1"/>
      <c r="M889" s="1"/>
      <c r="N889" s="1"/>
      <c r="O889" s="1"/>
      <c r="P889" s="1"/>
    </row>
    <row r="890" spans="7:16">
      <c r="G890" s="35"/>
      <c r="L890" s="1"/>
      <c r="M890" s="1"/>
      <c r="N890" s="1"/>
      <c r="O890" s="1"/>
      <c r="P890" s="1"/>
    </row>
    <row r="891" spans="7:16">
      <c r="G891" s="35"/>
      <c r="L891" s="1"/>
      <c r="M891" s="1"/>
      <c r="N891" s="1"/>
      <c r="O891" s="1"/>
      <c r="P891" s="1"/>
    </row>
    <row r="892" spans="7:16">
      <c r="G892" s="35"/>
      <c r="L892" s="1"/>
      <c r="M892" s="1"/>
      <c r="N892" s="1"/>
      <c r="O892" s="1"/>
      <c r="P892" s="1"/>
    </row>
    <row r="893" spans="7:16">
      <c r="G893" s="35"/>
      <c r="L893" s="1"/>
      <c r="M893" s="1"/>
      <c r="N893" s="1"/>
      <c r="O893" s="1"/>
      <c r="P893" s="1"/>
    </row>
    <row r="894" spans="7:16">
      <c r="G894" s="35"/>
      <c r="L894" s="1"/>
      <c r="M894" s="1"/>
      <c r="N894" s="1"/>
      <c r="O894" s="1"/>
      <c r="P894" s="1"/>
    </row>
    <row r="895" spans="7:16">
      <c r="G895" s="35"/>
      <c r="L895" s="1"/>
      <c r="M895" s="1"/>
      <c r="N895" s="1"/>
      <c r="O895" s="1"/>
      <c r="P895" s="1"/>
    </row>
    <row r="896" spans="7:16">
      <c r="G896" s="35"/>
      <c r="L896" s="1"/>
      <c r="M896" s="1"/>
      <c r="N896" s="1"/>
      <c r="O896" s="1"/>
      <c r="P896" s="1"/>
    </row>
    <row r="897" spans="7:16">
      <c r="G897" s="35"/>
      <c r="L897" s="1"/>
      <c r="M897" s="1"/>
      <c r="N897" s="1"/>
      <c r="O897" s="1"/>
      <c r="P897" s="1"/>
    </row>
    <row r="898" spans="7:16">
      <c r="G898" s="35"/>
      <c r="L898" s="1"/>
      <c r="M898" s="1"/>
      <c r="N898" s="1"/>
      <c r="O898" s="1"/>
      <c r="P898" s="1"/>
    </row>
    <row r="899" spans="7:16">
      <c r="G899" s="35"/>
      <c r="L899" s="1"/>
      <c r="M899" s="1"/>
      <c r="N899" s="1"/>
      <c r="O899" s="1"/>
      <c r="P899" s="1"/>
    </row>
    <row r="900" spans="7:16">
      <c r="G900" s="35"/>
      <c r="L900" s="1"/>
      <c r="M900" s="1"/>
      <c r="N900" s="1"/>
      <c r="O900" s="1"/>
      <c r="P900" s="1"/>
    </row>
    <row r="901" spans="7:16">
      <c r="G901" s="35"/>
      <c r="L901" s="1"/>
      <c r="M901" s="1"/>
      <c r="N901" s="1"/>
      <c r="O901" s="1"/>
      <c r="P901" s="1"/>
    </row>
    <row r="902" spans="7:16">
      <c r="G902" s="35"/>
      <c r="L902" s="1"/>
      <c r="M902" s="1"/>
      <c r="N902" s="1"/>
      <c r="O902" s="1"/>
      <c r="P902" s="1"/>
    </row>
    <row r="903" spans="7:16">
      <c r="G903" s="35"/>
      <c r="L903" s="1"/>
      <c r="M903" s="1"/>
      <c r="N903" s="1"/>
      <c r="O903" s="1"/>
      <c r="P903" s="1"/>
    </row>
    <row r="904" spans="7:16">
      <c r="G904" s="35"/>
      <c r="L904" s="1"/>
      <c r="M904" s="1"/>
      <c r="N904" s="1"/>
      <c r="O904" s="1"/>
      <c r="P904" s="1"/>
    </row>
    <row r="905" spans="7:16">
      <c r="G905" s="35"/>
      <c r="L905" s="1"/>
      <c r="M905" s="1"/>
      <c r="N905" s="1"/>
      <c r="O905" s="1"/>
      <c r="P905" s="1"/>
    </row>
    <row r="906" spans="7:16">
      <c r="G906" s="35"/>
      <c r="L906" s="1"/>
      <c r="M906" s="1"/>
      <c r="N906" s="1"/>
      <c r="O906" s="1"/>
      <c r="P906" s="1"/>
    </row>
    <row r="907" spans="7:16">
      <c r="G907" s="35"/>
      <c r="L907" s="1"/>
      <c r="M907" s="1"/>
      <c r="N907" s="1"/>
      <c r="O907" s="1"/>
      <c r="P907" s="1"/>
    </row>
    <row r="908" spans="7:16">
      <c r="G908" s="35"/>
      <c r="L908" s="1"/>
      <c r="M908" s="1"/>
      <c r="N908" s="1"/>
      <c r="O908" s="1"/>
      <c r="P908" s="1"/>
    </row>
    <row r="909" spans="7:16">
      <c r="G909" s="35"/>
      <c r="L909" s="1"/>
      <c r="M909" s="1"/>
      <c r="N909" s="1"/>
      <c r="O909" s="1"/>
      <c r="P909" s="1"/>
    </row>
    <row r="910" spans="7:16">
      <c r="G910" s="35"/>
      <c r="L910" s="1"/>
      <c r="M910" s="1"/>
      <c r="N910" s="1"/>
      <c r="O910" s="1"/>
      <c r="P910" s="1"/>
    </row>
    <row r="911" spans="7:16">
      <c r="G911" s="35"/>
      <c r="L911" s="1"/>
      <c r="M911" s="1"/>
      <c r="N911" s="1"/>
      <c r="O911" s="1"/>
      <c r="P911" s="1"/>
    </row>
    <row r="912" spans="7:16">
      <c r="G912" s="35"/>
      <c r="L912" s="1"/>
      <c r="M912" s="1"/>
      <c r="N912" s="1"/>
      <c r="O912" s="1"/>
      <c r="P912" s="1"/>
    </row>
    <row r="913" spans="7:16">
      <c r="G913" s="35"/>
      <c r="L913" s="1"/>
      <c r="M913" s="1"/>
      <c r="N913" s="1"/>
      <c r="O913" s="1"/>
      <c r="P913" s="1"/>
    </row>
    <row r="914" spans="7:16">
      <c r="G914" s="35"/>
      <c r="L914" s="1"/>
      <c r="M914" s="1"/>
      <c r="N914" s="1"/>
      <c r="O914" s="1"/>
      <c r="P914" s="1"/>
    </row>
    <row r="915" spans="7:16">
      <c r="G915" s="35"/>
      <c r="L915" s="1"/>
      <c r="M915" s="1"/>
      <c r="N915" s="1"/>
      <c r="O915" s="1"/>
      <c r="P915" s="1"/>
    </row>
    <row r="916" spans="7:16">
      <c r="G916" s="35"/>
      <c r="L916" s="1"/>
      <c r="M916" s="1"/>
      <c r="N916" s="1"/>
      <c r="O916" s="1"/>
      <c r="P916" s="1"/>
    </row>
    <row r="917" spans="7:16">
      <c r="G917" s="35"/>
      <c r="L917" s="1"/>
      <c r="M917" s="1"/>
      <c r="N917" s="1"/>
      <c r="O917" s="1"/>
      <c r="P917" s="1"/>
    </row>
    <row r="918" spans="7:16">
      <c r="G918" s="35"/>
      <c r="L918" s="1"/>
      <c r="M918" s="1"/>
      <c r="N918" s="1"/>
      <c r="O918" s="1"/>
      <c r="P918" s="1"/>
    </row>
    <row r="919" spans="7:16">
      <c r="G919" s="35"/>
      <c r="L919" s="1"/>
      <c r="M919" s="1"/>
      <c r="N919" s="1"/>
      <c r="O919" s="1"/>
      <c r="P919" s="1"/>
    </row>
    <row r="920" spans="7:16">
      <c r="G920" s="35"/>
      <c r="L920" s="1"/>
      <c r="M920" s="1"/>
      <c r="N920" s="1"/>
      <c r="O920" s="1"/>
      <c r="P920" s="1"/>
    </row>
    <row r="921" spans="7:16">
      <c r="G921" s="35"/>
      <c r="L921" s="1"/>
      <c r="M921" s="1"/>
      <c r="N921" s="1"/>
      <c r="O921" s="1"/>
      <c r="P921" s="1"/>
    </row>
    <row r="922" spans="7:16">
      <c r="G922" s="35"/>
      <c r="L922" s="1"/>
      <c r="M922" s="1"/>
      <c r="N922" s="1"/>
      <c r="O922" s="1"/>
      <c r="P922" s="1"/>
    </row>
    <row r="923" spans="7:16">
      <c r="G923" s="35"/>
      <c r="L923" s="1"/>
      <c r="M923" s="1"/>
      <c r="N923" s="1"/>
      <c r="O923" s="1"/>
      <c r="P923" s="1"/>
    </row>
    <row r="924" spans="7:16">
      <c r="G924" s="35"/>
      <c r="L924" s="1"/>
      <c r="M924" s="1"/>
      <c r="N924" s="1"/>
      <c r="O924" s="1"/>
      <c r="P924" s="1"/>
    </row>
    <row r="925" spans="7:16">
      <c r="G925" s="35"/>
      <c r="L925" s="1"/>
      <c r="M925" s="1"/>
      <c r="N925" s="1"/>
      <c r="O925" s="1"/>
      <c r="P925" s="1"/>
    </row>
    <row r="926" spans="7:16">
      <c r="G926" s="35"/>
      <c r="L926" s="1"/>
      <c r="M926" s="1"/>
      <c r="N926" s="1"/>
      <c r="O926" s="1"/>
      <c r="P926" s="1"/>
    </row>
    <row r="927" spans="7:16">
      <c r="G927" s="35"/>
      <c r="L927" s="1"/>
      <c r="M927" s="1"/>
      <c r="N927" s="1"/>
      <c r="O927" s="1"/>
      <c r="P927" s="1"/>
    </row>
    <row r="928" spans="7:16">
      <c r="G928" s="35"/>
      <c r="L928" s="1"/>
      <c r="M928" s="1"/>
      <c r="N928" s="1"/>
      <c r="O928" s="1"/>
      <c r="P928" s="1"/>
    </row>
    <row r="929" spans="7:16">
      <c r="G929" s="35"/>
      <c r="L929" s="1"/>
      <c r="M929" s="1"/>
      <c r="N929" s="1"/>
      <c r="O929" s="1"/>
      <c r="P929" s="1"/>
    </row>
    <row r="930" spans="7:16">
      <c r="G930" s="35"/>
      <c r="L930" s="1"/>
      <c r="M930" s="1"/>
      <c r="N930" s="1"/>
      <c r="O930" s="1"/>
      <c r="P930" s="1"/>
    </row>
    <row r="931" spans="7:16">
      <c r="G931" s="35"/>
      <c r="L931" s="1"/>
      <c r="M931" s="1"/>
      <c r="N931" s="1"/>
      <c r="O931" s="1"/>
      <c r="P931" s="1"/>
    </row>
    <row r="932" spans="7:16">
      <c r="G932" s="35"/>
      <c r="L932" s="1"/>
      <c r="M932" s="1"/>
      <c r="N932" s="1"/>
      <c r="O932" s="1"/>
      <c r="P932" s="1"/>
    </row>
    <row r="933" spans="7:16">
      <c r="G933" s="35"/>
      <c r="L933" s="1"/>
      <c r="M933" s="1"/>
      <c r="N933" s="1"/>
      <c r="O933" s="1"/>
      <c r="P933" s="1"/>
    </row>
    <row r="934" spans="7:16">
      <c r="G934" s="35"/>
      <c r="L934" s="1"/>
      <c r="M934" s="1"/>
      <c r="N934" s="1"/>
      <c r="O934" s="1"/>
      <c r="P934" s="1"/>
    </row>
    <row r="935" spans="7:16">
      <c r="G935" s="35"/>
      <c r="L935" s="1"/>
      <c r="M935" s="1"/>
      <c r="N935" s="1"/>
      <c r="O935" s="1"/>
      <c r="P935" s="1"/>
    </row>
    <row r="936" spans="7:16">
      <c r="G936" s="35"/>
      <c r="L936" s="1"/>
      <c r="M936" s="1"/>
      <c r="N936" s="1"/>
      <c r="O936" s="1"/>
      <c r="P936" s="1"/>
    </row>
    <row r="937" spans="7:16">
      <c r="G937" s="35"/>
      <c r="L937" s="1"/>
      <c r="M937" s="1"/>
      <c r="N937" s="1"/>
      <c r="O937" s="1"/>
      <c r="P937" s="1"/>
    </row>
    <row r="938" spans="7:16">
      <c r="G938" s="35"/>
      <c r="L938" s="1"/>
      <c r="M938" s="1"/>
      <c r="N938" s="1"/>
      <c r="O938" s="1"/>
      <c r="P938" s="1"/>
    </row>
    <row r="939" spans="7:16">
      <c r="G939" s="35"/>
      <c r="L939" s="1"/>
      <c r="M939" s="1"/>
      <c r="N939" s="1"/>
      <c r="O939" s="1"/>
      <c r="P939" s="1"/>
    </row>
    <row r="940" spans="7:16">
      <c r="G940" s="35"/>
      <c r="L940" s="1"/>
      <c r="M940" s="1"/>
      <c r="N940" s="1"/>
      <c r="O940" s="1"/>
      <c r="P940" s="1"/>
    </row>
    <row r="941" spans="7:16">
      <c r="G941" s="35"/>
      <c r="L941" s="1"/>
      <c r="M941" s="1"/>
      <c r="N941" s="1"/>
      <c r="O941" s="1"/>
      <c r="P941" s="1"/>
    </row>
    <row r="942" spans="7:16">
      <c r="G942" s="35"/>
      <c r="L942" s="1"/>
      <c r="M942" s="1"/>
      <c r="N942" s="1"/>
      <c r="O942" s="1"/>
      <c r="P942" s="1"/>
    </row>
    <row r="943" spans="7:16">
      <c r="G943" s="35"/>
      <c r="L943" s="1"/>
      <c r="M943" s="1"/>
      <c r="N943" s="1"/>
      <c r="O943" s="1"/>
      <c r="P943" s="1"/>
    </row>
    <row r="944" spans="7:16">
      <c r="G944" s="35"/>
      <c r="L944" s="1"/>
      <c r="M944" s="1"/>
      <c r="N944" s="1"/>
      <c r="O944" s="1"/>
      <c r="P944" s="1"/>
    </row>
    <row r="945" spans="7:16">
      <c r="G945" s="35"/>
      <c r="L945" s="1"/>
      <c r="M945" s="1"/>
      <c r="N945" s="1"/>
      <c r="O945" s="1"/>
      <c r="P945" s="1"/>
    </row>
    <row r="946" spans="7:16">
      <c r="G946" s="35"/>
      <c r="L946" s="1"/>
      <c r="M946" s="1"/>
      <c r="N946" s="1"/>
      <c r="O946" s="1"/>
      <c r="P946" s="1"/>
    </row>
    <row r="947" spans="7:16">
      <c r="G947" s="35"/>
      <c r="L947" s="1"/>
      <c r="M947" s="1"/>
      <c r="N947" s="1"/>
      <c r="O947" s="1"/>
      <c r="P947" s="1"/>
    </row>
    <row r="948" spans="7:16">
      <c r="G948" s="35"/>
      <c r="L948" s="1"/>
      <c r="M948" s="1"/>
      <c r="N948" s="1"/>
      <c r="O948" s="1"/>
      <c r="P948" s="1"/>
    </row>
    <row r="949" spans="7:16">
      <c r="G949" s="35"/>
      <c r="L949" s="1"/>
      <c r="M949" s="1"/>
      <c r="N949" s="1"/>
      <c r="O949" s="1"/>
      <c r="P949" s="1"/>
    </row>
    <row r="950" spans="7:16">
      <c r="G950" s="35"/>
      <c r="L950" s="1"/>
      <c r="M950" s="1"/>
      <c r="N950" s="1"/>
      <c r="O950" s="1"/>
      <c r="P950" s="1"/>
    </row>
    <row r="951" spans="7:16">
      <c r="G951" s="35"/>
      <c r="L951" s="1"/>
      <c r="M951" s="1"/>
      <c r="N951" s="1"/>
      <c r="O951" s="1"/>
      <c r="P951" s="1"/>
    </row>
    <row r="952" spans="7:16">
      <c r="G952" s="35"/>
      <c r="L952" s="1"/>
      <c r="M952" s="1"/>
      <c r="N952" s="1"/>
      <c r="O952" s="1"/>
      <c r="P952" s="1"/>
    </row>
    <row r="953" spans="7:16">
      <c r="G953" s="35"/>
      <c r="L953" s="1"/>
      <c r="M953" s="1"/>
      <c r="N953" s="1"/>
      <c r="O953" s="1"/>
      <c r="P953" s="1"/>
    </row>
    <row r="954" spans="7:16">
      <c r="G954" s="35"/>
      <c r="L954" s="1"/>
      <c r="M954" s="1"/>
      <c r="N954" s="1"/>
      <c r="O954" s="1"/>
      <c r="P954" s="1"/>
    </row>
    <row r="955" spans="7:16">
      <c r="G955" s="35"/>
      <c r="L955" s="1"/>
      <c r="M955" s="1"/>
      <c r="N955" s="1"/>
      <c r="O955" s="1"/>
      <c r="P955" s="1"/>
    </row>
    <row r="956" spans="7:16">
      <c r="G956" s="35"/>
      <c r="L956" s="1"/>
      <c r="M956" s="1"/>
      <c r="N956" s="1"/>
      <c r="O956" s="1"/>
      <c r="P956" s="1"/>
    </row>
    <row r="957" spans="7:16">
      <c r="G957" s="35"/>
      <c r="L957" s="1"/>
      <c r="M957" s="1"/>
      <c r="N957" s="1"/>
      <c r="O957" s="1"/>
      <c r="P957" s="1"/>
    </row>
    <row r="958" spans="7:16">
      <c r="G958" s="35"/>
      <c r="L958" s="1"/>
      <c r="M958" s="1"/>
      <c r="N958" s="1"/>
      <c r="O958" s="1"/>
      <c r="P958" s="1"/>
    </row>
    <row r="959" spans="7:16">
      <c r="G959" s="35"/>
      <c r="L959" s="1"/>
      <c r="M959" s="1"/>
      <c r="N959" s="1"/>
      <c r="O959" s="1"/>
      <c r="P959" s="1"/>
    </row>
    <row r="960" spans="7:16">
      <c r="G960" s="35"/>
      <c r="L960" s="1"/>
      <c r="M960" s="1"/>
      <c r="N960" s="1"/>
      <c r="O960" s="1"/>
      <c r="P960" s="1"/>
    </row>
    <row r="961" spans="7:16">
      <c r="G961" s="35"/>
      <c r="L961" s="1"/>
      <c r="M961" s="1"/>
      <c r="N961" s="1"/>
      <c r="O961" s="1"/>
      <c r="P961" s="1"/>
    </row>
    <row r="962" spans="7:16">
      <c r="G962" s="35"/>
      <c r="L962" s="1"/>
      <c r="M962" s="1"/>
      <c r="N962" s="1"/>
      <c r="O962" s="1"/>
      <c r="P962" s="1"/>
    </row>
    <row r="963" spans="7:16">
      <c r="G963" s="35"/>
      <c r="L963" s="1"/>
      <c r="M963" s="1"/>
      <c r="N963" s="1"/>
      <c r="O963" s="1"/>
      <c r="P963" s="1"/>
    </row>
    <row r="964" spans="7:16">
      <c r="G964" s="35"/>
      <c r="L964" s="1"/>
      <c r="M964" s="1"/>
      <c r="N964" s="1"/>
      <c r="O964" s="1"/>
      <c r="P964" s="1"/>
    </row>
    <row r="965" spans="7:16">
      <c r="G965" s="35"/>
      <c r="L965" s="1"/>
      <c r="M965" s="1"/>
      <c r="N965" s="1"/>
      <c r="O965" s="1"/>
      <c r="P965" s="1"/>
    </row>
    <row r="966" spans="7:16">
      <c r="G966" s="35"/>
      <c r="L966" s="1"/>
      <c r="M966" s="1"/>
      <c r="N966" s="1"/>
      <c r="O966" s="1"/>
      <c r="P966" s="1"/>
    </row>
    <row r="967" spans="7:16">
      <c r="G967" s="35"/>
      <c r="L967" s="1"/>
      <c r="M967" s="1"/>
      <c r="N967" s="1"/>
      <c r="O967" s="1"/>
      <c r="P967" s="1"/>
    </row>
    <row r="968" spans="7:16">
      <c r="G968" s="35"/>
      <c r="L968" s="1"/>
      <c r="M968" s="1"/>
      <c r="N968" s="1"/>
      <c r="O968" s="1"/>
      <c r="P968" s="1"/>
    </row>
    <row r="969" spans="7:16">
      <c r="G969" s="35"/>
      <c r="L969" s="1"/>
      <c r="M969" s="1"/>
      <c r="N969" s="1"/>
      <c r="O969" s="1"/>
      <c r="P969" s="1"/>
    </row>
    <row r="970" spans="7:16">
      <c r="G970" s="35"/>
      <c r="L970" s="1"/>
      <c r="M970" s="1"/>
      <c r="N970" s="1"/>
      <c r="O970" s="1"/>
      <c r="P970" s="1"/>
    </row>
    <row r="971" spans="7:16">
      <c r="G971" s="35"/>
      <c r="L971" s="1"/>
      <c r="M971" s="1"/>
      <c r="N971" s="1"/>
      <c r="O971" s="1"/>
      <c r="P971" s="1"/>
    </row>
    <row r="972" spans="7:16">
      <c r="G972" s="35"/>
      <c r="L972" s="1"/>
      <c r="M972" s="1"/>
      <c r="N972" s="1"/>
      <c r="O972" s="1"/>
      <c r="P972" s="1"/>
    </row>
    <row r="973" spans="7:16">
      <c r="G973" s="35"/>
      <c r="L973" s="1"/>
      <c r="M973" s="1"/>
      <c r="N973" s="1"/>
      <c r="O973" s="1"/>
      <c r="P973" s="1"/>
    </row>
    <row r="974" spans="7:16">
      <c r="G974" s="35"/>
      <c r="L974" s="1"/>
      <c r="M974" s="1"/>
      <c r="N974" s="1"/>
      <c r="O974" s="1"/>
      <c r="P974" s="1"/>
    </row>
    <row r="975" spans="7:16">
      <c r="G975" s="35"/>
      <c r="L975" s="1"/>
      <c r="M975" s="1"/>
      <c r="N975" s="1"/>
      <c r="O975" s="1"/>
      <c r="P975" s="1"/>
    </row>
    <row r="976" spans="7:16">
      <c r="G976" s="35"/>
      <c r="L976" s="1"/>
      <c r="M976" s="1"/>
      <c r="N976" s="1"/>
      <c r="O976" s="1"/>
      <c r="P976" s="1"/>
    </row>
    <row r="977" spans="7:16">
      <c r="G977" s="35"/>
      <c r="L977" s="1"/>
      <c r="M977" s="1"/>
      <c r="N977" s="1"/>
      <c r="O977" s="1"/>
      <c r="P977" s="1"/>
    </row>
    <row r="978" spans="7:16">
      <c r="G978" s="35"/>
      <c r="L978" s="1"/>
      <c r="M978" s="1"/>
      <c r="N978" s="1"/>
      <c r="O978" s="1"/>
      <c r="P978" s="1"/>
    </row>
    <row r="979" spans="7:16">
      <c r="G979" s="35"/>
      <c r="L979" s="1"/>
      <c r="M979" s="1"/>
      <c r="N979" s="1"/>
      <c r="O979" s="1"/>
      <c r="P979" s="1"/>
    </row>
    <row r="980" spans="7:16">
      <c r="G980" s="35"/>
      <c r="L980" s="1"/>
      <c r="M980" s="1"/>
      <c r="N980" s="1"/>
      <c r="O980" s="1"/>
      <c r="P980" s="1"/>
    </row>
    <row r="981" spans="7:16">
      <c r="G981" s="35"/>
      <c r="L981" s="1"/>
      <c r="M981" s="1"/>
      <c r="N981" s="1"/>
      <c r="O981" s="1"/>
      <c r="P981" s="1"/>
    </row>
    <row r="982" spans="7:16">
      <c r="G982" s="35"/>
      <c r="L982" s="1"/>
      <c r="M982" s="1"/>
      <c r="N982" s="1"/>
      <c r="O982" s="1"/>
      <c r="P982" s="1"/>
    </row>
    <row r="983" spans="7:16">
      <c r="G983" s="35"/>
      <c r="L983" s="1"/>
      <c r="M983" s="1"/>
      <c r="N983" s="1"/>
      <c r="O983" s="1"/>
      <c r="P983" s="1"/>
    </row>
    <row r="984" spans="7:16">
      <c r="G984" s="35"/>
      <c r="L984" s="1"/>
      <c r="M984" s="1"/>
      <c r="N984" s="1"/>
      <c r="O984" s="1"/>
      <c r="P984" s="1"/>
    </row>
    <row r="985" spans="7:16">
      <c r="G985" s="35"/>
      <c r="L985" s="1"/>
      <c r="M985" s="1"/>
      <c r="N985" s="1"/>
      <c r="O985" s="1"/>
      <c r="P985" s="1"/>
    </row>
    <row r="986" spans="7:16">
      <c r="G986" s="35"/>
      <c r="L986" s="1"/>
      <c r="M986" s="1"/>
      <c r="N986" s="1"/>
      <c r="O986" s="1"/>
      <c r="P986" s="1"/>
    </row>
    <row r="987" spans="7:16">
      <c r="G987" s="35"/>
      <c r="L987" s="1"/>
      <c r="M987" s="1"/>
      <c r="N987" s="1"/>
      <c r="O987" s="1"/>
      <c r="P987" s="1"/>
    </row>
    <row r="988" spans="7:16">
      <c r="G988" s="35"/>
      <c r="L988" s="1"/>
      <c r="M988" s="1"/>
      <c r="N988" s="1"/>
      <c r="O988" s="1"/>
      <c r="P988" s="1"/>
    </row>
    <row r="989" spans="7:16">
      <c r="G989" s="35"/>
      <c r="L989" s="1"/>
      <c r="M989" s="1"/>
      <c r="N989" s="1"/>
      <c r="O989" s="1"/>
      <c r="P989" s="1"/>
    </row>
    <row r="990" spans="7:16">
      <c r="G990" s="35"/>
      <c r="L990" s="1"/>
      <c r="M990" s="1"/>
      <c r="N990" s="1"/>
      <c r="O990" s="1"/>
      <c r="P990" s="1"/>
    </row>
    <row r="991" spans="7:16">
      <c r="G991" s="35"/>
      <c r="L991" s="1"/>
      <c r="M991" s="1"/>
      <c r="N991" s="1"/>
      <c r="O991" s="1"/>
      <c r="P991" s="1"/>
    </row>
    <row r="992" spans="7:16">
      <c r="G992" s="35"/>
      <c r="L992" s="1"/>
      <c r="M992" s="1"/>
      <c r="N992" s="1"/>
      <c r="O992" s="1"/>
      <c r="P992" s="1"/>
    </row>
    <row r="993" spans="7:16">
      <c r="G993" s="35"/>
      <c r="L993" s="1"/>
      <c r="M993" s="1"/>
      <c r="N993" s="1"/>
      <c r="O993" s="1"/>
      <c r="P993" s="1"/>
    </row>
    <row r="994" spans="7:16">
      <c r="G994" s="35"/>
      <c r="L994" s="1"/>
      <c r="M994" s="1"/>
      <c r="N994" s="1"/>
      <c r="O994" s="1"/>
      <c r="P994" s="1"/>
    </row>
    <row r="995" spans="7:16">
      <c r="G995" s="35"/>
      <c r="L995" s="1"/>
      <c r="M995" s="1"/>
      <c r="N995" s="1"/>
      <c r="O995" s="1"/>
      <c r="P995" s="1"/>
    </row>
    <row r="996" spans="7:16">
      <c r="G996" s="35"/>
      <c r="L996" s="1"/>
      <c r="M996" s="1"/>
      <c r="N996" s="1"/>
      <c r="O996" s="1"/>
      <c r="P996" s="1"/>
    </row>
    <row r="997" spans="7:16">
      <c r="G997" s="35"/>
      <c r="L997" s="1"/>
      <c r="M997" s="1"/>
      <c r="N997" s="1"/>
      <c r="O997" s="1"/>
      <c r="P997" s="1"/>
    </row>
    <row r="998" spans="7:16">
      <c r="G998" s="35"/>
      <c r="L998" s="1"/>
      <c r="M998" s="1"/>
      <c r="N998" s="1"/>
      <c r="O998" s="1"/>
      <c r="P998" s="1"/>
    </row>
    <row r="999" spans="7:16">
      <c r="G999" s="35"/>
      <c r="L999" s="1"/>
      <c r="M999" s="1"/>
      <c r="N999" s="1"/>
      <c r="O999" s="1"/>
      <c r="P999" s="1"/>
    </row>
    <row r="1000" spans="7:16">
      <c r="G1000" s="35"/>
      <c r="L1000" s="1"/>
      <c r="M1000" s="1"/>
      <c r="N1000" s="1"/>
      <c r="O1000" s="1"/>
      <c r="P1000" s="1"/>
    </row>
    <row r="1001" spans="7:16">
      <c r="G1001" s="35"/>
      <c r="L1001" s="1"/>
      <c r="M1001" s="1"/>
      <c r="N1001" s="1"/>
      <c r="O1001" s="1"/>
      <c r="P1001" s="1"/>
    </row>
    <row r="1002" spans="7:16">
      <c r="G1002" s="35"/>
      <c r="L1002" s="1"/>
      <c r="M1002" s="1"/>
      <c r="N1002" s="1"/>
      <c r="O1002" s="1"/>
      <c r="P1002" s="1"/>
    </row>
    <row r="1003" spans="7:16">
      <c r="G1003" s="35"/>
      <c r="L1003" s="1"/>
      <c r="M1003" s="1"/>
      <c r="N1003" s="1"/>
      <c r="O1003" s="1"/>
      <c r="P1003" s="1"/>
    </row>
    <row r="1004" spans="7:16">
      <c r="G1004" s="35"/>
      <c r="L1004" s="1"/>
      <c r="M1004" s="1"/>
      <c r="N1004" s="1"/>
      <c r="O1004" s="1"/>
      <c r="P1004" s="1"/>
    </row>
  </sheetData>
  <mergeCells count="2">
    <mergeCell ref="K1:P1"/>
    <mergeCell ref="A68:E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Projections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Karen-PC</dc:creator>
  <cp:lastModifiedBy>Karen-PC</cp:lastModifiedBy>
  <dcterms:created xsi:type="dcterms:W3CDTF">2023-12-19T19:33:58Z</dcterms:created>
  <dcterms:modified xsi:type="dcterms:W3CDTF">2023-12-19T19:35:37Z</dcterms:modified>
</cp:coreProperties>
</file>