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jand\OneDrive\Documents\NMAAM\Budget\2021 Final Budgets\"/>
    </mc:Choice>
  </mc:AlternateContent>
  <xr:revisionPtr revIDLastSave="0" documentId="13_ncr:1_{332C9792-8D9F-48EC-96D9-4FF2FC43912D}" xr6:coauthVersionLast="45" xr6:coauthVersionMax="45" xr10:uidLastSave="{00000000-0000-0000-0000-000000000000}"/>
  <bookViews>
    <workbookView xWindow="-120" yWindow="-120" windowWidth="29040" windowHeight="15840" firstSheet="1" activeTab="1" xr2:uid="{35C29940-9D7A-4B28-92E1-171A5A9AE52A}"/>
  </bookViews>
  <sheets>
    <sheet name="FY 2021 Consolidated Budget" sheetId="1" r:id="rId1"/>
    <sheet name="Consolidated" sheetId="9" r:id="rId2"/>
    <sheet name="Office of the CEO" sheetId="2" r:id="rId3"/>
    <sheet name="Finance &amp; HR" sheetId="3" r:id="rId4"/>
    <sheet name="Marketing" sheetId="4" r:id="rId5"/>
    <sheet name="Fundraising &amp; Development" sheetId="5" r:id="rId6"/>
    <sheet name="Operations" sheetId="8" r:id="rId7"/>
    <sheet name="Curatorial" sheetId="7" r:id="rId8"/>
    <sheet name="Education &amp; Programs" sheetId="6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27" i="9" l="1"/>
  <c r="Q126" i="9"/>
  <c r="B126" i="9" l="1"/>
  <c r="N125" i="9"/>
  <c r="M125" i="9"/>
  <c r="L125" i="9"/>
  <c r="K125" i="9"/>
  <c r="J125" i="9"/>
  <c r="I125" i="9"/>
  <c r="H125" i="9"/>
  <c r="G125" i="9"/>
  <c r="F125" i="9"/>
  <c r="E125" i="9"/>
  <c r="D125" i="9"/>
  <c r="C125" i="9"/>
  <c r="N124" i="9"/>
  <c r="M124" i="9"/>
  <c r="L124" i="9"/>
  <c r="L126" i="9" s="1"/>
  <c r="K124" i="9"/>
  <c r="J124" i="9"/>
  <c r="I124" i="9"/>
  <c r="H124" i="9"/>
  <c r="G124" i="9"/>
  <c r="F124" i="9"/>
  <c r="E124" i="9"/>
  <c r="D124" i="9"/>
  <c r="D126" i="9" s="1"/>
  <c r="C124" i="9"/>
  <c r="N123" i="9"/>
  <c r="M123" i="9"/>
  <c r="L123" i="9"/>
  <c r="K123" i="9"/>
  <c r="J123" i="9"/>
  <c r="J126" i="9" s="1"/>
  <c r="I123" i="9"/>
  <c r="I126" i="9" s="1"/>
  <c r="H123" i="9"/>
  <c r="H126" i="9" s="1"/>
  <c r="G123" i="9"/>
  <c r="G126" i="9" s="1"/>
  <c r="F123" i="9"/>
  <c r="E123" i="9"/>
  <c r="D123" i="9"/>
  <c r="C123" i="9"/>
  <c r="M120" i="9"/>
  <c r="B120" i="9"/>
  <c r="N119" i="9"/>
  <c r="M119" i="9"/>
  <c r="L119" i="9"/>
  <c r="K119" i="9"/>
  <c r="J119" i="9"/>
  <c r="I119" i="9"/>
  <c r="H119" i="9"/>
  <c r="G119" i="9"/>
  <c r="F119" i="9"/>
  <c r="E119" i="9"/>
  <c r="D119" i="9"/>
  <c r="C119" i="9"/>
  <c r="N118" i="9"/>
  <c r="M118" i="9"/>
  <c r="L118" i="9"/>
  <c r="K118" i="9"/>
  <c r="J118" i="9"/>
  <c r="I118" i="9"/>
  <c r="H118" i="9"/>
  <c r="G118" i="9"/>
  <c r="F118" i="9"/>
  <c r="E118" i="9"/>
  <c r="D118" i="9"/>
  <c r="C118" i="9"/>
  <c r="N117" i="9"/>
  <c r="M117" i="9"/>
  <c r="L117" i="9"/>
  <c r="K117" i="9"/>
  <c r="J117" i="9"/>
  <c r="I117" i="9"/>
  <c r="H117" i="9"/>
  <c r="G117" i="9"/>
  <c r="F117" i="9"/>
  <c r="E117" i="9"/>
  <c r="D117" i="9"/>
  <c r="C117" i="9"/>
  <c r="N116" i="9"/>
  <c r="M116" i="9"/>
  <c r="L116" i="9"/>
  <c r="K116" i="9"/>
  <c r="J116" i="9"/>
  <c r="I116" i="9"/>
  <c r="H116" i="9"/>
  <c r="G116" i="9"/>
  <c r="F116" i="9"/>
  <c r="E116" i="9"/>
  <c r="D116" i="9"/>
  <c r="C116" i="9"/>
  <c r="N115" i="9"/>
  <c r="M115" i="9"/>
  <c r="L115" i="9"/>
  <c r="K115" i="9"/>
  <c r="J115" i="9"/>
  <c r="J120" i="9" s="1"/>
  <c r="I115" i="9"/>
  <c r="H115" i="9"/>
  <c r="G115" i="9"/>
  <c r="F115" i="9"/>
  <c r="E115" i="9"/>
  <c r="D115" i="9"/>
  <c r="C115" i="9"/>
  <c r="N114" i="9"/>
  <c r="N120" i="9" s="1"/>
  <c r="M114" i="9"/>
  <c r="L114" i="9"/>
  <c r="L120" i="9" s="1"/>
  <c r="K114" i="9"/>
  <c r="K120" i="9" s="1"/>
  <c r="J114" i="9"/>
  <c r="I114" i="9"/>
  <c r="H114" i="9"/>
  <c r="H120" i="9" s="1"/>
  <c r="G114" i="9"/>
  <c r="F114" i="9"/>
  <c r="F120" i="9" s="1"/>
  <c r="E114" i="9"/>
  <c r="E120" i="9" s="1"/>
  <c r="D114" i="9"/>
  <c r="D120" i="9" s="1"/>
  <c r="C114" i="9"/>
  <c r="C120" i="9" s="1"/>
  <c r="B111" i="9"/>
  <c r="N110" i="9"/>
  <c r="M110" i="9"/>
  <c r="L110" i="9"/>
  <c r="K110" i="9"/>
  <c r="J110" i="9"/>
  <c r="I110" i="9"/>
  <c r="H110" i="9"/>
  <c r="G110" i="9"/>
  <c r="F110" i="9"/>
  <c r="E110" i="9"/>
  <c r="D110" i="9"/>
  <c r="C110" i="9"/>
  <c r="N109" i="9"/>
  <c r="M109" i="9"/>
  <c r="L109" i="9"/>
  <c r="K109" i="9"/>
  <c r="J109" i="9"/>
  <c r="I109" i="9"/>
  <c r="H109" i="9"/>
  <c r="G109" i="9"/>
  <c r="F109" i="9"/>
  <c r="E109" i="9"/>
  <c r="D109" i="9"/>
  <c r="C109" i="9"/>
  <c r="N108" i="9"/>
  <c r="M108" i="9"/>
  <c r="L108" i="9"/>
  <c r="K108" i="9"/>
  <c r="J108" i="9"/>
  <c r="I108" i="9"/>
  <c r="H108" i="9"/>
  <c r="G108" i="9"/>
  <c r="F108" i="9"/>
  <c r="E108" i="9"/>
  <c r="D108" i="9"/>
  <c r="C108" i="9"/>
  <c r="N107" i="9"/>
  <c r="M107" i="9"/>
  <c r="L107" i="9"/>
  <c r="K107" i="9"/>
  <c r="J107" i="9"/>
  <c r="I107" i="9"/>
  <c r="H107" i="9"/>
  <c r="G107" i="9"/>
  <c r="F107" i="9"/>
  <c r="E107" i="9"/>
  <c r="D107" i="9"/>
  <c r="C107" i="9"/>
  <c r="N106" i="9"/>
  <c r="M106" i="9"/>
  <c r="L106" i="9"/>
  <c r="K106" i="9"/>
  <c r="J106" i="9"/>
  <c r="I106" i="9"/>
  <c r="H106" i="9"/>
  <c r="G106" i="9"/>
  <c r="F106" i="9"/>
  <c r="E106" i="9"/>
  <c r="D106" i="9"/>
  <c r="C106" i="9"/>
  <c r="N105" i="9"/>
  <c r="M105" i="9"/>
  <c r="L105" i="9"/>
  <c r="K105" i="9"/>
  <c r="J105" i="9"/>
  <c r="I105" i="9"/>
  <c r="H105" i="9"/>
  <c r="G105" i="9"/>
  <c r="F105" i="9"/>
  <c r="E105" i="9"/>
  <c r="D105" i="9"/>
  <c r="C105" i="9"/>
  <c r="N104" i="9"/>
  <c r="M104" i="9"/>
  <c r="L104" i="9"/>
  <c r="K104" i="9"/>
  <c r="J104" i="9"/>
  <c r="I104" i="9"/>
  <c r="H104" i="9"/>
  <c r="G104" i="9"/>
  <c r="F104" i="9"/>
  <c r="E104" i="9"/>
  <c r="D104" i="9"/>
  <c r="C104" i="9"/>
  <c r="N103" i="9"/>
  <c r="M103" i="9"/>
  <c r="M111" i="9" s="1"/>
  <c r="L103" i="9"/>
  <c r="L111" i="9" s="1"/>
  <c r="K103" i="9"/>
  <c r="J103" i="9"/>
  <c r="J111" i="9" s="1"/>
  <c r="I103" i="9"/>
  <c r="I111" i="9" s="1"/>
  <c r="H103" i="9"/>
  <c r="H111" i="9" s="1"/>
  <c r="G103" i="9"/>
  <c r="F103" i="9"/>
  <c r="E103" i="9"/>
  <c r="E111" i="9" s="1"/>
  <c r="D103" i="9"/>
  <c r="D111" i="9" s="1"/>
  <c r="C103" i="9"/>
  <c r="B100" i="9"/>
  <c r="N99" i="9"/>
  <c r="M99" i="9"/>
  <c r="L99" i="9"/>
  <c r="K99" i="9"/>
  <c r="J99" i="9"/>
  <c r="I99" i="9"/>
  <c r="H99" i="9"/>
  <c r="G99" i="9"/>
  <c r="F99" i="9"/>
  <c r="E99" i="9"/>
  <c r="D99" i="9"/>
  <c r="C99" i="9"/>
  <c r="N98" i="9"/>
  <c r="M98" i="9"/>
  <c r="L98" i="9"/>
  <c r="K98" i="9"/>
  <c r="J98" i="9"/>
  <c r="I98" i="9"/>
  <c r="H98" i="9"/>
  <c r="G98" i="9"/>
  <c r="F98" i="9"/>
  <c r="E98" i="9"/>
  <c r="D98" i="9"/>
  <c r="C98" i="9"/>
  <c r="N97" i="9"/>
  <c r="M97" i="9"/>
  <c r="L97" i="9"/>
  <c r="K97" i="9"/>
  <c r="J97" i="9"/>
  <c r="I97" i="9"/>
  <c r="H97" i="9"/>
  <c r="G97" i="9"/>
  <c r="F97" i="9"/>
  <c r="E97" i="9"/>
  <c r="D97" i="9"/>
  <c r="C97" i="9"/>
  <c r="N96" i="9"/>
  <c r="M96" i="9"/>
  <c r="L96" i="9"/>
  <c r="K96" i="9"/>
  <c r="J96" i="9"/>
  <c r="I96" i="9"/>
  <c r="H96" i="9"/>
  <c r="G96" i="9"/>
  <c r="F96" i="9"/>
  <c r="E96" i="9"/>
  <c r="D96" i="9"/>
  <c r="C96" i="9"/>
  <c r="N95" i="9"/>
  <c r="M95" i="9"/>
  <c r="L95" i="9"/>
  <c r="K95" i="9"/>
  <c r="J95" i="9"/>
  <c r="I95" i="9"/>
  <c r="H95" i="9"/>
  <c r="G95" i="9"/>
  <c r="F95" i="9"/>
  <c r="E95" i="9"/>
  <c r="D95" i="9"/>
  <c r="C95" i="9"/>
  <c r="N94" i="9"/>
  <c r="M94" i="9"/>
  <c r="L94" i="9"/>
  <c r="K94" i="9"/>
  <c r="J94" i="9"/>
  <c r="I94" i="9"/>
  <c r="H94" i="9"/>
  <c r="G94" i="9"/>
  <c r="F94" i="9"/>
  <c r="E94" i="9"/>
  <c r="D94" i="9"/>
  <c r="C94" i="9"/>
  <c r="N93" i="9"/>
  <c r="M93" i="9"/>
  <c r="L93" i="9"/>
  <c r="K93" i="9"/>
  <c r="J93" i="9"/>
  <c r="I93" i="9"/>
  <c r="H93" i="9"/>
  <c r="G93" i="9"/>
  <c r="F93" i="9"/>
  <c r="E93" i="9"/>
  <c r="D93" i="9"/>
  <c r="C93" i="9"/>
  <c r="N92" i="9"/>
  <c r="M92" i="9"/>
  <c r="L92" i="9"/>
  <c r="K92" i="9"/>
  <c r="J92" i="9"/>
  <c r="I92" i="9"/>
  <c r="H92" i="9"/>
  <c r="G92" i="9"/>
  <c r="F92" i="9"/>
  <c r="E92" i="9"/>
  <c r="D92" i="9"/>
  <c r="C92" i="9"/>
  <c r="N91" i="9"/>
  <c r="M91" i="9"/>
  <c r="L91" i="9"/>
  <c r="K91" i="9"/>
  <c r="J91" i="9"/>
  <c r="I91" i="9"/>
  <c r="H91" i="9"/>
  <c r="G91" i="9"/>
  <c r="F91" i="9"/>
  <c r="E91" i="9"/>
  <c r="D91" i="9"/>
  <c r="C91" i="9"/>
  <c r="N90" i="9"/>
  <c r="M90" i="9"/>
  <c r="L90" i="9"/>
  <c r="K90" i="9"/>
  <c r="J90" i="9"/>
  <c r="J100" i="9" s="1"/>
  <c r="I90" i="9"/>
  <c r="H90" i="9"/>
  <c r="G90" i="9"/>
  <c r="F90" i="9"/>
  <c r="E90" i="9"/>
  <c r="D90" i="9"/>
  <c r="C90" i="9"/>
  <c r="N89" i="9"/>
  <c r="N100" i="9" s="1"/>
  <c r="M89" i="9"/>
  <c r="L89" i="9"/>
  <c r="L100" i="9" s="1"/>
  <c r="K89" i="9"/>
  <c r="K100" i="9" s="1"/>
  <c r="J89" i="9"/>
  <c r="I89" i="9"/>
  <c r="H89" i="9"/>
  <c r="H100" i="9" s="1"/>
  <c r="G89" i="9"/>
  <c r="G100" i="9" s="1"/>
  <c r="F89" i="9"/>
  <c r="F100" i="9" s="1"/>
  <c r="E89" i="9"/>
  <c r="D89" i="9"/>
  <c r="D100" i="9" s="1"/>
  <c r="C89" i="9"/>
  <c r="C100" i="9" s="1"/>
  <c r="B86" i="9"/>
  <c r="N85" i="9"/>
  <c r="M85" i="9"/>
  <c r="L85" i="9"/>
  <c r="K85" i="9"/>
  <c r="J85" i="9"/>
  <c r="I85" i="9"/>
  <c r="H85" i="9"/>
  <c r="G85" i="9"/>
  <c r="F85" i="9"/>
  <c r="E85" i="9"/>
  <c r="D85" i="9"/>
  <c r="C85" i="9"/>
  <c r="N84" i="9"/>
  <c r="M84" i="9"/>
  <c r="L84" i="9"/>
  <c r="K84" i="9"/>
  <c r="J84" i="9"/>
  <c r="I84" i="9"/>
  <c r="H84" i="9"/>
  <c r="G84" i="9"/>
  <c r="F84" i="9"/>
  <c r="E84" i="9"/>
  <c r="D84" i="9"/>
  <c r="C84" i="9"/>
  <c r="N83" i="9"/>
  <c r="M83" i="9"/>
  <c r="L83" i="9"/>
  <c r="K83" i="9"/>
  <c r="J83" i="9"/>
  <c r="I83" i="9"/>
  <c r="H83" i="9"/>
  <c r="G83" i="9"/>
  <c r="F83" i="9"/>
  <c r="E83" i="9"/>
  <c r="D83" i="9"/>
  <c r="C83" i="9"/>
  <c r="N82" i="9"/>
  <c r="M82" i="9"/>
  <c r="L82" i="9"/>
  <c r="K82" i="9"/>
  <c r="J82" i="9"/>
  <c r="I82" i="9"/>
  <c r="H82" i="9"/>
  <c r="G82" i="9"/>
  <c r="F82" i="9"/>
  <c r="E82" i="9"/>
  <c r="D82" i="9"/>
  <c r="C82" i="9"/>
  <c r="N81" i="9"/>
  <c r="M81" i="9"/>
  <c r="L81" i="9"/>
  <c r="K81" i="9"/>
  <c r="J81" i="9"/>
  <c r="I81" i="9"/>
  <c r="H81" i="9"/>
  <c r="G81" i="9"/>
  <c r="F81" i="9"/>
  <c r="E81" i="9"/>
  <c r="D81" i="9"/>
  <c r="C81" i="9"/>
  <c r="N80" i="9"/>
  <c r="M80" i="9"/>
  <c r="L80" i="9"/>
  <c r="K80" i="9"/>
  <c r="J80" i="9"/>
  <c r="I80" i="9"/>
  <c r="H80" i="9"/>
  <c r="G80" i="9"/>
  <c r="F80" i="9"/>
  <c r="E80" i="9"/>
  <c r="D80" i="9"/>
  <c r="C80" i="9"/>
  <c r="N79" i="9"/>
  <c r="M79" i="9"/>
  <c r="L79" i="9"/>
  <c r="K79" i="9"/>
  <c r="J79" i="9"/>
  <c r="I79" i="9"/>
  <c r="H79" i="9"/>
  <c r="G79" i="9"/>
  <c r="F79" i="9"/>
  <c r="E79" i="9"/>
  <c r="D79" i="9"/>
  <c r="C79" i="9"/>
  <c r="N78" i="9"/>
  <c r="M78" i="9"/>
  <c r="L78" i="9"/>
  <c r="K78" i="9"/>
  <c r="J78" i="9"/>
  <c r="I78" i="9"/>
  <c r="H78" i="9"/>
  <c r="G78" i="9"/>
  <c r="F78" i="9"/>
  <c r="E78" i="9"/>
  <c r="D78" i="9"/>
  <c r="C78" i="9"/>
  <c r="C86" i="9" s="1"/>
  <c r="N77" i="9"/>
  <c r="N86" i="9" s="1"/>
  <c r="M77" i="9"/>
  <c r="M86" i="9" s="1"/>
  <c r="L77" i="9"/>
  <c r="K77" i="9"/>
  <c r="K86" i="9" s="1"/>
  <c r="J77" i="9"/>
  <c r="I77" i="9"/>
  <c r="I86" i="9" s="1"/>
  <c r="H77" i="9"/>
  <c r="H86" i="9" s="1"/>
  <c r="G77" i="9"/>
  <c r="G86" i="9" s="1"/>
  <c r="F77" i="9"/>
  <c r="F86" i="9" s="1"/>
  <c r="E77" i="9"/>
  <c r="E86" i="9" s="1"/>
  <c r="D77" i="9"/>
  <c r="C77" i="9"/>
  <c r="B74" i="9"/>
  <c r="N73" i="9"/>
  <c r="M73" i="9"/>
  <c r="L73" i="9"/>
  <c r="K73" i="9"/>
  <c r="J73" i="9"/>
  <c r="I73" i="9"/>
  <c r="H73" i="9"/>
  <c r="G73" i="9"/>
  <c r="F73" i="9"/>
  <c r="F74" i="9" s="1"/>
  <c r="E73" i="9"/>
  <c r="D73" i="9"/>
  <c r="C73" i="9"/>
  <c r="N72" i="9"/>
  <c r="N74" i="9" s="1"/>
  <c r="M72" i="9"/>
  <c r="M74" i="9" s="1"/>
  <c r="L72" i="9"/>
  <c r="L74" i="9" s="1"/>
  <c r="K72" i="9"/>
  <c r="K74" i="9" s="1"/>
  <c r="J72" i="9"/>
  <c r="J74" i="9" s="1"/>
  <c r="I72" i="9"/>
  <c r="I74" i="9" s="1"/>
  <c r="H72" i="9"/>
  <c r="G72" i="9"/>
  <c r="F72" i="9"/>
  <c r="E72" i="9"/>
  <c r="E74" i="9" s="1"/>
  <c r="D72" i="9"/>
  <c r="D74" i="9" s="1"/>
  <c r="C72" i="9"/>
  <c r="C74" i="9" s="1"/>
  <c r="B69" i="9"/>
  <c r="N68" i="9"/>
  <c r="M68" i="9"/>
  <c r="L68" i="9"/>
  <c r="K68" i="9"/>
  <c r="J68" i="9"/>
  <c r="I68" i="9"/>
  <c r="H68" i="9"/>
  <c r="G68" i="9"/>
  <c r="F68" i="9"/>
  <c r="E68" i="9"/>
  <c r="D68" i="9"/>
  <c r="C68" i="9"/>
  <c r="N67" i="9"/>
  <c r="M67" i="9"/>
  <c r="L67" i="9"/>
  <c r="K67" i="9"/>
  <c r="J67" i="9"/>
  <c r="I67" i="9"/>
  <c r="H67" i="9"/>
  <c r="G67" i="9"/>
  <c r="F67" i="9"/>
  <c r="E67" i="9"/>
  <c r="D67" i="9"/>
  <c r="C67" i="9"/>
  <c r="N66" i="9"/>
  <c r="M66" i="9"/>
  <c r="L66" i="9"/>
  <c r="K66" i="9"/>
  <c r="J66" i="9"/>
  <c r="I66" i="9"/>
  <c r="H66" i="9"/>
  <c r="G66" i="9"/>
  <c r="F66" i="9"/>
  <c r="E66" i="9"/>
  <c r="D66" i="9"/>
  <c r="C66" i="9"/>
  <c r="N65" i="9"/>
  <c r="M65" i="9"/>
  <c r="L65" i="9"/>
  <c r="K65" i="9"/>
  <c r="J65" i="9"/>
  <c r="I65" i="9"/>
  <c r="H65" i="9"/>
  <c r="G65" i="9"/>
  <c r="F65" i="9"/>
  <c r="E65" i="9"/>
  <c r="D65" i="9"/>
  <c r="C65" i="9"/>
  <c r="N64" i="9"/>
  <c r="M64" i="9"/>
  <c r="L64" i="9"/>
  <c r="K64" i="9"/>
  <c r="J64" i="9"/>
  <c r="I64" i="9"/>
  <c r="H64" i="9"/>
  <c r="G64" i="9"/>
  <c r="F64" i="9"/>
  <c r="E64" i="9"/>
  <c r="D64" i="9"/>
  <c r="C64" i="9"/>
  <c r="N63" i="9"/>
  <c r="M63" i="9"/>
  <c r="L63" i="9"/>
  <c r="K63" i="9"/>
  <c r="J63" i="9"/>
  <c r="I63" i="9"/>
  <c r="H63" i="9"/>
  <c r="G63" i="9"/>
  <c r="F63" i="9"/>
  <c r="E63" i="9"/>
  <c r="D63" i="9"/>
  <c r="C63" i="9"/>
  <c r="N62" i="9"/>
  <c r="M62" i="9"/>
  <c r="L62" i="9"/>
  <c r="K62" i="9"/>
  <c r="J62" i="9"/>
  <c r="I62" i="9"/>
  <c r="H62" i="9"/>
  <c r="G62" i="9"/>
  <c r="F62" i="9"/>
  <c r="E62" i="9"/>
  <c r="D62" i="9"/>
  <c r="C62" i="9"/>
  <c r="N61" i="9"/>
  <c r="M61" i="9"/>
  <c r="L61" i="9"/>
  <c r="K61" i="9"/>
  <c r="J61" i="9"/>
  <c r="I61" i="9"/>
  <c r="H61" i="9"/>
  <c r="G61" i="9"/>
  <c r="F61" i="9"/>
  <c r="E61" i="9"/>
  <c r="D61" i="9"/>
  <c r="C61" i="9"/>
  <c r="N60" i="9"/>
  <c r="M60" i="9"/>
  <c r="L60" i="9"/>
  <c r="K60" i="9"/>
  <c r="J60" i="9"/>
  <c r="I60" i="9"/>
  <c r="H60" i="9"/>
  <c r="G60" i="9"/>
  <c r="F60" i="9"/>
  <c r="E60" i="9"/>
  <c r="D60" i="9"/>
  <c r="C60" i="9"/>
  <c r="N59" i="9"/>
  <c r="M59" i="9"/>
  <c r="L59" i="9"/>
  <c r="K59" i="9"/>
  <c r="J59" i="9"/>
  <c r="I59" i="9"/>
  <c r="H59" i="9"/>
  <c r="G59" i="9"/>
  <c r="F59" i="9"/>
  <c r="E59" i="9"/>
  <c r="D59" i="9"/>
  <c r="C59" i="9"/>
  <c r="N58" i="9"/>
  <c r="M58" i="9"/>
  <c r="L58" i="9"/>
  <c r="K58" i="9"/>
  <c r="J58" i="9"/>
  <c r="I58" i="9"/>
  <c r="H58" i="9"/>
  <c r="G58" i="9"/>
  <c r="F58" i="9"/>
  <c r="E58" i="9"/>
  <c r="D58" i="9"/>
  <c r="C58" i="9"/>
  <c r="N57" i="9"/>
  <c r="M57" i="9"/>
  <c r="L57" i="9"/>
  <c r="K57" i="9"/>
  <c r="J57" i="9"/>
  <c r="I57" i="9"/>
  <c r="H57" i="9"/>
  <c r="G57" i="9"/>
  <c r="F57" i="9"/>
  <c r="E57" i="9"/>
  <c r="D57" i="9"/>
  <c r="C57" i="9"/>
  <c r="N56" i="9"/>
  <c r="M56" i="9"/>
  <c r="L56" i="9"/>
  <c r="K56" i="9"/>
  <c r="J56" i="9"/>
  <c r="I56" i="9"/>
  <c r="H56" i="9"/>
  <c r="G56" i="9"/>
  <c r="F56" i="9"/>
  <c r="E56" i="9"/>
  <c r="D56" i="9"/>
  <c r="C56" i="9"/>
  <c r="N55" i="9"/>
  <c r="M55" i="9"/>
  <c r="L55" i="9"/>
  <c r="K55" i="9"/>
  <c r="J55" i="9"/>
  <c r="I55" i="9"/>
  <c r="H55" i="9"/>
  <c r="G55" i="9"/>
  <c r="F55" i="9"/>
  <c r="E55" i="9"/>
  <c r="D55" i="9"/>
  <c r="C55" i="9"/>
  <c r="N54" i="9"/>
  <c r="M54" i="9"/>
  <c r="L54" i="9"/>
  <c r="K54" i="9"/>
  <c r="J54" i="9"/>
  <c r="I54" i="9"/>
  <c r="H54" i="9"/>
  <c r="G54" i="9"/>
  <c r="F54" i="9"/>
  <c r="E54" i="9"/>
  <c r="D54" i="9"/>
  <c r="C54" i="9"/>
  <c r="N53" i="9"/>
  <c r="N69" i="9" s="1"/>
  <c r="M53" i="9"/>
  <c r="L53" i="9"/>
  <c r="K53" i="9"/>
  <c r="J53" i="9"/>
  <c r="I53" i="9"/>
  <c r="H53" i="9"/>
  <c r="G53" i="9"/>
  <c r="F53" i="9"/>
  <c r="E53" i="9"/>
  <c r="D53" i="9"/>
  <c r="C53" i="9"/>
  <c r="N52" i="9"/>
  <c r="M52" i="9"/>
  <c r="M69" i="9" s="1"/>
  <c r="L52" i="9"/>
  <c r="L69" i="9" s="1"/>
  <c r="K52" i="9"/>
  <c r="K69" i="9" s="1"/>
  <c r="J52" i="9"/>
  <c r="J69" i="9" s="1"/>
  <c r="I52" i="9"/>
  <c r="I69" i="9" s="1"/>
  <c r="H52" i="9"/>
  <c r="G52" i="9"/>
  <c r="F52" i="9"/>
  <c r="F69" i="9" s="1"/>
  <c r="E52" i="9"/>
  <c r="E69" i="9" s="1"/>
  <c r="D52" i="9"/>
  <c r="D69" i="9" s="1"/>
  <c r="C52" i="9"/>
  <c r="C69" i="9" s="1"/>
  <c r="L49" i="9"/>
  <c r="G49" i="9"/>
  <c r="B49" i="9"/>
  <c r="N48" i="9"/>
  <c r="M48" i="9"/>
  <c r="L48" i="9"/>
  <c r="K48" i="9"/>
  <c r="J48" i="9"/>
  <c r="J49" i="9" s="1"/>
  <c r="I48" i="9"/>
  <c r="H48" i="9"/>
  <c r="G48" i="9"/>
  <c r="F48" i="9"/>
  <c r="E48" i="9"/>
  <c r="D48" i="9"/>
  <c r="C48" i="9"/>
  <c r="N47" i="9"/>
  <c r="N49" i="9" s="1"/>
  <c r="M47" i="9"/>
  <c r="M49" i="9" s="1"/>
  <c r="L47" i="9"/>
  <c r="K47" i="9"/>
  <c r="J47" i="9"/>
  <c r="I47" i="9"/>
  <c r="H47" i="9"/>
  <c r="H49" i="9" s="1"/>
  <c r="G47" i="9"/>
  <c r="F47" i="9"/>
  <c r="F49" i="9" s="1"/>
  <c r="E47" i="9"/>
  <c r="E49" i="9" s="1"/>
  <c r="D47" i="9"/>
  <c r="D49" i="9" s="1"/>
  <c r="C47" i="9"/>
  <c r="L44" i="9"/>
  <c r="B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N38" i="9"/>
  <c r="M38" i="9"/>
  <c r="L38" i="9"/>
  <c r="K38" i="9"/>
  <c r="J38" i="9"/>
  <c r="I38" i="9"/>
  <c r="H38" i="9"/>
  <c r="G38" i="9"/>
  <c r="F38" i="9"/>
  <c r="E38" i="9"/>
  <c r="D38" i="9"/>
  <c r="C38" i="9"/>
  <c r="N37" i="9"/>
  <c r="M37" i="9"/>
  <c r="L37" i="9"/>
  <c r="K37" i="9"/>
  <c r="J37" i="9"/>
  <c r="I37" i="9"/>
  <c r="H37" i="9"/>
  <c r="G37" i="9"/>
  <c r="F37" i="9"/>
  <c r="E37" i="9"/>
  <c r="D37" i="9"/>
  <c r="C37" i="9"/>
  <c r="N36" i="9"/>
  <c r="M36" i="9"/>
  <c r="L36" i="9"/>
  <c r="K36" i="9"/>
  <c r="J36" i="9"/>
  <c r="I36" i="9"/>
  <c r="H36" i="9"/>
  <c r="G36" i="9"/>
  <c r="F36" i="9"/>
  <c r="E36" i="9"/>
  <c r="D36" i="9"/>
  <c r="C36" i="9"/>
  <c r="N35" i="9"/>
  <c r="M35" i="9"/>
  <c r="L35" i="9"/>
  <c r="K35" i="9"/>
  <c r="J35" i="9"/>
  <c r="I35" i="9"/>
  <c r="I44" i="9" s="1"/>
  <c r="H35" i="9"/>
  <c r="G35" i="9"/>
  <c r="F35" i="9"/>
  <c r="E35" i="9"/>
  <c r="D35" i="9"/>
  <c r="C35" i="9"/>
  <c r="N34" i="9"/>
  <c r="M34" i="9"/>
  <c r="M44" i="9" s="1"/>
  <c r="L34" i="9"/>
  <c r="K34" i="9"/>
  <c r="K44" i="9" s="1"/>
  <c r="J34" i="9"/>
  <c r="J44" i="9" s="1"/>
  <c r="I34" i="9"/>
  <c r="H34" i="9"/>
  <c r="H44" i="9" s="1"/>
  <c r="G34" i="9"/>
  <c r="G44" i="9" s="1"/>
  <c r="F34" i="9"/>
  <c r="E34" i="9"/>
  <c r="E44" i="9" s="1"/>
  <c r="D34" i="9"/>
  <c r="D44" i="9" s="1"/>
  <c r="C34" i="9"/>
  <c r="C44" i="9" s="1"/>
  <c r="B30" i="9"/>
  <c r="N29" i="9"/>
  <c r="M29" i="9"/>
  <c r="L29" i="9"/>
  <c r="K29" i="9"/>
  <c r="J29" i="9"/>
  <c r="I29" i="9"/>
  <c r="H29" i="9"/>
  <c r="G29" i="9"/>
  <c r="F29" i="9"/>
  <c r="E29" i="9"/>
  <c r="D29" i="9"/>
  <c r="C29" i="9"/>
  <c r="N28" i="9"/>
  <c r="M28" i="9"/>
  <c r="L28" i="9"/>
  <c r="K28" i="9"/>
  <c r="J28" i="9"/>
  <c r="I28" i="9"/>
  <c r="H28" i="9"/>
  <c r="G28" i="9"/>
  <c r="F28" i="9"/>
  <c r="E28" i="9"/>
  <c r="D28" i="9"/>
  <c r="C28" i="9"/>
  <c r="N27" i="9"/>
  <c r="M27" i="9"/>
  <c r="L27" i="9"/>
  <c r="K27" i="9"/>
  <c r="J27" i="9"/>
  <c r="I27" i="9"/>
  <c r="H27" i="9"/>
  <c r="G27" i="9"/>
  <c r="F27" i="9"/>
  <c r="E27" i="9"/>
  <c r="D27" i="9"/>
  <c r="C27" i="9"/>
  <c r="N26" i="9"/>
  <c r="M26" i="9"/>
  <c r="L26" i="9"/>
  <c r="K26" i="9"/>
  <c r="J26" i="9"/>
  <c r="I26" i="9"/>
  <c r="H26" i="9"/>
  <c r="G26" i="9"/>
  <c r="F26" i="9"/>
  <c r="E26" i="9"/>
  <c r="D26" i="9"/>
  <c r="C26" i="9"/>
  <c r="N25" i="9"/>
  <c r="M25" i="9"/>
  <c r="L25" i="9"/>
  <c r="K25" i="9"/>
  <c r="J25" i="9"/>
  <c r="I25" i="9"/>
  <c r="H25" i="9"/>
  <c r="G25" i="9"/>
  <c r="F25" i="9"/>
  <c r="E25" i="9"/>
  <c r="D25" i="9"/>
  <c r="C25" i="9"/>
  <c r="N24" i="9"/>
  <c r="M24" i="9"/>
  <c r="L24" i="9"/>
  <c r="K24" i="9"/>
  <c r="J24" i="9"/>
  <c r="I24" i="9"/>
  <c r="H24" i="9"/>
  <c r="G24" i="9"/>
  <c r="F24" i="9"/>
  <c r="E24" i="9"/>
  <c r="D24" i="9"/>
  <c r="C24" i="9"/>
  <c r="N23" i="9"/>
  <c r="M23" i="9"/>
  <c r="L23" i="9"/>
  <c r="K23" i="9"/>
  <c r="J23" i="9"/>
  <c r="I23" i="9"/>
  <c r="H23" i="9"/>
  <c r="G23" i="9"/>
  <c r="F23" i="9"/>
  <c r="E23" i="9"/>
  <c r="D23" i="9"/>
  <c r="C23" i="9"/>
  <c r="N22" i="9"/>
  <c r="M22" i="9"/>
  <c r="L22" i="9"/>
  <c r="K22" i="9"/>
  <c r="J22" i="9"/>
  <c r="I22" i="9"/>
  <c r="H22" i="9"/>
  <c r="G22" i="9"/>
  <c r="F22" i="9"/>
  <c r="E22" i="9"/>
  <c r="D22" i="9"/>
  <c r="C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N14" i="9"/>
  <c r="M14" i="9"/>
  <c r="L14" i="9"/>
  <c r="K14" i="9"/>
  <c r="J14" i="9"/>
  <c r="I14" i="9"/>
  <c r="H14" i="9"/>
  <c r="G14" i="9"/>
  <c r="F14" i="9"/>
  <c r="E14" i="9"/>
  <c r="D14" i="9"/>
  <c r="C14" i="9"/>
  <c r="N13" i="9"/>
  <c r="M13" i="9"/>
  <c r="L13" i="9"/>
  <c r="K13" i="9"/>
  <c r="J13" i="9"/>
  <c r="I13" i="9"/>
  <c r="H13" i="9"/>
  <c r="G13" i="9"/>
  <c r="F13" i="9"/>
  <c r="E13" i="9"/>
  <c r="D13" i="9"/>
  <c r="C13" i="9"/>
  <c r="N12" i="9"/>
  <c r="M12" i="9"/>
  <c r="L12" i="9"/>
  <c r="K12" i="9"/>
  <c r="J12" i="9"/>
  <c r="I12" i="9"/>
  <c r="H12" i="9"/>
  <c r="G12" i="9"/>
  <c r="F12" i="9"/>
  <c r="E12" i="9"/>
  <c r="D12" i="9"/>
  <c r="C12" i="9"/>
  <c r="N11" i="9"/>
  <c r="N30" i="9" s="1"/>
  <c r="M11" i="9"/>
  <c r="L11" i="9"/>
  <c r="L30" i="9" s="1"/>
  <c r="K11" i="9"/>
  <c r="K30" i="9" s="1"/>
  <c r="J11" i="9"/>
  <c r="I11" i="9"/>
  <c r="I30" i="9" s="1"/>
  <c r="H11" i="9"/>
  <c r="G11" i="9"/>
  <c r="G30" i="9" s="1"/>
  <c r="F11" i="9"/>
  <c r="F30" i="9" s="1"/>
  <c r="E11" i="9"/>
  <c r="D11" i="9"/>
  <c r="D30" i="9" s="1"/>
  <c r="C11" i="9"/>
  <c r="C30" i="9" s="1"/>
  <c r="I126" i="6"/>
  <c r="B126" i="6"/>
  <c r="N125" i="6"/>
  <c r="M125" i="6"/>
  <c r="L125" i="6"/>
  <c r="K125" i="6"/>
  <c r="J125" i="6"/>
  <c r="I125" i="6"/>
  <c r="H125" i="6"/>
  <c r="G125" i="6"/>
  <c r="F125" i="6"/>
  <c r="E125" i="6"/>
  <c r="D125" i="6"/>
  <c r="C125" i="6"/>
  <c r="N124" i="6"/>
  <c r="M124" i="6"/>
  <c r="L124" i="6"/>
  <c r="K124" i="6"/>
  <c r="K126" i="6" s="1"/>
  <c r="J124" i="6"/>
  <c r="J126" i="6" s="1"/>
  <c r="I124" i="6"/>
  <c r="H124" i="6"/>
  <c r="G124" i="6"/>
  <c r="F124" i="6"/>
  <c r="E124" i="6"/>
  <c r="D124" i="6"/>
  <c r="C124" i="6"/>
  <c r="C126" i="6" s="1"/>
  <c r="N123" i="6"/>
  <c r="N126" i="6" s="1"/>
  <c r="M123" i="6"/>
  <c r="M126" i="6" s="1"/>
  <c r="L123" i="6"/>
  <c r="L126" i="6" s="1"/>
  <c r="K123" i="6"/>
  <c r="J123" i="6"/>
  <c r="I123" i="6"/>
  <c r="H123" i="6"/>
  <c r="H126" i="6" s="1"/>
  <c r="G123" i="6"/>
  <c r="G126" i="6" s="1"/>
  <c r="F123" i="6"/>
  <c r="F126" i="6" s="1"/>
  <c r="E123" i="6"/>
  <c r="E126" i="6" s="1"/>
  <c r="D123" i="6"/>
  <c r="D126" i="6" s="1"/>
  <c r="C123" i="6"/>
  <c r="J120" i="6"/>
  <c r="B120" i="6"/>
  <c r="N119" i="6"/>
  <c r="M119" i="6"/>
  <c r="L119" i="6"/>
  <c r="K119" i="6"/>
  <c r="J119" i="6"/>
  <c r="I119" i="6"/>
  <c r="H119" i="6"/>
  <c r="G119" i="6"/>
  <c r="F119" i="6"/>
  <c r="E119" i="6"/>
  <c r="D119" i="6"/>
  <c r="C119" i="6"/>
  <c r="N118" i="6"/>
  <c r="M118" i="6"/>
  <c r="L118" i="6"/>
  <c r="K118" i="6"/>
  <c r="J118" i="6"/>
  <c r="I118" i="6"/>
  <c r="H118" i="6"/>
  <c r="G118" i="6"/>
  <c r="F118" i="6"/>
  <c r="E118" i="6"/>
  <c r="D118" i="6"/>
  <c r="C118" i="6"/>
  <c r="N117" i="6"/>
  <c r="M117" i="6"/>
  <c r="L117" i="6"/>
  <c r="K117" i="6"/>
  <c r="J117" i="6"/>
  <c r="I117" i="6"/>
  <c r="H117" i="6"/>
  <c r="G117" i="6"/>
  <c r="F117" i="6"/>
  <c r="E117" i="6"/>
  <c r="D117" i="6"/>
  <c r="C117" i="6"/>
  <c r="N116" i="6"/>
  <c r="M116" i="6"/>
  <c r="L116" i="6"/>
  <c r="K116" i="6"/>
  <c r="J116" i="6"/>
  <c r="I116" i="6"/>
  <c r="H116" i="6"/>
  <c r="G116" i="6"/>
  <c r="F116" i="6"/>
  <c r="E116" i="6"/>
  <c r="D116" i="6"/>
  <c r="C116" i="6"/>
  <c r="N115" i="6"/>
  <c r="M115" i="6"/>
  <c r="L115" i="6"/>
  <c r="K115" i="6"/>
  <c r="J115" i="6"/>
  <c r="I115" i="6"/>
  <c r="H115" i="6"/>
  <c r="G115" i="6"/>
  <c r="G120" i="6" s="1"/>
  <c r="F115" i="6"/>
  <c r="E115" i="6"/>
  <c r="D115" i="6"/>
  <c r="C115" i="6"/>
  <c r="N114" i="6"/>
  <c r="N120" i="6" s="1"/>
  <c r="M114" i="6"/>
  <c r="M120" i="6" s="1"/>
  <c r="L114" i="6"/>
  <c r="L120" i="6" s="1"/>
  <c r="K114" i="6"/>
  <c r="K120" i="6" s="1"/>
  <c r="J114" i="6"/>
  <c r="I114" i="6"/>
  <c r="I120" i="6" s="1"/>
  <c r="H114" i="6"/>
  <c r="H120" i="6" s="1"/>
  <c r="G114" i="6"/>
  <c r="F114" i="6"/>
  <c r="F120" i="6" s="1"/>
  <c r="E114" i="6"/>
  <c r="E120" i="6" s="1"/>
  <c r="D114" i="6"/>
  <c r="D120" i="6" s="1"/>
  <c r="C114" i="6"/>
  <c r="C120" i="6" s="1"/>
  <c r="G111" i="6"/>
  <c r="B111" i="6"/>
  <c r="N110" i="6"/>
  <c r="M110" i="6"/>
  <c r="L110" i="6"/>
  <c r="K110" i="6"/>
  <c r="J110" i="6"/>
  <c r="I110" i="6"/>
  <c r="H110" i="6"/>
  <c r="G110" i="6"/>
  <c r="F110" i="6"/>
  <c r="E110" i="6"/>
  <c r="D110" i="6"/>
  <c r="C110" i="6"/>
  <c r="N109" i="6"/>
  <c r="M109" i="6"/>
  <c r="L109" i="6"/>
  <c r="K109" i="6"/>
  <c r="J109" i="6"/>
  <c r="I109" i="6"/>
  <c r="H109" i="6"/>
  <c r="G109" i="6"/>
  <c r="F109" i="6"/>
  <c r="E109" i="6"/>
  <c r="D109" i="6"/>
  <c r="C109" i="6"/>
  <c r="N108" i="6"/>
  <c r="M108" i="6"/>
  <c r="L108" i="6"/>
  <c r="K108" i="6"/>
  <c r="J108" i="6"/>
  <c r="I108" i="6"/>
  <c r="H108" i="6"/>
  <c r="G108" i="6"/>
  <c r="F108" i="6"/>
  <c r="E108" i="6"/>
  <c r="D108" i="6"/>
  <c r="C108" i="6"/>
  <c r="N107" i="6"/>
  <c r="M107" i="6"/>
  <c r="L107" i="6"/>
  <c r="K107" i="6"/>
  <c r="J107" i="6"/>
  <c r="I107" i="6"/>
  <c r="H107" i="6"/>
  <c r="G107" i="6"/>
  <c r="F107" i="6"/>
  <c r="E107" i="6"/>
  <c r="D107" i="6"/>
  <c r="C107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N104" i="6"/>
  <c r="N111" i="6" s="1"/>
  <c r="M104" i="6"/>
  <c r="L104" i="6"/>
  <c r="L111" i="6" s="1"/>
  <c r="K104" i="6"/>
  <c r="J104" i="6"/>
  <c r="I104" i="6"/>
  <c r="H104" i="6"/>
  <c r="G104" i="6"/>
  <c r="F104" i="6"/>
  <c r="F111" i="6" s="1"/>
  <c r="E104" i="6"/>
  <c r="D104" i="6"/>
  <c r="D111" i="6" s="1"/>
  <c r="C104" i="6"/>
  <c r="N103" i="6"/>
  <c r="M103" i="6"/>
  <c r="M111" i="6" s="1"/>
  <c r="L103" i="6"/>
  <c r="K103" i="6"/>
  <c r="K111" i="6" s="1"/>
  <c r="J103" i="6"/>
  <c r="J111" i="6" s="1"/>
  <c r="I103" i="6"/>
  <c r="I111" i="6" s="1"/>
  <c r="H103" i="6"/>
  <c r="H111" i="6" s="1"/>
  <c r="G103" i="6"/>
  <c r="F103" i="6"/>
  <c r="E103" i="6"/>
  <c r="E111" i="6" s="1"/>
  <c r="D103" i="6"/>
  <c r="C103" i="6"/>
  <c r="C111" i="6" s="1"/>
  <c r="L100" i="6"/>
  <c r="D100" i="6"/>
  <c r="B100" i="6"/>
  <c r="N99" i="6"/>
  <c r="M99" i="6"/>
  <c r="L99" i="6"/>
  <c r="K99" i="6"/>
  <c r="J99" i="6"/>
  <c r="I99" i="6"/>
  <c r="H99" i="6"/>
  <c r="G99" i="6"/>
  <c r="F99" i="6"/>
  <c r="E99" i="6"/>
  <c r="D99" i="6"/>
  <c r="C99" i="6"/>
  <c r="N98" i="6"/>
  <c r="M98" i="6"/>
  <c r="L98" i="6"/>
  <c r="K98" i="6"/>
  <c r="J98" i="6"/>
  <c r="I98" i="6"/>
  <c r="H98" i="6"/>
  <c r="G98" i="6"/>
  <c r="F98" i="6"/>
  <c r="E98" i="6"/>
  <c r="D98" i="6"/>
  <c r="C98" i="6"/>
  <c r="N97" i="6"/>
  <c r="M97" i="6"/>
  <c r="L97" i="6"/>
  <c r="K97" i="6"/>
  <c r="J97" i="6"/>
  <c r="I97" i="6"/>
  <c r="H97" i="6"/>
  <c r="G97" i="6"/>
  <c r="F97" i="6"/>
  <c r="E97" i="6"/>
  <c r="D97" i="6"/>
  <c r="C97" i="6"/>
  <c r="N96" i="6"/>
  <c r="M96" i="6"/>
  <c r="L96" i="6"/>
  <c r="K96" i="6"/>
  <c r="J96" i="6"/>
  <c r="I96" i="6"/>
  <c r="H96" i="6"/>
  <c r="G96" i="6"/>
  <c r="F96" i="6"/>
  <c r="E96" i="6"/>
  <c r="D96" i="6"/>
  <c r="C96" i="6"/>
  <c r="N95" i="6"/>
  <c r="M95" i="6"/>
  <c r="L95" i="6"/>
  <c r="K95" i="6"/>
  <c r="J95" i="6"/>
  <c r="I95" i="6"/>
  <c r="H95" i="6"/>
  <c r="G95" i="6"/>
  <c r="F95" i="6"/>
  <c r="E95" i="6"/>
  <c r="D95" i="6"/>
  <c r="C95" i="6"/>
  <c r="N94" i="6"/>
  <c r="M94" i="6"/>
  <c r="L94" i="6"/>
  <c r="K94" i="6"/>
  <c r="J94" i="6"/>
  <c r="I94" i="6"/>
  <c r="H94" i="6"/>
  <c r="G94" i="6"/>
  <c r="F94" i="6"/>
  <c r="E94" i="6"/>
  <c r="D94" i="6"/>
  <c r="C94" i="6"/>
  <c r="N93" i="6"/>
  <c r="M93" i="6"/>
  <c r="L93" i="6"/>
  <c r="K93" i="6"/>
  <c r="J93" i="6"/>
  <c r="I93" i="6"/>
  <c r="H93" i="6"/>
  <c r="G93" i="6"/>
  <c r="F93" i="6"/>
  <c r="E93" i="6"/>
  <c r="D93" i="6"/>
  <c r="C93" i="6"/>
  <c r="N92" i="6"/>
  <c r="M92" i="6"/>
  <c r="L92" i="6"/>
  <c r="K92" i="6"/>
  <c r="J92" i="6"/>
  <c r="I92" i="6"/>
  <c r="H92" i="6"/>
  <c r="G92" i="6"/>
  <c r="F92" i="6"/>
  <c r="E92" i="6"/>
  <c r="D92" i="6"/>
  <c r="C92" i="6"/>
  <c r="N91" i="6"/>
  <c r="M91" i="6"/>
  <c r="L91" i="6"/>
  <c r="K91" i="6"/>
  <c r="J91" i="6"/>
  <c r="I91" i="6"/>
  <c r="H91" i="6"/>
  <c r="G91" i="6"/>
  <c r="F91" i="6"/>
  <c r="E91" i="6"/>
  <c r="D91" i="6"/>
  <c r="C91" i="6"/>
  <c r="N90" i="6"/>
  <c r="N100" i="6" s="1"/>
  <c r="M90" i="6"/>
  <c r="M100" i="6" s="1"/>
  <c r="L90" i="6"/>
  <c r="K90" i="6"/>
  <c r="J90" i="6"/>
  <c r="I90" i="6"/>
  <c r="H90" i="6"/>
  <c r="G90" i="6"/>
  <c r="F90" i="6"/>
  <c r="F100" i="6" s="1"/>
  <c r="E90" i="6"/>
  <c r="E100" i="6" s="1"/>
  <c r="D90" i="6"/>
  <c r="C90" i="6"/>
  <c r="N89" i="6"/>
  <c r="M89" i="6"/>
  <c r="L89" i="6"/>
  <c r="K89" i="6"/>
  <c r="K100" i="6" s="1"/>
  <c r="J89" i="6"/>
  <c r="J100" i="6" s="1"/>
  <c r="I89" i="6"/>
  <c r="I100" i="6" s="1"/>
  <c r="H89" i="6"/>
  <c r="H100" i="6" s="1"/>
  <c r="G89" i="6"/>
  <c r="G100" i="6" s="1"/>
  <c r="F89" i="6"/>
  <c r="E89" i="6"/>
  <c r="D89" i="6"/>
  <c r="C89" i="6"/>
  <c r="C100" i="6" s="1"/>
  <c r="M86" i="6"/>
  <c r="E86" i="6"/>
  <c r="B86" i="6"/>
  <c r="N85" i="6"/>
  <c r="M85" i="6"/>
  <c r="L85" i="6"/>
  <c r="K85" i="6"/>
  <c r="J85" i="6"/>
  <c r="I85" i="6"/>
  <c r="H85" i="6"/>
  <c r="G85" i="6"/>
  <c r="F85" i="6"/>
  <c r="E85" i="6"/>
  <c r="D85" i="6"/>
  <c r="C85" i="6"/>
  <c r="N84" i="6"/>
  <c r="M84" i="6"/>
  <c r="L84" i="6"/>
  <c r="K84" i="6"/>
  <c r="J84" i="6"/>
  <c r="I84" i="6"/>
  <c r="H84" i="6"/>
  <c r="G84" i="6"/>
  <c r="F84" i="6"/>
  <c r="E84" i="6"/>
  <c r="D84" i="6"/>
  <c r="C84" i="6"/>
  <c r="N83" i="6"/>
  <c r="M83" i="6"/>
  <c r="L83" i="6"/>
  <c r="K83" i="6"/>
  <c r="J83" i="6"/>
  <c r="I83" i="6"/>
  <c r="H83" i="6"/>
  <c r="G83" i="6"/>
  <c r="F83" i="6"/>
  <c r="E83" i="6"/>
  <c r="D83" i="6"/>
  <c r="C83" i="6"/>
  <c r="N82" i="6"/>
  <c r="M82" i="6"/>
  <c r="L82" i="6"/>
  <c r="K82" i="6"/>
  <c r="J82" i="6"/>
  <c r="I82" i="6"/>
  <c r="H82" i="6"/>
  <c r="G82" i="6"/>
  <c r="F82" i="6"/>
  <c r="E82" i="6"/>
  <c r="D82" i="6"/>
  <c r="C82" i="6"/>
  <c r="N81" i="6"/>
  <c r="M81" i="6"/>
  <c r="L81" i="6"/>
  <c r="K81" i="6"/>
  <c r="J81" i="6"/>
  <c r="I81" i="6"/>
  <c r="H81" i="6"/>
  <c r="G81" i="6"/>
  <c r="F81" i="6"/>
  <c r="E81" i="6"/>
  <c r="D81" i="6"/>
  <c r="C81" i="6"/>
  <c r="N80" i="6"/>
  <c r="M80" i="6"/>
  <c r="L80" i="6"/>
  <c r="K80" i="6"/>
  <c r="J80" i="6"/>
  <c r="I80" i="6"/>
  <c r="H80" i="6"/>
  <c r="G80" i="6"/>
  <c r="F80" i="6"/>
  <c r="E80" i="6"/>
  <c r="D80" i="6"/>
  <c r="C80" i="6"/>
  <c r="N79" i="6"/>
  <c r="M79" i="6"/>
  <c r="L79" i="6"/>
  <c r="K79" i="6"/>
  <c r="J79" i="6"/>
  <c r="I79" i="6"/>
  <c r="H79" i="6"/>
  <c r="G79" i="6"/>
  <c r="F79" i="6"/>
  <c r="E79" i="6"/>
  <c r="D79" i="6"/>
  <c r="C79" i="6"/>
  <c r="N78" i="6"/>
  <c r="N86" i="6" s="1"/>
  <c r="M78" i="6"/>
  <c r="L78" i="6"/>
  <c r="K78" i="6"/>
  <c r="J78" i="6"/>
  <c r="I78" i="6"/>
  <c r="H78" i="6"/>
  <c r="G78" i="6"/>
  <c r="G86" i="6" s="1"/>
  <c r="F78" i="6"/>
  <c r="F86" i="6" s="1"/>
  <c r="E78" i="6"/>
  <c r="D78" i="6"/>
  <c r="C78" i="6"/>
  <c r="N77" i="6"/>
  <c r="M77" i="6"/>
  <c r="L77" i="6"/>
  <c r="L86" i="6" s="1"/>
  <c r="K77" i="6"/>
  <c r="K86" i="6" s="1"/>
  <c r="J77" i="6"/>
  <c r="J86" i="6" s="1"/>
  <c r="I77" i="6"/>
  <c r="I86" i="6" s="1"/>
  <c r="H77" i="6"/>
  <c r="H86" i="6" s="1"/>
  <c r="G77" i="6"/>
  <c r="F77" i="6"/>
  <c r="E77" i="6"/>
  <c r="D77" i="6"/>
  <c r="D86" i="6" s="1"/>
  <c r="C77" i="6"/>
  <c r="C86" i="6" s="1"/>
  <c r="N74" i="6"/>
  <c r="F74" i="6"/>
  <c r="B74" i="6"/>
  <c r="N73" i="6"/>
  <c r="M73" i="6"/>
  <c r="M74" i="6" s="1"/>
  <c r="L73" i="6"/>
  <c r="K73" i="6"/>
  <c r="K74" i="6" s="1"/>
  <c r="J73" i="6"/>
  <c r="I73" i="6"/>
  <c r="H73" i="6"/>
  <c r="G73" i="6"/>
  <c r="F73" i="6"/>
  <c r="E73" i="6"/>
  <c r="E74" i="6" s="1"/>
  <c r="D73" i="6"/>
  <c r="C73" i="6"/>
  <c r="C74" i="6" s="1"/>
  <c r="N72" i="6"/>
  <c r="M72" i="6"/>
  <c r="L72" i="6"/>
  <c r="L74" i="6" s="1"/>
  <c r="K72" i="6"/>
  <c r="J72" i="6"/>
  <c r="J74" i="6" s="1"/>
  <c r="I72" i="6"/>
  <c r="I74" i="6" s="1"/>
  <c r="H72" i="6"/>
  <c r="H74" i="6" s="1"/>
  <c r="G72" i="6"/>
  <c r="G74" i="6" s="1"/>
  <c r="F72" i="6"/>
  <c r="E72" i="6"/>
  <c r="D72" i="6"/>
  <c r="D74" i="6" s="1"/>
  <c r="C72" i="6"/>
  <c r="K69" i="6"/>
  <c r="C69" i="6"/>
  <c r="B69" i="6"/>
  <c r="N68" i="6"/>
  <c r="M68" i="6"/>
  <c r="L68" i="6"/>
  <c r="K68" i="6"/>
  <c r="J68" i="6"/>
  <c r="I68" i="6"/>
  <c r="H68" i="6"/>
  <c r="G68" i="6"/>
  <c r="F68" i="6"/>
  <c r="E68" i="6"/>
  <c r="D68" i="6"/>
  <c r="C68" i="6"/>
  <c r="N67" i="6"/>
  <c r="M67" i="6"/>
  <c r="L67" i="6"/>
  <c r="K67" i="6"/>
  <c r="J67" i="6"/>
  <c r="I67" i="6"/>
  <c r="H67" i="6"/>
  <c r="G67" i="6"/>
  <c r="F67" i="6"/>
  <c r="E67" i="6"/>
  <c r="D67" i="6"/>
  <c r="C67" i="6"/>
  <c r="N66" i="6"/>
  <c r="M66" i="6"/>
  <c r="L66" i="6"/>
  <c r="K66" i="6"/>
  <c r="J66" i="6"/>
  <c r="I66" i="6"/>
  <c r="H66" i="6"/>
  <c r="G66" i="6"/>
  <c r="F66" i="6"/>
  <c r="E66" i="6"/>
  <c r="D66" i="6"/>
  <c r="C66" i="6"/>
  <c r="N65" i="6"/>
  <c r="M65" i="6"/>
  <c r="L65" i="6"/>
  <c r="K65" i="6"/>
  <c r="J65" i="6"/>
  <c r="I65" i="6"/>
  <c r="H65" i="6"/>
  <c r="G65" i="6"/>
  <c r="F65" i="6"/>
  <c r="E65" i="6"/>
  <c r="D65" i="6"/>
  <c r="C65" i="6"/>
  <c r="N64" i="6"/>
  <c r="M64" i="6"/>
  <c r="L64" i="6"/>
  <c r="K64" i="6"/>
  <c r="J64" i="6"/>
  <c r="I64" i="6"/>
  <c r="H64" i="6"/>
  <c r="G64" i="6"/>
  <c r="F64" i="6"/>
  <c r="E64" i="6"/>
  <c r="D64" i="6"/>
  <c r="C64" i="6"/>
  <c r="N63" i="6"/>
  <c r="M63" i="6"/>
  <c r="L63" i="6"/>
  <c r="K63" i="6"/>
  <c r="J63" i="6"/>
  <c r="I63" i="6"/>
  <c r="H63" i="6"/>
  <c r="G63" i="6"/>
  <c r="F63" i="6"/>
  <c r="E63" i="6"/>
  <c r="D63" i="6"/>
  <c r="C63" i="6"/>
  <c r="N62" i="6"/>
  <c r="M62" i="6"/>
  <c r="L62" i="6"/>
  <c r="K62" i="6"/>
  <c r="J62" i="6"/>
  <c r="I62" i="6"/>
  <c r="H62" i="6"/>
  <c r="G62" i="6"/>
  <c r="F62" i="6"/>
  <c r="E62" i="6"/>
  <c r="D62" i="6"/>
  <c r="C62" i="6"/>
  <c r="N61" i="6"/>
  <c r="M61" i="6"/>
  <c r="L61" i="6"/>
  <c r="K61" i="6"/>
  <c r="J61" i="6"/>
  <c r="I61" i="6"/>
  <c r="H61" i="6"/>
  <c r="G61" i="6"/>
  <c r="F61" i="6"/>
  <c r="E61" i="6"/>
  <c r="D61" i="6"/>
  <c r="C61" i="6"/>
  <c r="N60" i="6"/>
  <c r="M60" i="6"/>
  <c r="L60" i="6"/>
  <c r="K60" i="6"/>
  <c r="J60" i="6"/>
  <c r="I60" i="6"/>
  <c r="H60" i="6"/>
  <c r="G60" i="6"/>
  <c r="F60" i="6"/>
  <c r="E60" i="6"/>
  <c r="D60" i="6"/>
  <c r="C60" i="6"/>
  <c r="N59" i="6"/>
  <c r="M59" i="6"/>
  <c r="L59" i="6"/>
  <c r="K59" i="6"/>
  <c r="J59" i="6"/>
  <c r="I59" i="6"/>
  <c r="H59" i="6"/>
  <c r="G59" i="6"/>
  <c r="F59" i="6"/>
  <c r="E59" i="6"/>
  <c r="D59" i="6"/>
  <c r="C59" i="6"/>
  <c r="N58" i="6"/>
  <c r="M58" i="6"/>
  <c r="L58" i="6"/>
  <c r="K58" i="6"/>
  <c r="J58" i="6"/>
  <c r="I58" i="6"/>
  <c r="H58" i="6"/>
  <c r="G58" i="6"/>
  <c r="F58" i="6"/>
  <c r="E58" i="6"/>
  <c r="D58" i="6"/>
  <c r="C58" i="6"/>
  <c r="N57" i="6"/>
  <c r="M57" i="6"/>
  <c r="L57" i="6"/>
  <c r="K57" i="6"/>
  <c r="J57" i="6"/>
  <c r="I57" i="6"/>
  <c r="H57" i="6"/>
  <c r="G57" i="6"/>
  <c r="F57" i="6"/>
  <c r="E57" i="6"/>
  <c r="D57" i="6"/>
  <c r="C57" i="6"/>
  <c r="N56" i="6"/>
  <c r="M56" i="6"/>
  <c r="L56" i="6"/>
  <c r="K56" i="6"/>
  <c r="J56" i="6"/>
  <c r="I56" i="6"/>
  <c r="H56" i="6"/>
  <c r="G56" i="6"/>
  <c r="F56" i="6"/>
  <c r="E56" i="6"/>
  <c r="D56" i="6"/>
  <c r="C56" i="6"/>
  <c r="N55" i="6"/>
  <c r="M55" i="6"/>
  <c r="L55" i="6"/>
  <c r="K55" i="6"/>
  <c r="J55" i="6"/>
  <c r="I55" i="6"/>
  <c r="H55" i="6"/>
  <c r="G55" i="6"/>
  <c r="F55" i="6"/>
  <c r="E55" i="6"/>
  <c r="D55" i="6"/>
  <c r="C55" i="6"/>
  <c r="N54" i="6"/>
  <c r="M54" i="6"/>
  <c r="L54" i="6"/>
  <c r="K54" i="6"/>
  <c r="J54" i="6"/>
  <c r="I54" i="6"/>
  <c r="H54" i="6"/>
  <c r="G54" i="6"/>
  <c r="F54" i="6"/>
  <c r="E54" i="6"/>
  <c r="D54" i="6"/>
  <c r="C54" i="6"/>
  <c r="N53" i="6"/>
  <c r="M53" i="6"/>
  <c r="M69" i="6" s="1"/>
  <c r="L53" i="6"/>
  <c r="L69" i="6" s="1"/>
  <c r="K53" i="6"/>
  <c r="J53" i="6"/>
  <c r="I53" i="6"/>
  <c r="H53" i="6"/>
  <c r="G53" i="6"/>
  <c r="F53" i="6"/>
  <c r="E53" i="6"/>
  <c r="E69" i="6" s="1"/>
  <c r="D53" i="6"/>
  <c r="D69" i="6" s="1"/>
  <c r="C53" i="6"/>
  <c r="N52" i="6"/>
  <c r="N69" i="6" s="1"/>
  <c r="M52" i="6"/>
  <c r="L52" i="6"/>
  <c r="K52" i="6"/>
  <c r="J52" i="6"/>
  <c r="J69" i="6" s="1"/>
  <c r="I52" i="6"/>
  <c r="I69" i="6" s="1"/>
  <c r="H52" i="6"/>
  <c r="H69" i="6" s="1"/>
  <c r="G52" i="6"/>
  <c r="G69" i="6" s="1"/>
  <c r="F52" i="6"/>
  <c r="F69" i="6" s="1"/>
  <c r="E52" i="6"/>
  <c r="D52" i="6"/>
  <c r="C52" i="6"/>
  <c r="L49" i="6"/>
  <c r="D49" i="6"/>
  <c r="B49" i="6"/>
  <c r="N48" i="6"/>
  <c r="M48" i="6"/>
  <c r="L48" i="6"/>
  <c r="K48" i="6"/>
  <c r="K49" i="6" s="1"/>
  <c r="J48" i="6"/>
  <c r="I48" i="6"/>
  <c r="H48" i="6"/>
  <c r="G48" i="6"/>
  <c r="F48" i="6"/>
  <c r="E48" i="6"/>
  <c r="D48" i="6"/>
  <c r="C48" i="6"/>
  <c r="C49" i="6" s="1"/>
  <c r="N47" i="6"/>
  <c r="N49" i="6" s="1"/>
  <c r="M47" i="6"/>
  <c r="M49" i="6" s="1"/>
  <c r="L47" i="6"/>
  <c r="K47" i="6"/>
  <c r="J47" i="6"/>
  <c r="J49" i="6" s="1"/>
  <c r="I47" i="6"/>
  <c r="I49" i="6" s="1"/>
  <c r="H47" i="6"/>
  <c r="H49" i="6" s="1"/>
  <c r="G47" i="6"/>
  <c r="G49" i="6" s="1"/>
  <c r="F47" i="6"/>
  <c r="F49" i="6" s="1"/>
  <c r="E47" i="6"/>
  <c r="E49" i="6" s="1"/>
  <c r="D47" i="6"/>
  <c r="C47" i="6"/>
  <c r="I44" i="6"/>
  <c r="B44" i="6"/>
  <c r="B128" i="6" s="1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N38" i="6"/>
  <c r="M38" i="6"/>
  <c r="L38" i="6"/>
  <c r="K38" i="6"/>
  <c r="J38" i="6"/>
  <c r="I38" i="6"/>
  <c r="H38" i="6"/>
  <c r="G38" i="6"/>
  <c r="F38" i="6"/>
  <c r="E38" i="6"/>
  <c r="D38" i="6"/>
  <c r="C38" i="6"/>
  <c r="N37" i="6"/>
  <c r="M37" i="6"/>
  <c r="L37" i="6"/>
  <c r="K37" i="6"/>
  <c r="J37" i="6"/>
  <c r="I37" i="6"/>
  <c r="H37" i="6"/>
  <c r="G37" i="6"/>
  <c r="F37" i="6"/>
  <c r="E37" i="6"/>
  <c r="D37" i="6"/>
  <c r="C37" i="6"/>
  <c r="N36" i="6"/>
  <c r="M36" i="6"/>
  <c r="L36" i="6"/>
  <c r="K36" i="6"/>
  <c r="J36" i="6"/>
  <c r="I36" i="6"/>
  <c r="H36" i="6"/>
  <c r="G36" i="6"/>
  <c r="F36" i="6"/>
  <c r="E36" i="6"/>
  <c r="D36" i="6"/>
  <c r="C36" i="6"/>
  <c r="N35" i="6"/>
  <c r="M35" i="6"/>
  <c r="L35" i="6"/>
  <c r="K35" i="6"/>
  <c r="J35" i="6"/>
  <c r="I35" i="6"/>
  <c r="H35" i="6"/>
  <c r="H44" i="6" s="1"/>
  <c r="G35" i="6"/>
  <c r="F35" i="6"/>
  <c r="E35" i="6"/>
  <c r="D35" i="6"/>
  <c r="C35" i="6"/>
  <c r="N34" i="6"/>
  <c r="N44" i="6" s="1"/>
  <c r="M34" i="6"/>
  <c r="M44" i="6" s="1"/>
  <c r="L34" i="6"/>
  <c r="L44" i="6" s="1"/>
  <c r="K34" i="6"/>
  <c r="K44" i="6" s="1"/>
  <c r="J34" i="6"/>
  <c r="J44" i="6" s="1"/>
  <c r="J128" i="6" s="1"/>
  <c r="I34" i="6"/>
  <c r="H34" i="6"/>
  <c r="G34" i="6"/>
  <c r="G44" i="6" s="1"/>
  <c r="F34" i="6"/>
  <c r="F44" i="6" s="1"/>
  <c r="E34" i="6"/>
  <c r="E44" i="6" s="1"/>
  <c r="D34" i="6"/>
  <c r="D44" i="6" s="1"/>
  <c r="C34" i="6"/>
  <c r="C44" i="6" s="1"/>
  <c r="N30" i="6"/>
  <c r="F30" i="6"/>
  <c r="B30" i="6"/>
  <c r="N29" i="6"/>
  <c r="M29" i="6"/>
  <c r="L29" i="6"/>
  <c r="K29" i="6"/>
  <c r="J29" i="6"/>
  <c r="I29" i="6"/>
  <c r="H29" i="6"/>
  <c r="G29" i="6"/>
  <c r="F29" i="6"/>
  <c r="E29" i="6"/>
  <c r="D29" i="6"/>
  <c r="C29" i="6"/>
  <c r="N28" i="6"/>
  <c r="M28" i="6"/>
  <c r="L28" i="6"/>
  <c r="K28" i="6"/>
  <c r="J28" i="6"/>
  <c r="I28" i="6"/>
  <c r="H28" i="6"/>
  <c r="G28" i="6"/>
  <c r="F28" i="6"/>
  <c r="E28" i="6"/>
  <c r="D28" i="6"/>
  <c r="C28" i="6"/>
  <c r="N27" i="6"/>
  <c r="M27" i="6"/>
  <c r="L27" i="6"/>
  <c r="K27" i="6"/>
  <c r="J27" i="6"/>
  <c r="I27" i="6"/>
  <c r="H27" i="6"/>
  <c r="G27" i="6"/>
  <c r="F27" i="6"/>
  <c r="E27" i="6"/>
  <c r="D27" i="6"/>
  <c r="C27" i="6"/>
  <c r="N26" i="6"/>
  <c r="M26" i="6"/>
  <c r="L26" i="6"/>
  <c r="K26" i="6"/>
  <c r="J26" i="6"/>
  <c r="I26" i="6"/>
  <c r="H26" i="6"/>
  <c r="G26" i="6"/>
  <c r="F26" i="6"/>
  <c r="E26" i="6"/>
  <c r="D26" i="6"/>
  <c r="C26" i="6"/>
  <c r="N25" i="6"/>
  <c r="M25" i="6"/>
  <c r="L25" i="6"/>
  <c r="K25" i="6"/>
  <c r="J25" i="6"/>
  <c r="I25" i="6"/>
  <c r="H25" i="6"/>
  <c r="G25" i="6"/>
  <c r="F25" i="6"/>
  <c r="E25" i="6"/>
  <c r="D25" i="6"/>
  <c r="C25" i="6"/>
  <c r="N24" i="6"/>
  <c r="M24" i="6"/>
  <c r="L24" i="6"/>
  <c r="K24" i="6"/>
  <c r="J24" i="6"/>
  <c r="I24" i="6"/>
  <c r="H24" i="6"/>
  <c r="G24" i="6"/>
  <c r="F24" i="6"/>
  <c r="E24" i="6"/>
  <c r="D24" i="6"/>
  <c r="C24" i="6"/>
  <c r="N23" i="6"/>
  <c r="M23" i="6"/>
  <c r="L23" i="6"/>
  <c r="K23" i="6"/>
  <c r="J23" i="6"/>
  <c r="I23" i="6"/>
  <c r="H23" i="6"/>
  <c r="G23" i="6"/>
  <c r="F23" i="6"/>
  <c r="E23" i="6"/>
  <c r="D23" i="6"/>
  <c r="C23" i="6"/>
  <c r="N22" i="6"/>
  <c r="M22" i="6"/>
  <c r="L22" i="6"/>
  <c r="K22" i="6"/>
  <c r="J22" i="6"/>
  <c r="I22" i="6"/>
  <c r="H22" i="6"/>
  <c r="G22" i="6"/>
  <c r="F22" i="6"/>
  <c r="E22" i="6"/>
  <c r="D22" i="6"/>
  <c r="C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N14" i="6"/>
  <c r="M14" i="6"/>
  <c r="L14" i="6"/>
  <c r="K14" i="6"/>
  <c r="J14" i="6"/>
  <c r="I14" i="6"/>
  <c r="H14" i="6"/>
  <c r="G14" i="6"/>
  <c r="F14" i="6"/>
  <c r="E14" i="6"/>
  <c r="D14" i="6"/>
  <c r="C14" i="6"/>
  <c r="N13" i="6"/>
  <c r="M13" i="6"/>
  <c r="L13" i="6"/>
  <c r="K13" i="6"/>
  <c r="J13" i="6"/>
  <c r="I13" i="6"/>
  <c r="H13" i="6"/>
  <c r="G13" i="6"/>
  <c r="F13" i="6"/>
  <c r="E13" i="6"/>
  <c r="D13" i="6"/>
  <c r="C13" i="6"/>
  <c r="N12" i="6"/>
  <c r="M12" i="6"/>
  <c r="L12" i="6"/>
  <c r="K12" i="6"/>
  <c r="J12" i="6"/>
  <c r="I12" i="6"/>
  <c r="H12" i="6"/>
  <c r="H30" i="6" s="1"/>
  <c r="G12" i="6"/>
  <c r="G30" i="6" s="1"/>
  <c r="F12" i="6"/>
  <c r="E12" i="6"/>
  <c r="D12" i="6"/>
  <c r="C12" i="6"/>
  <c r="N11" i="6"/>
  <c r="M11" i="6"/>
  <c r="M30" i="6" s="1"/>
  <c r="L11" i="6"/>
  <c r="L30" i="6" s="1"/>
  <c r="K11" i="6"/>
  <c r="K30" i="6" s="1"/>
  <c r="J11" i="6"/>
  <c r="J30" i="6" s="1"/>
  <c r="I11" i="6"/>
  <c r="I30" i="6" s="1"/>
  <c r="H11" i="6"/>
  <c r="G11" i="6"/>
  <c r="F11" i="6"/>
  <c r="E11" i="6"/>
  <c r="E30" i="6" s="1"/>
  <c r="D11" i="6"/>
  <c r="D30" i="6" s="1"/>
  <c r="C11" i="6"/>
  <c r="C30" i="6" s="1"/>
  <c r="L126" i="7"/>
  <c r="I126" i="7"/>
  <c r="H126" i="7"/>
  <c r="D126" i="7"/>
  <c r="B126" i="7"/>
  <c r="N125" i="7"/>
  <c r="M125" i="7"/>
  <c r="L125" i="7"/>
  <c r="K125" i="7"/>
  <c r="J125" i="7"/>
  <c r="I125" i="7"/>
  <c r="H125" i="7"/>
  <c r="G125" i="7"/>
  <c r="F125" i="7"/>
  <c r="E125" i="7"/>
  <c r="D125" i="7"/>
  <c r="C125" i="7"/>
  <c r="N124" i="7"/>
  <c r="M124" i="7"/>
  <c r="L124" i="7"/>
  <c r="K124" i="7"/>
  <c r="J124" i="7"/>
  <c r="I124" i="7"/>
  <c r="H124" i="7"/>
  <c r="G124" i="7"/>
  <c r="F124" i="7"/>
  <c r="E124" i="7"/>
  <c r="D124" i="7"/>
  <c r="C124" i="7"/>
  <c r="N123" i="7"/>
  <c r="N126" i="7" s="1"/>
  <c r="M123" i="7"/>
  <c r="M126" i="7" s="1"/>
  <c r="L123" i="7"/>
  <c r="K123" i="7"/>
  <c r="K126" i="7" s="1"/>
  <c r="J123" i="7"/>
  <c r="J126" i="7" s="1"/>
  <c r="I123" i="7"/>
  <c r="H123" i="7"/>
  <c r="G123" i="7"/>
  <c r="G126" i="7" s="1"/>
  <c r="F123" i="7"/>
  <c r="F126" i="7" s="1"/>
  <c r="E123" i="7"/>
  <c r="E126" i="7" s="1"/>
  <c r="D123" i="7"/>
  <c r="C123" i="7"/>
  <c r="C126" i="7" s="1"/>
  <c r="M120" i="7"/>
  <c r="J120" i="7"/>
  <c r="I120" i="7"/>
  <c r="E120" i="7"/>
  <c r="B120" i="7"/>
  <c r="N119" i="7"/>
  <c r="M119" i="7"/>
  <c r="L119" i="7"/>
  <c r="K119" i="7"/>
  <c r="J119" i="7"/>
  <c r="I119" i="7"/>
  <c r="H119" i="7"/>
  <c r="G119" i="7"/>
  <c r="F119" i="7"/>
  <c r="E119" i="7"/>
  <c r="D119" i="7"/>
  <c r="C119" i="7"/>
  <c r="N118" i="7"/>
  <c r="M118" i="7"/>
  <c r="L118" i="7"/>
  <c r="K118" i="7"/>
  <c r="J118" i="7"/>
  <c r="I118" i="7"/>
  <c r="H118" i="7"/>
  <c r="G118" i="7"/>
  <c r="F118" i="7"/>
  <c r="E118" i="7"/>
  <c r="D118" i="7"/>
  <c r="C118" i="7"/>
  <c r="N117" i="7"/>
  <c r="M117" i="7"/>
  <c r="L117" i="7"/>
  <c r="K117" i="7"/>
  <c r="J117" i="7"/>
  <c r="I117" i="7"/>
  <c r="H117" i="7"/>
  <c r="G117" i="7"/>
  <c r="F117" i="7"/>
  <c r="E117" i="7"/>
  <c r="D117" i="7"/>
  <c r="C117" i="7"/>
  <c r="N116" i="7"/>
  <c r="M116" i="7"/>
  <c r="L116" i="7"/>
  <c r="K116" i="7"/>
  <c r="J116" i="7"/>
  <c r="I116" i="7"/>
  <c r="H116" i="7"/>
  <c r="G116" i="7"/>
  <c r="F116" i="7"/>
  <c r="E116" i="7"/>
  <c r="D116" i="7"/>
  <c r="C116" i="7"/>
  <c r="N115" i="7"/>
  <c r="M115" i="7"/>
  <c r="L115" i="7"/>
  <c r="K115" i="7"/>
  <c r="J115" i="7"/>
  <c r="I115" i="7"/>
  <c r="H115" i="7"/>
  <c r="G115" i="7"/>
  <c r="F115" i="7"/>
  <c r="E115" i="7"/>
  <c r="D115" i="7"/>
  <c r="C115" i="7"/>
  <c r="N114" i="7"/>
  <c r="N120" i="7" s="1"/>
  <c r="M114" i="7"/>
  <c r="L114" i="7"/>
  <c r="L120" i="7" s="1"/>
  <c r="K114" i="7"/>
  <c r="K120" i="7" s="1"/>
  <c r="J114" i="7"/>
  <c r="I114" i="7"/>
  <c r="H114" i="7"/>
  <c r="H120" i="7" s="1"/>
  <c r="G114" i="7"/>
  <c r="G120" i="7" s="1"/>
  <c r="F114" i="7"/>
  <c r="F120" i="7" s="1"/>
  <c r="E114" i="7"/>
  <c r="D114" i="7"/>
  <c r="D120" i="7" s="1"/>
  <c r="C114" i="7"/>
  <c r="C120" i="7" s="1"/>
  <c r="N111" i="7"/>
  <c r="J111" i="7"/>
  <c r="G111" i="7"/>
  <c r="F111" i="7"/>
  <c r="B111" i="7"/>
  <c r="N110" i="7"/>
  <c r="M110" i="7"/>
  <c r="L110" i="7"/>
  <c r="K110" i="7"/>
  <c r="J110" i="7"/>
  <c r="I110" i="7"/>
  <c r="H110" i="7"/>
  <c r="G110" i="7"/>
  <c r="F110" i="7"/>
  <c r="E110" i="7"/>
  <c r="D110" i="7"/>
  <c r="C110" i="7"/>
  <c r="N109" i="7"/>
  <c r="M109" i="7"/>
  <c r="L109" i="7"/>
  <c r="K109" i="7"/>
  <c r="J109" i="7"/>
  <c r="I109" i="7"/>
  <c r="H109" i="7"/>
  <c r="G109" i="7"/>
  <c r="F109" i="7"/>
  <c r="E109" i="7"/>
  <c r="D109" i="7"/>
  <c r="C109" i="7"/>
  <c r="N108" i="7"/>
  <c r="M108" i="7"/>
  <c r="L108" i="7"/>
  <c r="K108" i="7"/>
  <c r="J108" i="7"/>
  <c r="I108" i="7"/>
  <c r="H108" i="7"/>
  <c r="G108" i="7"/>
  <c r="F108" i="7"/>
  <c r="E108" i="7"/>
  <c r="D108" i="7"/>
  <c r="C108" i="7"/>
  <c r="N107" i="7"/>
  <c r="M107" i="7"/>
  <c r="L107" i="7"/>
  <c r="K107" i="7"/>
  <c r="J107" i="7"/>
  <c r="I107" i="7"/>
  <c r="H107" i="7"/>
  <c r="G107" i="7"/>
  <c r="F107" i="7"/>
  <c r="E107" i="7"/>
  <c r="D107" i="7"/>
  <c r="C107" i="7"/>
  <c r="N106" i="7"/>
  <c r="M106" i="7"/>
  <c r="L106" i="7"/>
  <c r="K106" i="7"/>
  <c r="J106" i="7"/>
  <c r="I106" i="7"/>
  <c r="H106" i="7"/>
  <c r="G106" i="7"/>
  <c r="F106" i="7"/>
  <c r="E106" i="7"/>
  <c r="D106" i="7"/>
  <c r="C106" i="7"/>
  <c r="N105" i="7"/>
  <c r="M105" i="7"/>
  <c r="L105" i="7"/>
  <c r="K105" i="7"/>
  <c r="J105" i="7"/>
  <c r="I105" i="7"/>
  <c r="H105" i="7"/>
  <c r="G105" i="7"/>
  <c r="F105" i="7"/>
  <c r="E105" i="7"/>
  <c r="D105" i="7"/>
  <c r="C105" i="7"/>
  <c r="N104" i="7"/>
  <c r="M104" i="7"/>
  <c r="L104" i="7"/>
  <c r="K104" i="7"/>
  <c r="J104" i="7"/>
  <c r="I104" i="7"/>
  <c r="H104" i="7"/>
  <c r="G104" i="7"/>
  <c r="F104" i="7"/>
  <c r="E104" i="7"/>
  <c r="D104" i="7"/>
  <c r="C104" i="7"/>
  <c r="N103" i="7"/>
  <c r="M103" i="7"/>
  <c r="M111" i="7" s="1"/>
  <c r="L103" i="7"/>
  <c r="L111" i="7" s="1"/>
  <c r="K103" i="7"/>
  <c r="K111" i="7" s="1"/>
  <c r="J103" i="7"/>
  <c r="I103" i="7"/>
  <c r="I111" i="7" s="1"/>
  <c r="H103" i="7"/>
  <c r="H111" i="7" s="1"/>
  <c r="G103" i="7"/>
  <c r="F103" i="7"/>
  <c r="E103" i="7"/>
  <c r="E111" i="7" s="1"/>
  <c r="D103" i="7"/>
  <c r="D111" i="7" s="1"/>
  <c r="C103" i="7"/>
  <c r="C111" i="7" s="1"/>
  <c r="L100" i="7"/>
  <c r="K100" i="7"/>
  <c r="G100" i="7"/>
  <c r="D100" i="7"/>
  <c r="C100" i="7"/>
  <c r="B100" i="7"/>
  <c r="N99" i="7"/>
  <c r="M99" i="7"/>
  <c r="L99" i="7"/>
  <c r="K99" i="7"/>
  <c r="J99" i="7"/>
  <c r="I99" i="7"/>
  <c r="H99" i="7"/>
  <c r="G99" i="7"/>
  <c r="F99" i="7"/>
  <c r="E99" i="7"/>
  <c r="D99" i="7"/>
  <c r="C99" i="7"/>
  <c r="N98" i="7"/>
  <c r="M98" i="7"/>
  <c r="L98" i="7"/>
  <c r="K98" i="7"/>
  <c r="J98" i="7"/>
  <c r="I98" i="7"/>
  <c r="H98" i="7"/>
  <c r="G98" i="7"/>
  <c r="F98" i="7"/>
  <c r="E98" i="7"/>
  <c r="D98" i="7"/>
  <c r="C98" i="7"/>
  <c r="N97" i="7"/>
  <c r="M97" i="7"/>
  <c r="L97" i="7"/>
  <c r="K97" i="7"/>
  <c r="J97" i="7"/>
  <c r="I97" i="7"/>
  <c r="H97" i="7"/>
  <c r="G97" i="7"/>
  <c r="F97" i="7"/>
  <c r="E97" i="7"/>
  <c r="D97" i="7"/>
  <c r="C97" i="7"/>
  <c r="N96" i="7"/>
  <c r="M96" i="7"/>
  <c r="L96" i="7"/>
  <c r="K96" i="7"/>
  <c r="J96" i="7"/>
  <c r="I96" i="7"/>
  <c r="H96" i="7"/>
  <c r="G96" i="7"/>
  <c r="F96" i="7"/>
  <c r="E96" i="7"/>
  <c r="D96" i="7"/>
  <c r="C96" i="7"/>
  <c r="N95" i="7"/>
  <c r="M95" i="7"/>
  <c r="L95" i="7"/>
  <c r="K95" i="7"/>
  <c r="J95" i="7"/>
  <c r="I95" i="7"/>
  <c r="H95" i="7"/>
  <c r="G95" i="7"/>
  <c r="F95" i="7"/>
  <c r="E95" i="7"/>
  <c r="D95" i="7"/>
  <c r="C95" i="7"/>
  <c r="N94" i="7"/>
  <c r="M94" i="7"/>
  <c r="L94" i="7"/>
  <c r="K94" i="7"/>
  <c r="J94" i="7"/>
  <c r="I94" i="7"/>
  <c r="H94" i="7"/>
  <c r="G94" i="7"/>
  <c r="F94" i="7"/>
  <c r="E94" i="7"/>
  <c r="D94" i="7"/>
  <c r="C94" i="7"/>
  <c r="N93" i="7"/>
  <c r="M93" i="7"/>
  <c r="L93" i="7"/>
  <c r="K93" i="7"/>
  <c r="J93" i="7"/>
  <c r="I93" i="7"/>
  <c r="H93" i="7"/>
  <c r="G93" i="7"/>
  <c r="F93" i="7"/>
  <c r="E93" i="7"/>
  <c r="D93" i="7"/>
  <c r="C93" i="7"/>
  <c r="N92" i="7"/>
  <c r="M92" i="7"/>
  <c r="L92" i="7"/>
  <c r="K92" i="7"/>
  <c r="J92" i="7"/>
  <c r="I92" i="7"/>
  <c r="H92" i="7"/>
  <c r="G92" i="7"/>
  <c r="F92" i="7"/>
  <c r="E92" i="7"/>
  <c r="D92" i="7"/>
  <c r="C92" i="7"/>
  <c r="N91" i="7"/>
  <c r="M91" i="7"/>
  <c r="L91" i="7"/>
  <c r="K91" i="7"/>
  <c r="J91" i="7"/>
  <c r="I91" i="7"/>
  <c r="H91" i="7"/>
  <c r="G91" i="7"/>
  <c r="F91" i="7"/>
  <c r="E91" i="7"/>
  <c r="D91" i="7"/>
  <c r="C91" i="7"/>
  <c r="N90" i="7"/>
  <c r="M90" i="7"/>
  <c r="M100" i="7" s="1"/>
  <c r="L90" i="7"/>
  <c r="K90" i="7"/>
  <c r="J90" i="7"/>
  <c r="I90" i="7"/>
  <c r="H90" i="7"/>
  <c r="G90" i="7"/>
  <c r="F90" i="7"/>
  <c r="E90" i="7"/>
  <c r="E100" i="7" s="1"/>
  <c r="D90" i="7"/>
  <c r="C90" i="7"/>
  <c r="N89" i="7"/>
  <c r="N100" i="7" s="1"/>
  <c r="M89" i="7"/>
  <c r="L89" i="7"/>
  <c r="K89" i="7"/>
  <c r="J89" i="7"/>
  <c r="J100" i="7" s="1"/>
  <c r="I89" i="7"/>
  <c r="I100" i="7" s="1"/>
  <c r="H89" i="7"/>
  <c r="H100" i="7" s="1"/>
  <c r="G89" i="7"/>
  <c r="F89" i="7"/>
  <c r="F100" i="7" s="1"/>
  <c r="E89" i="7"/>
  <c r="D89" i="7"/>
  <c r="C89" i="7"/>
  <c r="M86" i="7"/>
  <c r="L86" i="7"/>
  <c r="H86" i="7"/>
  <c r="E86" i="7"/>
  <c r="D86" i="7"/>
  <c r="B86" i="7"/>
  <c r="N85" i="7"/>
  <c r="M85" i="7"/>
  <c r="L85" i="7"/>
  <c r="K85" i="7"/>
  <c r="J85" i="7"/>
  <c r="I85" i="7"/>
  <c r="H85" i="7"/>
  <c r="G85" i="7"/>
  <c r="F85" i="7"/>
  <c r="E85" i="7"/>
  <c r="D85" i="7"/>
  <c r="C85" i="7"/>
  <c r="N84" i="7"/>
  <c r="M84" i="7"/>
  <c r="L84" i="7"/>
  <c r="K84" i="7"/>
  <c r="J84" i="7"/>
  <c r="I84" i="7"/>
  <c r="H84" i="7"/>
  <c r="G84" i="7"/>
  <c r="F84" i="7"/>
  <c r="E84" i="7"/>
  <c r="D84" i="7"/>
  <c r="C84" i="7"/>
  <c r="N83" i="7"/>
  <c r="M83" i="7"/>
  <c r="L83" i="7"/>
  <c r="K83" i="7"/>
  <c r="J83" i="7"/>
  <c r="I83" i="7"/>
  <c r="H83" i="7"/>
  <c r="G83" i="7"/>
  <c r="F83" i="7"/>
  <c r="E83" i="7"/>
  <c r="D83" i="7"/>
  <c r="C83" i="7"/>
  <c r="N82" i="7"/>
  <c r="M82" i="7"/>
  <c r="L82" i="7"/>
  <c r="K82" i="7"/>
  <c r="J82" i="7"/>
  <c r="I82" i="7"/>
  <c r="H82" i="7"/>
  <c r="G82" i="7"/>
  <c r="F82" i="7"/>
  <c r="E82" i="7"/>
  <c r="D82" i="7"/>
  <c r="C82" i="7"/>
  <c r="N81" i="7"/>
  <c r="M81" i="7"/>
  <c r="L81" i="7"/>
  <c r="K81" i="7"/>
  <c r="J81" i="7"/>
  <c r="I81" i="7"/>
  <c r="H81" i="7"/>
  <c r="G81" i="7"/>
  <c r="F81" i="7"/>
  <c r="E81" i="7"/>
  <c r="D81" i="7"/>
  <c r="C81" i="7"/>
  <c r="N80" i="7"/>
  <c r="M80" i="7"/>
  <c r="L80" i="7"/>
  <c r="K80" i="7"/>
  <c r="J80" i="7"/>
  <c r="I80" i="7"/>
  <c r="H80" i="7"/>
  <c r="G80" i="7"/>
  <c r="F80" i="7"/>
  <c r="E80" i="7"/>
  <c r="D80" i="7"/>
  <c r="C80" i="7"/>
  <c r="N79" i="7"/>
  <c r="M79" i="7"/>
  <c r="L79" i="7"/>
  <c r="K79" i="7"/>
  <c r="J79" i="7"/>
  <c r="I79" i="7"/>
  <c r="H79" i="7"/>
  <c r="G79" i="7"/>
  <c r="F79" i="7"/>
  <c r="E79" i="7"/>
  <c r="D79" i="7"/>
  <c r="C79" i="7"/>
  <c r="N78" i="7"/>
  <c r="N86" i="7" s="1"/>
  <c r="M78" i="7"/>
  <c r="L78" i="7"/>
  <c r="K78" i="7"/>
  <c r="J78" i="7"/>
  <c r="I78" i="7"/>
  <c r="H78" i="7"/>
  <c r="G78" i="7"/>
  <c r="F78" i="7"/>
  <c r="F86" i="7" s="1"/>
  <c r="E78" i="7"/>
  <c r="D78" i="7"/>
  <c r="C78" i="7"/>
  <c r="N77" i="7"/>
  <c r="M77" i="7"/>
  <c r="L77" i="7"/>
  <c r="K77" i="7"/>
  <c r="K86" i="7" s="1"/>
  <c r="J77" i="7"/>
  <c r="J86" i="7" s="1"/>
  <c r="I77" i="7"/>
  <c r="I86" i="7" s="1"/>
  <c r="H77" i="7"/>
  <c r="G77" i="7"/>
  <c r="G86" i="7" s="1"/>
  <c r="F77" i="7"/>
  <c r="E77" i="7"/>
  <c r="D77" i="7"/>
  <c r="C77" i="7"/>
  <c r="C86" i="7" s="1"/>
  <c r="N74" i="7"/>
  <c r="M74" i="7"/>
  <c r="I74" i="7"/>
  <c r="F74" i="7"/>
  <c r="E74" i="7"/>
  <c r="B74" i="7"/>
  <c r="N73" i="7"/>
  <c r="M73" i="7"/>
  <c r="L73" i="7"/>
  <c r="K73" i="7"/>
  <c r="J73" i="7"/>
  <c r="I73" i="7"/>
  <c r="H73" i="7"/>
  <c r="G73" i="7"/>
  <c r="F73" i="7"/>
  <c r="E73" i="7"/>
  <c r="D73" i="7"/>
  <c r="C73" i="7"/>
  <c r="N72" i="7"/>
  <c r="M72" i="7"/>
  <c r="L72" i="7"/>
  <c r="L74" i="7" s="1"/>
  <c r="K72" i="7"/>
  <c r="K74" i="7" s="1"/>
  <c r="J72" i="7"/>
  <c r="J74" i="7" s="1"/>
  <c r="I72" i="7"/>
  <c r="H72" i="7"/>
  <c r="H74" i="7" s="1"/>
  <c r="G72" i="7"/>
  <c r="G74" i="7" s="1"/>
  <c r="F72" i="7"/>
  <c r="E72" i="7"/>
  <c r="D72" i="7"/>
  <c r="D74" i="7" s="1"/>
  <c r="C72" i="7"/>
  <c r="C74" i="7" s="1"/>
  <c r="N69" i="7"/>
  <c r="K69" i="7"/>
  <c r="J69" i="7"/>
  <c r="F69" i="7"/>
  <c r="C69" i="7"/>
  <c r="B69" i="7"/>
  <c r="N68" i="7"/>
  <c r="M68" i="7"/>
  <c r="L68" i="7"/>
  <c r="K68" i="7"/>
  <c r="J68" i="7"/>
  <c r="I68" i="7"/>
  <c r="H68" i="7"/>
  <c r="G68" i="7"/>
  <c r="F68" i="7"/>
  <c r="E68" i="7"/>
  <c r="D68" i="7"/>
  <c r="C68" i="7"/>
  <c r="N67" i="7"/>
  <c r="M67" i="7"/>
  <c r="L67" i="7"/>
  <c r="K67" i="7"/>
  <c r="J67" i="7"/>
  <c r="I67" i="7"/>
  <c r="H67" i="7"/>
  <c r="G67" i="7"/>
  <c r="F67" i="7"/>
  <c r="E67" i="7"/>
  <c r="D67" i="7"/>
  <c r="C67" i="7"/>
  <c r="N66" i="7"/>
  <c r="M66" i="7"/>
  <c r="L66" i="7"/>
  <c r="K66" i="7"/>
  <c r="J66" i="7"/>
  <c r="I66" i="7"/>
  <c r="H66" i="7"/>
  <c r="G66" i="7"/>
  <c r="F66" i="7"/>
  <c r="E66" i="7"/>
  <c r="D66" i="7"/>
  <c r="C66" i="7"/>
  <c r="N65" i="7"/>
  <c r="M65" i="7"/>
  <c r="L65" i="7"/>
  <c r="K65" i="7"/>
  <c r="J65" i="7"/>
  <c r="I65" i="7"/>
  <c r="H65" i="7"/>
  <c r="G65" i="7"/>
  <c r="F65" i="7"/>
  <c r="E65" i="7"/>
  <c r="D65" i="7"/>
  <c r="C65" i="7"/>
  <c r="N64" i="7"/>
  <c r="M64" i="7"/>
  <c r="L64" i="7"/>
  <c r="K64" i="7"/>
  <c r="J64" i="7"/>
  <c r="I64" i="7"/>
  <c r="H64" i="7"/>
  <c r="G64" i="7"/>
  <c r="F64" i="7"/>
  <c r="E64" i="7"/>
  <c r="D64" i="7"/>
  <c r="C64" i="7"/>
  <c r="N63" i="7"/>
  <c r="M63" i="7"/>
  <c r="L63" i="7"/>
  <c r="K63" i="7"/>
  <c r="J63" i="7"/>
  <c r="I63" i="7"/>
  <c r="H63" i="7"/>
  <c r="G63" i="7"/>
  <c r="F63" i="7"/>
  <c r="E63" i="7"/>
  <c r="D63" i="7"/>
  <c r="C63" i="7"/>
  <c r="N62" i="7"/>
  <c r="M62" i="7"/>
  <c r="L62" i="7"/>
  <c r="K62" i="7"/>
  <c r="J62" i="7"/>
  <c r="I62" i="7"/>
  <c r="H62" i="7"/>
  <c r="G62" i="7"/>
  <c r="F62" i="7"/>
  <c r="E62" i="7"/>
  <c r="D62" i="7"/>
  <c r="C62" i="7"/>
  <c r="N61" i="7"/>
  <c r="M61" i="7"/>
  <c r="L61" i="7"/>
  <c r="K61" i="7"/>
  <c r="J61" i="7"/>
  <c r="I61" i="7"/>
  <c r="H61" i="7"/>
  <c r="G61" i="7"/>
  <c r="F61" i="7"/>
  <c r="E61" i="7"/>
  <c r="D61" i="7"/>
  <c r="C61" i="7"/>
  <c r="N60" i="7"/>
  <c r="M60" i="7"/>
  <c r="L60" i="7"/>
  <c r="K60" i="7"/>
  <c r="J60" i="7"/>
  <c r="I60" i="7"/>
  <c r="H60" i="7"/>
  <c r="G60" i="7"/>
  <c r="F60" i="7"/>
  <c r="E60" i="7"/>
  <c r="D60" i="7"/>
  <c r="C60" i="7"/>
  <c r="N59" i="7"/>
  <c r="M59" i="7"/>
  <c r="L59" i="7"/>
  <c r="K59" i="7"/>
  <c r="J59" i="7"/>
  <c r="I59" i="7"/>
  <c r="H59" i="7"/>
  <c r="G59" i="7"/>
  <c r="F59" i="7"/>
  <c r="E59" i="7"/>
  <c r="D59" i="7"/>
  <c r="C59" i="7"/>
  <c r="N58" i="7"/>
  <c r="M58" i="7"/>
  <c r="L58" i="7"/>
  <c r="K58" i="7"/>
  <c r="J58" i="7"/>
  <c r="I58" i="7"/>
  <c r="H58" i="7"/>
  <c r="G58" i="7"/>
  <c r="F58" i="7"/>
  <c r="E58" i="7"/>
  <c r="D58" i="7"/>
  <c r="C58" i="7"/>
  <c r="N57" i="7"/>
  <c r="M57" i="7"/>
  <c r="L57" i="7"/>
  <c r="K57" i="7"/>
  <c r="J57" i="7"/>
  <c r="I57" i="7"/>
  <c r="H57" i="7"/>
  <c r="G57" i="7"/>
  <c r="F57" i="7"/>
  <c r="E57" i="7"/>
  <c r="D57" i="7"/>
  <c r="C57" i="7"/>
  <c r="N56" i="7"/>
  <c r="M56" i="7"/>
  <c r="L56" i="7"/>
  <c r="K56" i="7"/>
  <c r="J56" i="7"/>
  <c r="I56" i="7"/>
  <c r="H56" i="7"/>
  <c r="G56" i="7"/>
  <c r="F56" i="7"/>
  <c r="E56" i="7"/>
  <c r="D56" i="7"/>
  <c r="C56" i="7"/>
  <c r="N55" i="7"/>
  <c r="M55" i="7"/>
  <c r="L55" i="7"/>
  <c r="K55" i="7"/>
  <c r="J55" i="7"/>
  <c r="I55" i="7"/>
  <c r="H55" i="7"/>
  <c r="G55" i="7"/>
  <c r="F55" i="7"/>
  <c r="E55" i="7"/>
  <c r="D55" i="7"/>
  <c r="C55" i="7"/>
  <c r="N54" i="7"/>
  <c r="M54" i="7"/>
  <c r="L54" i="7"/>
  <c r="K54" i="7"/>
  <c r="J54" i="7"/>
  <c r="I54" i="7"/>
  <c r="H54" i="7"/>
  <c r="G54" i="7"/>
  <c r="F54" i="7"/>
  <c r="E54" i="7"/>
  <c r="D54" i="7"/>
  <c r="C54" i="7"/>
  <c r="N53" i="7"/>
  <c r="M53" i="7"/>
  <c r="L53" i="7"/>
  <c r="L69" i="7" s="1"/>
  <c r="K53" i="7"/>
  <c r="J53" i="7"/>
  <c r="I53" i="7"/>
  <c r="H53" i="7"/>
  <c r="G53" i="7"/>
  <c r="F53" i="7"/>
  <c r="E53" i="7"/>
  <c r="D53" i="7"/>
  <c r="D69" i="7" s="1"/>
  <c r="C53" i="7"/>
  <c r="N52" i="7"/>
  <c r="M52" i="7"/>
  <c r="M69" i="7" s="1"/>
  <c r="L52" i="7"/>
  <c r="K52" i="7"/>
  <c r="J52" i="7"/>
  <c r="I52" i="7"/>
  <c r="I69" i="7" s="1"/>
  <c r="H52" i="7"/>
  <c r="H69" i="7" s="1"/>
  <c r="G52" i="7"/>
  <c r="G69" i="7" s="1"/>
  <c r="F52" i="7"/>
  <c r="E52" i="7"/>
  <c r="E69" i="7" s="1"/>
  <c r="D52" i="7"/>
  <c r="C52" i="7"/>
  <c r="L49" i="7"/>
  <c r="K49" i="7"/>
  <c r="G49" i="7"/>
  <c r="D49" i="7"/>
  <c r="C49" i="7"/>
  <c r="B49" i="7"/>
  <c r="N48" i="7"/>
  <c r="M48" i="7"/>
  <c r="L48" i="7"/>
  <c r="K48" i="7"/>
  <c r="J48" i="7"/>
  <c r="I48" i="7"/>
  <c r="H48" i="7"/>
  <c r="G48" i="7"/>
  <c r="F48" i="7"/>
  <c r="E48" i="7"/>
  <c r="D48" i="7"/>
  <c r="C48" i="7"/>
  <c r="N47" i="7"/>
  <c r="N49" i="7" s="1"/>
  <c r="M47" i="7"/>
  <c r="M49" i="7" s="1"/>
  <c r="L47" i="7"/>
  <c r="K47" i="7"/>
  <c r="J47" i="7"/>
  <c r="J49" i="7" s="1"/>
  <c r="I47" i="7"/>
  <c r="I49" i="7" s="1"/>
  <c r="H47" i="7"/>
  <c r="H49" i="7" s="1"/>
  <c r="G47" i="7"/>
  <c r="F47" i="7"/>
  <c r="F49" i="7" s="1"/>
  <c r="E47" i="7"/>
  <c r="E49" i="7" s="1"/>
  <c r="D47" i="7"/>
  <c r="C47" i="7"/>
  <c r="L44" i="7"/>
  <c r="I44" i="7"/>
  <c r="H44" i="7"/>
  <c r="H128" i="7" s="1"/>
  <c r="D44" i="7"/>
  <c r="B44" i="7"/>
  <c r="B128" i="7" s="1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N38" i="7"/>
  <c r="M38" i="7"/>
  <c r="L38" i="7"/>
  <c r="K38" i="7"/>
  <c r="J38" i="7"/>
  <c r="I38" i="7"/>
  <c r="H38" i="7"/>
  <c r="G38" i="7"/>
  <c r="F38" i="7"/>
  <c r="E38" i="7"/>
  <c r="D38" i="7"/>
  <c r="C38" i="7"/>
  <c r="N37" i="7"/>
  <c r="M37" i="7"/>
  <c r="L37" i="7"/>
  <c r="K37" i="7"/>
  <c r="J37" i="7"/>
  <c r="I37" i="7"/>
  <c r="H37" i="7"/>
  <c r="G37" i="7"/>
  <c r="F37" i="7"/>
  <c r="E37" i="7"/>
  <c r="D37" i="7"/>
  <c r="C37" i="7"/>
  <c r="N36" i="7"/>
  <c r="M36" i="7"/>
  <c r="L36" i="7"/>
  <c r="K36" i="7"/>
  <c r="J36" i="7"/>
  <c r="I36" i="7"/>
  <c r="H36" i="7"/>
  <c r="G36" i="7"/>
  <c r="F36" i="7"/>
  <c r="E36" i="7"/>
  <c r="D36" i="7"/>
  <c r="C36" i="7"/>
  <c r="N35" i="7"/>
  <c r="M35" i="7"/>
  <c r="L35" i="7"/>
  <c r="K35" i="7"/>
  <c r="J35" i="7"/>
  <c r="I35" i="7"/>
  <c r="H35" i="7"/>
  <c r="G35" i="7"/>
  <c r="F35" i="7"/>
  <c r="E35" i="7"/>
  <c r="D35" i="7"/>
  <c r="C35" i="7"/>
  <c r="N34" i="7"/>
  <c r="N44" i="7" s="1"/>
  <c r="M34" i="7"/>
  <c r="M44" i="7" s="1"/>
  <c r="L34" i="7"/>
  <c r="K34" i="7"/>
  <c r="K44" i="7" s="1"/>
  <c r="J34" i="7"/>
  <c r="J44" i="7" s="1"/>
  <c r="I34" i="7"/>
  <c r="H34" i="7"/>
  <c r="G34" i="7"/>
  <c r="G44" i="7" s="1"/>
  <c r="F34" i="7"/>
  <c r="F44" i="7" s="1"/>
  <c r="E34" i="7"/>
  <c r="E44" i="7" s="1"/>
  <c r="D34" i="7"/>
  <c r="C34" i="7"/>
  <c r="C44" i="7" s="1"/>
  <c r="N30" i="7"/>
  <c r="M30" i="7"/>
  <c r="I30" i="7"/>
  <c r="F30" i="7"/>
  <c r="E30" i="7"/>
  <c r="B30" i="7"/>
  <c r="B130" i="7" s="1"/>
  <c r="N29" i="7"/>
  <c r="M29" i="7"/>
  <c r="L29" i="7"/>
  <c r="K29" i="7"/>
  <c r="J29" i="7"/>
  <c r="I29" i="7"/>
  <c r="H29" i="7"/>
  <c r="G29" i="7"/>
  <c r="F29" i="7"/>
  <c r="E29" i="7"/>
  <c r="D29" i="7"/>
  <c r="C29" i="7"/>
  <c r="N28" i="7"/>
  <c r="M28" i="7"/>
  <c r="L28" i="7"/>
  <c r="K28" i="7"/>
  <c r="J28" i="7"/>
  <c r="I28" i="7"/>
  <c r="H28" i="7"/>
  <c r="G28" i="7"/>
  <c r="F28" i="7"/>
  <c r="E28" i="7"/>
  <c r="D28" i="7"/>
  <c r="C28" i="7"/>
  <c r="N27" i="7"/>
  <c r="M27" i="7"/>
  <c r="L27" i="7"/>
  <c r="K27" i="7"/>
  <c r="J27" i="7"/>
  <c r="I27" i="7"/>
  <c r="H27" i="7"/>
  <c r="G27" i="7"/>
  <c r="F27" i="7"/>
  <c r="E27" i="7"/>
  <c r="D27" i="7"/>
  <c r="C27" i="7"/>
  <c r="N26" i="7"/>
  <c r="M26" i="7"/>
  <c r="L26" i="7"/>
  <c r="K26" i="7"/>
  <c r="J26" i="7"/>
  <c r="I26" i="7"/>
  <c r="H26" i="7"/>
  <c r="G26" i="7"/>
  <c r="F26" i="7"/>
  <c r="E26" i="7"/>
  <c r="D26" i="7"/>
  <c r="C26" i="7"/>
  <c r="N25" i="7"/>
  <c r="M25" i="7"/>
  <c r="L25" i="7"/>
  <c r="K25" i="7"/>
  <c r="J25" i="7"/>
  <c r="I25" i="7"/>
  <c r="H25" i="7"/>
  <c r="G25" i="7"/>
  <c r="F25" i="7"/>
  <c r="E25" i="7"/>
  <c r="D25" i="7"/>
  <c r="C25" i="7"/>
  <c r="N24" i="7"/>
  <c r="M24" i="7"/>
  <c r="L24" i="7"/>
  <c r="K24" i="7"/>
  <c r="J24" i="7"/>
  <c r="I24" i="7"/>
  <c r="H24" i="7"/>
  <c r="G24" i="7"/>
  <c r="F24" i="7"/>
  <c r="E24" i="7"/>
  <c r="D24" i="7"/>
  <c r="C24" i="7"/>
  <c r="N23" i="7"/>
  <c r="M23" i="7"/>
  <c r="L23" i="7"/>
  <c r="K23" i="7"/>
  <c r="J23" i="7"/>
  <c r="I23" i="7"/>
  <c r="H23" i="7"/>
  <c r="G23" i="7"/>
  <c r="F23" i="7"/>
  <c r="E23" i="7"/>
  <c r="D23" i="7"/>
  <c r="C23" i="7"/>
  <c r="N22" i="7"/>
  <c r="M22" i="7"/>
  <c r="L22" i="7"/>
  <c r="K22" i="7"/>
  <c r="J22" i="7"/>
  <c r="I22" i="7"/>
  <c r="H22" i="7"/>
  <c r="G22" i="7"/>
  <c r="F22" i="7"/>
  <c r="E22" i="7"/>
  <c r="D22" i="7"/>
  <c r="C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N14" i="7"/>
  <c r="M14" i="7"/>
  <c r="L14" i="7"/>
  <c r="K14" i="7"/>
  <c r="J14" i="7"/>
  <c r="I14" i="7"/>
  <c r="H14" i="7"/>
  <c r="G14" i="7"/>
  <c r="F14" i="7"/>
  <c r="E14" i="7"/>
  <c r="D14" i="7"/>
  <c r="C14" i="7"/>
  <c r="N13" i="7"/>
  <c r="M13" i="7"/>
  <c r="L13" i="7"/>
  <c r="K13" i="7"/>
  <c r="J13" i="7"/>
  <c r="I13" i="7"/>
  <c r="H13" i="7"/>
  <c r="G13" i="7"/>
  <c r="F13" i="7"/>
  <c r="E13" i="7"/>
  <c r="D13" i="7"/>
  <c r="C13" i="7"/>
  <c r="N12" i="7"/>
  <c r="M12" i="7"/>
  <c r="L12" i="7"/>
  <c r="K12" i="7"/>
  <c r="J12" i="7"/>
  <c r="I12" i="7"/>
  <c r="H12" i="7"/>
  <c r="G12" i="7"/>
  <c r="G30" i="7" s="1"/>
  <c r="F12" i="7"/>
  <c r="E12" i="7"/>
  <c r="D12" i="7"/>
  <c r="C12" i="7"/>
  <c r="N11" i="7"/>
  <c r="M11" i="7"/>
  <c r="L11" i="7"/>
  <c r="L30" i="7" s="1"/>
  <c r="K11" i="7"/>
  <c r="K30" i="7" s="1"/>
  <c r="J11" i="7"/>
  <c r="J30" i="7" s="1"/>
  <c r="I11" i="7"/>
  <c r="H11" i="7"/>
  <c r="H30" i="7" s="1"/>
  <c r="G11" i="7"/>
  <c r="F11" i="7"/>
  <c r="E11" i="7"/>
  <c r="D11" i="7"/>
  <c r="D30" i="7" s="1"/>
  <c r="C11" i="7"/>
  <c r="C30" i="7" s="1"/>
  <c r="C126" i="9" l="1"/>
  <c r="K126" i="9"/>
  <c r="M126" i="9"/>
  <c r="E126" i="9"/>
  <c r="E128" i="9" s="1"/>
  <c r="F126" i="9"/>
  <c r="N126" i="9"/>
  <c r="G120" i="9"/>
  <c r="I120" i="9"/>
  <c r="C111" i="9"/>
  <c r="K111" i="9"/>
  <c r="G111" i="9"/>
  <c r="F111" i="9"/>
  <c r="N111" i="9"/>
  <c r="I100" i="9"/>
  <c r="E100" i="9"/>
  <c r="M100" i="9"/>
  <c r="J86" i="9"/>
  <c r="D86" i="9"/>
  <c r="L86" i="9"/>
  <c r="G74" i="9"/>
  <c r="H74" i="9"/>
  <c r="H128" i="9" s="1"/>
  <c r="B128" i="9"/>
  <c r="B130" i="9" s="1"/>
  <c r="G69" i="9"/>
  <c r="H69" i="9"/>
  <c r="I49" i="9"/>
  <c r="C49" i="9"/>
  <c r="K49" i="9"/>
  <c r="N44" i="9"/>
  <c r="G128" i="9"/>
  <c r="G130" i="9" s="1"/>
  <c r="F44" i="9"/>
  <c r="J30" i="9"/>
  <c r="E30" i="9"/>
  <c r="M30" i="9"/>
  <c r="H30" i="9"/>
  <c r="K128" i="9"/>
  <c r="K130" i="9" s="1"/>
  <c r="D128" i="9"/>
  <c r="D130" i="9" s="1"/>
  <c r="J128" i="9"/>
  <c r="J130" i="9" s="1"/>
  <c r="M128" i="9"/>
  <c r="M130" i="9" s="1"/>
  <c r="N128" i="9"/>
  <c r="N130" i="9" s="1"/>
  <c r="L128" i="9"/>
  <c r="L130" i="9" s="1"/>
  <c r="I130" i="6"/>
  <c r="J130" i="6"/>
  <c r="C128" i="6"/>
  <c r="C130" i="6" s="1"/>
  <c r="K128" i="6"/>
  <c r="K130" i="6" s="1"/>
  <c r="G130" i="6"/>
  <c r="D128" i="6"/>
  <c r="D130" i="6" s="1"/>
  <c r="L128" i="6"/>
  <c r="H128" i="6"/>
  <c r="I128" i="6"/>
  <c r="H130" i="6"/>
  <c r="M128" i="6"/>
  <c r="M130" i="6"/>
  <c r="F128" i="6"/>
  <c r="N128" i="6"/>
  <c r="N130" i="6" s="1"/>
  <c r="G128" i="6"/>
  <c r="E128" i="6"/>
  <c r="E130" i="6" s="1"/>
  <c r="B130" i="6"/>
  <c r="L130" i="6"/>
  <c r="F130" i="6"/>
  <c r="M128" i="7"/>
  <c r="L128" i="7"/>
  <c r="H130" i="7"/>
  <c r="F128" i="7"/>
  <c r="F130" i="7" s="1"/>
  <c r="N128" i="7"/>
  <c r="I128" i="7"/>
  <c r="I130" i="7" s="1"/>
  <c r="E128" i="7"/>
  <c r="E130" i="7" s="1"/>
  <c r="G128" i="7"/>
  <c r="M130" i="7"/>
  <c r="D130" i="7"/>
  <c r="L130" i="7"/>
  <c r="N130" i="7"/>
  <c r="J128" i="7"/>
  <c r="J130" i="7" s="1"/>
  <c r="D128" i="7"/>
  <c r="G130" i="7"/>
  <c r="C128" i="7"/>
  <c r="C130" i="7"/>
  <c r="K128" i="7"/>
  <c r="K130" i="7" s="1"/>
  <c r="C128" i="9" l="1"/>
  <c r="C130" i="9" s="1"/>
  <c r="F128" i="9"/>
  <c r="F130" i="9" s="1"/>
  <c r="I128" i="9"/>
  <c r="I130" i="9" s="1"/>
  <c r="E130" i="9"/>
  <c r="H130" i="9"/>
  <c r="N126" i="8" l="1"/>
  <c r="J126" i="8"/>
  <c r="F126" i="8"/>
  <c r="B126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N124" i="8"/>
  <c r="M124" i="8"/>
  <c r="L124" i="8"/>
  <c r="K124" i="8"/>
  <c r="K126" i="8" s="1"/>
  <c r="J124" i="8"/>
  <c r="I124" i="8"/>
  <c r="H124" i="8"/>
  <c r="G124" i="8"/>
  <c r="F124" i="8"/>
  <c r="E124" i="8"/>
  <c r="D124" i="8"/>
  <c r="C124" i="8"/>
  <c r="C126" i="8" s="1"/>
  <c r="N123" i="8"/>
  <c r="M123" i="8"/>
  <c r="M126" i="8" s="1"/>
  <c r="L123" i="8"/>
  <c r="L126" i="8" s="1"/>
  <c r="K123" i="8"/>
  <c r="J123" i="8"/>
  <c r="I123" i="8"/>
  <c r="I126" i="8" s="1"/>
  <c r="H123" i="8"/>
  <c r="H126" i="8" s="1"/>
  <c r="G123" i="8"/>
  <c r="G126" i="8" s="1"/>
  <c r="F123" i="8"/>
  <c r="E123" i="8"/>
  <c r="E126" i="8" s="1"/>
  <c r="D123" i="8"/>
  <c r="D126" i="8" s="1"/>
  <c r="C123" i="8"/>
  <c r="K120" i="8"/>
  <c r="G120" i="8"/>
  <c r="C120" i="8"/>
  <c r="B120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N115" i="8"/>
  <c r="M115" i="8"/>
  <c r="L115" i="8"/>
  <c r="K115" i="8"/>
  <c r="J115" i="8"/>
  <c r="I115" i="8"/>
  <c r="I120" i="8" s="1"/>
  <c r="H115" i="8"/>
  <c r="G115" i="8"/>
  <c r="F115" i="8"/>
  <c r="E115" i="8"/>
  <c r="D115" i="8"/>
  <c r="C115" i="8"/>
  <c r="N114" i="8"/>
  <c r="N120" i="8" s="1"/>
  <c r="M114" i="8"/>
  <c r="M120" i="8" s="1"/>
  <c r="L114" i="8"/>
  <c r="L120" i="8" s="1"/>
  <c r="K114" i="8"/>
  <c r="J114" i="8"/>
  <c r="J120" i="8" s="1"/>
  <c r="I114" i="8"/>
  <c r="H114" i="8"/>
  <c r="H120" i="8" s="1"/>
  <c r="G114" i="8"/>
  <c r="F114" i="8"/>
  <c r="F120" i="8" s="1"/>
  <c r="E114" i="8"/>
  <c r="E120" i="8" s="1"/>
  <c r="D114" i="8"/>
  <c r="D120" i="8" s="1"/>
  <c r="C114" i="8"/>
  <c r="L111" i="8"/>
  <c r="H111" i="8"/>
  <c r="D111" i="8"/>
  <c r="B111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N104" i="8"/>
  <c r="N111" i="8" s="1"/>
  <c r="M104" i="8"/>
  <c r="L104" i="8"/>
  <c r="K104" i="8"/>
  <c r="J104" i="8"/>
  <c r="I104" i="8"/>
  <c r="H104" i="8"/>
  <c r="G104" i="8"/>
  <c r="F104" i="8"/>
  <c r="F111" i="8" s="1"/>
  <c r="E104" i="8"/>
  <c r="D104" i="8"/>
  <c r="C104" i="8"/>
  <c r="N103" i="8"/>
  <c r="M103" i="8"/>
  <c r="M111" i="8" s="1"/>
  <c r="L103" i="8"/>
  <c r="K103" i="8"/>
  <c r="K111" i="8" s="1"/>
  <c r="J103" i="8"/>
  <c r="J111" i="8" s="1"/>
  <c r="I103" i="8"/>
  <c r="I111" i="8" s="1"/>
  <c r="H103" i="8"/>
  <c r="G103" i="8"/>
  <c r="G111" i="8" s="1"/>
  <c r="F103" i="8"/>
  <c r="E103" i="8"/>
  <c r="E111" i="8" s="1"/>
  <c r="D103" i="8"/>
  <c r="C103" i="8"/>
  <c r="C111" i="8" s="1"/>
  <c r="M100" i="8"/>
  <c r="I100" i="8"/>
  <c r="E100" i="8"/>
  <c r="B100" i="8"/>
  <c r="N99" i="8"/>
  <c r="M99" i="8"/>
  <c r="L99" i="8"/>
  <c r="K99" i="8"/>
  <c r="J99" i="8"/>
  <c r="I99" i="8"/>
  <c r="H99" i="8"/>
  <c r="G99" i="8"/>
  <c r="F99" i="8"/>
  <c r="E99" i="8"/>
  <c r="D99" i="8"/>
  <c r="C99" i="8"/>
  <c r="N98" i="8"/>
  <c r="M98" i="8"/>
  <c r="L98" i="8"/>
  <c r="K98" i="8"/>
  <c r="J98" i="8"/>
  <c r="I98" i="8"/>
  <c r="H98" i="8"/>
  <c r="G98" i="8"/>
  <c r="F98" i="8"/>
  <c r="E98" i="8"/>
  <c r="D98" i="8"/>
  <c r="C98" i="8"/>
  <c r="N97" i="8"/>
  <c r="M97" i="8"/>
  <c r="L97" i="8"/>
  <c r="K97" i="8"/>
  <c r="J97" i="8"/>
  <c r="I97" i="8"/>
  <c r="H97" i="8"/>
  <c r="G97" i="8"/>
  <c r="F97" i="8"/>
  <c r="E97" i="8"/>
  <c r="D97" i="8"/>
  <c r="C97" i="8"/>
  <c r="N96" i="8"/>
  <c r="M96" i="8"/>
  <c r="L96" i="8"/>
  <c r="K96" i="8"/>
  <c r="J96" i="8"/>
  <c r="I96" i="8"/>
  <c r="H96" i="8"/>
  <c r="G96" i="8"/>
  <c r="F96" i="8"/>
  <c r="E96" i="8"/>
  <c r="D96" i="8"/>
  <c r="C96" i="8"/>
  <c r="N95" i="8"/>
  <c r="M95" i="8"/>
  <c r="L95" i="8"/>
  <c r="K95" i="8"/>
  <c r="J95" i="8"/>
  <c r="I95" i="8"/>
  <c r="H95" i="8"/>
  <c r="G95" i="8"/>
  <c r="F95" i="8"/>
  <c r="E95" i="8"/>
  <c r="D95" i="8"/>
  <c r="C95" i="8"/>
  <c r="N94" i="8"/>
  <c r="M94" i="8"/>
  <c r="L94" i="8"/>
  <c r="K94" i="8"/>
  <c r="J94" i="8"/>
  <c r="I94" i="8"/>
  <c r="H94" i="8"/>
  <c r="G94" i="8"/>
  <c r="F94" i="8"/>
  <c r="E94" i="8"/>
  <c r="D94" i="8"/>
  <c r="C94" i="8"/>
  <c r="N93" i="8"/>
  <c r="M93" i="8"/>
  <c r="L93" i="8"/>
  <c r="K93" i="8"/>
  <c r="J93" i="8"/>
  <c r="I93" i="8"/>
  <c r="H93" i="8"/>
  <c r="G93" i="8"/>
  <c r="F93" i="8"/>
  <c r="E93" i="8"/>
  <c r="D93" i="8"/>
  <c r="C93" i="8"/>
  <c r="N92" i="8"/>
  <c r="M92" i="8"/>
  <c r="L92" i="8"/>
  <c r="K92" i="8"/>
  <c r="J92" i="8"/>
  <c r="I92" i="8"/>
  <c r="H92" i="8"/>
  <c r="G92" i="8"/>
  <c r="F92" i="8"/>
  <c r="E92" i="8"/>
  <c r="D92" i="8"/>
  <c r="C92" i="8"/>
  <c r="N91" i="8"/>
  <c r="M91" i="8"/>
  <c r="L91" i="8"/>
  <c r="K91" i="8"/>
  <c r="J91" i="8"/>
  <c r="I91" i="8"/>
  <c r="H91" i="8"/>
  <c r="G91" i="8"/>
  <c r="F91" i="8"/>
  <c r="E91" i="8"/>
  <c r="D91" i="8"/>
  <c r="C91" i="8"/>
  <c r="N90" i="8"/>
  <c r="N100" i="8" s="1"/>
  <c r="M90" i="8"/>
  <c r="L90" i="8"/>
  <c r="K90" i="8"/>
  <c r="J90" i="8"/>
  <c r="I90" i="8"/>
  <c r="H90" i="8"/>
  <c r="G90" i="8"/>
  <c r="F90" i="8"/>
  <c r="F100" i="8" s="1"/>
  <c r="E90" i="8"/>
  <c r="D90" i="8"/>
  <c r="C90" i="8"/>
  <c r="N89" i="8"/>
  <c r="M89" i="8"/>
  <c r="L89" i="8"/>
  <c r="L100" i="8" s="1"/>
  <c r="K89" i="8"/>
  <c r="K100" i="8" s="1"/>
  <c r="J89" i="8"/>
  <c r="J100" i="8" s="1"/>
  <c r="I89" i="8"/>
  <c r="H89" i="8"/>
  <c r="H100" i="8" s="1"/>
  <c r="G89" i="8"/>
  <c r="G100" i="8" s="1"/>
  <c r="F89" i="8"/>
  <c r="E89" i="8"/>
  <c r="D89" i="8"/>
  <c r="D100" i="8" s="1"/>
  <c r="C89" i="8"/>
  <c r="C100" i="8" s="1"/>
  <c r="N86" i="8"/>
  <c r="J86" i="8"/>
  <c r="F86" i="8"/>
  <c r="B86" i="8"/>
  <c r="N85" i="8"/>
  <c r="M85" i="8"/>
  <c r="L85" i="8"/>
  <c r="K85" i="8"/>
  <c r="J85" i="8"/>
  <c r="I85" i="8"/>
  <c r="H85" i="8"/>
  <c r="G85" i="8"/>
  <c r="F85" i="8"/>
  <c r="E85" i="8"/>
  <c r="D85" i="8"/>
  <c r="C85" i="8"/>
  <c r="N84" i="8"/>
  <c r="M84" i="8"/>
  <c r="L84" i="8"/>
  <c r="K84" i="8"/>
  <c r="J84" i="8"/>
  <c r="I84" i="8"/>
  <c r="H84" i="8"/>
  <c r="G84" i="8"/>
  <c r="F84" i="8"/>
  <c r="E84" i="8"/>
  <c r="D84" i="8"/>
  <c r="C84" i="8"/>
  <c r="N83" i="8"/>
  <c r="M83" i="8"/>
  <c r="L83" i="8"/>
  <c r="K83" i="8"/>
  <c r="J83" i="8"/>
  <c r="I83" i="8"/>
  <c r="H83" i="8"/>
  <c r="G83" i="8"/>
  <c r="F83" i="8"/>
  <c r="E83" i="8"/>
  <c r="D83" i="8"/>
  <c r="C83" i="8"/>
  <c r="N82" i="8"/>
  <c r="M82" i="8"/>
  <c r="L82" i="8"/>
  <c r="K82" i="8"/>
  <c r="J82" i="8"/>
  <c r="I82" i="8"/>
  <c r="H82" i="8"/>
  <c r="G82" i="8"/>
  <c r="F82" i="8"/>
  <c r="E82" i="8"/>
  <c r="D82" i="8"/>
  <c r="C82" i="8"/>
  <c r="N81" i="8"/>
  <c r="M81" i="8"/>
  <c r="L81" i="8"/>
  <c r="K81" i="8"/>
  <c r="J81" i="8"/>
  <c r="I81" i="8"/>
  <c r="H81" i="8"/>
  <c r="G81" i="8"/>
  <c r="F81" i="8"/>
  <c r="E81" i="8"/>
  <c r="D81" i="8"/>
  <c r="C81" i="8"/>
  <c r="N80" i="8"/>
  <c r="M80" i="8"/>
  <c r="L80" i="8"/>
  <c r="K80" i="8"/>
  <c r="J80" i="8"/>
  <c r="I80" i="8"/>
  <c r="H80" i="8"/>
  <c r="G80" i="8"/>
  <c r="F80" i="8"/>
  <c r="E80" i="8"/>
  <c r="D80" i="8"/>
  <c r="C80" i="8"/>
  <c r="N79" i="8"/>
  <c r="M79" i="8"/>
  <c r="L79" i="8"/>
  <c r="K79" i="8"/>
  <c r="J79" i="8"/>
  <c r="I79" i="8"/>
  <c r="H79" i="8"/>
  <c r="G79" i="8"/>
  <c r="F79" i="8"/>
  <c r="E79" i="8"/>
  <c r="D79" i="8"/>
  <c r="C79" i="8"/>
  <c r="N78" i="8"/>
  <c r="M78" i="8"/>
  <c r="L78" i="8"/>
  <c r="K78" i="8"/>
  <c r="J78" i="8"/>
  <c r="I78" i="8"/>
  <c r="H78" i="8"/>
  <c r="G78" i="8"/>
  <c r="G86" i="8" s="1"/>
  <c r="F78" i="8"/>
  <c r="E78" i="8"/>
  <c r="D78" i="8"/>
  <c r="C78" i="8"/>
  <c r="N77" i="8"/>
  <c r="M77" i="8"/>
  <c r="M86" i="8" s="1"/>
  <c r="L77" i="8"/>
  <c r="L86" i="8" s="1"/>
  <c r="K77" i="8"/>
  <c r="K86" i="8" s="1"/>
  <c r="J77" i="8"/>
  <c r="I77" i="8"/>
  <c r="I86" i="8" s="1"/>
  <c r="H77" i="8"/>
  <c r="H86" i="8" s="1"/>
  <c r="G77" i="8"/>
  <c r="F77" i="8"/>
  <c r="E77" i="8"/>
  <c r="E86" i="8" s="1"/>
  <c r="D77" i="8"/>
  <c r="D86" i="8" s="1"/>
  <c r="C77" i="8"/>
  <c r="C86" i="8" s="1"/>
  <c r="K74" i="8"/>
  <c r="G74" i="8"/>
  <c r="C74" i="8"/>
  <c r="B74" i="8"/>
  <c r="N73" i="8"/>
  <c r="M73" i="8"/>
  <c r="M74" i="8" s="1"/>
  <c r="L73" i="8"/>
  <c r="K73" i="8"/>
  <c r="J73" i="8"/>
  <c r="I73" i="8"/>
  <c r="H73" i="8"/>
  <c r="G73" i="8"/>
  <c r="F73" i="8"/>
  <c r="E73" i="8"/>
  <c r="E74" i="8" s="1"/>
  <c r="D73" i="8"/>
  <c r="C73" i="8"/>
  <c r="N72" i="8"/>
  <c r="N74" i="8" s="1"/>
  <c r="M72" i="8"/>
  <c r="L72" i="8"/>
  <c r="L74" i="8" s="1"/>
  <c r="K72" i="8"/>
  <c r="J72" i="8"/>
  <c r="J74" i="8" s="1"/>
  <c r="I72" i="8"/>
  <c r="I74" i="8" s="1"/>
  <c r="H72" i="8"/>
  <c r="H74" i="8" s="1"/>
  <c r="G72" i="8"/>
  <c r="F72" i="8"/>
  <c r="F74" i="8" s="1"/>
  <c r="E72" i="8"/>
  <c r="D72" i="8"/>
  <c r="D74" i="8" s="1"/>
  <c r="C72" i="8"/>
  <c r="L69" i="8"/>
  <c r="H69" i="8"/>
  <c r="D69" i="8"/>
  <c r="B69" i="8"/>
  <c r="N68" i="8"/>
  <c r="M68" i="8"/>
  <c r="L68" i="8"/>
  <c r="K68" i="8"/>
  <c r="J68" i="8"/>
  <c r="I68" i="8"/>
  <c r="H68" i="8"/>
  <c r="G68" i="8"/>
  <c r="F68" i="8"/>
  <c r="E68" i="8"/>
  <c r="D68" i="8"/>
  <c r="C68" i="8"/>
  <c r="N67" i="8"/>
  <c r="M67" i="8"/>
  <c r="L67" i="8"/>
  <c r="K67" i="8"/>
  <c r="J67" i="8"/>
  <c r="I67" i="8"/>
  <c r="H67" i="8"/>
  <c r="G67" i="8"/>
  <c r="F67" i="8"/>
  <c r="E67" i="8"/>
  <c r="D67" i="8"/>
  <c r="C67" i="8"/>
  <c r="N66" i="8"/>
  <c r="M66" i="8"/>
  <c r="L66" i="8"/>
  <c r="K66" i="8"/>
  <c r="J66" i="8"/>
  <c r="I66" i="8"/>
  <c r="H66" i="8"/>
  <c r="G66" i="8"/>
  <c r="F66" i="8"/>
  <c r="E66" i="8"/>
  <c r="D66" i="8"/>
  <c r="C66" i="8"/>
  <c r="N65" i="8"/>
  <c r="M65" i="8"/>
  <c r="L65" i="8"/>
  <c r="K65" i="8"/>
  <c r="J65" i="8"/>
  <c r="I65" i="8"/>
  <c r="H65" i="8"/>
  <c r="G65" i="8"/>
  <c r="F65" i="8"/>
  <c r="E65" i="8"/>
  <c r="D65" i="8"/>
  <c r="C65" i="8"/>
  <c r="N64" i="8"/>
  <c r="M64" i="8"/>
  <c r="L64" i="8"/>
  <c r="K64" i="8"/>
  <c r="J64" i="8"/>
  <c r="I64" i="8"/>
  <c r="H64" i="8"/>
  <c r="G64" i="8"/>
  <c r="F64" i="8"/>
  <c r="E64" i="8"/>
  <c r="D64" i="8"/>
  <c r="C64" i="8"/>
  <c r="N63" i="8"/>
  <c r="M63" i="8"/>
  <c r="L63" i="8"/>
  <c r="K63" i="8"/>
  <c r="J63" i="8"/>
  <c r="I63" i="8"/>
  <c r="H63" i="8"/>
  <c r="G63" i="8"/>
  <c r="F63" i="8"/>
  <c r="E63" i="8"/>
  <c r="D63" i="8"/>
  <c r="C63" i="8"/>
  <c r="N62" i="8"/>
  <c r="M62" i="8"/>
  <c r="L62" i="8"/>
  <c r="K62" i="8"/>
  <c r="J62" i="8"/>
  <c r="I62" i="8"/>
  <c r="H62" i="8"/>
  <c r="G62" i="8"/>
  <c r="F62" i="8"/>
  <c r="E62" i="8"/>
  <c r="D62" i="8"/>
  <c r="C62" i="8"/>
  <c r="N61" i="8"/>
  <c r="M61" i="8"/>
  <c r="L61" i="8"/>
  <c r="K61" i="8"/>
  <c r="J61" i="8"/>
  <c r="I61" i="8"/>
  <c r="H61" i="8"/>
  <c r="G61" i="8"/>
  <c r="F61" i="8"/>
  <c r="E61" i="8"/>
  <c r="D61" i="8"/>
  <c r="C61" i="8"/>
  <c r="N60" i="8"/>
  <c r="M60" i="8"/>
  <c r="L60" i="8"/>
  <c r="K60" i="8"/>
  <c r="J60" i="8"/>
  <c r="I60" i="8"/>
  <c r="H60" i="8"/>
  <c r="G60" i="8"/>
  <c r="F60" i="8"/>
  <c r="E60" i="8"/>
  <c r="D60" i="8"/>
  <c r="C60" i="8"/>
  <c r="N59" i="8"/>
  <c r="M59" i="8"/>
  <c r="L59" i="8"/>
  <c r="K59" i="8"/>
  <c r="J59" i="8"/>
  <c r="I59" i="8"/>
  <c r="H59" i="8"/>
  <c r="G59" i="8"/>
  <c r="F59" i="8"/>
  <c r="E59" i="8"/>
  <c r="D59" i="8"/>
  <c r="C59" i="8"/>
  <c r="N58" i="8"/>
  <c r="M58" i="8"/>
  <c r="L58" i="8"/>
  <c r="K58" i="8"/>
  <c r="J58" i="8"/>
  <c r="I58" i="8"/>
  <c r="H58" i="8"/>
  <c r="G58" i="8"/>
  <c r="F58" i="8"/>
  <c r="E58" i="8"/>
  <c r="D58" i="8"/>
  <c r="C58" i="8"/>
  <c r="N57" i="8"/>
  <c r="M57" i="8"/>
  <c r="L57" i="8"/>
  <c r="K57" i="8"/>
  <c r="J57" i="8"/>
  <c r="I57" i="8"/>
  <c r="H57" i="8"/>
  <c r="G57" i="8"/>
  <c r="F57" i="8"/>
  <c r="E57" i="8"/>
  <c r="D57" i="8"/>
  <c r="C57" i="8"/>
  <c r="N56" i="8"/>
  <c r="M56" i="8"/>
  <c r="L56" i="8"/>
  <c r="K56" i="8"/>
  <c r="J56" i="8"/>
  <c r="I56" i="8"/>
  <c r="H56" i="8"/>
  <c r="G56" i="8"/>
  <c r="F56" i="8"/>
  <c r="E56" i="8"/>
  <c r="D56" i="8"/>
  <c r="C56" i="8"/>
  <c r="N55" i="8"/>
  <c r="M55" i="8"/>
  <c r="L55" i="8"/>
  <c r="K55" i="8"/>
  <c r="J55" i="8"/>
  <c r="I55" i="8"/>
  <c r="H55" i="8"/>
  <c r="G55" i="8"/>
  <c r="F55" i="8"/>
  <c r="E55" i="8"/>
  <c r="D55" i="8"/>
  <c r="C55" i="8"/>
  <c r="N54" i="8"/>
  <c r="M54" i="8"/>
  <c r="L54" i="8"/>
  <c r="K54" i="8"/>
  <c r="J54" i="8"/>
  <c r="I54" i="8"/>
  <c r="H54" i="8"/>
  <c r="G54" i="8"/>
  <c r="F54" i="8"/>
  <c r="E54" i="8"/>
  <c r="D54" i="8"/>
  <c r="C54" i="8"/>
  <c r="N53" i="8"/>
  <c r="M53" i="8"/>
  <c r="M69" i="8" s="1"/>
  <c r="L53" i="8"/>
  <c r="K53" i="8"/>
  <c r="J53" i="8"/>
  <c r="I53" i="8"/>
  <c r="H53" i="8"/>
  <c r="G53" i="8"/>
  <c r="F53" i="8"/>
  <c r="E53" i="8"/>
  <c r="E69" i="8" s="1"/>
  <c r="D53" i="8"/>
  <c r="C53" i="8"/>
  <c r="N52" i="8"/>
  <c r="N69" i="8" s="1"/>
  <c r="M52" i="8"/>
  <c r="L52" i="8"/>
  <c r="K52" i="8"/>
  <c r="K69" i="8" s="1"/>
  <c r="J52" i="8"/>
  <c r="J69" i="8" s="1"/>
  <c r="I52" i="8"/>
  <c r="I69" i="8" s="1"/>
  <c r="H52" i="8"/>
  <c r="G52" i="8"/>
  <c r="G69" i="8" s="1"/>
  <c r="F52" i="8"/>
  <c r="F69" i="8" s="1"/>
  <c r="E52" i="8"/>
  <c r="D52" i="8"/>
  <c r="C52" i="8"/>
  <c r="C69" i="8" s="1"/>
  <c r="N49" i="8"/>
  <c r="N128" i="8" s="1"/>
  <c r="M49" i="8"/>
  <c r="I49" i="8"/>
  <c r="E49" i="8"/>
  <c r="B49" i="8"/>
  <c r="N48" i="8"/>
  <c r="M48" i="8"/>
  <c r="L48" i="8"/>
  <c r="K48" i="8"/>
  <c r="K49" i="8" s="1"/>
  <c r="J48" i="8"/>
  <c r="I48" i="8"/>
  <c r="H48" i="8"/>
  <c r="G48" i="8"/>
  <c r="F48" i="8"/>
  <c r="E48" i="8"/>
  <c r="D48" i="8"/>
  <c r="C48" i="8"/>
  <c r="C49" i="8" s="1"/>
  <c r="N47" i="8"/>
  <c r="M47" i="8"/>
  <c r="L47" i="8"/>
  <c r="L49" i="8" s="1"/>
  <c r="K47" i="8"/>
  <c r="J47" i="8"/>
  <c r="J49" i="8" s="1"/>
  <c r="I47" i="8"/>
  <c r="H47" i="8"/>
  <c r="H49" i="8" s="1"/>
  <c r="G47" i="8"/>
  <c r="G49" i="8" s="1"/>
  <c r="F47" i="8"/>
  <c r="F49" i="8" s="1"/>
  <c r="F128" i="8" s="1"/>
  <c r="E47" i="8"/>
  <c r="D47" i="8"/>
  <c r="D49" i="8" s="1"/>
  <c r="C47" i="8"/>
  <c r="N44" i="8"/>
  <c r="J44" i="8"/>
  <c r="F44" i="8"/>
  <c r="B44" i="8"/>
  <c r="B128" i="8" s="1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N38" i="8"/>
  <c r="M38" i="8"/>
  <c r="L38" i="8"/>
  <c r="K38" i="8"/>
  <c r="J38" i="8"/>
  <c r="I38" i="8"/>
  <c r="H38" i="8"/>
  <c r="G38" i="8"/>
  <c r="F38" i="8"/>
  <c r="E38" i="8"/>
  <c r="D38" i="8"/>
  <c r="C38" i="8"/>
  <c r="N37" i="8"/>
  <c r="M37" i="8"/>
  <c r="L37" i="8"/>
  <c r="K37" i="8"/>
  <c r="J37" i="8"/>
  <c r="I37" i="8"/>
  <c r="H37" i="8"/>
  <c r="G37" i="8"/>
  <c r="F37" i="8"/>
  <c r="E37" i="8"/>
  <c r="D37" i="8"/>
  <c r="C37" i="8"/>
  <c r="N36" i="8"/>
  <c r="M36" i="8"/>
  <c r="L36" i="8"/>
  <c r="K36" i="8"/>
  <c r="J36" i="8"/>
  <c r="I36" i="8"/>
  <c r="H36" i="8"/>
  <c r="G36" i="8"/>
  <c r="F36" i="8"/>
  <c r="E36" i="8"/>
  <c r="D36" i="8"/>
  <c r="C36" i="8"/>
  <c r="N35" i="8"/>
  <c r="M35" i="8"/>
  <c r="L35" i="8"/>
  <c r="K35" i="8"/>
  <c r="J35" i="8"/>
  <c r="I35" i="8"/>
  <c r="H35" i="8"/>
  <c r="H44" i="8" s="1"/>
  <c r="G35" i="8"/>
  <c r="F35" i="8"/>
  <c r="E35" i="8"/>
  <c r="D35" i="8"/>
  <c r="C35" i="8"/>
  <c r="N34" i="8"/>
  <c r="M34" i="8"/>
  <c r="M44" i="8" s="1"/>
  <c r="L34" i="8"/>
  <c r="L44" i="8" s="1"/>
  <c r="K34" i="8"/>
  <c r="K44" i="8" s="1"/>
  <c r="J34" i="8"/>
  <c r="I34" i="8"/>
  <c r="I44" i="8" s="1"/>
  <c r="I128" i="8" s="1"/>
  <c r="H34" i="8"/>
  <c r="G34" i="8"/>
  <c r="G44" i="8" s="1"/>
  <c r="F34" i="8"/>
  <c r="E34" i="8"/>
  <c r="E44" i="8" s="1"/>
  <c r="D34" i="8"/>
  <c r="D44" i="8" s="1"/>
  <c r="C34" i="8"/>
  <c r="C44" i="8" s="1"/>
  <c r="K30" i="8"/>
  <c r="G30" i="8"/>
  <c r="C30" i="8"/>
  <c r="B30" i="8"/>
  <c r="N29" i="8"/>
  <c r="M29" i="8"/>
  <c r="L29" i="8"/>
  <c r="K29" i="8"/>
  <c r="J29" i="8"/>
  <c r="I29" i="8"/>
  <c r="H29" i="8"/>
  <c r="G29" i="8"/>
  <c r="F29" i="8"/>
  <c r="E29" i="8"/>
  <c r="D29" i="8"/>
  <c r="C29" i="8"/>
  <c r="N28" i="8"/>
  <c r="M28" i="8"/>
  <c r="L28" i="8"/>
  <c r="K28" i="8"/>
  <c r="J28" i="8"/>
  <c r="I28" i="8"/>
  <c r="H28" i="8"/>
  <c r="G28" i="8"/>
  <c r="F28" i="8"/>
  <c r="E28" i="8"/>
  <c r="D28" i="8"/>
  <c r="C28" i="8"/>
  <c r="N27" i="8"/>
  <c r="M27" i="8"/>
  <c r="L27" i="8"/>
  <c r="K27" i="8"/>
  <c r="J27" i="8"/>
  <c r="I27" i="8"/>
  <c r="H27" i="8"/>
  <c r="G27" i="8"/>
  <c r="F27" i="8"/>
  <c r="E27" i="8"/>
  <c r="D27" i="8"/>
  <c r="C27" i="8"/>
  <c r="N26" i="8"/>
  <c r="M26" i="8"/>
  <c r="L26" i="8"/>
  <c r="K26" i="8"/>
  <c r="J26" i="8"/>
  <c r="I26" i="8"/>
  <c r="H26" i="8"/>
  <c r="G26" i="8"/>
  <c r="F26" i="8"/>
  <c r="E26" i="8"/>
  <c r="D26" i="8"/>
  <c r="C26" i="8"/>
  <c r="N25" i="8"/>
  <c r="M25" i="8"/>
  <c r="L25" i="8"/>
  <c r="K25" i="8"/>
  <c r="J25" i="8"/>
  <c r="I25" i="8"/>
  <c r="H25" i="8"/>
  <c r="G25" i="8"/>
  <c r="F25" i="8"/>
  <c r="E25" i="8"/>
  <c r="D25" i="8"/>
  <c r="C25" i="8"/>
  <c r="N24" i="8"/>
  <c r="M24" i="8"/>
  <c r="L24" i="8"/>
  <c r="K24" i="8"/>
  <c r="J24" i="8"/>
  <c r="I24" i="8"/>
  <c r="H24" i="8"/>
  <c r="G24" i="8"/>
  <c r="F24" i="8"/>
  <c r="E24" i="8"/>
  <c r="D24" i="8"/>
  <c r="C24" i="8"/>
  <c r="N23" i="8"/>
  <c r="M23" i="8"/>
  <c r="L23" i="8"/>
  <c r="K23" i="8"/>
  <c r="J23" i="8"/>
  <c r="I23" i="8"/>
  <c r="H23" i="8"/>
  <c r="G23" i="8"/>
  <c r="F23" i="8"/>
  <c r="E23" i="8"/>
  <c r="D23" i="8"/>
  <c r="C23" i="8"/>
  <c r="N22" i="8"/>
  <c r="M22" i="8"/>
  <c r="L22" i="8"/>
  <c r="K22" i="8"/>
  <c r="J22" i="8"/>
  <c r="I22" i="8"/>
  <c r="H22" i="8"/>
  <c r="G22" i="8"/>
  <c r="F22" i="8"/>
  <c r="E22" i="8"/>
  <c r="D22" i="8"/>
  <c r="C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N14" i="8"/>
  <c r="M14" i="8"/>
  <c r="L14" i="8"/>
  <c r="K14" i="8"/>
  <c r="J14" i="8"/>
  <c r="I14" i="8"/>
  <c r="H14" i="8"/>
  <c r="G14" i="8"/>
  <c r="F14" i="8"/>
  <c r="E14" i="8"/>
  <c r="D14" i="8"/>
  <c r="C14" i="8"/>
  <c r="N13" i="8"/>
  <c r="M13" i="8"/>
  <c r="L13" i="8"/>
  <c r="K13" i="8"/>
  <c r="J13" i="8"/>
  <c r="I13" i="8"/>
  <c r="H13" i="8"/>
  <c r="G13" i="8"/>
  <c r="F13" i="8"/>
  <c r="E13" i="8"/>
  <c r="D13" i="8"/>
  <c r="C13" i="8"/>
  <c r="N12" i="8"/>
  <c r="M12" i="8"/>
  <c r="L12" i="8"/>
  <c r="K12" i="8"/>
  <c r="J12" i="8"/>
  <c r="I12" i="8"/>
  <c r="H12" i="8"/>
  <c r="H30" i="8" s="1"/>
  <c r="G12" i="8"/>
  <c r="F12" i="8"/>
  <c r="E12" i="8"/>
  <c r="D12" i="8"/>
  <c r="C12" i="8"/>
  <c r="N11" i="8"/>
  <c r="N30" i="8" s="1"/>
  <c r="M11" i="8"/>
  <c r="M30" i="8" s="1"/>
  <c r="L11" i="8"/>
  <c r="L30" i="8" s="1"/>
  <c r="K11" i="8"/>
  <c r="J11" i="8"/>
  <c r="J30" i="8" s="1"/>
  <c r="I11" i="8"/>
  <c r="I30" i="8" s="1"/>
  <c r="I130" i="8" s="1"/>
  <c r="H11" i="8"/>
  <c r="G11" i="8"/>
  <c r="F11" i="8"/>
  <c r="F30" i="8" s="1"/>
  <c r="E11" i="8"/>
  <c r="E30" i="8" s="1"/>
  <c r="D11" i="8"/>
  <c r="D30" i="8" s="1"/>
  <c r="C11" i="8"/>
  <c r="C128" i="8" l="1"/>
  <c r="C130" i="8" s="1"/>
  <c r="H130" i="8"/>
  <c r="D128" i="8"/>
  <c r="D130" i="8" s="1"/>
  <c r="L128" i="8"/>
  <c r="H128" i="8"/>
  <c r="E128" i="8"/>
  <c r="E130" i="8" s="1"/>
  <c r="M128" i="8"/>
  <c r="M130" i="8" s="1"/>
  <c r="J128" i="8"/>
  <c r="J130" i="8" s="1"/>
  <c r="L130" i="8"/>
  <c r="F130" i="8"/>
  <c r="N130" i="8"/>
  <c r="K128" i="8"/>
  <c r="K130" i="8" s="1"/>
  <c r="B130" i="8"/>
  <c r="G128" i="8"/>
  <c r="G130" i="8" s="1"/>
  <c r="I126" i="5" l="1"/>
  <c r="B126" i="5"/>
  <c r="N125" i="5"/>
  <c r="M125" i="5"/>
  <c r="L125" i="5"/>
  <c r="K125" i="5"/>
  <c r="J125" i="5"/>
  <c r="I125" i="5"/>
  <c r="H125" i="5"/>
  <c r="G125" i="5"/>
  <c r="F125" i="5"/>
  <c r="E125" i="5"/>
  <c r="D125" i="5"/>
  <c r="C125" i="5"/>
  <c r="N124" i="5"/>
  <c r="M124" i="5"/>
  <c r="L124" i="5"/>
  <c r="K124" i="5"/>
  <c r="J124" i="5"/>
  <c r="I124" i="5"/>
  <c r="H124" i="5"/>
  <c r="G124" i="5"/>
  <c r="F124" i="5"/>
  <c r="E124" i="5"/>
  <c r="D124" i="5"/>
  <c r="C124" i="5"/>
  <c r="N123" i="5"/>
  <c r="N126" i="5" s="1"/>
  <c r="M123" i="5"/>
  <c r="M126" i="5" s="1"/>
  <c r="L123" i="5"/>
  <c r="L126" i="5" s="1"/>
  <c r="K123" i="5"/>
  <c r="K126" i="5" s="1"/>
  <c r="J123" i="5"/>
  <c r="J126" i="5" s="1"/>
  <c r="I123" i="5"/>
  <c r="H123" i="5"/>
  <c r="H126" i="5" s="1"/>
  <c r="G123" i="5"/>
  <c r="G126" i="5" s="1"/>
  <c r="F123" i="5"/>
  <c r="F126" i="5" s="1"/>
  <c r="E123" i="5"/>
  <c r="E126" i="5" s="1"/>
  <c r="D123" i="5"/>
  <c r="D126" i="5" s="1"/>
  <c r="C123" i="5"/>
  <c r="C126" i="5" s="1"/>
  <c r="J120" i="5"/>
  <c r="B120" i="5"/>
  <c r="N119" i="5"/>
  <c r="M119" i="5"/>
  <c r="L119" i="5"/>
  <c r="K119" i="5"/>
  <c r="J119" i="5"/>
  <c r="I119" i="5"/>
  <c r="H119" i="5"/>
  <c r="G119" i="5"/>
  <c r="F119" i="5"/>
  <c r="E119" i="5"/>
  <c r="D119" i="5"/>
  <c r="C119" i="5"/>
  <c r="N118" i="5"/>
  <c r="M118" i="5"/>
  <c r="L118" i="5"/>
  <c r="K118" i="5"/>
  <c r="J118" i="5"/>
  <c r="I118" i="5"/>
  <c r="H118" i="5"/>
  <c r="G118" i="5"/>
  <c r="F118" i="5"/>
  <c r="E118" i="5"/>
  <c r="D118" i="5"/>
  <c r="C118" i="5"/>
  <c r="N117" i="5"/>
  <c r="M117" i="5"/>
  <c r="L117" i="5"/>
  <c r="K117" i="5"/>
  <c r="J117" i="5"/>
  <c r="I117" i="5"/>
  <c r="H117" i="5"/>
  <c r="G117" i="5"/>
  <c r="F117" i="5"/>
  <c r="E117" i="5"/>
  <c r="D117" i="5"/>
  <c r="C117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N114" i="5"/>
  <c r="N120" i="5" s="1"/>
  <c r="M114" i="5"/>
  <c r="M120" i="5" s="1"/>
  <c r="L114" i="5"/>
  <c r="L120" i="5" s="1"/>
  <c r="K114" i="5"/>
  <c r="K120" i="5" s="1"/>
  <c r="J114" i="5"/>
  <c r="I114" i="5"/>
  <c r="I120" i="5" s="1"/>
  <c r="H114" i="5"/>
  <c r="H120" i="5" s="1"/>
  <c r="G114" i="5"/>
  <c r="G120" i="5" s="1"/>
  <c r="F114" i="5"/>
  <c r="F120" i="5" s="1"/>
  <c r="E114" i="5"/>
  <c r="E120" i="5" s="1"/>
  <c r="D114" i="5"/>
  <c r="D120" i="5" s="1"/>
  <c r="C114" i="5"/>
  <c r="C120" i="5" s="1"/>
  <c r="G111" i="5"/>
  <c r="B111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N103" i="5"/>
  <c r="N111" i="5" s="1"/>
  <c r="M103" i="5"/>
  <c r="M111" i="5" s="1"/>
  <c r="L103" i="5"/>
  <c r="L111" i="5" s="1"/>
  <c r="K103" i="5"/>
  <c r="K111" i="5" s="1"/>
  <c r="J103" i="5"/>
  <c r="J111" i="5" s="1"/>
  <c r="I103" i="5"/>
  <c r="I111" i="5" s="1"/>
  <c r="H103" i="5"/>
  <c r="H111" i="5" s="1"/>
  <c r="G103" i="5"/>
  <c r="F103" i="5"/>
  <c r="F111" i="5" s="1"/>
  <c r="E103" i="5"/>
  <c r="E111" i="5" s="1"/>
  <c r="D103" i="5"/>
  <c r="D111" i="5" s="1"/>
  <c r="C103" i="5"/>
  <c r="C111" i="5" s="1"/>
  <c r="L100" i="5"/>
  <c r="D100" i="5"/>
  <c r="B100" i="5"/>
  <c r="N99" i="5"/>
  <c r="M99" i="5"/>
  <c r="L99" i="5"/>
  <c r="K99" i="5"/>
  <c r="J99" i="5"/>
  <c r="I99" i="5"/>
  <c r="H99" i="5"/>
  <c r="G99" i="5"/>
  <c r="F99" i="5"/>
  <c r="E99" i="5"/>
  <c r="D99" i="5"/>
  <c r="C99" i="5"/>
  <c r="N98" i="5"/>
  <c r="M98" i="5"/>
  <c r="L98" i="5"/>
  <c r="K98" i="5"/>
  <c r="J98" i="5"/>
  <c r="I98" i="5"/>
  <c r="H98" i="5"/>
  <c r="G98" i="5"/>
  <c r="F98" i="5"/>
  <c r="E98" i="5"/>
  <c r="D98" i="5"/>
  <c r="C98" i="5"/>
  <c r="N97" i="5"/>
  <c r="M97" i="5"/>
  <c r="L97" i="5"/>
  <c r="K97" i="5"/>
  <c r="J97" i="5"/>
  <c r="I97" i="5"/>
  <c r="H97" i="5"/>
  <c r="G97" i="5"/>
  <c r="F97" i="5"/>
  <c r="E97" i="5"/>
  <c r="D97" i="5"/>
  <c r="C97" i="5"/>
  <c r="N96" i="5"/>
  <c r="M96" i="5"/>
  <c r="L96" i="5"/>
  <c r="K96" i="5"/>
  <c r="J96" i="5"/>
  <c r="I96" i="5"/>
  <c r="H96" i="5"/>
  <c r="G96" i="5"/>
  <c r="F96" i="5"/>
  <c r="E96" i="5"/>
  <c r="D96" i="5"/>
  <c r="C96" i="5"/>
  <c r="N95" i="5"/>
  <c r="M95" i="5"/>
  <c r="L95" i="5"/>
  <c r="K95" i="5"/>
  <c r="J95" i="5"/>
  <c r="I95" i="5"/>
  <c r="H95" i="5"/>
  <c r="G95" i="5"/>
  <c r="F95" i="5"/>
  <c r="E95" i="5"/>
  <c r="D95" i="5"/>
  <c r="C95" i="5"/>
  <c r="N94" i="5"/>
  <c r="M94" i="5"/>
  <c r="L94" i="5"/>
  <c r="K94" i="5"/>
  <c r="J94" i="5"/>
  <c r="I94" i="5"/>
  <c r="H94" i="5"/>
  <c r="G94" i="5"/>
  <c r="F94" i="5"/>
  <c r="E94" i="5"/>
  <c r="D94" i="5"/>
  <c r="C94" i="5"/>
  <c r="N93" i="5"/>
  <c r="M93" i="5"/>
  <c r="L93" i="5"/>
  <c r="K93" i="5"/>
  <c r="J93" i="5"/>
  <c r="I93" i="5"/>
  <c r="H93" i="5"/>
  <c r="G93" i="5"/>
  <c r="F93" i="5"/>
  <c r="E93" i="5"/>
  <c r="D93" i="5"/>
  <c r="C93" i="5"/>
  <c r="N92" i="5"/>
  <c r="M92" i="5"/>
  <c r="L92" i="5"/>
  <c r="K92" i="5"/>
  <c r="J92" i="5"/>
  <c r="I92" i="5"/>
  <c r="H92" i="5"/>
  <c r="G92" i="5"/>
  <c r="F92" i="5"/>
  <c r="E92" i="5"/>
  <c r="D92" i="5"/>
  <c r="C92" i="5"/>
  <c r="N91" i="5"/>
  <c r="M91" i="5"/>
  <c r="L91" i="5"/>
  <c r="K91" i="5"/>
  <c r="J91" i="5"/>
  <c r="I91" i="5"/>
  <c r="H91" i="5"/>
  <c r="G91" i="5"/>
  <c r="F91" i="5"/>
  <c r="E91" i="5"/>
  <c r="D91" i="5"/>
  <c r="C91" i="5"/>
  <c r="N90" i="5"/>
  <c r="M90" i="5"/>
  <c r="L90" i="5"/>
  <c r="K90" i="5"/>
  <c r="J90" i="5"/>
  <c r="I90" i="5"/>
  <c r="H90" i="5"/>
  <c r="G90" i="5"/>
  <c r="F90" i="5"/>
  <c r="E90" i="5"/>
  <c r="D90" i="5"/>
  <c r="C90" i="5"/>
  <c r="N89" i="5"/>
  <c r="N100" i="5" s="1"/>
  <c r="M89" i="5"/>
  <c r="M100" i="5" s="1"/>
  <c r="L89" i="5"/>
  <c r="K89" i="5"/>
  <c r="K100" i="5" s="1"/>
  <c r="J89" i="5"/>
  <c r="J100" i="5" s="1"/>
  <c r="I89" i="5"/>
  <c r="I100" i="5" s="1"/>
  <c r="H89" i="5"/>
  <c r="H100" i="5" s="1"/>
  <c r="G89" i="5"/>
  <c r="G100" i="5" s="1"/>
  <c r="F89" i="5"/>
  <c r="F100" i="5" s="1"/>
  <c r="E89" i="5"/>
  <c r="E100" i="5" s="1"/>
  <c r="D89" i="5"/>
  <c r="C89" i="5"/>
  <c r="C100" i="5" s="1"/>
  <c r="M86" i="5"/>
  <c r="E86" i="5"/>
  <c r="B86" i="5"/>
  <c r="N85" i="5"/>
  <c r="M85" i="5"/>
  <c r="L85" i="5"/>
  <c r="K85" i="5"/>
  <c r="J85" i="5"/>
  <c r="I85" i="5"/>
  <c r="H85" i="5"/>
  <c r="G85" i="5"/>
  <c r="F85" i="5"/>
  <c r="E85" i="5"/>
  <c r="D85" i="5"/>
  <c r="C85" i="5"/>
  <c r="N84" i="5"/>
  <c r="M84" i="5"/>
  <c r="L84" i="5"/>
  <c r="K84" i="5"/>
  <c r="J84" i="5"/>
  <c r="I84" i="5"/>
  <c r="H84" i="5"/>
  <c r="G84" i="5"/>
  <c r="F84" i="5"/>
  <c r="E84" i="5"/>
  <c r="D84" i="5"/>
  <c r="C84" i="5"/>
  <c r="N83" i="5"/>
  <c r="M83" i="5"/>
  <c r="L83" i="5"/>
  <c r="K83" i="5"/>
  <c r="J83" i="5"/>
  <c r="I83" i="5"/>
  <c r="H83" i="5"/>
  <c r="G83" i="5"/>
  <c r="F83" i="5"/>
  <c r="E83" i="5"/>
  <c r="D83" i="5"/>
  <c r="C83" i="5"/>
  <c r="N82" i="5"/>
  <c r="M82" i="5"/>
  <c r="L82" i="5"/>
  <c r="K82" i="5"/>
  <c r="J82" i="5"/>
  <c r="I82" i="5"/>
  <c r="H82" i="5"/>
  <c r="G82" i="5"/>
  <c r="F82" i="5"/>
  <c r="E82" i="5"/>
  <c r="D82" i="5"/>
  <c r="C82" i="5"/>
  <c r="N81" i="5"/>
  <c r="M81" i="5"/>
  <c r="L81" i="5"/>
  <c r="K81" i="5"/>
  <c r="J81" i="5"/>
  <c r="I81" i="5"/>
  <c r="H81" i="5"/>
  <c r="G81" i="5"/>
  <c r="F81" i="5"/>
  <c r="E81" i="5"/>
  <c r="D81" i="5"/>
  <c r="C81" i="5"/>
  <c r="N80" i="5"/>
  <c r="M80" i="5"/>
  <c r="L80" i="5"/>
  <c r="K80" i="5"/>
  <c r="J80" i="5"/>
  <c r="I80" i="5"/>
  <c r="H80" i="5"/>
  <c r="G80" i="5"/>
  <c r="F80" i="5"/>
  <c r="E80" i="5"/>
  <c r="D80" i="5"/>
  <c r="C80" i="5"/>
  <c r="N79" i="5"/>
  <c r="M79" i="5"/>
  <c r="L79" i="5"/>
  <c r="K79" i="5"/>
  <c r="J79" i="5"/>
  <c r="I79" i="5"/>
  <c r="H79" i="5"/>
  <c r="G79" i="5"/>
  <c r="F79" i="5"/>
  <c r="E79" i="5"/>
  <c r="D79" i="5"/>
  <c r="C79" i="5"/>
  <c r="N78" i="5"/>
  <c r="M78" i="5"/>
  <c r="L78" i="5"/>
  <c r="K78" i="5"/>
  <c r="J78" i="5"/>
  <c r="I78" i="5"/>
  <c r="H78" i="5"/>
  <c r="G78" i="5"/>
  <c r="F78" i="5"/>
  <c r="E78" i="5"/>
  <c r="D78" i="5"/>
  <c r="C78" i="5"/>
  <c r="N77" i="5"/>
  <c r="N86" i="5" s="1"/>
  <c r="M77" i="5"/>
  <c r="L77" i="5"/>
  <c r="L86" i="5" s="1"/>
  <c r="K77" i="5"/>
  <c r="K86" i="5" s="1"/>
  <c r="J77" i="5"/>
  <c r="J86" i="5" s="1"/>
  <c r="I77" i="5"/>
  <c r="I86" i="5" s="1"/>
  <c r="H77" i="5"/>
  <c r="H86" i="5" s="1"/>
  <c r="G77" i="5"/>
  <c r="G86" i="5" s="1"/>
  <c r="F77" i="5"/>
  <c r="F86" i="5" s="1"/>
  <c r="E77" i="5"/>
  <c r="D77" i="5"/>
  <c r="D86" i="5" s="1"/>
  <c r="C77" i="5"/>
  <c r="C86" i="5" s="1"/>
  <c r="N74" i="5"/>
  <c r="F74" i="5"/>
  <c r="B74" i="5"/>
  <c r="N73" i="5"/>
  <c r="M73" i="5"/>
  <c r="L73" i="5"/>
  <c r="K73" i="5"/>
  <c r="J73" i="5"/>
  <c r="I73" i="5"/>
  <c r="H73" i="5"/>
  <c r="G73" i="5"/>
  <c r="F73" i="5"/>
  <c r="E73" i="5"/>
  <c r="D73" i="5"/>
  <c r="C73" i="5"/>
  <c r="N72" i="5"/>
  <c r="M72" i="5"/>
  <c r="M74" i="5" s="1"/>
  <c r="L72" i="5"/>
  <c r="L74" i="5" s="1"/>
  <c r="K72" i="5"/>
  <c r="K74" i="5" s="1"/>
  <c r="J72" i="5"/>
  <c r="J74" i="5" s="1"/>
  <c r="I72" i="5"/>
  <c r="I74" i="5" s="1"/>
  <c r="H72" i="5"/>
  <c r="H74" i="5" s="1"/>
  <c r="G72" i="5"/>
  <c r="G74" i="5" s="1"/>
  <c r="F72" i="5"/>
  <c r="E72" i="5"/>
  <c r="E74" i="5" s="1"/>
  <c r="D72" i="5"/>
  <c r="D74" i="5" s="1"/>
  <c r="C72" i="5"/>
  <c r="C74" i="5" s="1"/>
  <c r="K69" i="5"/>
  <c r="C69" i="5"/>
  <c r="B69" i="5"/>
  <c r="N68" i="5"/>
  <c r="M68" i="5"/>
  <c r="L68" i="5"/>
  <c r="K68" i="5"/>
  <c r="J68" i="5"/>
  <c r="I68" i="5"/>
  <c r="H68" i="5"/>
  <c r="G68" i="5"/>
  <c r="F68" i="5"/>
  <c r="E68" i="5"/>
  <c r="D68" i="5"/>
  <c r="C68" i="5"/>
  <c r="N67" i="5"/>
  <c r="M67" i="5"/>
  <c r="L67" i="5"/>
  <c r="K67" i="5"/>
  <c r="J67" i="5"/>
  <c r="I67" i="5"/>
  <c r="H67" i="5"/>
  <c r="G67" i="5"/>
  <c r="F67" i="5"/>
  <c r="E67" i="5"/>
  <c r="D67" i="5"/>
  <c r="C67" i="5"/>
  <c r="N66" i="5"/>
  <c r="M66" i="5"/>
  <c r="L66" i="5"/>
  <c r="K66" i="5"/>
  <c r="J66" i="5"/>
  <c r="I66" i="5"/>
  <c r="H66" i="5"/>
  <c r="G66" i="5"/>
  <c r="F66" i="5"/>
  <c r="E66" i="5"/>
  <c r="D66" i="5"/>
  <c r="C66" i="5"/>
  <c r="N65" i="5"/>
  <c r="M65" i="5"/>
  <c r="L65" i="5"/>
  <c r="K65" i="5"/>
  <c r="J65" i="5"/>
  <c r="I65" i="5"/>
  <c r="H65" i="5"/>
  <c r="G65" i="5"/>
  <c r="F65" i="5"/>
  <c r="E65" i="5"/>
  <c r="D65" i="5"/>
  <c r="C65" i="5"/>
  <c r="N64" i="5"/>
  <c r="M64" i="5"/>
  <c r="L64" i="5"/>
  <c r="K64" i="5"/>
  <c r="J64" i="5"/>
  <c r="I64" i="5"/>
  <c r="H64" i="5"/>
  <c r="G64" i="5"/>
  <c r="F64" i="5"/>
  <c r="E64" i="5"/>
  <c r="D64" i="5"/>
  <c r="C64" i="5"/>
  <c r="N63" i="5"/>
  <c r="M63" i="5"/>
  <c r="L63" i="5"/>
  <c r="K63" i="5"/>
  <c r="J63" i="5"/>
  <c r="I63" i="5"/>
  <c r="H63" i="5"/>
  <c r="G63" i="5"/>
  <c r="F63" i="5"/>
  <c r="E63" i="5"/>
  <c r="D63" i="5"/>
  <c r="C63" i="5"/>
  <c r="N62" i="5"/>
  <c r="M62" i="5"/>
  <c r="L62" i="5"/>
  <c r="K62" i="5"/>
  <c r="J62" i="5"/>
  <c r="I62" i="5"/>
  <c r="H62" i="5"/>
  <c r="G62" i="5"/>
  <c r="F62" i="5"/>
  <c r="E62" i="5"/>
  <c r="D62" i="5"/>
  <c r="C62" i="5"/>
  <c r="N61" i="5"/>
  <c r="M61" i="5"/>
  <c r="L61" i="5"/>
  <c r="K61" i="5"/>
  <c r="J61" i="5"/>
  <c r="I61" i="5"/>
  <c r="H61" i="5"/>
  <c r="G61" i="5"/>
  <c r="F61" i="5"/>
  <c r="E61" i="5"/>
  <c r="D61" i="5"/>
  <c r="C61" i="5"/>
  <c r="N60" i="5"/>
  <c r="M60" i="5"/>
  <c r="L60" i="5"/>
  <c r="K60" i="5"/>
  <c r="J60" i="5"/>
  <c r="I60" i="5"/>
  <c r="H60" i="5"/>
  <c r="G60" i="5"/>
  <c r="F60" i="5"/>
  <c r="E60" i="5"/>
  <c r="D60" i="5"/>
  <c r="C60" i="5"/>
  <c r="N59" i="5"/>
  <c r="M59" i="5"/>
  <c r="L59" i="5"/>
  <c r="K59" i="5"/>
  <c r="J59" i="5"/>
  <c r="I59" i="5"/>
  <c r="H59" i="5"/>
  <c r="G59" i="5"/>
  <c r="F59" i="5"/>
  <c r="E59" i="5"/>
  <c r="D59" i="5"/>
  <c r="C59" i="5"/>
  <c r="N58" i="5"/>
  <c r="M58" i="5"/>
  <c r="L58" i="5"/>
  <c r="K58" i="5"/>
  <c r="J58" i="5"/>
  <c r="I58" i="5"/>
  <c r="H58" i="5"/>
  <c r="G58" i="5"/>
  <c r="F58" i="5"/>
  <c r="E58" i="5"/>
  <c r="D58" i="5"/>
  <c r="C58" i="5"/>
  <c r="N57" i="5"/>
  <c r="M57" i="5"/>
  <c r="L57" i="5"/>
  <c r="K57" i="5"/>
  <c r="J57" i="5"/>
  <c r="I57" i="5"/>
  <c r="H57" i="5"/>
  <c r="G57" i="5"/>
  <c r="F57" i="5"/>
  <c r="E57" i="5"/>
  <c r="D57" i="5"/>
  <c r="C57" i="5"/>
  <c r="N56" i="5"/>
  <c r="M56" i="5"/>
  <c r="L56" i="5"/>
  <c r="K56" i="5"/>
  <c r="J56" i="5"/>
  <c r="I56" i="5"/>
  <c r="H56" i="5"/>
  <c r="G56" i="5"/>
  <c r="F56" i="5"/>
  <c r="E56" i="5"/>
  <c r="D56" i="5"/>
  <c r="C56" i="5"/>
  <c r="N55" i="5"/>
  <c r="M55" i="5"/>
  <c r="L55" i="5"/>
  <c r="K55" i="5"/>
  <c r="J55" i="5"/>
  <c r="I55" i="5"/>
  <c r="H55" i="5"/>
  <c r="G55" i="5"/>
  <c r="F55" i="5"/>
  <c r="E55" i="5"/>
  <c r="D55" i="5"/>
  <c r="C55" i="5"/>
  <c r="N54" i="5"/>
  <c r="M54" i="5"/>
  <c r="L54" i="5"/>
  <c r="K54" i="5"/>
  <c r="J54" i="5"/>
  <c r="I54" i="5"/>
  <c r="H54" i="5"/>
  <c r="G54" i="5"/>
  <c r="F54" i="5"/>
  <c r="E54" i="5"/>
  <c r="D54" i="5"/>
  <c r="C54" i="5"/>
  <c r="N53" i="5"/>
  <c r="M53" i="5"/>
  <c r="L53" i="5"/>
  <c r="K53" i="5"/>
  <c r="J53" i="5"/>
  <c r="I53" i="5"/>
  <c r="H53" i="5"/>
  <c r="G53" i="5"/>
  <c r="F53" i="5"/>
  <c r="E53" i="5"/>
  <c r="D53" i="5"/>
  <c r="C53" i="5"/>
  <c r="N52" i="5"/>
  <c r="N69" i="5" s="1"/>
  <c r="M52" i="5"/>
  <c r="M69" i="5" s="1"/>
  <c r="L52" i="5"/>
  <c r="L69" i="5" s="1"/>
  <c r="K52" i="5"/>
  <c r="J52" i="5"/>
  <c r="J69" i="5" s="1"/>
  <c r="I52" i="5"/>
  <c r="I69" i="5" s="1"/>
  <c r="H52" i="5"/>
  <c r="H69" i="5" s="1"/>
  <c r="G52" i="5"/>
  <c r="G69" i="5" s="1"/>
  <c r="F52" i="5"/>
  <c r="F69" i="5" s="1"/>
  <c r="E52" i="5"/>
  <c r="E69" i="5" s="1"/>
  <c r="D52" i="5"/>
  <c r="D69" i="5" s="1"/>
  <c r="C52" i="5"/>
  <c r="L49" i="5"/>
  <c r="H49" i="5"/>
  <c r="D49" i="5"/>
  <c r="B49" i="5"/>
  <c r="N48" i="5"/>
  <c r="M48" i="5"/>
  <c r="L48" i="5"/>
  <c r="K48" i="5"/>
  <c r="J48" i="5"/>
  <c r="I48" i="5"/>
  <c r="H48" i="5"/>
  <c r="G48" i="5"/>
  <c r="F48" i="5"/>
  <c r="E48" i="5"/>
  <c r="D48" i="5"/>
  <c r="C48" i="5"/>
  <c r="N47" i="5"/>
  <c r="N49" i="5" s="1"/>
  <c r="M47" i="5"/>
  <c r="M49" i="5" s="1"/>
  <c r="L47" i="5"/>
  <c r="K47" i="5"/>
  <c r="K49" i="5" s="1"/>
  <c r="J47" i="5"/>
  <c r="J49" i="5" s="1"/>
  <c r="I47" i="5"/>
  <c r="I49" i="5" s="1"/>
  <c r="H47" i="5"/>
  <c r="G47" i="5"/>
  <c r="G49" i="5" s="1"/>
  <c r="F47" i="5"/>
  <c r="F49" i="5" s="1"/>
  <c r="E47" i="5"/>
  <c r="E49" i="5" s="1"/>
  <c r="D47" i="5"/>
  <c r="C47" i="5"/>
  <c r="C49" i="5" s="1"/>
  <c r="I44" i="5"/>
  <c r="B44" i="5"/>
  <c r="B128" i="5" s="1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N38" i="5"/>
  <c r="M38" i="5"/>
  <c r="L38" i="5"/>
  <c r="K38" i="5"/>
  <c r="J38" i="5"/>
  <c r="I38" i="5"/>
  <c r="H38" i="5"/>
  <c r="G38" i="5"/>
  <c r="F38" i="5"/>
  <c r="E38" i="5"/>
  <c r="D38" i="5"/>
  <c r="C38" i="5"/>
  <c r="N37" i="5"/>
  <c r="M37" i="5"/>
  <c r="L37" i="5"/>
  <c r="K37" i="5"/>
  <c r="J37" i="5"/>
  <c r="I37" i="5"/>
  <c r="H37" i="5"/>
  <c r="G37" i="5"/>
  <c r="F37" i="5"/>
  <c r="E37" i="5"/>
  <c r="D37" i="5"/>
  <c r="C37" i="5"/>
  <c r="N36" i="5"/>
  <c r="M36" i="5"/>
  <c r="L36" i="5"/>
  <c r="K36" i="5"/>
  <c r="J36" i="5"/>
  <c r="I36" i="5"/>
  <c r="H36" i="5"/>
  <c r="G36" i="5"/>
  <c r="F36" i="5"/>
  <c r="E36" i="5"/>
  <c r="D36" i="5"/>
  <c r="C36" i="5"/>
  <c r="N35" i="5"/>
  <c r="M35" i="5"/>
  <c r="L35" i="5"/>
  <c r="K35" i="5"/>
  <c r="J35" i="5"/>
  <c r="I35" i="5"/>
  <c r="H35" i="5"/>
  <c r="G35" i="5"/>
  <c r="F35" i="5"/>
  <c r="E35" i="5"/>
  <c r="D35" i="5"/>
  <c r="C35" i="5"/>
  <c r="N34" i="5"/>
  <c r="N44" i="5" s="1"/>
  <c r="N128" i="5" s="1"/>
  <c r="M34" i="5"/>
  <c r="M44" i="5" s="1"/>
  <c r="L34" i="5"/>
  <c r="L44" i="5" s="1"/>
  <c r="K34" i="5"/>
  <c r="K44" i="5" s="1"/>
  <c r="J34" i="5"/>
  <c r="J44" i="5" s="1"/>
  <c r="J128" i="5" s="1"/>
  <c r="I34" i="5"/>
  <c r="H34" i="5"/>
  <c r="H44" i="5" s="1"/>
  <c r="G34" i="5"/>
  <c r="G44" i="5" s="1"/>
  <c r="F34" i="5"/>
  <c r="F44" i="5" s="1"/>
  <c r="F128" i="5" s="1"/>
  <c r="E34" i="5"/>
  <c r="E44" i="5" s="1"/>
  <c r="D34" i="5"/>
  <c r="D44" i="5" s="1"/>
  <c r="C34" i="5"/>
  <c r="C44" i="5" s="1"/>
  <c r="N30" i="5"/>
  <c r="N130" i="5" s="1"/>
  <c r="F30" i="5"/>
  <c r="B30" i="5"/>
  <c r="N29" i="5"/>
  <c r="M29" i="5"/>
  <c r="L29" i="5"/>
  <c r="K29" i="5"/>
  <c r="J29" i="5"/>
  <c r="I29" i="5"/>
  <c r="H29" i="5"/>
  <c r="G29" i="5"/>
  <c r="F29" i="5"/>
  <c r="E29" i="5"/>
  <c r="D29" i="5"/>
  <c r="C29" i="5"/>
  <c r="N28" i="5"/>
  <c r="M28" i="5"/>
  <c r="L28" i="5"/>
  <c r="K28" i="5"/>
  <c r="J28" i="5"/>
  <c r="I28" i="5"/>
  <c r="H28" i="5"/>
  <c r="G28" i="5"/>
  <c r="F28" i="5"/>
  <c r="E28" i="5"/>
  <c r="D28" i="5"/>
  <c r="C28" i="5"/>
  <c r="N27" i="5"/>
  <c r="M27" i="5"/>
  <c r="L27" i="5"/>
  <c r="K27" i="5"/>
  <c r="J27" i="5"/>
  <c r="I27" i="5"/>
  <c r="H27" i="5"/>
  <c r="G27" i="5"/>
  <c r="F27" i="5"/>
  <c r="E27" i="5"/>
  <c r="D27" i="5"/>
  <c r="C27" i="5"/>
  <c r="N26" i="5"/>
  <c r="M26" i="5"/>
  <c r="L26" i="5"/>
  <c r="K26" i="5"/>
  <c r="J26" i="5"/>
  <c r="I26" i="5"/>
  <c r="H26" i="5"/>
  <c r="G26" i="5"/>
  <c r="F26" i="5"/>
  <c r="E26" i="5"/>
  <c r="D26" i="5"/>
  <c r="C26" i="5"/>
  <c r="N25" i="5"/>
  <c r="M25" i="5"/>
  <c r="L25" i="5"/>
  <c r="K25" i="5"/>
  <c r="J25" i="5"/>
  <c r="I25" i="5"/>
  <c r="H25" i="5"/>
  <c r="G25" i="5"/>
  <c r="F25" i="5"/>
  <c r="E25" i="5"/>
  <c r="D25" i="5"/>
  <c r="C25" i="5"/>
  <c r="N24" i="5"/>
  <c r="M24" i="5"/>
  <c r="L24" i="5"/>
  <c r="K24" i="5"/>
  <c r="J24" i="5"/>
  <c r="I24" i="5"/>
  <c r="H24" i="5"/>
  <c r="G24" i="5"/>
  <c r="F24" i="5"/>
  <c r="E24" i="5"/>
  <c r="D24" i="5"/>
  <c r="C24" i="5"/>
  <c r="N23" i="5"/>
  <c r="M23" i="5"/>
  <c r="L23" i="5"/>
  <c r="K23" i="5"/>
  <c r="J23" i="5"/>
  <c r="I23" i="5"/>
  <c r="H23" i="5"/>
  <c r="G23" i="5"/>
  <c r="F23" i="5"/>
  <c r="E23" i="5"/>
  <c r="D23" i="5"/>
  <c r="C23" i="5"/>
  <c r="N22" i="5"/>
  <c r="M22" i="5"/>
  <c r="L22" i="5"/>
  <c r="K22" i="5"/>
  <c r="J22" i="5"/>
  <c r="I22" i="5"/>
  <c r="H22" i="5"/>
  <c r="G22" i="5"/>
  <c r="F22" i="5"/>
  <c r="E22" i="5"/>
  <c r="D22" i="5"/>
  <c r="C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N14" i="5"/>
  <c r="M14" i="5"/>
  <c r="L14" i="5"/>
  <c r="K14" i="5"/>
  <c r="J14" i="5"/>
  <c r="I14" i="5"/>
  <c r="H14" i="5"/>
  <c r="G14" i="5"/>
  <c r="F14" i="5"/>
  <c r="E14" i="5"/>
  <c r="D14" i="5"/>
  <c r="C14" i="5"/>
  <c r="N13" i="5"/>
  <c r="M13" i="5"/>
  <c r="L13" i="5"/>
  <c r="K13" i="5"/>
  <c r="J13" i="5"/>
  <c r="I13" i="5"/>
  <c r="H13" i="5"/>
  <c r="G13" i="5"/>
  <c r="F13" i="5"/>
  <c r="E13" i="5"/>
  <c r="D13" i="5"/>
  <c r="C13" i="5"/>
  <c r="N12" i="5"/>
  <c r="M12" i="5"/>
  <c r="L12" i="5"/>
  <c r="K12" i="5"/>
  <c r="J12" i="5"/>
  <c r="I12" i="5"/>
  <c r="H12" i="5"/>
  <c r="G12" i="5"/>
  <c r="F12" i="5"/>
  <c r="E12" i="5"/>
  <c r="D12" i="5"/>
  <c r="C12" i="5"/>
  <c r="N11" i="5"/>
  <c r="M11" i="5"/>
  <c r="M30" i="5" s="1"/>
  <c r="L11" i="5"/>
  <c r="L30" i="5" s="1"/>
  <c r="K11" i="5"/>
  <c r="K30" i="5" s="1"/>
  <c r="J11" i="5"/>
  <c r="J30" i="5" s="1"/>
  <c r="I11" i="5"/>
  <c r="I30" i="5" s="1"/>
  <c r="H11" i="5"/>
  <c r="H30" i="5" s="1"/>
  <c r="G11" i="5"/>
  <c r="G30" i="5" s="1"/>
  <c r="F11" i="5"/>
  <c r="E11" i="5"/>
  <c r="E30" i="5" s="1"/>
  <c r="D11" i="5"/>
  <c r="D30" i="5" s="1"/>
  <c r="C11" i="5"/>
  <c r="C30" i="5" s="1"/>
  <c r="J130" i="5" l="1"/>
  <c r="K128" i="5"/>
  <c r="K130" i="5"/>
  <c r="D128" i="5"/>
  <c r="D130" i="5" s="1"/>
  <c r="L128" i="5"/>
  <c r="L130" i="5" s="1"/>
  <c r="I128" i="5"/>
  <c r="C128" i="5"/>
  <c r="C130" i="5" s="1"/>
  <c r="E128" i="5"/>
  <c r="M128" i="5"/>
  <c r="M130" i="5" s="1"/>
  <c r="I130" i="5"/>
  <c r="G128" i="5"/>
  <c r="E130" i="5"/>
  <c r="G130" i="5"/>
  <c r="B130" i="5"/>
  <c r="H128" i="5"/>
  <c r="H130" i="5"/>
  <c r="F130" i="5"/>
  <c r="I126" i="4" l="1"/>
  <c r="B126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N124" i="4"/>
  <c r="M124" i="4"/>
  <c r="L124" i="4"/>
  <c r="K124" i="4"/>
  <c r="J124" i="4"/>
  <c r="J126" i="4" s="1"/>
  <c r="I124" i="4"/>
  <c r="H124" i="4"/>
  <c r="G124" i="4"/>
  <c r="F124" i="4"/>
  <c r="E124" i="4"/>
  <c r="D124" i="4"/>
  <c r="C124" i="4"/>
  <c r="N123" i="4"/>
  <c r="N126" i="4" s="1"/>
  <c r="M123" i="4"/>
  <c r="M126" i="4" s="1"/>
  <c r="L123" i="4"/>
  <c r="L126" i="4" s="1"/>
  <c r="K123" i="4"/>
  <c r="K126" i="4" s="1"/>
  <c r="J123" i="4"/>
  <c r="I123" i="4"/>
  <c r="H123" i="4"/>
  <c r="H126" i="4" s="1"/>
  <c r="G123" i="4"/>
  <c r="G126" i="4" s="1"/>
  <c r="F123" i="4"/>
  <c r="F126" i="4" s="1"/>
  <c r="E123" i="4"/>
  <c r="E126" i="4" s="1"/>
  <c r="D123" i="4"/>
  <c r="D126" i="4" s="1"/>
  <c r="C123" i="4"/>
  <c r="C126" i="4" s="1"/>
  <c r="J120" i="4"/>
  <c r="B120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N114" i="4"/>
  <c r="N120" i="4" s="1"/>
  <c r="M114" i="4"/>
  <c r="M120" i="4" s="1"/>
  <c r="L114" i="4"/>
  <c r="L120" i="4" s="1"/>
  <c r="K114" i="4"/>
  <c r="K120" i="4" s="1"/>
  <c r="J114" i="4"/>
  <c r="I114" i="4"/>
  <c r="I120" i="4" s="1"/>
  <c r="H114" i="4"/>
  <c r="H120" i="4" s="1"/>
  <c r="G114" i="4"/>
  <c r="G120" i="4" s="1"/>
  <c r="F114" i="4"/>
  <c r="F120" i="4" s="1"/>
  <c r="E114" i="4"/>
  <c r="E120" i="4" s="1"/>
  <c r="D114" i="4"/>
  <c r="D120" i="4" s="1"/>
  <c r="C114" i="4"/>
  <c r="C120" i="4" s="1"/>
  <c r="G111" i="4"/>
  <c r="B111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N103" i="4"/>
  <c r="N111" i="4" s="1"/>
  <c r="M103" i="4"/>
  <c r="M111" i="4" s="1"/>
  <c r="L103" i="4"/>
  <c r="L111" i="4" s="1"/>
  <c r="K103" i="4"/>
  <c r="K111" i="4" s="1"/>
  <c r="J103" i="4"/>
  <c r="J111" i="4" s="1"/>
  <c r="I103" i="4"/>
  <c r="I111" i="4" s="1"/>
  <c r="H103" i="4"/>
  <c r="H111" i="4" s="1"/>
  <c r="G103" i="4"/>
  <c r="F103" i="4"/>
  <c r="F111" i="4" s="1"/>
  <c r="E103" i="4"/>
  <c r="E111" i="4" s="1"/>
  <c r="D103" i="4"/>
  <c r="D111" i="4" s="1"/>
  <c r="C103" i="4"/>
  <c r="C111" i="4" s="1"/>
  <c r="L100" i="4"/>
  <c r="D100" i="4"/>
  <c r="B100" i="4"/>
  <c r="N99" i="4"/>
  <c r="M99" i="4"/>
  <c r="L99" i="4"/>
  <c r="K99" i="4"/>
  <c r="J99" i="4"/>
  <c r="I99" i="4"/>
  <c r="H99" i="4"/>
  <c r="G99" i="4"/>
  <c r="F99" i="4"/>
  <c r="E99" i="4"/>
  <c r="D99" i="4"/>
  <c r="C99" i="4"/>
  <c r="N98" i="4"/>
  <c r="M98" i="4"/>
  <c r="L98" i="4"/>
  <c r="K98" i="4"/>
  <c r="J98" i="4"/>
  <c r="I98" i="4"/>
  <c r="H98" i="4"/>
  <c r="G98" i="4"/>
  <c r="F98" i="4"/>
  <c r="E98" i="4"/>
  <c r="D98" i="4"/>
  <c r="C98" i="4"/>
  <c r="N97" i="4"/>
  <c r="M97" i="4"/>
  <c r="L97" i="4"/>
  <c r="K97" i="4"/>
  <c r="J97" i="4"/>
  <c r="I97" i="4"/>
  <c r="H97" i="4"/>
  <c r="G97" i="4"/>
  <c r="F97" i="4"/>
  <c r="E97" i="4"/>
  <c r="D97" i="4"/>
  <c r="C97" i="4"/>
  <c r="N96" i="4"/>
  <c r="M96" i="4"/>
  <c r="L96" i="4"/>
  <c r="K96" i="4"/>
  <c r="J96" i="4"/>
  <c r="I96" i="4"/>
  <c r="H96" i="4"/>
  <c r="G96" i="4"/>
  <c r="F96" i="4"/>
  <c r="E96" i="4"/>
  <c r="D96" i="4"/>
  <c r="C96" i="4"/>
  <c r="N95" i="4"/>
  <c r="M95" i="4"/>
  <c r="L95" i="4"/>
  <c r="K95" i="4"/>
  <c r="J95" i="4"/>
  <c r="I95" i="4"/>
  <c r="H95" i="4"/>
  <c r="G95" i="4"/>
  <c r="F95" i="4"/>
  <c r="E95" i="4"/>
  <c r="D95" i="4"/>
  <c r="C95" i="4"/>
  <c r="N94" i="4"/>
  <c r="M94" i="4"/>
  <c r="L94" i="4"/>
  <c r="K94" i="4"/>
  <c r="J94" i="4"/>
  <c r="I94" i="4"/>
  <c r="H94" i="4"/>
  <c r="G94" i="4"/>
  <c r="F94" i="4"/>
  <c r="E94" i="4"/>
  <c r="D94" i="4"/>
  <c r="C94" i="4"/>
  <c r="N93" i="4"/>
  <c r="M93" i="4"/>
  <c r="L93" i="4"/>
  <c r="K93" i="4"/>
  <c r="J93" i="4"/>
  <c r="I93" i="4"/>
  <c r="H93" i="4"/>
  <c r="G93" i="4"/>
  <c r="F93" i="4"/>
  <c r="E93" i="4"/>
  <c r="D93" i="4"/>
  <c r="C93" i="4"/>
  <c r="N92" i="4"/>
  <c r="M92" i="4"/>
  <c r="L92" i="4"/>
  <c r="K92" i="4"/>
  <c r="J92" i="4"/>
  <c r="I92" i="4"/>
  <c r="H92" i="4"/>
  <c r="G92" i="4"/>
  <c r="F92" i="4"/>
  <c r="E92" i="4"/>
  <c r="D92" i="4"/>
  <c r="C92" i="4"/>
  <c r="N91" i="4"/>
  <c r="M91" i="4"/>
  <c r="L91" i="4"/>
  <c r="K91" i="4"/>
  <c r="J91" i="4"/>
  <c r="I91" i="4"/>
  <c r="H91" i="4"/>
  <c r="G91" i="4"/>
  <c r="F91" i="4"/>
  <c r="E91" i="4"/>
  <c r="D91" i="4"/>
  <c r="C91" i="4"/>
  <c r="N90" i="4"/>
  <c r="N100" i="4" s="1"/>
  <c r="M90" i="4"/>
  <c r="M100" i="4" s="1"/>
  <c r="L90" i="4"/>
  <c r="K90" i="4"/>
  <c r="J90" i="4"/>
  <c r="I90" i="4"/>
  <c r="H90" i="4"/>
  <c r="G90" i="4"/>
  <c r="F90" i="4"/>
  <c r="F100" i="4" s="1"/>
  <c r="E90" i="4"/>
  <c r="E100" i="4" s="1"/>
  <c r="D90" i="4"/>
  <c r="C90" i="4"/>
  <c r="N89" i="4"/>
  <c r="M89" i="4"/>
  <c r="L89" i="4"/>
  <c r="K89" i="4"/>
  <c r="K100" i="4" s="1"/>
  <c r="J89" i="4"/>
  <c r="J100" i="4" s="1"/>
  <c r="I89" i="4"/>
  <c r="I100" i="4" s="1"/>
  <c r="H89" i="4"/>
  <c r="H100" i="4" s="1"/>
  <c r="G89" i="4"/>
  <c r="G100" i="4" s="1"/>
  <c r="F89" i="4"/>
  <c r="E89" i="4"/>
  <c r="D89" i="4"/>
  <c r="C89" i="4"/>
  <c r="C100" i="4" s="1"/>
  <c r="M86" i="4"/>
  <c r="E86" i="4"/>
  <c r="B86" i="4"/>
  <c r="N85" i="4"/>
  <c r="M85" i="4"/>
  <c r="L85" i="4"/>
  <c r="K85" i="4"/>
  <c r="J85" i="4"/>
  <c r="I85" i="4"/>
  <c r="H85" i="4"/>
  <c r="G85" i="4"/>
  <c r="F85" i="4"/>
  <c r="E85" i="4"/>
  <c r="D85" i="4"/>
  <c r="C85" i="4"/>
  <c r="N84" i="4"/>
  <c r="M84" i="4"/>
  <c r="L84" i="4"/>
  <c r="K84" i="4"/>
  <c r="J84" i="4"/>
  <c r="I84" i="4"/>
  <c r="H84" i="4"/>
  <c r="G84" i="4"/>
  <c r="F84" i="4"/>
  <c r="E84" i="4"/>
  <c r="D84" i="4"/>
  <c r="C84" i="4"/>
  <c r="N83" i="4"/>
  <c r="M83" i="4"/>
  <c r="L83" i="4"/>
  <c r="K83" i="4"/>
  <c r="J83" i="4"/>
  <c r="I83" i="4"/>
  <c r="H83" i="4"/>
  <c r="G83" i="4"/>
  <c r="F83" i="4"/>
  <c r="E83" i="4"/>
  <c r="D83" i="4"/>
  <c r="C83" i="4"/>
  <c r="N82" i="4"/>
  <c r="M82" i="4"/>
  <c r="L82" i="4"/>
  <c r="K82" i="4"/>
  <c r="J82" i="4"/>
  <c r="I82" i="4"/>
  <c r="H82" i="4"/>
  <c r="G82" i="4"/>
  <c r="F82" i="4"/>
  <c r="E82" i="4"/>
  <c r="D82" i="4"/>
  <c r="C82" i="4"/>
  <c r="N81" i="4"/>
  <c r="M81" i="4"/>
  <c r="L81" i="4"/>
  <c r="K81" i="4"/>
  <c r="J81" i="4"/>
  <c r="I81" i="4"/>
  <c r="H81" i="4"/>
  <c r="G81" i="4"/>
  <c r="F81" i="4"/>
  <c r="E81" i="4"/>
  <c r="D81" i="4"/>
  <c r="C81" i="4"/>
  <c r="N80" i="4"/>
  <c r="M80" i="4"/>
  <c r="L80" i="4"/>
  <c r="K80" i="4"/>
  <c r="J80" i="4"/>
  <c r="I80" i="4"/>
  <c r="H80" i="4"/>
  <c r="G80" i="4"/>
  <c r="F80" i="4"/>
  <c r="E80" i="4"/>
  <c r="D80" i="4"/>
  <c r="C80" i="4"/>
  <c r="N79" i="4"/>
  <c r="M79" i="4"/>
  <c r="L79" i="4"/>
  <c r="K79" i="4"/>
  <c r="J79" i="4"/>
  <c r="I79" i="4"/>
  <c r="H79" i="4"/>
  <c r="G79" i="4"/>
  <c r="F79" i="4"/>
  <c r="E79" i="4"/>
  <c r="D79" i="4"/>
  <c r="C79" i="4"/>
  <c r="N78" i="4"/>
  <c r="N86" i="4" s="1"/>
  <c r="M78" i="4"/>
  <c r="L78" i="4"/>
  <c r="K78" i="4"/>
  <c r="J78" i="4"/>
  <c r="I78" i="4"/>
  <c r="H78" i="4"/>
  <c r="G78" i="4"/>
  <c r="G86" i="4" s="1"/>
  <c r="F78" i="4"/>
  <c r="F86" i="4" s="1"/>
  <c r="E78" i="4"/>
  <c r="D78" i="4"/>
  <c r="C78" i="4"/>
  <c r="N77" i="4"/>
  <c r="M77" i="4"/>
  <c r="L77" i="4"/>
  <c r="L86" i="4" s="1"/>
  <c r="K77" i="4"/>
  <c r="K86" i="4" s="1"/>
  <c r="J77" i="4"/>
  <c r="J86" i="4" s="1"/>
  <c r="I77" i="4"/>
  <c r="I86" i="4" s="1"/>
  <c r="H77" i="4"/>
  <c r="H86" i="4" s="1"/>
  <c r="G77" i="4"/>
  <c r="F77" i="4"/>
  <c r="E77" i="4"/>
  <c r="D77" i="4"/>
  <c r="D86" i="4" s="1"/>
  <c r="C77" i="4"/>
  <c r="C86" i="4" s="1"/>
  <c r="N74" i="4"/>
  <c r="F74" i="4"/>
  <c r="B74" i="4"/>
  <c r="N73" i="4"/>
  <c r="M73" i="4"/>
  <c r="L73" i="4"/>
  <c r="K73" i="4"/>
  <c r="J73" i="4"/>
  <c r="I73" i="4"/>
  <c r="H73" i="4"/>
  <c r="G73" i="4"/>
  <c r="F73" i="4"/>
  <c r="E73" i="4"/>
  <c r="D73" i="4"/>
  <c r="C73" i="4"/>
  <c r="N72" i="4"/>
  <c r="M72" i="4"/>
  <c r="M74" i="4" s="1"/>
  <c r="L72" i="4"/>
  <c r="L74" i="4" s="1"/>
  <c r="K72" i="4"/>
  <c r="K74" i="4" s="1"/>
  <c r="J72" i="4"/>
  <c r="J74" i="4" s="1"/>
  <c r="I72" i="4"/>
  <c r="I74" i="4" s="1"/>
  <c r="H72" i="4"/>
  <c r="H74" i="4" s="1"/>
  <c r="G72" i="4"/>
  <c r="G74" i="4" s="1"/>
  <c r="F72" i="4"/>
  <c r="E72" i="4"/>
  <c r="E74" i="4" s="1"/>
  <c r="D72" i="4"/>
  <c r="D74" i="4" s="1"/>
  <c r="C72" i="4"/>
  <c r="C74" i="4" s="1"/>
  <c r="K69" i="4"/>
  <c r="C69" i="4"/>
  <c r="B69" i="4"/>
  <c r="N68" i="4"/>
  <c r="M68" i="4"/>
  <c r="L68" i="4"/>
  <c r="K68" i="4"/>
  <c r="J68" i="4"/>
  <c r="I68" i="4"/>
  <c r="H68" i="4"/>
  <c r="G68" i="4"/>
  <c r="F68" i="4"/>
  <c r="E68" i="4"/>
  <c r="D68" i="4"/>
  <c r="C68" i="4"/>
  <c r="N67" i="4"/>
  <c r="M67" i="4"/>
  <c r="L67" i="4"/>
  <c r="K67" i="4"/>
  <c r="J67" i="4"/>
  <c r="I67" i="4"/>
  <c r="H67" i="4"/>
  <c r="G67" i="4"/>
  <c r="F67" i="4"/>
  <c r="E67" i="4"/>
  <c r="D67" i="4"/>
  <c r="C67" i="4"/>
  <c r="N66" i="4"/>
  <c r="M66" i="4"/>
  <c r="L66" i="4"/>
  <c r="K66" i="4"/>
  <c r="J66" i="4"/>
  <c r="I66" i="4"/>
  <c r="H66" i="4"/>
  <c r="G66" i="4"/>
  <c r="F66" i="4"/>
  <c r="E66" i="4"/>
  <c r="D66" i="4"/>
  <c r="C66" i="4"/>
  <c r="N65" i="4"/>
  <c r="M65" i="4"/>
  <c r="L65" i="4"/>
  <c r="K65" i="4"/>
  <c r="J65" i="4"/>
  <c r="I65" i="4"/>
  <c r="H65" i="4"/>
  <c r="G65" i="4"/>
  <c r="F65" i="4"/>
  <c r="E65" i="4"/>
  <c r="D65" i="4"/>
  <c r="C65" i="4"/>
  <c r="N64" i="4"/>
  <c r="M64" i="4"/>
  <c r="L64" i="4"/>
  <c r="K64" i="4"/>
  <c r="J64" i="4"/>
  <c r="I64" i="4"/>
  <c r="H64" i="4"/>
  <c r="G64" i="4"/>
  <c r="F64" i="4"/>
  <c r="E64" i="4"/>
  <c r="D64" i="4"/>
  <c r="C64" i="4"/>
  <c r="N63" i="4"/>
  <c r="M63" i="4"/>
  <c r="L63" i="4"/>
  <c r="K63" i="4"/>
  <c r="J63" i="4"/>
  <c r="I63" i="4"/>
  <c r="H63" i="4"/>
  <c r="G63" i="4"/>
  <c r="F63" i="4"/>
  <c r="E63" i="4"/>
  <c r="D63" i="4"/>
  <c r="C63" i="4"/>
  <c r="N62" i="4"/>
  <c r="M62" i="4"/>
  <c r="L62" i="4"/>
  <c r="K62" i="4"/>
  <c r="J62" i="4"/>
  <c r="I62" i="4"/>
  <c r="H62" i="4"/>
  <c r="G62" i="4"/>
  <c r="F62" i="4"/>
  <c r="E62" i="4"/>
  <c r="D62" i="4"/>
  <c r="C62" i="4"/>
  <c r="N61" i="4"/>
  <c r="M61" i="4"/>
  <c r="L61" i="4"/>
  <c r="K61" i="4"/>
  <c r="J61" i="4"/>
  <c r="I61" i="4"/>
  <c r="H61" i="4"/>
  <c r="G61" i="4"/>
  <c r="F61" i="4"/>
  <c r="E61" i="4"/>
  <c r="D61" i="4"/>
  <c r="C61" i="4"/>
  <c r="N60" i="4"/>
  <c r="M60" i="4"/>
  <c r="L60" i="4"/>
  <c r="K60" i="4"/>
  <c r="J60" i="4"/>
  <c r="I60" i="4"/>
  <c r="H60" i="4"/>
  <c r="G60" i="4"/>
  <c r="F60" i="4"/>
  <c r="E60" i="4"/>
  <c r="D60" i="4"/>
  <c r="C60" i="4"/>
  <c r="N59" i="4"/>
  <c r="M59" i="4"/>
  <c r="L59" i="4"/>
  <c r="K59" i="4"/>
  <c r="J59" i="4"/>
  <c r="I59" i="4"/>
  <c r="H59" i="4"/>
  <c r="G59" i="4"/>
  <c r="F59" i="4"/>
  <c r="E59" i="4"/>
  <c r="D59" i="4"/>
  <c r="C59" i="4"/>
  <c r="N58" i="4"/>
  <c r="M58" i="4"/>
  <c r="L58" i="4"/>
  <c r="K58" i="4"/>
  <c r="J58" i="4"/>
  <c r="I58" i="4"/>
  <c r="H58" i="4"/>
  <c r="G58" i="4"/>
  <c r="F58" i="4"/>
  <c r="E58" i="4"/>
  <c r="D58" i="4"/>
  <c r="C58" i="4"/>
  <c r="N57" i="4"/>
  <c r="M57" i="4"/>
  <c r="L57" i="4"/>
  <c r="K57" i="4"/>
  <c r="J57" i="4"/>
  <c r="I57" i="4"/>
  <c r="H57" i="4"/>
  <c r="G57" i="4"/>
  <c r="F57" i="4"/>
  <c r="E57" i="4"/>
  <c r="D57" i="4"/>
  <c r="C57" i="4"/>
  <c r="N56" i="4"/>
  <c r="M56" i="4"/>
  <c r="L56" i="4"/>
  <c r="K56" i="4"/>
  <c r="J56" i="4"/>
  <c r="I56" i="4"/>
  <c r="H56" i="4"/>
  <c r="G56" i="4"/>
  <c r="F56" i="4"/>
  <c r="E56" i="4"/>
  <c r="D56" i="4"/>
  <c r="C56" i="4"/>
  <c r="N55" i="4"/>
  <c r="M55" i="4"/>
  <c r="L55" i="4"/>
  <c r="K55" i="4"/>
  <c r="J55" i="4"/>
  <c r="I55" i="4"/>
  <c r="H55" i="4"/>
  <c r="G55" i="4"/>
  <c r="F55" i="4"/>
  <c r="E55" i="4"/>
  <c r="D55" i="4"/>
  <c r="C55" i="4"/>
  <c r="N54" i="4"/>
  <c r="M54" i="4"/>
  <c r="L54" i="4"/>
  <c r="K54" i="4"/>
  <c r="J54" i="4"/>
  <c r="I54" i="4"/>
  <c r="H54" i="4"/>
  <c r="G54" i="4"/>
  <c r="F54" i="4"/>
  <c r="E54" i="4"/>
  <c r="D54" i="4"/>
  <c r="C54" i="4"/>
  <c r="N53" i="4"/>
  <c r="M53" i="4"/>
  <c r="M69" i="4" s="1"/>
  <c r="L53" i="4"/>
  <c r="L69" i="4" s="1"/>
  <c r="K53" i="4"/>
  <c r="J53" i="4"/>
  <c r="I53" i="4"/>
  <c r="H53" i="4"/>
  <c r="G53" i="4"/>
  <c r="F53" i="4"/>
  <c r="E53" i="4"/>
  <c r="E69" i="4" s="1"/>
  <c r="D53" i="4"/>
  <c r="D69" i="4" s="1"/>
  <c r="C53" i="4"/>
  <c r="N52" i="4"/>
  <c r="N69" i="4" s="1"/>
  <c r="M52" i="4"/>
  <c r="L52" i="4"/>
  <c r="K52" i="4"/>
  <c r="J52" i="4"/>
  <c r="J69" i="4" s="1"/>
  <c r="I52" i="4"/>
  <c r="I69" i="4" s="1"/>
  <c r="H52" i="4"/>
  <c r="H69" i="4" s="1"/>
  <c r="G52" i="4"/>
  <c r="G69" i="4" s="1"/>
  <c r="F52" i="4"/>
  <c r="F69" i="4" s="1"/>
  <c r="E52" i="4"/>
  <c r="D52" i="4"/>
  <c r="C52" i="4"/>
  <c r="L49" i="4"/>
  <c r="D49" i="4"/>
  <c r="B49" i="4"/>
  <c r="N48" i="4"/>
  <c r="M48" i="4"/>
  <c r="L48" i="4"/>
  <c r="K48" i="4"/>
  <c r="J48" i="4"/>
  <c r="J49" i="4" s="1"/>
  <c r="I48" i="4"/>
  <c r="H48" i="4"/>
  <c r="G48" i="4"/>
  <c r="F48" i="4"/>
  <c r="E48" i="4"/>
  <c r="D48" i="4"/>
  <c r="C48" i="4"/>
  <c r="N47" i="4"/>
  <c r="N49" i="4" s="1"/>
  <c r="M47" i="4"/>
  <c r="M49" i="4" s="1"/>
  <c r="L47" i="4"/>
  <c r="K47" i="4"/>
  <c r="K49" i="4" s="1"/>
  <c r="J47" i="4"/>
  <c r="I47" i="4"/>
  <c r="I49" i="4" s="1"/>
  <c r="H47" i="4"/>
  <c r="H49" i="4" s="1"/>
  <c r="G47" i="4"/>
  <c r="G49" i="4" s="1"/>
  <c r="F47" i="4"/>
  <c r="F49" i="4" s="1"/>
  <c r="E47" i="4"/>
  <c r="E49" i="4" s="1"/>
  <c r="D47" i="4"/>
  <c r="C47" i="4"/>
  <c r="C49" i="4" s="1"/>
  <c r="I44" i="4"/>
  <c r="B44" i="4"/>
  <c r="B128" i="4" s="1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N38" i="4"/>
  <c r="M38" i="4"/>
  <c r="L38" i="4"/>
  <c r="K38" i="4"/>
  <c r="J38" i="4"/>
  <c r="I38" i="4"/>
  <c r="H38" i="4"/>
  <c r="G38" i="4"/>
  <c r="F38" i="4"/>
  <c r="E38" i="4"/>
  <c r="D38" i="4"/>
  <c r="C38" i="4"/>
  <c r="N37" i="4"/>
  <c r="M37" i="4"/>
  <c r="L37" i="4"/>
  <c r="K37" i="4"/>
  <c r="J37" i="4"/>
  <c r="I37" i="4"/>
  <c r="H37" i="4"/>
  <c r="G37" i="4"/>
  <c r="F37" i="4"/>
  <c r="E37" i="4"/>
  <c r="D37" i="4"/>
  <c r="C37" i="4"/>
  <c r="N36" i="4"/>
  <c r="M36" i="4"/>
  <c r="L36" i="4"/>
  <c r="K36" i="4"/>
  <c r="J36" i="4"/>
  <c r="I36" i="4"/>
  <c r="H36" i="4"/>
  <c r="G36" i="4"/>
  <c r="F36" i="4"/>
  <c r="E36" i="4"/>
  <c r="D36" i="4"/>
  <c r="C36" i="4"/>
  <c r="N35" i="4"/>
  <c r="M35" i="4"/>
  <c r="L35" i="4"/>
  <c r="K35" i="4"/>
  <c r="J35" i="4"/>
  <c r="I35" i="4"/>
  <c r="H35" i="4"/>
  <c r="G35" i="4"/>
  <c r="G44" i="4" s="1"/>
  <c r="F35" i="4"/>
  <c r="E35" i="4"/>
  <c r="D35" i="4"/>
  <c r="C35" i="4"/>
  <c r="N34" i="4"/>
  <c r="N44" i="4" s="1"/>
  <c r="M34" i="4"/>
  <c r="M44" i="4" s="1"/>
  <c r="M128" i="4" s="1"/>
  <c r="L34" i="4"/>
  <c r="L44" i="4" s="1"/>
  <c r="K34" i="4"/>
  <c r="K44" i="4" s="1"/>
  <c r="J34" i="4"/>
  <c r="J44" i="4" s="1"/>
  <c r="I34" i="4"/>
  <c r="H34" i="4"/>
  <c r="H44" i="4" s="1"/>
  <c r="G34" i="4"/>
  <c r="F34" i="4"/>
  <c r="F44" i="4" s="1"/>
  <c r="E34" i="4"/>
  <c r="E44" i="4" s="1"/>
  <c r="E128" i="4" s="1"/>
  <c r="D34" i="4"/>
  <c r="D44" i="4" s="1"/>
  <c r="C34" i="4"/>
  <c r="C44" i="4" s="1"/>
  <c r="N30" i="4"/>
  <c r="F30" i="4"/>
  <c r="B30" i="4"/>
  <c r="B130" i="4" s="1"/>
  <c r="N29" i="4"/>
  <c r="M29" i="4"/>
  <c r="L29" i="4"/>
  <c r="K29" i="4"/>
  <c r="J29" i="4"/>
  <c r="I29" i="4"/>
  <c r="H29" i="4"/>
  <c r="G29" i="4"/>
  <c r="F29" i="4"/>
  <c r="E29" i="4"/>
  <c r="D29" i="4"/>
  <c r="C29" i="4"/>
  <c r="N28" i="4"/>
  <c r="M28" i="4"/>
  <c r="L28" i="4"/>
  <c r="K28" i="4"/>
  <c r="J28" i="4"/>
  <c r="I28" i="4"/>
  <c r="H28" i="4"/>
  <c r="G28" i="4"/>
  <c r="F28" i="4"/>
  <c r="E28" i="4"/>
  <c r="D28" i="4"/>
  <c r="C28" i="4"/>
  <c r="N27" i="4"/>
  <c r="M27" i="4"/>
  <c r="L27" i="4"/>
  <c r="K27" i="4"/>
  <c r="J27" i="4"/>
  <c r="I27" i="4"/>
  <c r="H27" i="4"/>
  <c r="G27" i="4"/>
  <c r="F27" i="4"/>
  <c r="E27" i="4"/>
  <c r="D27" i="4"/>
  <c r="C27" i="4"/>
  <c r="N26" i="4"/>
  <c r="M26" i="4"/>
  <c r="L26" i="4"/>
  <c r="K26" i="4"/>
  <c r="J26" i="4"/>
  <c r="I26" i="4"/>
  <c r="H26" i="4"/>
  <c r="G26" i="4"/>
  <c r="F26" i="4"/>
  <c r="E26" i="4"/>
  <c r="D26" i="4"/>
  <c r="C26" i="4"/>
  <c r="N25" i="4"/>
  <c r="M25" i="4"/>
  <c r="L25" i="4"/>
  <c r="K25" i="4"/>
  <c r="J25" i="4"/>
  <c r="I25" i="4"/>
  <c r="H25" i="4"/>
  <c r="G25" i="4"/>
  <c r="F25" i="4"/>
  <c r="E25" i="4"/>
  <c r="D25" i="4"/>
  <c r="C25" i="4"/>
  <c r="N24" i="4"/>
  <c r="M24" i="4"/>
  <c r="L24" i="4"/>
  <c r="K24" i="4"/>
  <c r="J24" i="4"/>
  <c r="I24" i="4"/>
  <c r="H24" i="4"/>
  <c r="G24" i="4"/>
  <c r="F24" i="4"/>
  <c r="E24" i="4"/>
  <c r="D24" i="4"/>
  <c r="C24" i="4"/>
  <c r="N23" i="4"/>
  <c r="M23" i="4"/>
  <c r="L23" i="4"/>
  <c r="K23" i="4"/>
  <c r="J23" i="4"/>
  <c r="I23" i="4"/>
  <c r="H23" i="4"/>
  <c r="G23" i="4"/>
  <c r="F23" i="4"/>
  <c r="E23" i="4"/>
  <c r="D23" i="4"/>
  <c r="C23" i="4"/>
  <c r="N22" i="4"/>
  <c r="M22" i="4"/>
  <c r="L22" i="4"/>
  <c r="K22" i="4"/>
  <c r="J22" i="4"/>
  <c r="I22" i="4"/>
  <c r="H22" i="4"/>
  <c r="G22" i="4"/>
  <c r="F22" i="4"/>
  <c r="E22" i="4"/>
  <c r="D22" i="4"/>
  <c r="C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14" i="4"/>
  <c r="M14" i="4"/>
  <c r="L14" i="4"/>
  <c r="K14" i="4"/>
  <c r="J14" i="4"/>
  <c r="I14" i="4"/>
  <c r="H14" i="4"/>
  <c r="G14" i="4"/>
  <c r="F14" i="4"/>
  <c r="E14" i="4"/>
  <c r="D14" i="4"/>
  <c r="C14" i="4"/>
  <c r="N13" i="4"/>
  <c r="M13" i="4"/>
  <c r="L13" i="4"/>
  <c r="K13" i="4"/>
  <c r="J13" i="4"/>
  <c r="I13" i="4"/>
  <c r="H13" i="4"/>
  <c r="G13" i="4"/>
  <c r="F13" i="4"/>
  <c r="E13" i="4"/>
  <c r="D13" i="4"/>
  <c r="C13" i="4"/>
  <c r="N12" i="4"/>
  <c r="M12" i="4"/>
  <c r="L12" i="4"/>
  <c r="K12" i="4"/>
  <c r="J12" i="4"/>
  <c r="I12" i="4"/>
  <c r="H12" i="4"/>
  <c r="H30" i="4" s="1"/>
  <c r="G12" i="4"/>
  <c r="G30" i="4" s="1"/>
  <c r="F12" i="4"/>
  <c r="E12" i="4"/>
  <c r="D12" i="4"/>
  <c r="C12" i="4"/>
  <c r="N11" i="4"/>
  <c r="M11" i="4"/>
  <c r="M30" i="4" s="1"/>
  <c r="L11" i="4"/>
  <c r="L30" i="4" s="1"/>
  <c r="K11" i="4"/>
  <c r="K30" i="4" s="1"/>
  <c r="J11" i="4"/>
  <c r="J30" i="4" s="1"/>
  <c r="I11" i="4"/>
  <c r="I30" i="4" s="1"/>
  <c r="H11" i="4"/>
  <c r="G11" i="4"/>
  <c r="F11" i="4"/>
  <c r="E11" i="4"/>
  <c r="E30" i="4" s="1"/>
  <c r="D11" i="4"/>
  <c r="D30" i="4" s="1"/>
  <c r="C11" i="4"/>
  <c r="C30" i="4" s="1"/>
  <c r="J128" i="4" l="1"/>
  <c r="J130" i="4" s="1"/>
  <c r="C128" i="4"/>
  <c r="C130" i="4" s="1"/>
  <c r="K128" i="4"/>
  <c r="K130" i="4" s="1"/>
  <c r="G128" i="4"/>
  <c r="G130" i="4" s="1"/>
  <c r="F130" i="4"/>
  <c r="I130" i="4"/>
  <c r="N130" i="4"/>
  <c r="D128" i="4"/>
  <c r="L128" i="4"/>
  <c r="L130" i="4" s="1"/>
  <c r="I128" i="4"/>
  <c r="H130" i="4"/>
  <c r="E130" i="4"/>
  <c r="M130" i="4"/>
  <c r="F128" i="4"/>
  <c r="N128" i="4"/>
  <c r="D130" i="4"/>
  <c r="H128" i="4"/>
  <c r="I126" i="3" l="1"/>
  <c r="B126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N124" i="3"/>
  <c r="M124" i="3"/>
  <c r="L124" i="3"/>
  <c r="K124" i="3"/>
  <c r="K126" i="3" s="1"/>
  <c r="J124" i="3"/>
  <c r="J126" i="3" s="1"/>
  <c r="I124" i="3"/>
  <c r="H124" i="3"/>
  <c r="G124" i="3"/>
  <c r="F124" i="3"/>
  <c r="E124" i="3"/>
  <c r="D124" i="3"/>
  <c r="C124" i="3"/>
  <c r="C126" i="3" s="1"/>
  <c r="N123" i="3"/>
  <c r="N126" i="3" s="1"/>
  <c r="M123" i="3"/>
  <c r="M126" i="3" s="1"/>
  <c r="L123" i="3"/>
  <c r="L126" i="3" s="1"/>
  <c r="K123" i="3"/>
  <c r="J123" i="3"/>
  <c r="I123" i="3"/>
  <c r="H123" i="3"/>
  <c r="H126" i="3" s="1"/>
  <c r="G123" i="3"/>
  <c r="G126" i="3" s="1"/>
  <c r="F123" i="3"/>
  <c r="F126" i="3" s="1"/>
  <c r="E123" i="3"/>
  <c r="E126" i="3" s="1"/>
  <c r="D123" i="3"/>
  <c r="D126" i="3" s="1"/>
  <c r="C123" i="3"/>
  <c r="J120" i="3"/>
  <c r="B120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N114" i="3"/>
  <c r="N120" i="3" s="1"/>
  <c r="M114" i="3"/>
  <c r="M120" i="3" s="1"/>
  <c r="L114" i="3"/>
  <c r="L120" i="3" s="1"/>
  <c r="K114" i="3"/>
  <c r="K120" i="3" s="1"/>
  <c r="J114" i="3"/>
  <c r="I114" i="3"/>
  <c r="I120" i="3" s="1"/>
  <c r="H114" i="3"/>
  <c r="H120" i="3" s="1"/>
  <c r="G114" i="3"/>
  <c r="G120" i="3" s="1"/>
  <c r="F114" i="3"/>
  <c r="F120" i="3" s="1"/>
  <c r="E114" i="3"/>
  <c r="E120" i="3" s="1"/>
  <c r="D114" i="3"/>
  <c r="D120" i="3" s="1"/>
  <c r="C114" i="3"/>
  <c r="C120" i="3" s="1"/>
  <c r="G111" i="3"/>
  <c r="B111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N103" i="3"/>
  <c r="N111" i="3" s="1"/>
  <c r="M103" i="3"/>
  <c r="M111" i="3" s="1"/>
  <c r="L103" i="3"/>
  <c r="L111" i="3" s="1"/>
  <c r="K103" i="3"/>
  <c r="K111" i="3" s="1"/>
  <c r="J103" i="3"/>
  <c r="J111" i="3" s="1"/>
  <c r="I103" i="3"/>
  <c r="I111" i="3" s="1"/>
  <c r="H103" i="3"/>
  <c r="H111" i="3" s="1"/>
  <c r="G103" i="3"/>
  <c r="F103" i="3"/>
  <c r="F111" i="3" s="1"/>
  <c r="E103" i="3"/>
  <c r="E111" i="3" s="1"/>
  <c r="D103" i="3"/>
  <c r="D111" i="3" s="1"/>
  <c r="C103" i="3"/>
  <c r="C111" i="3" s="1"/>
  <c r="L100" i="3"/>
  <c r="D100" i="3"/>
  <c r="B100" i="3"/>
  <c r="N99" i="3"/>
  <c r="M99" i="3"/>
  <c r="L99" i="3"/>
  <c r="K99" i="3"/>
  <c r="J99" i="3"/>
  <c r="I99" i="3"/>
  <c r="H99" i="3"/>
  <c r="G99" i="3"/>
  <c r="F99" i="3"/>
  <c r="E99" i="3"/>
  <c r="D99" i="3"/>
  <c r="C99" i="3"/>
  <c r="N98" i="3"/>
  <c r="M98" i="3"/>
  <c r="L98" i="3"/>
  <c r="K98" i="3"/>
  <c r="J98" i="3"/>
  <c r="I98" i="3"/>
  <c r="H98" i="3"/>
  <c r="G98" i="3"/>
  <c r="F98" i="3"/>
  <c r="E98" i="3"/>
  <c r="D98" i="3"/>
  <c r="C98" i="3"/>
  <c r="N97" i="3"/>
  <c r="M97" i="3"/>
  <c r="L97" i="3"/>
  <c r="K97" i="3"/>
  <c r="J97" i="3"/>
  <c r="I97" i="3"/>
  <c r="H97" i="3"/>
  <c r="G97" i="3"/>
  <c r="F97" i="3"/>
  <c r="E97" i="3"/>
  <c r="D97" i="3"/>
  <c r="C97" i="3"/>
  <c r="N96" i="3"/>
  <c r="M96" i="3"/>
  <c r="L96" i="3"/>
  <c r="K96" i="3"/>
  <c r="J96" i="3"/>
  <c r="I96" i="3"/>
  <c r="H96" i="3"/>
  <c r="G96" i="3"/>
  <c r="F96" i="3"/>
  <c r="E96" i="3"/>
  <c r="D96" i="3"/>
  <c r="C96" i="3"/>
  <c r="N95" i="3"/>
  <c r="M95" i="3"/>
  <c r="L95" i="3"/>
  <c r="K95" i="3"/>
  <c r="J95" i="3"/>
  <c r="I95" i="3"/>
  <c r="H95" i="3"/>
  <c r="G95" i="3"/>
  <c r="F95" i="3"/>
  <c r="E95" i="3"/>
  <c r="D95" i="3"/>
  <c r="C95" i="3"/>
  <c r="N94" i="3"/>
  <c r="M94" i="3"/>
  <c r="L94" i="3"/>
  <c r="K94" i="3"/>
  <c r="J94" i="3"/>
  <c r="I94" i="3"/>
  <c r="H94" i="3"/>
  <c r="G94" i="3"/>
  <c r="F94" i="3"/>
  <c r="E94" i="3"/>
  <c r="D94" i="3"/>
  <c r="C94" i="3"/>
  <c r="N93" i="3"/>
  <c r="M93" i="3"/>
  <c r="L93" i="3"/>
  <c r="K93" i="3"/>
  <c r="J93" i="3"/>
  <c r="I93" i="3"/>
  <c r="H93" i="3"/>
  <c r="G93" i="3"/>
  <c r="F93" i="3"/>
  <c r="E93" i="3"/>
  <c r="D93" i="3"/>
  <c r="C93" i="3"/>
  <c r="N92" i="3"/>
  <c r="M92" i="3"/>
  <c r="L92" i="3"/>
  <c r="K92" i="3"/>
  <c r="J92" i="3"/>
  <c r="I92" i="3"/>
  <c r="H92" i="3"/>
  <c r="G92" i="3"/>
  <c r="F92" i="3"/>
  <c r="E92" i="3"/>
  <c r="D92" i="3"/>
  <c r="C92" i="3"/>
  <c r="N91" i="3"/>
  <c r="M91" i="3"/>
  <c r="L91" i="3"/>
  <c r="K91" i="3"/>
  <c r="J91" i="3"/>
  <c r="I91" i="3"/>
  <c r="H91" i="3"/>
  <c r="G91" i="3"/>
  <c r="F91" i="3"/>
  <c r="E91" i="3"/>
  <c r="D91" i="3"/>
  <c r="C91" i="3"/>
  <c r="N90" i="3"/>
  <c r="N100" i="3" s="1"/>
  <c r="M90" i="3"/>
  <c r="M100" i="3" s="1"/>
  <c r="L90" i="3"/>
  <c r="K90" i="3"/>
  <c r="J90" i="3"/>
  <c r="I90" i="3"/>
  <c r="H90" i="3"/>
  <c r="G90" i="3"/>
  <c r="F90" i="3"/>
  <c r="F100" i="3" s="1"/>
  <c r="E90" i="3"/>
  <c r="E100" i="3" s="1"/>
  <c r="D90" i="3"/>
  <c r="C90" i="3"/>
  <c r="N89" i="3"/>
  <c r="M89" i="3"/>
  <c r="L89" i="3"/>
  <c r="K89" i="3"/>
  <c r="K100" i="3" s="1"/>
  <c r="J89" i="3"/>
  <c r="J100" i="3" s="1"/>
  <c r="I89" i="3"/>
  <c r="I100" i="3" s="1"/>
  <c r="H89" i="3"/>
  <c r="H100" i="3" s="1"/>
  <c r="G89" i="3"/>
  <c r="G100" i="3" s="1"/>
  <c r="F89" i="3"/>
  <c r="E89" i="3"/>
  <c r="D89" i="3"/>
  <c r="C89" i="3"/>
  <c r="C100" i="3" s="1"/>
  <c r="M86" i="3"/>
  <c r="E86" i="3"/>
  <c r="B86" i="3"/>
  <c r="N85" i="3"/>
  <c r="M85" i="3"/>
  <c r="L85" i="3"/>
  <c r="K85" i="3"/>
  <c r="J85" i="3"/>
  <c r="I85" i="3"/>
  <c r="H85" i="3"/>
  <c r="G85" i="3"/>
  <c r="F85" i="3"/>
  <c r="E85" i="3"/>
  <c r="D85" i="3"/>
  <c r="C85" i="3"/>
  <c r="N84" i="3"/>
  <c r="M84" i="3"/>
  <c r="L84" i="3"/>
  <c r="K84" i="3"/>
  <c r="J84" i="3"/>
  <c r="I84" i="3"/>
  <c r="H84" i="3"/>
  <c r="G84" i="3"/>
  <c r="F84" i="3"/>
  <c r="E84" i="3"/>
  <c r="D84" i="3"/>
  <c r="C84" i="3"/>
  <c r="N83" i="3"/>
  <c r="M83" i="3"/>
  <c r="L83" i="3"/>
  <c r="K83" i="3"/>
  <c r="J83" i="3"/>
  <c r="I83" i="3"/>
  <c r="H83" i="3"/>
  <c r="G83" i="3"/>
  <c r="F83" i="3"/>
  <c r="E83" i="3"/>
  <c r="D83" i="3"/>
  <c r="C83" i="3"/>
  <c r="N82" i="3"/>
  <c r="M82" i="3"/>
  <c r="L82" i="3"/>
  <c r="K82" i="3"/>
  <c r="J82" i="3"/>
  <c r="I82" i="3"/>
  <c r="H82" i="3"/>
  <c r="G82" i="3"/>
  <c r="F82" i="3"/>
  <c r="E82" i="3"/>
  <c r="D82" i="3"/>
  <c r="C82" i="3"/>
  <c r="N81" i="3"/>
  <c r="M81" i="3"/>
  <c r="L81" i="3"/>
  <c r="K81" i="3"/>
  <c r="J81" i="3"/>
  <c r="I81" i="3"/>
  <c r="H81" i="3"/>
  <c r="G81" i="3"/>
  <c r="F81" i="3"/>
  <c r="E81" i="3"/>
  <c r="D81" i="3"/>
  <c r="C81" i="3"/>
  <c r="N80" i="3"/>
  <c r="M80" i="3"/>
  <c r="L80" i="3"/>
  <c r="K80" i="3"/>
  <c r="J80" i="3"/>
  <c r="I80" i="3"/>
  <c r="H80" i="3"/>
  <c r="G80" i="3"/>
  <c r="F80" i="3"/>
  <c r="E80" i="3"/>
  <c r="D80" i="3"/>
  <c r="C80" i="3"/>
  <c r="N79" i="3"/>
  <c r="M79" i="3"/>
  <c r="L79" i="3"/>
  <c r="K79" i="3"/>
  <c r="J79" i="3"/>
  <c r="I79" i="3"/>
  <c r="H79" i="3"/>
  <c r="G79" i="3"/>
  <c r="F79" i="3"/>
  <c r="E79" i="3"/>
  <c r="D79" i="3"/>
  <c r="C79" i="3"/>
  <c r="N78" i="3"/>
  <c r="N86" i="3" s="1"/>
  <c r="M78" i="3"/>
  <c r="L78" i="3"/>
  <c r="K78" i="3"/>
  <c r="J78" i="3"/>
  <c r="I78" i="3"/>
  <c r="H78" i="3"/>
  <c r="G78" i="3"/>
  <c r="G86" i="3" s="1"/>
  <c r="F78" i="3"/>
  <c r="F86" i="3" s="1"/>
  <c r="E78" i="3"/>
  <c r="D78" i="3"/>
  <c r="C78" i="3"/>
  <c r="N77" i="3"/>
  <c r="M77" i="3"/>
  <c r="L77" i="3"/>
  <c r="L86" i="3" s="1"/>
  <c r="K77" i="3"/>
  <c r="K86" i="3" s="1"/>
  <c r="J77" i="3"/>
  <c r="J86" i="3" s="1"/>
  <c r="I77" i="3"/>
  <c r="I86" i="3" s="1"/>
  <c r="H77" i="3"/>
  <c r="H86" i="3" s="1"/>
  <c r="G77" i="3"/>
  <c r="F77" i="3"/>
  <c r="E77" i="3"/>
  <c r="D77" i="3"/>
  <c r="D86" i="3" s="1"/>
  <c r="C77" i="3"/>
  <c r="C86" i="3" s="1"/>
  <c r="N74" i="3"/>
  <c r="F74" i="3"/>
  <c r="B74" i="3"/>
  <c r="N73" i="3"/>
  <c r="M73" i="3"/>
  <c r="L73" i="3"/>
  <c r="K73" i="3"/>
  <c r="J73" i="3"/>
  <c r="I73" i="3"/>
  <c r="H73" i="3"/>
  <c r="G73" i="3"/>
  <c r="F73" i="3"/>
  <c r="E73" i="3"/>
  <c r="D73" i="3"/>
  <c r="C73" i="3"/>
  <c r="N72" i="3"/>
  <c r="M72" i="3"/>
  <c r="M74" i="3" s="1"/>
  <c r="L72" i="3"/>
  <c r="L74" i="3" s="1"/>
  <c r="K72" i="3"/>
  <c r="K74" i="3" s="1"/>
  <c r="J72" i="3"/>
  <c r="J74" i="3" s="1"/>
  <c r="I72" i="3"/>
  <c r="I74" i="3" s="1"/>
  <c r="H72" i="3"/>
  <c r="H74" i="3" s="1"/>
  <c r="G72" i="3"/>
  <c r="G74" i="3" s="1"/>
  <c r="F72" i="3"/>
  <c r="E72" i="3"/>
  <c r="E74" i="3" s="1"/>
  <c r="D72" i="3"/>
  <c r="D74" i="3" s="1"/>
  <c r="C72" i="3"/>
  <c r="C74" i="3" s="1"/>
  <c r="K69" i="3"/>
  <c r="C69" i="3"/>
  <c r="B69" i="3"/>
  <c r="N68" i="3"/>
  <c r="M68" i="3"/>
  <c r="L68" i="3"/>
  <c r="K68" i="3"/>
  <c r="J68" i="3"/>
  <c r="I68" i="3"/>
  <c r="H68" i="3"/>
  <c r="G68" i="3"/>
  <c r="F68" i="3"/>
  <c r="E68" i="3"/>
  <c r="D68" i="3"/>
  <c r="C68" i="3"/>
  <c r="N67" i="3"/>
  <c r="M67" i="3"/>
  <c r="L67" i="3"/>
  <c r="K67" i="3"/>
  <c r="J67" i="3"/>
  <c r="I67" i="3"/>
  <c r="H67" i="3"/>
  <c r="G67" i="3"/>
  <c r="F67" i="3"/>
  <c r="E67" i="3"/>
  <c r="D67" i="3"/>
  <c r="C67" i="3"/>
  <c r="N66" i="3"/>
  <c r="M66" i="3"/>
  <c r="L66" i="3"/>
  <c r="K66" i="3"/>
  <c r="J66" i="3"/>
  <c r="I66" i="3"/>
  <c r="H66" i="3"/>
  <c r="G66" i="3"/>
  <c r="F66" i="3"/>
  <c r="E66" i="3"/>
  <c r="D66" i="3"/>
  <c r="C66" i="3"/>
  <c r="N65" i="3"/>
  <c r="M65" i="3"/>
  <c r="L65" i="3"/>
  <c r="K65" i="3"/>
  <c r="J65" i="3"/>
  <c r="I65" i="3"/>
  <c r="H65" i="3"/>
  <c r="G65" i="3"/>
  <c r="F65" i="3"/>
  <c r="E65" i="3"/>
  <c r="D65" i="3"/>
  <c r="C65" i="3"/>
  <c r="N64" i="3"/>
  <c r="M64" i="3"/>
  <c r="L64" i="3"/>
  <c r="K64" i="3"/>
  <c r="J64" i="3"/>
  <c r="I64" i="3"/>
  <c r="H64" i="3"/>
  <c r="G64" i="3"/>
  <c r="F64" i="3"/>
  <c r="E64" i="3"/>
  <c r="D64" i="3"/>
  <c r="C64" i="3"/>
  <c r="N63" i="3"/>
  <c r="M63" i="3"/>
  <c r="L63" i="3"/>
  <c r="K63" i="3"/>
  <c r="J63" i="3"/>
  <c r="I63" i="3"/>
  <c r="H63" i="3"/>
  <c r="G63" i="3"/>
  <c r="F63" i="3"/>
  <c r="E63" i="3"/>
  <c r="D63" i="3"/>
  <c r="C63" i="3"/>
  <c r="N62" i="3"/>
  <c r="M62" i="3"/>
  <c r="L62" i="3"/>
  <c r="K62" i="3"/>
  <c r="J62" i="3"/>
  <c r="I62" i="3"/>
  <c r="H62" i="3"/>
  <c r="G62" i="3"/>
  <c r="F62" i="3"/>
  <c r="E62" i="3"/>
  <c r="D62" i="3"/>
  <c r="C62" i="3"/>
  <c r="N61" i="3"/>
  <c r="M61" i="3"/>
  <c r="L61" i="3"/>
  <c r="K61" i="3"/>
  <c r="J61" i="3"/>
  <c r="I61" i="3"/>
  <c r="H61" i="3"/>
  <c r="G61" i="3"/>
  <c r="F61" i="3"/>
  <c r="E61" i="3"/>
  <c r="D61" i="3"/>
  <c r="C61" i="3"/>
  <c r="N60" i="3"/>
  <c r="M60" i="3"/>
  <c r="L60" i="3"/>
  <c r="K60" i="3"/>
  <c r="J60" i="3"/>
  <c r="I60" i="3"/>
  <c r="H60" i="3"/>
  <c r="G60" i="3"/>
  <c r="F60" i="3"/>
  <c r="E60" i="3"/>
  <c r="D60" i="3"/>
  <c r="C60" i="3"/>
  <c r="N59" i="3"/>
  <c r="M59" i="3"/>
  <c r="L59" i="3"/>
  <c r="K59" i="3"/>
  <c r="J59" i="3"/>
  <c r="I59" i="3"/>
  <c r="H59" i="3"/>
  <c r="G59" i="3"/>
  <c r="F59" i="3"/>
  <c r="E59" i="3"/>
  <c r="D59" i="3"/>
  <c r="C59" i="3"/>
  <c r="N58" i="3"/>
  <c r="M58" i="3"/>
  <c r="L58" i="3"/>
  <c r="K58" i="3"/>
  <c r="J58" i="3"/>
  <c r="I58" i="3"/>
  <c r="H58" i="3"/>
  <c r="G58" i="3"/>
  <c r="F58" i="3"/>
  <c r="E58" i="3"/>
  <c r="D58" i="3"/>
  <c r="C58" i="3"/>
  <c r="N57" i="3"/>
  <c r="M57" i="3"/>
  <c r="L57" i="3"/>
  <c r="K57" i="3"/>
  <c r="J57" i="3"/>
  <c r="I57" i="3"/>
  <c r="H57" i="3"/>
  <c r="G57" i="3"/>
  <c r="F57" i="3"/>
  <c r="E57" i="3"/>
  <c r="D57" i="3"/>
  <c r="C57" i="3"/>
  <c r="N56" i="3"/>
  <c r="M56" i="3"/>
  <c r="L56" i="3"/>
  <c r="K56" i="3"/>
  <c r="J56" i="3"/>
  <c r="I56" i="3"/>
  <c r="H56" i="3"/>
  <c r="G56" i="3"/>
  <c r="F56" i="3"/>
  <c r="E56" i="3"/>
  <c r="D56" i="3"/>
  <c r="C56" i="3"/>
  <c r="N55" i="3"/>
  <c r="M55" i="3"/>
  <c r="L55" i="3"/>
  <c r="K55" i="3"/>
  <c r="J55" i="3"/>
  <c r="I55" i="3"/>
  <c r="H55" i="3"/>
  <c r="G55" i="3"/>
  <c r="F55" i="3"/>
  <c r="E55" i="3"/>
  <c r="D55" i="3"/>
  <c r="C55" i="3"/>
  <c r="N54" i="3"/>
  <c r="M54" i="3"/>
  <c r="L54" i="3"/>
  <c r="K54" i="3"/>
  <c r="J54" i="3"/>
  <c r="I54" i="3"/>
  <c r="H54" i="3"/>
  <c r="G54" i="3"/>
  <c r="F54" i="3"/>
  <c r="E54" i="3"/>
  <c r="D54" i="3"/>
  <c r="C54" i="3"/>
  <c r="N53" i="3"/>
  <c r="M53" i="3"/>
  <c r="M69" i="3" s="1"/>
  <c r="L53" i="3"/>
  <c r="L69" i="3" s="1"/>
  <c r="K53" i="3"/>
  <c r="J53" i="3"/>
  <c r="I53" i="3"/>
  <c r="H53" i="3"/>
  <c r="G53" i="3"/>
  <c r="F53" i="3"/>
  <c r="E53" i="3"/>
  <c r="E69" i="3" s="1"/>
  <c r="D53" i="3"/>
  <c r="D69" i="3" s="1"/>
  <c r="C53" i="3"/>
  <c r="N52" i="3"/>
  <c r="N69" i="3" s="1"/>
  <c r="M52" i="3"/>
  <c r="L52" i="3"/>
  <c r="K52" i="3"/>
  <c r="J52" i="3"/>
  <c r="J69" i="3" s="1"/>
  <c r="I52" i="3"/>
  <c r="I69" i="3" s="1"/>
  <c r="H52" i="3"/>
  <c r="H69" i="3" s="1"/>
  <c r="G52" i="3"/>
  <c r="G69" i="3" s="1"/>
  <c r="F52" i="3"/>
  <c r="F69" i="3" s="1"/>
  <c r="E52" i="3"/>
  <c r="D52" i="3"/>
  <c r="C52" i="3"/>
  <c r="L49" i="3"/>
  <c r="D49" i="3"/>
  <c r="B49" i="3"/>
  <c r="N48" i="3"/>
  <c r="M48" i="3"/>
  <c r="L48" i="3"/>
  <c r="K48" i="3"/>
  <c r="J48" i="3"/>
  <c r="I48" i="3"/>
  <c r="H48" i="3"/>
  <c r="G48" i="3"/>
  <c r="F48" i="3"/>
  <c r="E48" i="3"/>
  <c r="D48" i="3"/>
  <c r="C48" i="3"/>
  <c r="N47" i="3"/>
  <c r="N49" i="3" s="1"/>
  <c r="M47" i="3"/>
  <c r="M49" i="3" s="1"/>
  <c r="L47" i="3"/>
  <c r="K47" i="3"/>
  <c r="K49" i="3" s="1"/>
  <c r="J47" i="3"/>
  <c r="J49" i="3" s="1"/>
  <c r="I47" i="3"/>
  <c r="I49" i="3" s="1"/>
  <c r="H47" i="3"/>
  <c r="H49" i="3" s="1"/>
  <c r="G47" i="3"/>
  <c r="G49" i="3" s="1"/>
  <c r="F47" i="3"/>
  <c r="F49" i="3" s="1"/>
  <c r="E47" i="3"/>
  <c r="E49" i="3" s="1"/>
  <c r="D47" i="3"/>
  <c r="C47" i="3"/>
  <c r="C49" i="3" s="1"/>
  <c r="I44" i="3"/>
  <c r="B44" i="3"/>
  <c r="B128" i="3" s="1"/>
  <c r="N43" i="3"/>
  <c r="M43" i="3"/>
  <c r="L43" i="3"/>
  <c r="K43" i="3"/>
  <c r="J43" i="3"/>
  <c r="I43" i="3"/>
  <c r="H43" i="3"/>
  <c r="G43" i="3"/>
  <c r="F43" i="3"/>
  <c r="E43" i="3"/>
  <c r="D43" i="3"/>
  <c r="C43" i="3"/>
  <c r="N42" i="3"/>
  <c r="M42" i="3"/>
  <c r="L42" i="3"/>
  <c r="K42" i="3"/>
  <c r="J42" i="3"/>
  <c r="I42" i="3"/>
  <c r="H42" i="3"/>
  <c r="G42" i="3"/>
  <c r="F42" i="3"/>
  <c r="E42" i="3"/>
  <c r="D42" i="3"/>
  <c r="C42" i="3"/>
  <c r="N41" i="3"/>
  <c r="M41" i="3"/>
  <c r="L41" i="3"/>
  <c r="K41" i="3"/>
  <c r="J41" i="3"/>
  <c r="I41" i="3"/>
  <c r="H41" i="3"/>
  <c r="G41" i="3"/>
  <c r="F41" i="3"/>
  <c r="E41" i="3"/>
  <c r="D41" i="3"/>
  <c r="C41" i="3"/>
  <c r="N40" i="3"/>
  <c r="M40" i="3"/>
  <c r="L40" i="3"/>
  <c r="K40" i="3"/>
  <c r="J40" i="3"/>
  <c r="I40" i="3"/>
  <c r="H40" i="3"/>
  <c r="G40" i="3"/>
  <c r="F40" i="3"/>
  <c r="E40" i="3"/>
  <c r="D40" i="3"/>
  <c r="C40" i="3"/>
  <c r="N39" i="3"/>
  <c r="M39" i="3"/>
  <c r="L39" i="3"/>
  <c r="K39" i="3"/>
  <c r="J39" i="3"/>
  <c r="I39" i="3"/>
  <c r="H39" i="3"/>
  <c r="G39" i="3"/>
  <c r="F39" i="3"/>
  <c r="E39" i="3"/>
  <c r="D39" i="3"/>
  <c r="C39" i="3"/>
  <c r="N38" i="3"/>
  <c r="M38" i="3"/>
  <c r="L38" i="3"/>
  <c r="K38" i="3"/>
  <c r="J38" i="3"/>
  <c r="I38" i="3"/>
  <c r="H38" i="3"/>
  <c r="G38" i="3"/>
  <c r="F38" i="3"/>
  <c r="E38" i="3"/>
  <c r="D38" i="3"/>
  <c r="C38" i="3"/>
  <c r="N37" i="3"/>
  <c r="M37" i="3"/>
  <c r="L37" i="3"/>
  <c r="K37" i="3"/>
  <c r="J37" i="3"/>
  <c r="I37" i="3"/>
  <c r="H37" i="3"/>
  <c r="G37" i="3"/>
  <c r="F37" i="3"/>
  <c r="E37" i="3"/>
  <c r="D37" i="3"/>
  <c r="C37" i="3"/>
  <c r="N36" i="3"/>
  <c r="M36" i="3"/>
  <c r="L36" i="3"/>
  <c r="K36" i="3"/>
  <c r="J36" i="3"/>
  <c r="I36" i="3"/>
  <c r="H36" i="3"/>
  <c r="G36" i="3"/>
  <c r="F36" i="3"/>
  <c r="E36" i="3"/>
  <c r="D36" i="3"/>
  <c r="C36" i="3"/>
  <c r="N35" i="3"/>
  <c r="M35" i="3"/>
  <c r="L35" i="3"/>
  <c r="K35" i="3"/>
  <c r="J35" i="3"/>
  <c r="I35" i="3"/>
  <c r="H35" i="3"/>
  <c r="G35" i="3"/>
  <c r="F35" i="3"/>
  <c r="E35" i="3"/>
  <c r="D35" i="3"/>
  <c r="C35" i="3"/>
  <c r="N34" i="3"/>
  <c r="N44" i="3" s="1"/>
  <c r="M34" i="3"/>
  <c r="M44" i="3" s="1"/>
  <c r="M128" i="3" s="1"/>
  <c r="L34" i="3"/>
  <c r="L44" i="3" s="1"/>
  <c r="K34" i="3"/>
  <c r="K44" i="3" s="1"/>
  <c r="J34" i="3"/>
  <c r="J44" i="3" s="1"/>
  <c r="J128" i="3" s="1"/>
  <c r="I34" i="3"/>
  <c r="H34" i="3"/>
  <c r="H44" i="3" s="1"/>
  <c r="G34" i="3"/>
  <c r="G44" i="3" s="1"/>
  <c r="F34" i="3"/>
  <c r="F44" i="3" s="1"/>
  <c r="E34" i="3"/>
  <c r="E44" i="3" s="1"/>
  <c r="E128" i="3" s="1"/>
  <c r="D34" i="3"/>
  <c r="D44" i="3" s="1"/>
  <c r="C34" i="3"/>
  <c r="C44" i="3" s="1"/>
  <c r="N30" i="3"/>
  <c r="F30" i="3"/>
  <c r="B30" i="3"/>
  <c r="N29" i="3"/>
  <c r="M29" i="3"/>
  <c r="L29" i="3"/>
  <c r="K29" i="3"/>
  <c r="J29" i="3"/>
  <c r="I29" i="3"/>
  <c r="H29" i="3"/>
  <c r="G29" i="3"/>
  <c r="F29" i="3"/>
  <c r="E29" i="3"/>
  <c r="D29" i="3"/>
  <c r="C29" i="3"/>
  <c r="N28" i="3"/>
  <c r="M28" i="3"/>
  <c r="L28" i="3"/>
  <c r="K28" i="3"/>
  <c r="J28" i="3"/>
  <c r="I28" i="3"/>
  <c r="H28" i="3"/>
  <c r="G28" i="3"/>
  <c r="F28" i="3"/>
  <c r="E28" i="3"/>
  <c r="D28" i="3"/>
  <c r="C28" i="3"/>
  <c r="N27" i="3"/>
  <c r="M27" i="3"/>
  <c r="L27" i="3"/>
  <c r="K27" i="3"/>
  <c r="J27" i="3"/>
  <c r="I27" i="3"/>
  <c r="H27" i="3"/>
  <c r="G27" i="3"/>
  <c r="F27" i="3"/>
  <c r="E27" i="3"/>
  <c r="D27" i="3"/>
  <c r="C27" i="3"/>
  <c r="N26" i="3"/>
  <c r="M26" i="3"/>
  <c r="L26" i="3"/>
  <c r="K26" i="3"/>
  <c r="J26" i="3"/>
  <c r="I26" i="3"/>
  <c r="H26" i="3"/>
  <c r="G26" i="3"/>
  <c r="F26" i="3"/>
  <c r="E26" i="3"/>
  <c r="D26" i="3"/>
  <c r="C26" i="3"/>
  <c r="N25" i="3"/>
  <c r="M25" i="3"/>
  <c r="L25" i="3"/>
  <c r="K25" i="3"/>
  <c r="J25" i="3"/>
  <c r="I25" i="3"/>
  <c r="H25" i="3"/>
  <c r="G25" i="3"/>
  <c r="F25" i="3"/>
  <c r="E25" i="3"/>
  <c r="D25" i="3"/>
  <c r="C25" i="3"/>
  <c r="N24" i="3"/>
  <c r="M24" i="3"/>
  <c r="L24" i="3"/>
  <c r="K24" i="3"/>
  <c r="J24" i="3"/>
  <c r="I24" i="3"/>
  <c r="H24" i="3"/>
  <c r="G24" i="3"/>
  <c r="F24" i="3"/>
  <c r="E24" i="3"/>
  <c r="D24" i="3"/>
  <c r="C24" i="3"/>
  <c r="N23" i="3"/>
  <c r="M23" i="3"/>
  <c r="L23" i="3"/>
  <c r="K23" i="3"/>
  <c r="J23" i="3"/>
  <c r="I23" i="3"/>
  <c r="H23" i="3"/>
  <c r="G23" i="3"/>
  <c r="F23" i="3"/>
  <c r="E23" i="3"/>
  <c r="D23" i="3"/>
  <c r="C23" i="3"/>
  <c r="N22" i="3"/>
  <c r="M22" i="3"/>
  <c r="L22" i="3"/>
  <c r="K22" i="3"/>
  <c r="J22" i="3"/>
  <c r="I22" i="3"/>
  <c r="H22" i="3"/>
  <c r="G22" i="3"/>
  <c r="F22" i="3"/>
  <c r="E22" i="3"/>
  <c r="D22" i="3"/>
  <c r="C22" i="3"/>
  <c r="N21" i="3"/>
  <c r="M21" i="3"/>
  <c r="L21" i="3"/>
  <c r="K21" i="3"/>
  <c r="J21" i="3"/>
  <c r="I21" i="3"/>
  <c r="H21" i="3"/>
  <c r="G21" i="3"/>
  <c r="F21" i="3"/>
  <c r="E21" i="3"/>
  <c r="D21" i="3"/>
  <c r="C21" i="3"/>
  <c r="N20" i="3"/>
  <c r="M20" i="3"/>
  <c r="L20" i="3"/>
  <c r="K20" i="3"/>
  <c r="J20" i="3"/>
  <c r="I20" i="3"/>
  <c r="H20" i="3"/>
  <c r="G20" i="3"/>
  <c r="F20" i="3"/>
  <c r="E20" i="3"/>
  <c r="D20" i="3"/>
  <c r="C20" i="3"/>
  <c r="N19" i="3"/>
  <c r="M19" i="3"/>
  <c r="L19" i="3"/>
  <c r="K19" i="3"/>
  <c r="J19" i="3"/>
  <c r="I19" i="3"/>
  <c r="H19" i="3"/>
  <c r="G19" i="3"/>
  <c r="F19" i="3"/>
  <c r="E19" i="3"/>
  <c r="D19" i="3"/>
  <c r="C19" i="3"/>
  <c r="N18" i="3"/>
  <c r="M18" i="3"/>
  <c r="L18" i="3"/>
  <c r="K18" i="3"/>
  <c r="J18" i="3"/>
  <c r="I18" i="3"/>
  <c r="H18" i="3"/>
  <c r="G18" i="3"/>
  <c r="F18" i="3"/>
  <c r="E18" i="3"/>
  <c r="D18" i="3"/>
  <c r="C18" i="3"/>
  <c r="N17" i="3"/>
  <c r="M17" i="3"/>
  <c r="L17" i="3"/>
  <c r="K17" i="3"/>
  <c r="J17" i="3"/>
  <c r="I17" i="3"/>
  <c r="H17" i="3"/>
  <c r="G17" i="3"/>
  <c r="F17" i="3"/>
  <c r="E17" i="3"/>
  <c r="D17" i="3"/>
  <c r="C17" i="3"/>
  <c r="N16" i="3"/>
  <c r="M16" i="3"/>
  <c r="L16" i="3"/>
  <c r="K16" i="3"/>
  <c r="J16" i="3"/>
  <c r="I16" i="3"/>
  <c r="H16" i="3"/>
  <c r="G16" i="3"/>
  <c r="F16" i="3"/>
  <c r="E16" i="3"/>
  <c r="D16" i="3"/>
  <c r="C16" i="3"/>
  <c r="N15" i="3"/>
  <c r="M15" i="3"/>
  <c r="L15" i="3"/>
  <c r="K15" i="3"/>
  <c r="J15" i="3"/>
  <c r="I15" i="3"/>
  <c r="H15" i="3"/>
  <c r="G15" i="3"/>
  <c r="F15" i="3"/>
  <c r="E15" i="3"/>
  <c r="D15" i="3"/>
  <c r="C15" i="3"/>
  <c r="N14" i="3"/>
  <c r="M14" i="3"/>
  <c r="L14" i="3"/>
  <c r="K14" i="3"/>
  <c r="J14" i="3"/>
  <c r="I14" i="3"/>
  <c r="H14" i="3"/>
  <c r="G14" i="3"/>
  <c r="F14" i="3"/>
  <c r="E14" i="3"/>
  <c r="D14" i="3"/>
  <c r="C14" i="3"/>
  <c r="N13" i="3"/>
  <c r="M13" i="3"/>
  <c r="L13" i="3"/>
  <c r="K13" i="3"/>
  <c r="J13" i="3"/>
  <c r="I13" i="3"/>
  <c r="H13" i="3"/>
  <c r="G13" i="3"/>
  <c r="F13" i="3"/>
  <c r="E13" i="3"/>
  <c r="D13" i="3"/>
  <c r="C13" i="3"/>
  <c r="N12" i="3"/>
  <c r="M12" i="3"/>
  <c r="L12" i="3"/>
  <c r="K12" i="3"/>
  <c r="J12" i="3"/>
  <c r="I12" i="3"/>
  <c r="H12" i="3"/>
  <c r="H30" i="3" s="1"/>
  <c r="G12" i="3"/>
  <c r="G30" i="3" s="1"/>
  <c r="F12" i="3"/>
  <c r="E12" i="3"/>
  <c r="D12" i="3"/>
  <c r="C12" i="3"/>
  <c r="N11" i="3"/>
  <c r="M11" i="3"/>
  <c r="M30" i="3" s="1"/>
  <c r="L11" i="3"/>
  <c r="L30" i="3" s="1"/>
  <c r="K11" i="3"/>
  <c r="K30" i="3" s="1"/>
  <c r="J11" i="3"/>
  <c r="J30" i="3" s="1"/>
  <c r="I11" i="3"/>
  <c r="I30" i="3" s="1"/>
  <c r="H11" i="3"/>
  <c r="G11" i="3"/>
  <c r="F11" i="3"/>
  <c r="E11" i="3"/>
  <c r="E30" i="3" s="1"/>
  <c r="D11" i="3"/>
  <c r="D30" i="3" s="1"/>
  <c r="C11" i="3"/>
  <c r="C30" i="3" s="1"/>
  <c r="K128" i="3" l="1"/>
  <c r="K130" i="3" s="1"/>
  <c r="L130" i="3"/>
  <c r="J130" i="3"/>
  <c r="C128" i="3"/>
  <c r="C130" i="3"/>
  <c r="G130" i="3"/>
  <c r="D128" i="3"/>
  <c r="D130" i="3" s="1"/>
  <c r="L128" i="3"/>
  <c r="I128" i="3"/>
  <c r="I130" i="3" s="1"/>
  <c r="M130" i="3"/>
  <c r="N128" i="3"/>
  <c r="N130" i="3" s="1"/>
  <c r="G128" i="3"/>
  <c r="F128" i="3"/>
  <c r="B130" i="3"/>
  <c r="H128" i="3"/>
  <c r="H130" i="3" s="1"/>
  <c r="E130" i="3"/>
  <c r="F130" i="3"/>
  <c r="L126" i="2" l="1"/>
  <c r="J126" i="2"/>
  <c r="H126" i="2"/>
  <c r="D126" i="2"/>
  <c r="B126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N123" i="2"/>
  <c r="N126" i="2" s="1"/>
  <c r="M123" i="2"/>
  <c r="M126" i="2" s="1"/>
  <c r="L123" i="2"/>
  <c r="K123" i="2"/>
  <c r="K126" i="2" s="1"/>
  <c r="J123" i="2"/>
  <c r="I123" i="2"/>
  <c r="I126" i="2" s="1"/>
  <c r="H123" i="2"/>
  <c r="G123" i="2"/>
  <c r="G126" i="2" s="1"/>
  <c r="F123" i="2"/>
  <c r="F126" i="2" s="1"/>
  <c r="E123" i="2"/>
  <c r="E126" i="2" s="1"/>
  <c r="D123" i="2"/>
  <c r="C123" i="2"/>
  <c r="C126" i="2" s="1"/>
  <c r="M120" i="2"/>
  <c r="K120" i="2"/>
  <c r="I120" i="2"/>
  <c r="E120" i="2"/>
  <c r="C120" i="2"/>
  <c r="B120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N115" i="2"/>
  <c r="M115" i="2"/>
  <c r="L115" i="2"/>
  <c r="K115" i="2"/>
  <c r="J115" i="2"/>
  <c r="I115" i="2"/>
  <c r="H115" i="2"/>
  <c r="H120" i="2" s="1"/>
  <c r="G115" i="2"/>
  <c r="F115" i="2"/>
  <c r="E115" i="2"/>
  <c r="D115" i="2"/>
  <c r="C115" i="2"/>
  <c r="N114" i="2"/>
  <c r="N120" i="2" s="1"/>
  <c r="M114" i="2"/>
  <c r="L114" i="2"/>
  <c r="L120" i="2" s="1"/>
  <c r="K114" i="2"/>
  <c r="J114" i="2"/>
  <c r="J120" i="2" s="1"/>
  <c r="I114" i="2"/>
  <c r="H114" i="2"/>
  <c r="G114" i="2"/>
  <c r="G120" i="2" s="1"/>
  <c r="F114" i="2"/>
  <c r="F120" i="2" s="1"/>
  <c r="E114" i="2"/>
  <c r="D114" i="2"/>
  <c r="D120" i="2" s="1"/>
  <c r="C114" i="2"/>
  <c r="N111" i="2"/>
  <c r="J111" i="2"/>
  <c r="H111" i="2"/>
  <c r="F111" i="2"/>
  <c r="B111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N104" i="2"/>
  <c r="M104" i="2"/>
  <c r="M111" i="2" s="1"/>
  <c r="L104" i="2"/>
  <c r="K104" i="2"/>
  <c r="J104" i="2"/>
  <c r="I104" i="2"/>
  <c r="H104" i="2"/>
  <c r="G104" i="2"/>
  <c r="F104" i="2"/>
  <c r="E104" i="2"/>
  <c r="E111" i="2" s="1"/>
  <c r="D104" i="2"/>
  <c r="C104" i="2"/>
  <c r="N103" i="2"/>
  <c r="M103" i="2"/>
  <c r="L103" i="2"/>
  <c r="L111" i="2" s="1"/>
  <c r="K103" i="2"/>
  <c r="K111" i="2" s="1"/>
  <c r="J103" i="2"/>
  <c r="I103" i="2"/>
  <c r="I111" i="2" s="1"/>
  <c r="H103" i="2"/>
  <c r="G103" i="2"/>
  <c r="G111" i="2" s="1"/>
  <c r="F103" i="2"/>
  <c r="E103" i="2"/>
  <c r="D103" i="2"/>
  <c r="D111" i="2" s="1"/>
  <c r="C103" i="2"/>
  <c r="C111" i="2" s="1"/>
  <c r="M100" i="2"/>
  <c r="K100" i="2"/>
  <c r="G100" i="2"/>
  <c r="E100" i="2"/>
  <c r="C100" i="2"/>
  <c r="B100" i="2"/>
  <c r="N99" i="2"/>
  <c r="M99" i="2"/>
  <c r="L99" i="2"/>
  <c r="K99" i="2"/>
  <c r="J99" i="2"/>
  <c r="I99" i="2"/>
  <c r="H99" i="2"/>
  <c r="G99" i="2"/>
  <c r="F99" i="2"/>
  <c r="E99" i="2"/>
  <c r="D99" i="2"/>
  <c r="C99" i="2"/>
  <c r="N98" i="2"/>
  <c r="M98" i="2"/>
  <c r="L98" i="2"/>
  <c r="K98" i="2"/>
  <c r="J98" i="2"/>
  <c r="I98" i="2"/>
  <c r="H98" i="2"/>
  <c r="G98" i="2"/>
  <c r="F98" i="2"/>
  <c r="E98" i="2"/>
  <c r="D98" i="2"/>
  <c r="C98" i="2"/>
  <c r="N97" i="2"/>
  <c r="M97" i="2"/>
  <c r="L97" i="2"/>
  <c r="K97" i="2"/>
  <c r="J97" i="2"/>
  <c r="I97" i="2"/>
  <c r="H97" i="2"/>
  <c r="G97" i="2"/>
  <c r="F97" i="2"/>
  <c r="E97" i="2"/>
  <c r="D97" i="2"/>
  <c r="C97" i="2"/>
  <c r="N96" i="2"/>
  <c r="M96" i="2"/>
  <c r="L96" i="2"/>
  <c r="K96" i="2"/>
  <c r="J96" i="2"/>
  <c r="I96" i="2"/>
  <c r="H96" i="2"/>
  <c r="G96" i="2"/>
  <c r="F96" i="2"/>
  <c r="E96" i="2"/>
  <c r="D96" i="2"/>
  <c r="C96" i="2"/>
  <c r="N95" i="2"/>
  <c r="M95" i="2"/>
  <c r="L95" i="2"/>
  <c r="K95" i="2"/>
  <c r="J95" i="2"/>
  <c r="I95" i="2"/>
  <c r="H95" i="2"/>
  <c r="G95" i="2"/>
  <c r="F95" i="2"/>
  <c r="E95" i="2"/>
  <c r="D95" i="2"/>
  <c r="C95" i="2"/>
  <c r="N94" i="2"/>
  <c r="M94" i="2"/>
  <c r="L94" i="2"/>
  <c r="K94" i="2"/>
  <c r="J94" i="2"/>
  <c r="I94" i="2"/>
  <c r="H94" i="2"/>
  <c r="G94" i="2"/>
  <c r="F94" i="2"/>
  <c r="E94" i="2"/>
  <c r="D94" i="2"/>
  <c r="C94" i="2"/>
  <c r="N93" i="2"/>
  <c r="M93" i="2"/>
  <c r="L93" i="2"/>
  <c r="K93" i="2"/>
  <c r="J93" i="2"/>
  <c r="I93" i="2"/>
  <c r="H93" i="2"/>
  <c r="G93" i="2"/>
  <c r="F93" i="2"/>
  <c r="E93" i="2"/>
  <c r="D93" i="2"/>
  <c r="C93" i="2"/>
  <c r="N92" i="2"/>
  <c r="M92" i="2"/>
  <c r="L92" i="2"/>
  <c r="K92" i="2"/>
  <c r="J92" i="2"/>
  <c r="I92" i="2"/>
  <c r="H92" i="2"/>
  <c r="G92" i="2"/>
  <c r="F92" i="2"/>
  <c r="E92" i="2"/>
  <c r="D92" i="2"/>
  <c r="C92" i="2"/>
  <c r="N91" i="2"/>
  <c r="M91" i="2"/>
  <c r="L91" i="2"/>
  <c r="K91" i="2"/>
  <c r="J91" i="2"/>
  <c r="I91" i="2"/>
  <c r="H91" i="2"/>
  <c r="G91" i="2"/>
  <c r="F91" i="2"/>
  <c r="E91" i="2"/>
  <c r="D91" i="2"/>
  <c r="C91" i="2"/>
  <c r="N90" i="2"/>
  <c r="M90" i="2"/>
  <c r="L90" i="2"/>
  <c r="K90" i="2"/>
  <c r="J90" i="2"/>
  <c r="I90" i="2"/>
  <c r="H90" i="2"/>
  <c r="G90" i="2"/>
  <c r="F90" i="2"/>
  <c r="E90" i="2"/>
  <c r="D90" i="2"/>
  <c r="C90" i="2"/>
  <c r="N89" i="2"/>
  <c r="N100" i="2" s="1"/>
  <c r="M89" i="2"/>
  <c r="L89" i="2"/>
  <c r="L100" i="2" s="1"/>
  <c r="K89" i="2"/>
  <c r="J89" i="2"/>
  <c r="J100" i="2" s="1"/>
  <c r="I89" i="2"/>
  <c r="I100" i="2" s="1"/>
  <c r="H89" i="2"/>
  <c r="H100" i="2" s="1"/>
  <c r="G89" i="2"/>
  <c r="F89" i="2"/>
  <c r="F100" i="2" s="1"/>
  <c r="E89" i="2"/>
  <c r="D89" i="2"/>
  <c r="D100" i="2" s="1"/>
  <c r="C89" i="2"/>
  <c r="N86" i="2"/>
  <c r="L86" i="2"/>
  <c r="H86" i="2"/>
  <c r="F86" i="2"/>
  <c r="D86" i="2"/>
  <c r="B86" i="2"/>
  <c r="N85" i="2"/>
  <c r="M85" i="2"/>
  <c r="L85" i="2"/>
  <c r="K85" i="2"/>
  <c r="J85" i="2"/>
  <c r="I85" i="2"/>
  <c r="H85" i="2"/>
  <c r="G85" i="2"/>
  <c r="F85" i="2"/>
  <c r="E85" i="2"/>
  <c r="D85" i="2"/>
  <c r="C85" i="2"/>
  <c r="N84" i="2"/>
  <c r="M84" i="2"/>
  <c r="L84" i="2"/>
  <c r="K84" i="2"/>
  <c r="J84" i="2"/>
  <c r="I84" i="2"/>
  <c r="H84" i="2"/>
  <c r="G84" i="2"/>
  <c r="F84" i="2"/>
  <c r="E84" i="2"/>
  <c r="D84" i="2"/>
  <c r="C84" i="2"/>
  <c r="N83" i="2"/>
  <c r="M83" i="2"/>
  <c r="L83" i="2"/>
  <c r="K83" i="2"/>
  <c r="J83" i="2"/>
  <c r="I83" i="2"/>
  <c r="H83" i="2"/>
  <c r="G83" i="2"/>
  <c r="F83" i="2"/>
  <c r="E83" i="2"/>
  <c r="D83" i="2"/>
  <c r="C83" i="2"/>
  <c r="N82" i="2"/>
  <c r="M82" i="2"/>
  <c r="L82" i="2"/>
  <c r="K82" i="2"/>
  <c r="J82" i="2"/>
  <c r="I82" i="2"/>
  <c r="H82" i="2"/>
  <c r="G82" i="2"/>
  <c r="F82" i="2"/>
  <c r="E82" i="2"/>
  <c r="D82" i="2"/>
  <c r="C82" i="2"/>
  <c r="N81" i="2"/>
  <c r="M81" i="2"/>
  <c r="L81" i="2"/>
  <c r="K81" i="2"/>
  <c r="J81" i="2"/>
  <c r="I81" i="2"/>
  <c r="H81" i="2"/>
  <c r="G81" i="2"/>
  <c r="F81" i="2"/>
  <c r="E81" i="2"/>
  <c r="D81" i="2"/>
  <c r="C81" i="2"/>
  <c r="N80" i="2"/>
  <c r="M80" i="2"/>
  <c r="L80" i="2"/>
  <c r="K80" i="2"/>
  <c r="J80" i="2"/>
  <c r="I80" i="2"/>
  <c r="H80" i="2"/>
  <c r="G80" i="2"/>
  <c r="F80" i="2"/>
  <c r="E80" i="2"/>
  <c r="D80" i="2"/>
  <c r="C80" i="2"/>
  <c r="N79" i="2"/>
  <c r="M79" i="2"/>
  <c r="L79" i="2"/>
  <c r="K79" i="2"/>
  <c r="J79" i="2"/>
  <c r="I79" i="2"/>
  <c r="H79" i="2"/>
  <c r="G79" i="2"/>
  <c r="F79" i="2"/>
  <c r="E79" i="2"/>
  <c r="D79" i="2"/>
  <c r="C79" i="2"/>
  <c r="N78" i="2"/>
  <c r="M78" i="2"/>
  <c r="L78" i="2"/>
  <c r="K78" i="2"/>
  <c r="J78" i="2"/>
  <c r="I78" i="2"/>
  <c r="H78" i="2"/>
  <c r="G78" i="2"/>
  <c r="F78" i="2"/>
  <c r="E78" i="2"/>
  <c r="D78" i="2"/>
  <c r="C78" i="2"/>
  <c r="N77" i="2"/>
  <c r="M77" i="2"/>
  <c r="M86" i="2" s="1"/>
  <c r="L77" i="2"/>
  <c r="K77" i="2"/>
  <c r="K86" i="2" s="1"/>
  <c r="J77" i="2"/>
  <c r="J86" i="2" s="1"/>
  <c r="I77" i="2"/>
  <c r="I86" i="2" s="1"/>
  <c r="H77" i="2"/>
  <c r="G77" i="2"/>
  <c r="G86" i="2" s="1"/>
  <c r="F77" i="2"/>
  <c r="E77" i="2"/>
  <c r="E86" i="2" s="1"/>
  <c r="D77" i="2"/>
  <c r="C77" i="2"/>
  <c r="C86" i="2" s="1"/>
  <c r="M74" i="2"/>
  <c r="I74" i="2"/>
  <c r="G74" i="2"/>
  <c r="E74" i="2"/>
  <c r="B74" i="2"/>
  <c r="N73" i="2"/>
  <c r="M73" i="2"/>
  <c r="L73" i="2"/>
  <c r="L74" i="2" s="1"/>
  <c r="K73" i="2"/>
  <c r="J73" i="2"/>
  <c r="I73" i="2"/>
  <c r="H73" i="2"/>
  <c r="G73" i="2"/>
  <c r="F73" i="2"/>
  <c r="E73" i="2"/>
  <c r="D73" i="2"/>
  <c r="D74" i="2" s="1"/>
  <c r="C73" i="2"/>
  <c r="N72" i="2"/>
  <c r="N74" i="2" s="1"/>
  <c r="M72" i="2"/>
  <c r="L72" i="2"/>
  <c r="K72" i="2"/>
  <c r="K74" i="2" s="1"/>
  <c r="J72" i="2"/>
  <c r="J74" i="2" s="1"/>
  <c r="I72" i="2"/>
  <c r="H72" i="2"/>
  <c r="H74" i="2" s="1"/>
  <c r="G72" i="2"/>
  <c r="F72" i="2"/>
  <c r="F74" i="2" s="1"/>
  <c r="E72" i="2"/>
  <c r="D72" i="2"/>
  <c r="C72" i="2"/>
  <c r="C74" i="2" s="1"/>
  <c r="N69" i="2"/>
  <c r="L69" i="2"/>
  <c r="J69" i="2"/>
  <c r="F69" i="2"/>
  <c r="D69" i="2"/>
  <c r="B69" i="2"/>
  <c r="N68" i="2"/>
  <c r="M68" i="2"/>
  <c r="L68" i="2"/>
  <c r="K68" i="2"/>
  <c r="J68" i="2"/>
  <c r="I68" i="2"/>
  <c r="H68" i="2"/>
  <c r="G68" i="2"/>
  <c r="F68" i="2"/>
  <c r="E68" i="2"/>
  <c r="D68" i="2"/>
  <c r="C68" i="2"/>
  <c r="N67" i="2"/>
  <c r="M67" i="2"/>
  <c r="L67" i="2"/>
  <c r="K67" i="2"/>
  <c r="J67" i="2"/>
  <c r="I67" i="2"/>
  <c r="H67" i="2"/>
  <c r="G67" i="2"/>
  <c r="F67" i="2"/>
  <c r="E67" i="2"/>
  <c r="D67" i="2"/>
  <c r="C67" i="2"/>
  <c r="N66" i="2"/>
  <c r="M66" i="2"/>
  <c r="L66" i="2"/>
  <c r="K66" i="2"/>
  <c r="J66" i="2"/>
  <c r="I66" i="2"/>
  <c r="H66" i="2"/>
  <c r="G66" i="2"/>
  <c r="F66" i="2"/>
  <c r="E66" i="2"/>
  <c r="D66" i="2"/>
  <c r="C66" i="2"/>
  <c r="N65" i="2"/>
  <c r="M65" i="2"/>
  <c r="L65" i="2"/>
  <c r="K65" i="2"/>
  <c r="J65" i="2"/>
  <c r="I65" i="2"/>
  <c r="H65" i="2"/>
  <c r="G65" i="2"/>
  <c r="F65" i="2"/>
  <c r="E65" i="2"/>
  <c r="D65" i="2"/>
  <c r="C65" i="2"/>
  <c r="N64" i="2"/>
  <c r="M64" i="2"/>
  <c r="L64" i="2"/>
  <c r="K64" i="2"/>
  <c r="J64" i="2"/>
  <c r="I64" i="2"/>
  <c r="H64" i="2"/>
  <c r="G64" i="2"/>
  <c r="F64" i="2"/>
  <c r="E64" i="2"/>
  <c r="D64" i="2"/>
  <c r="C64" i="2"/>
  <c r="N63" i="2"/>
  <c r="M63" i="2"/>
  <c r="L63" i="2"/>
  <c r="K63" i="2"/>
  <c r="J63" i="2"/>
  <c r="I63" i="2"/>
  <c r="H63" i="2"/>
  <c r="G63" i="2"/>
  <c r="F63" i="2"/>
  <c r="E63" i="2"/>
  <c r="D63" i="2"/>
  <c r="C63" i="2"/>
  <c r="N62" i="2"/>
  <c r="M62" i="2"/>
  <c r="L62" i="2"/>
  <c r="K62" i="2"/>
  <c r="J62" i="2"/>
  <c r="I62" i="2"/>
  <c r="H62" i="2"/>
  <c r="G62" i="2"/>
  <c r="F62" i="2"/>
  <c r="E62" i="2"/>
  <c r="D62" i="2"/>
  <c r="C62" i="2"/>
  <c r="N61" i="2"/>
  <c r="M61" i="2"/>
  <c r="L61" i="2"/>
  <c r="K61" i="2"/>
  <c r="J61" i="2"/>
  <c r="I61" i="2"/>
  <c r="H61" i="2"/>
  <c r="G61" i="2"/>
  <c r="F61" i="2"/>
  <c r="E61" i="2"/>
  <c r="D61" i="2"/>
  <c r="C61" i="2"/>
  <c r="N60" i="2"/>
  <c r="M60" i="2"/>
  <c r="L60" i="2"/>
  <c r="K60" i="2"/>
  <c r="J60" i="2"/>
  <c r="I60" i="2"/>
  <c r="H60" i="2"/>
  <c r="G60" i="2"/>
  <c r="F60" i="2"/>
  <c r="E60" i="2"/>
  <c r="D60" i="2"/>
  <c r="C60" i="2"/>
  <c r="N59" i="2"/>
  <c r="M59" i="2"/>
  <c r="L59" i="2"/>
  <c r="K59" i="2"/>
  <c r="J59" i="2"/>
  <c r="I59" i="2"/>
  <c r="H59" i="2"/>
  <c r="G59" i="2"/>
  <c r="F59" i="2"/>
  <c r="E59" i="2"/>
  <c r="D59" i="2"/>
  <c r="C59" i="2"/>
  <c r="N58" i="2"/>
  <c r="M58" i="2"/>
  <c r="L58" i="2"/>
  <c r="K58" i="2"/>
  <c r="J58" i="2"/>
  <c r="I58" i="2"/>
  <c r="H58" i="2"/>
  <c r="G58" i="2"/>
  <c r="F58" i="2"/>
  <c r="E58" i="2"/>
  <c r="D58" i="2"/>
  <c r="C58" i="2"/>
  <c r="N57" i="2"/>
  <c r="M57" i="2"/>
  <c r="L57" i="2"/>
  <c r="K57" i="2"/>
  <c r="J57" i="2"/>
  <c r="I57" i="2"/>
  <c r="H57" i="2"/>
  <c r="G57" i="2"/>
  <c r="F57" i="2"/>
  <c r="E57" i="2"/>
  <c r="D57" i="2"/>
  <c r="C57" i="2"/>
  <c r="N56" i="2"/>
  <c r="M56" i="2"/>
  <c r="L56" i="2"/>
  <c r="K56" i="2"/>
  <c r="J56" i="2"/>
  <c r="I56" i="2"/>
  <c r="H56" i="2"/>
  <c r="G56" i="2"/>
  <c r="F56" i="2"/>
  <c r="E56" i="2"/>
  <c r="D56" i="2"/>
  <c r="C56" i="2"/>
  <c r="N55" i="2"/>
  <c r="M55" i="2"/>
  <c r="L55" i="2"/>
  <c r="K55" i="2"/>
  <c r="J55" i="2"/>
  <c r="I55" i="2"/>
  <c r="H55" i="2"/>
  <c r="G55" i="2"/>
  <c r="F55" i="2"/>
  <c r="E55" i="2"/>
  <c r="D55" i="2"/>
  <c r="C55" i="2"/>
  <c r="N54" i="2"/>
  <c r="M54" i="2"/>
  <c r="L54" i="2"/>
  <c r="K54" i="2"/>
  <c r="J54" i="2"/>
  <c r="I54" i="2"/>
  <c r="H54" i="2"/>
  <c r="G54" i="2"/>
  <c r="F54" i="2"/>
  <c r="E54" i="2"/>
  <c r="D54" i="2"/>
  <c r="C54" i="2"/>
  <c r="N53" i="2"/>
  <c r="M53" i="2"/>
  <c r="L53" i="2"/>
  <c r="K53" i="2"/>
  <c r="J53" i="2"/>
  <c r="I53" i="2"/>
  <c r="H53" i="2"/>
  <c r="G53" i="2"/>
  <c r="F53" i="2"/>
  <c r="E53" i="2"/>
  <c r="D53" i="2"/>
  <c r="C53" i="2"/>
  <c r="N52" i="2"/>
  <c r="M52" i="2"/>
  <c r="M69" i="2" s="1"/>
  <c r="L52" i="2"/>
  <c r="K52" i="2"/>
  <c r="K69" i="2" s="1"/>
  <c r="J52" i="2"/>
  <c r="I52" i="2"/>
  <c r="I69" i="2" s="1"/>
  <c r="H52" i="2"/>
  <c r="H69" i="2" s="1"/>
  <c r="G52" i="2"/>
  <c r="G69" i="2" s="1"/>
  <c r="F52" i="2"/>
  <c r="E52" i="2"/>
  <c r="E69" i="2" s="1"/>
  <c r="D52" i="2"/>
  <c r="C52" i="2"/>
  <c r="C69" i="2" s="1"/>
  <c r="M49" i="2"/>
  <c r="K49" i="2"/>
  <c r="G49" i="2"/>
  <c r="E49" i="2"/>
  <c r="C49" i="2"/>
  <c r="B49" i="2"/>
  <c r="N48" i="2"/>
  <c r="M48" i="2"/>
  <c r="L48" i="2"/>
  <c r="K48" i="2"/>
  <c r="J48" i="2"/>
  <c r="J49" i="2" s="1"/>
  <c r="I48" i="2"/>
  <c r="H48" i="2"/>
  <c r="G48" i="2"/>
  <c r="F48" i="2"/>
  <c r="E48" i="2"/>
  <c r="D48" i="2"/>
  <c r="C48" i="2"/>
  <c r="N47" i="2"/>
  <c r="N49" i="2" s="1"/>
  <c r="M47" i="2"/>
  <c r="L47" i="2"/>
  <c r="L49" i="2" s="1"/>
  <c r="K47" i="2"/>
  <c r="J47" i="2"/>
  <c r="I47" i="2"/>
  <c r="I49" i="2" s="1"/>
  <c r="H47" i="2"/>
  <c r="H49" i="2" s="1"/>
  <c r="G47" i="2"/>
  <c r="F47" i="2"/>
  <c r="F49" i="2" s="1"/>
  <c r="E47" i="2"/>
  <c r="D47" i="2"/>
  <c r="D49" i="2" s="1"/>
  <c r="C47" i="2"/>
  <c r="L44" i="2"/>
  <c r="J44" i="2"/>
  <c r="H44" i="2"/>
  <c r="H128" i="2" s="1"/>
  <c r="D44" i="2"/>
  <c r="B44" i="2"/>
  <c r="B128" i="2" s="1"/>
  <c r="B130" i="2" s="1"/>
  <c r="N43" i="2"/>
  <c r="M43" i="2"/>
  <c r="L43" i="2"/>
  <c r="K43" i="2"/>
  <c r="J43" i="2"/>
  <c r="I43" i="2"/>
  <c r="H43" i="2"/>
  <c r="G43" i="2"/>
  <c r="F43" i="2"/>
  <c r="E43" i="2"/>
  <c r="D43" i="2"/>
  <c r="C43" i="2"/>
  <c r="N42" i="2"/>
  <c r="M42" i="2"/>
  <c r="L42" i="2"/>
  <c r="K42" i="2"/>
  <c r="J42" i="2"/>
  <c r="I42" i="2"/>
  <c r="H42" i="2"/>
  <c r="G42" i="2"/>
  <c r="F42" i="2"/>
  <c r="E42" i="2"/>
  <c r="D42" i="2"/>
  <c r="C42" i="2"/>
  <c r="N41" i="2"/>
  <c r="M41" i="2"/>
  <c r="L41" i="2"/>
  <c r="K41" i="2"/>
  <c r="J41" i="2"/>
  <c r="I41" i="2"/>
  <c r="H41" i="2"/>
  <c r="G41" i="2"/>
  <c r="F41" i="2"/>
  <c r="E41" i="2"/>
  <c r="D41" i="2"/>
  <c r="C41" i="2"/>
  <c r="N40" i="2"/>
  <c r="M40" i="2"/>
  <c r="L40" i="2"/>
  <c r="K40" i="2"/>
  <c r="J40" i="2"/>
  <c r="I40" i="2"/>
  <c r="H40" i="2"/>
  <c r="G40" i="2"/>
  <c r="F40" i="2"/>
  <c r="E40" i="2"/>
  <c r="D40" i="2"/>
  <c r="C40" i="2"/>
  <c r="N39" i="2"/>
  <c r="M39" i="2"/>
  <c r="L39" i="2"/>
  <c r="K39" i="2"/>
  <c r="J39" i="2"/>
  <c r="I39" i="2"/>
  <c r="H39" i="2"/>
  <c r="G39" i="2"/>
  <c r="F39" i="2"/>
  <c r="E39" i="2"/>
  <c r="D39" i="2"/>
  <c r="C39" i="2"/>
  <c r="N38" i="2"/>
  <c r="M38" i="2"/>
  <c r="L38" i="2"/>
  <c r="K38" i="2"/>
  <c r="J38" i="2"/>
  <c r="I38" i="2"/>
  <c r="H38" i="2"/>
  <c r="G38" i="2"/>
  <c r="F38" i="2"/>
  <c r="E38" i="2"/>
  <c r="D38" i="2"/>
  <c r="C38" i="2"/>
  <c r="N37" i="2"/>
  <c r="M37" i="2"/>
  <c r="L37" i="2"/>
  <c r="K37" i="2"/>
  <c r="J37" i="2"/>
  <c r="I37" i="2"/>
  <c r="H37" i="2"/>
  <c r="G37" i="2"/>
  <c r="F37" i="2"/>
  <c r="E37" i="2"/>
  <c r="D37" i="2"/>
  <c r="C37" i="2"/>
  <c r="N36" i="2"/>
  <c r="M36" i="2"/>
  <c r="L36" i="2"/>
  <c r="K36" i="2"/>
  <c r="J36" i="2"/>
  <c r="I36" i="2"/>
  <c r="H36" i="2"/>
  <c r="G36" i="2"/>
  <c r="F36" i="2"/>
  <c r="E36" i="2"/>
  <c r="D36" i="2"/>
  <c r="C36" i="2"/>
  <c r="N35" i="2"/>
  <c r="M35" i="2"/>
  <c r="L35" i="2"/>
  <c r="K35" i="2"/>
  <c r="J35" i="2"/>
  <c r="I35" i="2"/>
  <c r="H35" i="2"/>
  <c r="G35" i="2"/>
  <c r="F35" i="2"/>
  <c r="E35" i="2"/>
  <c r="D35" i="2"/>
  <c r="C35" i="2"/>
  <c r="N34" i="2"/>
  <c r="N44" i="2" s="1"/>
  <c r="N128" i="2" s="1"/>
  <c r="M34" i="2"/>
  <c r="M44" i="2" s="1"/>
  <c r="M128" i="2" s="1"/>
  <c r="L34" i="2"/>
  <c r="K34" i="2"/>
  <c r="K44" i="2" s="1"/>
  <c r="J34" i="2"/>
  <c r="I34" i="2"/>
  <c r="I44" i="2" s="1"/>
  <c r="H34" i="2"/>
  <c r="G34" i="2"/>
  <c r="G44" i="2" s="1"/>
  <c r="F34" i="2"/>
  <c r="F44" i="2" s="1"/>
  <c r="F128" i="2" s="1"/>
  <c r="E34" i="2"/>
  <c r="E44" i="2" s="1"/>
  <c r="E128" i="2" s="1"/>
  <c r="D34" i="2"/>
  <c r="C34" i="2"/>
  <c r="C44" i="2" s="1"/>
  <c r="M30" i="2"/>
  <c r="I30" i="2"/>
  <c r="G30" i="2"/>
  <c r="E30" i="2"/>
  <c r="B30" i="2"/>
  <c r="N29" i="2"/>
  <c r="M29" i="2"/>
  <c r="L29" i="2"/>
  <c r="K29" i="2"/>
  <c r="J29" i="2"/>
  <c r="I29" i="2"/>
  <c r="H29" i="2"/>
  <c r="G29" i="2"/>
  <c r="F29" i="2"/>
  <c r="E29" i="2"/>
  <c r="D29" i="2"/>
  <c r="C29" i="2"/>
  <c r="N28" i="2"/>
  <c r="M28" i="2"/>
  <c r="L28" i="2"/>
  <c r="K28" i="2"/>
  <c r="J28" i="2"/>
  <c r="I28" i="2"/>
  <c r="H28" i="2"/>
  <c r="G28" i="2"/>
  <c r="F28" i="2"/>
  <c r="E28" i="2"/>
  <c r="D28" i="2"/>
  <c r="C28" i="2"/>
  <c r="N27" i="2"/>
  <c r="M27" i="2"/>
  <c r="L27" i="2"/>
  <c r="K27" i="2"/>
  <c r="J27" i="2"/>
  <c r="I27" i="2"/>
  <c r="H27" i="2"/>
  <c r="G27" i="2"/>
  <c r="F27" i="2"/>
  <c r="E27" i="2"/>
  <c r="D27" i="2"/>
  <c r="C27" i="2"/>
  <c r="N26" i="2"/>
  <c r="M26" i="2"/>
  <c r="L26" i="2"/>
  <c r="K26" i="2"/>
  <c r="J26" i="2"/>
  <c r="I26" i="2"/>
  <c r="H26" i="2"/>
  <c r="G26" i="2"/>
  <c r="F26" i="2"/>
  <c r="E26" i="2"/>
  <c r="D26" i="2"/>
  <c r="C26" i="2"/>
  <c r="N25" i="2"/>
  <c r="M25" i="2"/>
  <c r="L25" i="2"/>
  <c r="K25" i="2"/>
  <c r="J25" i="2"/>
  <c r="I25" i="2"/>
  <c r="H25" i="2"/>
  <c r="G25" i="2"/>
  <c r="F25" i="2"/>
  <c r="E25" i="2"/>
  <c r="D25" i="2"/>
  <c r="C25" i="2"/>
  <c r="N24" i="2"/>
  <c r="M24" i="2"/>
  <c r="L24" i="2"/>
  <c r="K24" i="2"/>
  <c r="J24" i="2"/>
  <c r="I24" i="2"/>
  <c r="H24" i="2"/>
  <c r="G24" i="2"/>
  <c r="F24" i="2"/>
  <c r="E24" i="2"/>
  <c r="D24" i="2"/>
  <c r="C24" i="2"/>
  <c r="N23" i="2"/>
  <c r="M23" i="2"/>
  <c r="L23" i="2"/>
  <c r="K23" i="2"/>
  <c r="J23" i="2"/>
  <c r="I23" i="2"/>
  <c r="H23" i="2"/>
  <c r="G23" i="2"/>
  <c r="F23" i="2"/>
  <c r="E23" i="2"/>
  <c r="D23" i="2"/>
  <c r="C23" i="2"/>
  <c r="N22" i="2"/>
  <c r="M22" i="2"/>
  <c r="L22" i="2"/>
  <c r="K22" i="2"/>
  <c r="J22" i="2"/>
  <c r="I22" i="2"/>
  <c r="H22" i="2"/>
  <c r="G22" i="2"/>
  <c r="F22" i="2"/>
  <c r="E22" i="2"/>
  <c r="D22" i="2"/>
  <c r="C22" i="2"/>
  <c r="N21" i="2"/>
  <c r="M21" i="2"/>
  <c r="L21" i="2"/>
  <c r="K21" i="2"/>
  <c r="J21" i="2"/>
  <c r="I21" i="2"/>
  <c r="H21" i="2"/>
  <c r="G21" i="2"/>
  <c r="F21" i="2"/>
  <c r="E21" i="2"/>
  <c r="D21" i="2"/>
  <c r="C21" i="2"/>
  <c r="N20" i="2"/>
  <c r="M20" i="2"/>
  <c r="L20" i="2"/>
  <c r="K20" i="2"/>
  <c r="J20" i="2"/>
  <c r="I20" i="2"/>
  <c r="H20" i="2"/>
  <c r="G20" i="2"/>
  <c r="F20" i="2"/>
  <c r="E20" i="2"/>
  <c r="D20" i="2"/>
  <c r="C20" i="2"/>
  <c r="N19" i="2"/>
  <c r="M19" i="2"/>
  <c r="L19" i="2"/>
  <c r="K19" i="2"/>
  <c r="J19" i="2"/>
  <c r="I19" i="2"/>
  <c r="H19" i="2"/>
  <c r="G19" i="2"/>
  <c r="F19" i="2"/>
  <c r="E19" i="2"/>
  <c r="D19" i="2"/>
  <c r="C19" i="2"/>
  <c r="N18" i="2"/>
  <c r="M18" i="2"/>
  <c r="L18" i="2"/>
  <c r="K18" i="2"/>
  <c r="J18" i="2"/>
  <c r="I18" i="2"/>
  <c r="H18" i="2"/>
  <c r="G18" i="2"/>
  <c r="F18" i="2"/>
  <c r="E18" i="2"/>
  <c r="D18" i="2"/>
  <c r="C18" i="2"/>
  <c r="N17" i="2"/>
  <c r="M17" i="2"/>
  <c r="L17" i="2"/>
  <c r="K17" i="2"/>
  <c r="J17" i="2"/>
  <c r="I17" i="2"/>
  <c r="H17" i="2"/>
  <c r="G17" i="2"/>
  <c r="F17" i="2"/>
  <c r="E17" i="2"/>
  <c r="D17" i="2"/>
  <c r="C17" i="2"/>
  <c r="N16" i="2"/>
  <c r="M16" i="2"/>
  <c r="L16" i="2"/>
  <c r="K16" i="2"/>
  <c r="J16" i="2"/>
  <c r="I16" i="2"/>
  <c r="H16" i="2"/>
  <c r="G16" i="2"/>
  <c r="F16" i="2"/>
  <c r="E16" i="2"/>
  <c r="D16" i="2"/>
  <c r="C16" i="2"/>
  <c r="N15" i="2"/>
  <c r="M15" i="2"/>
  <c r="L15" i="2"/>
  <c r="K15" i="2"/>
  <c r="J15" i="2"/>
  <c r="I15" i="2"/>
  <c r="H15" i="2"/>
  <c r="G15" i="2"/>
  <c r="F15" i="2"/>
  <c r="E15" i="2"/>
  <c r="D15" i="2"/>
  <c r="C15" i="2"/>
  <c r="N14" i="2"/>
  <c r="M14" i="2"/>
  <c r="L14" i="2"/>
  <c r="K14" i="2"/>
  <c r="J14" i="2"/>
  <c r="I14" i="2"/>
  <c r="H14" i="2"/>
  <c r="G14" i="2"/>
  <c r="F14" i="2"/>
  <c r="E14" i="2"/>
  <c r="D14" i="2"/>
  <c r="C14" i="2"/>
  <c r="N13" i="2"/>
  <c r="M13" i="2"/>
  <c r="L13" i="2"/>
  <c r="K13" i="2"/>
  <c r="J13" i="2"/>
  <c r="I13" i="2"/>
  <c r="H13" i="2"/>
  <c r="G13" i="2"/>
  <c r="F13" i="2"/>
  <c r="E13" i="2"/>
  <c r="D13" i="2"/>
  <c r="C13" i="2"/>
  <c r="N12" i="2"/>
  <c r="M12" i="2"/>
  <c r="L12" i="2"/>
  <c r="K12" i="2"/>
  <c r="J12" i="2"/>
  <c r="I12" i="2"/>
  <c r="H12" i="2"/>
  <c r="G12" i="2"/>
  <c r="F12" i="2"/>
  <c r="E12" i="2"/>
  <c r="D12" i="2"/>
  <c r="C12" i="2"/>
  <c r="N11" i="2"/>
  <c r="N30" i="2" s="1"/>
  <c r="N130" i="2" s="1"/>
  <c r="M11" i="2"/>
  <c r="L11" i="2"/>
  <c r="L30" i="2" s="1"/>
  <c r="K11" i="2"/>
  <c r="K30" i="2" s="1"/>
  <c r="J11" i="2"/>
  <c r="J30" i="2" s="1"/>
  <c r="I11" i="2"/>
  <c r="H11" i="2"/>
  <c r="H30" i="2" s="1"/>
  <c r="G11" i="2"/>
  <c r="F11" i="2"/>
  <c r="F30" i="2" s="1"/>
  <c r="F130" i="2" s="1"/>
  <c r="E11" i="2"/>
  <c r="D11" i="2"/>
  <c r="D30" i="2" s="1"/>
  <c r="C11" i="2"/>
  <c r="C30" i="2" s="1"/>
  <c r="H130" i="2" l="1"/>
  <c r="G128" i="2"/>
  <c r="G130" i="2"/>
  <c r="I128" i="2"/>
  <c r="I130" i="2" s="1"/>
  <c r="L128" i="2"/>
  <c r="L130" i="2" s="1"/>
  <c r="K130" i="2"/>
  <c r="M130" i="2"/>
  <c r="K128" i="2"/>
  <c r="J128" i="2"/>
  <c r="J130" i="2" s="1"/>
  <c r="E130" i="2"/>
  <c r="D130" i="2"/>
  <c r="C128" i="2"/>
  <c r="C130" i="2" s="1"/>
  <c r="D128" i="2"/>
  <c r="F11" i="1" l="1"/>
  <c r="I11" i="1"/>
  <c r="I30" i="1" s="1"/>
  <c r="F12" i="1"/>
  <c r="J12" i="1" s="1"/>
  <c r="F13" i="1"/>
  <c r="J13" i="1" s="1"/>
  <c r="F14" i="1"/>
  <c r="J14" i="1" s="1"/>
  <c r="F15" i="1"/>
  <c r="J15" i="1" s="1"/>
  <c r="F16" i="1"/>
  <c r="J16" i="1" s="1"/>
  <c r="F17" i="1"/>
  <c r="J17" i="1" s="1"/>
  <c r="F18" i="1"/>
  <c r="J18" i="1" s="1"/>
  <c r="F19" i="1"/>
  <c r="J19" i="1" s="1"/>
  <c r="F20" i="1"/>
  <c r="J20" i="1" s="1"/>
  <c r="F21" i="1"/>
  <c r="J21" i="1" s="1"/>
  <c r="F22" i="1"/>
  <c r="J22" i="1" s="1"/>
  <c r="F23" i="1"/>
  <c r="J23" i="1" s="1"/>
  <c r="G24" i="1"/>
  <c r="J24" i="1" s="1"/>
  <c r="G25" i="1"/>
  <c r="J25" i="1" s="1"/>
  <c r="G26" i="1"/>
  <c r="J26" i="1" s="1"/>
  <c r="K26" i="1" s="1"/>
  <c r="G27" i="1"/>
  <c r="J27" i="1" s="1"/>
  <c r="G28" i="1"/>
  <c r="J28" i="1" s="1"/>
  <c r="E29" i="1"/>
  <c r="J29" i="1" s="1"/>
  <c r="C34" i="1"/>
  <c r="D34" i="1"/>
  <c r="E34" i="1"/>
  <c r="F34" i="1"/>
  <c r="G34" i="1"/>
  <c r="H34" i="1"/>
  <c r="I34" i="1"/>
  <c r="C35" i="1"/>
  <c r="D35" i="1"/>
  <c r="E35" i="1"/>
  <c r="F109" i="1"/>
  <c r="F35" i="1" s="1"/>
  <c r="G35" i="1"/>
  <c r="H35" i="1"/>
  <c r="I35" i="1"/>
  <c r="C36" i="1"/>
  <c r="D36" i="1"/>
  <c r="E36" i="1"/>
  <c r="F36" i="1"/>
  <c r="G36" i="1"/>
  <c r="H36" i="1"/>
  <c r="I36" i="1"/>
  <c r="C37" i="1"/>
  <c r="D37" i="1"/>
  <c r="E37" i="1"/>
  <c r="F37" i="1"/>
  <c r="G37" i="1"/>
  <c r="H37" i="1"/>
  <c r="I37" i="1"/>
  <c r="C38" i="1"/>
  <c r="D38" i="1"/>
  <c r="E38" i="1"/>
  <c r="F38" i="1"/>
  <c r="G38" i="1"/>
  <c r="H38" i="1"/>
  <c r="I38" i="1"/>
  <c r="C39" i="1"/>
  <c r="D39" i="1"/>
  <c r="E39" i="1"/>
  <c r="F39" i="1"/>
  <c r="G39" i="1"/>
  <c r="H39" i="1"/>
  <c r="I39" i="1"/>
  <c r="C40" i="1"/>
  <c r="D40" i="1"/>
  <c r="E40" i="1"/>
  <c r="F40" i="1"/>
  <c r="G40" i="1"/>
  <c r="H40" i="1"/>
  <c r="I40" i="1"/>
  <c r="C43" i="1"/>
  <c r="D43" i="1"/>
  <c r="E43" i="1"/>
  <c r="F43" i="1"/>
  <c r="G43" i="1"/>
  <c r="H43" i="1"/>
  <c r="I43" i="1"/>
  <c r="C47" i="1"/>
  <c r="D47" i="1"/>
  <c r="E47" i="1"/>
  <c r="F47" i="1"/>
  <c r="G47" i="1"/>
  <c r="H47" i="1"/>
  <c r="I47" i="1"/>
  <c r="C48" i="1"/>
  <c r="D48" i="1"/>
  <c r="E48" i="1"/>
  <c r="F48" i="1"/>
  <c r="G48" i="1"/>
  <c r="H48" i="1"/>
  <c r="I48" i="1"/>
  <c r="C52" i="1"/>
  <c r="D52" i="1"/>
  <c r="E52" i="1"/>
  <c r="F52" i="1"/>
  <c r="G52" i="1"/>
  <c r="H52" i="1"/>
  <c r="I52" i="1"/>
  <c r="C53" i="1"/>
  <c r="D53" i="1"/>
  <c r="E53" i="1"/>
  <c r="F53" i="1"/>
  <c r="G53" i="1"/>
  <c r="H53" i="1"/>
  <c r="I53" i="1"/>
  <c r="C54" i="1"/>
  <c r="D54" i="1"/>
  <c r="E54" i="1"/>
  <c r="F54" i="1"/>
  <c r="G54" i="1"/>
  <c r="H54" i="1"/>
  <c r="I54" i="1"/>
  <c r="C55" i="1"/>
  <c r="D55" i="1"/>
  <c r="E55" i="1"/>
  <c r="F55" i="1"/>
  <c r="G55" i="1"/>
  <c r="H55" i="1"/>
  <c r="I55" i="1"/>
  <c r="C56" i="1"/>
  <c r="D56" i="1"/>
  <c r="E56" i="1"/>
  <c r="F56" i="1"/>
  <c r="G56" i="1"/>
  <c r="H56" i="1"/>
  <c r="I56" i="1"/>
  <c r="C57" i="1"/>
  <c r="D57" i="1"/>
  <c r="E57" i="1"/>
  <c r="F57" i="1"/>
  <c r="G57" i="1"/>
  <c r="H57" i="1"/>
  <c r="I57" i="1"/>
  <c r="C58" i="1"/>
  <c r="D58" i="1"/>
  <c r="E58" i="1"/>
  <c r="F58" i="1"/>
  <c r="G58" i="1"/>
  <c r="H58" i="1"/>
  <c r="I58" i="1"/>
  <c r="C59" i="1"/>
  <c r="D59" i="1"/>
  <c r="E59" i="1"/>
  <c r="F59" i="1"/>
  <c r="G59" i="1"/>
  <c r="H59" i="1"/>
  <c r="I59" i="1"/>
  <c r="C60" i="1"/>
  <c r="D60" i="1"/>
  <c r="E60" i="1"/>
  <c r="F60" i="1"/>
  <c r="G60" i="1"/>
  <c r="H60" i="1"/>
  <c r="I60" i="1"/>
  <c r="C61" i="1"/>
  <c r="D61" i="1"/>
  <c r="E61" i="1"/>
  <c r="F61" i="1"/>
  <c r="G61" i="1"/>
  <c r="H61" i="1"/>
  <c r="I61" i="1"/>
  <c r="C62" i="1"/>
  <c r="D62" i="1"/>
  <c r="E62" i="1"/>
  <c r="F62" i="1"/>
  <c r="G62" i="1"/>
  <c r="H62" i="1"/>
  <c r="I62" i="1"/>
  <c r="C63" i="1"/>
  <c r="D63" i="1"/>
  <c r="E63" i="1"/>
  <c r="F63" i="1"/>
  <c r="G63" i="1"/>
  <c r="H63" i="1"/>
  <c r="I63" i="1"/>
  <c r="C64" i="1"/>
  <c r="D64" i="1"/>
  <c r="E64" i="1"/>
  <c r="F64" i="1"/>
  <c r="G64" i="1"/>
  <c r="H64" i="1"/>
  <c r="I64" i="1"/>
  <c r="C65" i="1"/>
  <c r="D65" i="1"/>
  <c r="E65" i="1"/>
  <c r="F65" i="1"/>
  <c r="G65" i="1"/>
  <c r="H65" i="1"/>
  <c r="I65" i="1"/>
  <c r="C66" i="1"/>
  <c r="D66" i="1"/>
  <c r="E66" i="1"/>
  <c r="F66" i="1"/>
  <c r="G66" i="1"/>
  <c r="H66" i="1"/>
  <c r="I66" i="1"/>
  <c r="C67" i="1"/>
  <c r="D67" i="1"/>
  <c r="E67" i="1"/>
  <c r="F67" i="1"/>
  <c r="G67" i="1"/>
  <c r="H67" i="1"/>
  <c r="I67" i="1"/>
  <c r="C68" i="1"/>
  <c r="D68" i="1"/>
  <c r="E68" i="1"/>
  <c r="F68" i="1"/>
  <c r="G68" i="1"/>
  <c r="H68" i="1"/>
  <c r="I68" i="1"/>
  <c r="C72" i="1"/>
  <c r="D72" i="1"/>
  <c r="E72" i="1"/>
  <c r="F72" i="1"/>
  <c r="G72" i="1"/>
  <c r="H72" i="1"/>
  <c r="I72" i="1"/>
  <c r="C73" i="1"/>
  <c r="D73" i="1"/>
  <c r="E73" i="1"/>
  <c r="F73" i="1"/>
  <c r="G73" i="1"/>
  <c r="H73" i="1"/>
  <c r="I73" i="1"/>
  <c r="C77" i="1"/>
  <c r="D77" i="1"/>
  <c r="E77" i="1"/>
  <c r="F77" i="1"/>
  <c r="G77" i="1"/>
  <c r="H77" i="1"/>
  <c r="I77" i="1"/>
  <c r="C78" i="1"/>
  <c r="D78" i="1"/>
  <c r="E78" i="1"/>
  <c r="F78" i="1"/>
  <c r="G78" i="1"/>
  <c r="H78" i="1"/>
  <c r="I78" i="1"/>
  <c r="C79" i="1"/>
  <c r="D79" i="1"/>
  <c r="E79" i="1"/>
  <c r="F79" i="1"/>
  <c r="G79" i="1"/>
  <c r="H79" i="1"/>
  <c r="I79" i="1"/>
  <c r="C80" i="1"/>
  <c r="D80" i="1"/>
  <c r="E80" i="1"/>
  <c r="F80" i="1"/>
  <c r="G80" i="1"/>
  <c r="H80" i="1"/>
  <c r="I80" i="1"/>
  <c r="C81" i="1"/>
  <c r="D81" i="1"/>
  <c r="E81" i="1"/>
  <c r="F81" i="1"/>
  <c r="G81" i="1"/>
  <c r="H81" i="1"/>
  <c r="I81" i="1"/>
  <c r="C82" i="1"/>
  <c r="D82" i="1"/>
  <c r="E82" i="1"/>
  <c r="F82" i="1"/>
  <c r="G82" i="1"/>
  <c r="H82" i="1"/>
  <c r="I82" i="1"/>
  <c r="C83" i="1"/>
  <c r="D83" i="1"/>
  <c r="E83" i="1"/>
  <c r="F83" i="1"/>
  <c r="G83" i="1"/>
  <c r="H83" i="1"/>
  <c r="I83" i="1"/>
  <c r="C84" i="1"/>
  <c r="D84" i="1"/>
  <c r="E84" i="1"/>
  <c r="F84" i="1"/>
  <c r="G84" i="1"/>
  <c r="H84" i="1"/>
  <c r="I84" i="1"/>
  <c r="C85" i="1"/>
  <c r="D85" i="1"/>
  <c r="E85" i="1"/>
  <c r="F85" i="1"/>
  <c r="G85" i="1"/>
  <c r="H85" i="1"/>
  <c r="I85" i="1"/>
  <c r="C89" i="1"/>
  <c r="D89" i="1"/>
  <c r="E89" i="1"/>
  <c r="F89" i="1"/>
  <c r="G89" i="1"/>
  <c r="H89" i="1"/>
  <c r="I89" i="1"/>
  <c r="C90" i="1"/>
  <c r="D90" i="1"/>
  <c r="E90" i="1"/>
  <c r="F90" i="1"/>
  <c r="G90" i="1"/>
  <c r="H90" i="1"/>
  <c r="I90" i="1"/>
  <c r="C91" i="1"/>
  <c r="D91" i="1"/>
  <c r="E91" i="1"/>
  <c r="F91" i="1"/>
  <c r="G91" i="1"/>
  <c r="H91" i="1"/>
  <c r="I91" i="1"/>
  <c r="C92" i="1"/>
  <c r="D92" i="1"/>
  <c r="E92" i="1"/>
  <c r="F92" i="1"/>
  <c r="G92" i="1"/>
  <c r="H92" i="1"/>
  <c r="I92" i="1"/>
  <c r="C93" i="1"/>
  <c r="D93" i="1"/>
  <c r="E93" i="1"/>
  <c r="F93" i="1"/>
  <c r="G93" i="1"/>
  <c r="H93" i="1"/>
  <c r="I93" i="1"/>
  <c r="C94" i="1"/>
  <c r="D94" i="1"/>
  <c r="E94" i="1"/>
  <c r="F94" i="1"/>
  <c r="G94" i="1"/>
  <c r="H94" i="1"/>
  <c r="I94" i="1"/>
  <c r="C95" i="1"/>
  <c r="D95" i="1"/>
  <c r="E95" i="1"/>
  <c r="F95" i="1"/>
  <c r="G95" i="1"/>
  <c r="H95" i="1"/>
  <c r="I95" i="1"/>
  <c r="C96" i="1"/>
  <c r="D96" i="1"/>
  <c r="E96" i="1"/>
  <c r="F96" i="1"/>
  <c r="G96" i="1"/>
  <c r="H96" i="1"/>
  <c r="I96" i="1"/>
  <c r="C97" i="1"/>
  <c r="D97" i="1"/>
  <c r="E97" i="1"/>
  <c r="F97" i="1"/>
  <c r="G97" i="1"/>
  <c r="H97" i="1"/>
  <c r="I97" i="1"/>
  <c r="C98" i="1"/>
  <c r="D98" i="1"/>
  <c r="E98" i="1"/>
  <c r="F98" i="1"/>
  <c r="G98" i="1"/>
  <c r="H98" i="1"/>
  <c r="I98" i="1"/>
  <c r="C99" i="1"/>
  <c r="D99" i="1"/>
  <c r="E99" i="1"/>
  <c r="F99" i="1"/>
  <c r="G99" i="1"/>
  <c r="H99" i="1"/>
  <c r="I99" i="1"/>
  <c r="C103" i="1"/>
  <c r="D103" i="1"/>
  <c r="E103" i="1"/>
  <c r="F103" i="1"/>
  <c r="G103" i="1"/>
  <c r="H103" i="1"/>
  <c r="I103" i="1"/>
  <c r="C104" i="1"/>
  <c r="D104" i="1"/>
  <c r="E104" i="1"/>
  <c r="F104" i="1"/>
  <c r="G104" i="1"/>
  <c r="H104" i="1"/>
  <c r="I104" i="1"/>
  <c r="C105" i="1"/>
  <c r="D105" i="1"/>
  <c r="E105" i="1"/>
  <c r="F105" i="1"/>
  <c r="G105" i="1"/>
  <c r="H105" i="1"/>
  <c r="I105" i="1"/>
  <c r="C106" i="1"/>
  <c r="D106" i="1"/>
  <c r="E106" i="1"/>
  <c r="F106" i="1"/>
  <c r="G106" i="1"/>
  <c r="H106" i="1"/>
  <c r="I106" i="1"/>
  <c r="C107" i="1"/>
  <c r="D107" i="1"/>
  <c r="E107" i="1"/>
  <c r="F107" i="1"/>
  <c r="G107" i="1"/>
  <c r="H107" i="1"/>
  <c r="I107" i="1"/>
  <c r="C108" i="1"/>
  <c r="D108" i="1"/>
  <c r="E108" i="1"/>
  <c r="F108" i="1"/>
  <c r="G108" i="1"/>
  <c r="H108" i="1"/>
  <c r="I108" i="1"/>
  <c r="C109" i="1"/>
  <c r="D109" i="1"/>
  <c r="E109" i="1"/>
  <c r="G109" i="1"/>
  <c r="H109" i="1"/>
  <c r="I109" i="1"/>
  <c r="C110" i="1"/>
  <c r="D110" i="1"/>
  <c r="E110" i="1"/>
  <c r="F110" i="1"/>
  <c r="G110" i="1"/>
  <c r="H110" i="1"/>
  <c r="I110" i="1"/>
  <c r="C114" i="1"/>
  <c r="D114" i="1"/>
  <c r="E114" i="1"/>
  <c r="F114" i="1"/>
  <c r="G114" i="1"/>
  <c r="H114" i="1"/>
  <c r="I114" i="1"/>
  <c r="C115" i="1"/>
  <c r="C119" i="1" s="1"/>
  <c r="D115" i="1"/>
  <c r="D119" i="1" s="1"/>
  <c r="E115" i="1"/>
  <c r="E119" i="1" s="1"/>
  <c r="F115" i="1"/>
  <c r="F119" i="1" s="1"/>
  <c r="G115" i="1"/>
  <c r="G119" i="1" s="1"/>
  <c r="H115" i="1"/>
  <c r="I115" i="1"/>
  <c r="I119" i="1" s="1"/>
  <c r="C116" i="1"/>
  <c r="D116" i="1"/>
  <c r="E116" i="1"/>
  <c r="F116" i="1"/>
  <c r="G116" i="1"/>
  <c r="H116" i="1"/>
  <c r="I116" i="1"/>
  <c r="C117" i="1"/>
  <c r="D117" i="1"/>
  <c r="E117" i="1"/>
  <c r="F117" i="1"/>
  <c r="G117" i="1"/>
  <c r="H117" i="1"/>
  <c r="I117" i="1"/>
  <c r="C118" i="1"/>
  <c r="D118" i="1"/>
  <c r="E118" i="1"/>
  <c r="F118" i="1"/>
  <c r="G118" i="1"/>
  <c r="H118" i="1"/>
  <c r="I118" i="1"/>
  <c r="C123" i="1"/>
  <c r="D123" i="1"/>
  <c r="E123" i="1"/>
  <c r="F123" i="1"/>
  <c r="G123" i="1"/>
  <c r="H123" i="1"/>
  <c r="I123" i="1"/>
  <c r="C124" i="1"/>
  <c r="D124" i="1"/>
  <c r="E124" i="1"/>
  <c r="F124" i="1"/>
  <c r="G124" i="1"/>
  <c r="H124" i="1"/>
  <c r="I124" i="1"/>
  <c r="C125" i="1"/>
  <c r="D125" i="1"/>
  <c r="E125" i="1"/>
  <c r="F125" i="1"/>
  <c r="G125" i="1"/>
  <c r="H125" i="1"/>
  <c r="I125" i="1"/>
  <c r="I46" i="1"/>
  <c r="I51" i="1"/>
  <c r="H30" i="1"/>
  <c r="H41" i="1"/>
  <c r="J41" i="1" s="1"/>
  <c r="H42" i="1"/>
  <c r="J42" i="1" s="1"/>
  <c r="H46" i="1"/>
  <c r="H51" i="1"/>
  <c r="G46" i="1"/>
  <c r="G51" i="1"/>
  <c r="F46" i="1"/>
  <c r="F51" i="1"/>
  <c r="E46" i="1"/>
  <c r="E51" i="1"/>
  <c r="D30" i="1"/>
  <c r="D46" i="1"/>
  <c r="D51" i="1"/>
  <c r="C30" i="1"/>
  <c r="D122" i="1"/>
  <c r="E122" i="1"/>
  <c r="F122" i="1"/>
  <c r="G122" i="1"/>
  <c r="H122" i="1"/>
  <c r="I122" i="1"/>
  <c r="I113" i="1"/>
  <c r="H113" i="1"/>
  <c r="G113" i="1"/>
  <c r="F113" i="1"/>
  <c r="E113" i="1"/>
  <c r="D113" i="1"/>
  <c r="F6" i="1"/>
  <c r="G6" i="1"/>
  <c r="H6" i="1"/>
  <c r="I6" i="1"/>
  <c r="C6" i="1"/>
  <c r="D6" i="1"/>
  <c r="E6" i="1"/>
  <c r="J77" i="1" l="1"/>
  <c r="D74" i="1"/>
  <c r="J78" i="1"/>
  <c r="J52" i="1"/>
  <c r="J53" i="1"/>
  <c r="E30" i="1"/>
  <c r="I49" i="1"/>
  <c r="C74" i="1"/>
  <c r="H74" i="1"/>
  <c r="G74" i="1"/>
  <c r="F74" i="1"/>
  <c r="C49" i="1"/>
  <c r="H49" i="1"/>
  <c r="G126" i="1"/>
  <c r="J11" i="1"/>
  <c r="J30" i="1" s="1"/>
  <c r="F49" i="1"/>
  <c r="I74" i="1"/>
  <c r="E49" i="1"/>
  <c r="G49" i="1"/>
  <c r="H126" i="1"/>
  <c r="D49" i="1"/>
  <c r="E74" i="1"/>
  <c r="D126" i="1"/>
  <c r="H100" i="1"/>
  <c r="H86" i="1"/>
  <c r="C69" i="1"/>
  <c r="C44" i="1"/>
  <c r="I44" i="1"/>
  <c r="G44" i="1"/>
  <c r="E44" i="1"/>
  <c r="D44" i="1"/>
  <c r="G69" i="1"/>
  <c r="J122" i="1"/>
  <c r="I126" i="1"/>
  <c r="H111" i="1"/>
  <c r="F111" i="1"/>
  <c r="D111" i="1"/>
  <c r="J99" i="1"/>
  <c r="J91" i="1"/>
  <c r="I100" i="1"/>
  <c r="G30" i="1"/>
  <c r="D120" i="1"/>
  <c r="C111" i="1"/>
  <c r="J82" i="1"/>
  <c r="C86" i="1"/>
  <c r="I86" i="1"/>
  <c r="G86" i="1"/>
  <c r="J67" i="1"/>
  <c r="J59" i="1"/>
  <c r="H69" i="1"/>
  <c r="F30" i="1"/>
  <c r="C120" i="1"/>
  <c r="G100" i="1"/>
  <c r="J36" i="1"/>
  <c r="E69" i="1"/>
  <c r="I69" i="1"/>
  <c r="D69" i="1"/>
  <c r="I120" i="1"/>
  <c r="J109" i="1"/>
  <c r="G111" i="1"/>
  <c r="D100" i="1"/>
  <c r="E86" i="1"/>
  <c r="D86" i="1"/>
  <c r="G120" i="1"/>
  <c r="J123" i="1"/>
  <c r="J93" i="1"/>
  <c r="J83" i="1"/>
  <c r="F86" i="1"/>
  <c r="J68" i="1"/>
  <c r="J60" i="1"/>
  <c r="E120" i="1"/>
  <c r="J92" i="1"/>
  <c r="J125" i="1"/>
  <c r="H119" i="1"/>
  <c r="H120" i="1" s="1"/>
  <c r="J115" i="1"/>
  <c r="G8" i="1"/>
  <c r="J116" i="1"/>
  <c r="J106" i="1"/>
  <c r="I111" i="1"/>
  <c r="J94" i="1"/>
  <c r="F100" i="1"/>
  <c r="J84" i="1"/>
  <c r="J72" i="1"/>
  <c r="J61" i="1"/>
  <c r="J37" i="1"/>
  <c r="J6" i="1"/>
  <c r="J124" i="1"/>
  <c r="F8" i="1"/>
  <c r="J117" i="1"/>
  <c r="J107" i="1"/>
  <c r="J95" i="1"/>
  <c r="E100" i="1"/>
  <c r="J85" i="1"/>
  <c r="J73" i="1"/>
  <c r="J62" i="1"/>
  <c r="J54" i="1"/>
  <c r="J38" i="1"/>
  <c r="H44" i="1"/>
  <c r="J110" i="1"/>
  <c r="J104" i="1"/>
  <c r="C126" i="1"/>
  <c r="J105" i="1"/>
  <c r="F69" i="1"/>
  <c r="F126" i="1"/>
  <c r="J118" i="1"/>
  <c r="J108" i="1"/>
  <c r="J96" i="1"/>
  <c r="J63" i="1"/>
  <c r="J55" i="1"/>
  <c r="J39" i="1"/>
  <c r="E126" i="1"/>
  <c r="J97" i="1"/>
  <c r="J89" i="1"/>
  <c r="J79" i="1"/>
  <c r="J64" i="1"/>
  <c r="J56" i="1"/>
  <c r="J40" i="1"/>
  <c r="F44" i="1"/>
  <c r="F120" i="1"/>
  <c r="E111" i="1"/>
  <c r="J98" i="1"/>
  <c r="J90" i="1"/>
  <c r="J80" i="1"/>
  <c r="J65" i="1"/>
  <c r="J57" i="1"/>
  <c r="J43" i="1"/>
  <c r="J34" i="1"/>
  <c r="J81" i="1"/>
  <c r="J66" i="1"/>
  <c r="J58" i="1"/>
  <c r="J47" i="1"/>
  <c r="J48" i="1"/>
  <c r="J35" i="1"/>
  <c r="C100" i="1"/>
  <c r="H8" i="1"/>
  <c r="I8" i="1"/>
  <c r="J114" i="1"/>
  <c r="J103" i="1"/>
  <c r="I7" i="1" l="1"/>
  <c r="J119" i="1"/>
  <c r="J120" i="1" s="1"/>
  <c r="G7" i="1"/>
  <c r="G128" i="1"/>
  <c r="G130" i="1" s="1"/>
  <c r="J74" i="1"/>
  <c r="E128" i="1"/>
  <c r="E130" i="1" s="1"/>
  <c r="I128" i="1"/>
  <c r="I130" i="1" s="1"/>
  <c r="D128" i="1"/>
  <c r="D130" i="1" s="1"/>
  <c r="E7" i="1"/>
  <c r="C7" i="1"/>
  <c r="D7" i="1"/>
  <c r="H7" i="1"/>
  <c r="F128" i="1"/>
  <c r="F130" i="1" s="1"/>
  <c r="C128" i="1"/>
  <c r="C130" i="1" s="1"/>
  <c r="J69" i="1"/>
  <c r="J86" i="1"/>
  <c r="F7" i="1"/>
  <c r="J126" i="1"/>
  <c r="J100" i="1"/>
  <c r="J8" i="1"/>
  <c r="J111" i="1"/>
  <c r="J49" i="1"/>
  <c r="J44" i="1"/>
  <c r="H128" i="1"/>
  <c r="H130" i="1" s="1"/>
  <c r="J7" i="1" l="1"/>
  <c r="J128" i="1"/>
  <c r="J130" i="1" s="1"/>
</calcChain>
</file>

<file path=xl/sharedStrings.xml><?xml version="1.0" encoding="utf-8"?>
<sst xmlns="http://schemas.openxmlformats.org/spreadsheetml/2006/main" count="1522" uniqueCount="136">
  <si>
    <t>Cost Centers</t>
  </si>
  <si>
    <t>Profit Centers</t>
  </si>
  <si>
    <t>Total</t>
  </si>
  <si>
    <t>Office of the CEO</t>
  </si>
  <si>
    <t>Finance &amp; HR</t>
  </si>
  <si>
    <t>Marketing</t>
  </si>
  <si>
    <t>Fundraising &amp; Development</t>
  </si>
  <si>
    <t>Operations</t>
  </si>
  <si>
    <t>Curatorial</t>
  </si>
  <si>
    <t>Education &amp; Program</t>
  </si>
  <si>
    <t>Consolidated</t>
  </si>
  <si>
    <t>Headcount</t>
  </si>
  <si>
    <t>Cost and Profit Centers Allocations</t>
  </si>
  <si>
    <t>Profit Centers Only Allocations</t>
  </si>
  <si>
    <t>Income</t>
  </si>
  <si>
    <t>Grants</t>
  </si>
  <si>
    <t>Based on fundraising targets and awarded grants</t>
  </si>
  <si>
    <t>Pledge Revenue</t>
  </si>
  <si>
    <t>Contributions &amp; Donations</t>
  </si>
  <si>
    <t>Baed on fundraising targets</t>
  </si>
  <si>
    <t>Planned Gifts</t>
  </si>
  <si>
    <t>Individual/Business Contribution</t>
  </si>
  <si>
    <t>Gifts In-Kind</t>
  </si>
  <si>
    <t>Corporation Donations</t>
  </si>
  <si>
    <t>Based on fundraising targets</t>
  </si>
  <si>
    <t>Foundation/Trust Grants</t>
  </si>
  <si>
    <t>Local Government Grants</t>
  </si>
  <si>
    <t>Construction/State Grant</t>
  </si>
  <si>
    <t>Interest Income</t>
  </si>
  <si>
    <t>Based on last year averages</t>
  </si>
  <si>
    <t>Membership Dues Individuals</t>
  </si>
  <si>
    <t>Interest Savings/Short-term Investments</t>
  </si>
  <si>
    <t>Event Revenue</t>
  </si>
  <si>
    <t>Net of catering margins</t>
  </si>
  <si>
    <t>Museum Store Revenue</t>
  </si>
  <si>
    <t>$2/annual visitor</t>
  </si>
  <si>
    <t>eCommerce Revenue</t>
  </si>
  <si>
    <t>Sign Revenue</t>
  </si>
  <si>
    <t>Ticket Revenue</t>
  </si>
  <si>
    <t>$19.75/annual visitor</t>
  </si>
  <si>
    <t>Strategic Partnerships</t>
  </si>
  <si>
    <t>TOTAL REVENUES</t>
  </si>
  <si>
    <t>Expenses</t>
  </si>
  <si>
    <t>Other</t>
  </si>
  <si>
    <t>Dues &amp; Subscriptions</t>
  </si>
  <si>
    <t>Fundraising Expenses</t>
  </si>
  <si>
    <t>Licenses &amp; Fees</t>
  </si>
  <si>
    <t>Music Licensing</t>
  </si>
  <si>
    <t>Misc. Expenses</t>
  </si>
  <si>
    <t>Professional Development</t>
  </si>
  <si>
    <t>$100/mth per employee</t>
  </si>
  <si>
    <t>Catering</t>
  </si>
  <si>
    <t>Obtained directly from Dept. Head</t>
  </si>
  <si>
    <t>Sponsorship</t>
  </si>
  <si>
    <t>Collections Care</t>
  </si>
  <si>
    <t>Artifacts Acquisition</t>
  </si>
  <si>
    <t>Equipment/Instruments</t>
  </si>
  <si>
    <t>Banking</t>
  </si>
  <si>
    <t>Bank Service Charge</t>
  </si>
  <si>
    <t>Merchant Card Fees</t>
  </si>
  <si>
    <t>Based on last year averages/CC transactions in museum store</t>
  </si>
  <si>
    <t>Insurance</t>
  </si>
  <si>
    <t>Cyber &amp; Data Breach Liability</t>
  </si>
  <si>
    <t>Based on Risk Mitigation Program quote</t>
  </si>
  <si>
    <t>Directors and Officers Liability</t>
  </si>
  <si>
    <t>Crime and K&amp;R</t>
  </si>
  <si>
    <t>Property</t>
  </si>
  <si>
    <t>General Liability and Others</t>
  </si>
  <si>
    <t>Auto</t>
  </si>
  <si>
    <t>Fine Art/Collectibles</t>
  </si>
  <si>
    <t>Workers Compensation</t>
  </si>
  <si>
    <t>Umbrella</t>
  </si>
  <si>
    <t>Bond - Liquor Liability</t>
  </si>
  <si>
    <t>Health/Medical</t>
  </si>
  <si>
    <t>Based on renewal rates</t>
  </si>
  <si>
    <t>Vision</t>
  </si>
  <si>
    <t>Dental</t>
  </si>
  <si>
    <t>Short-term Disability</t>
  </si>
  <si>
    <t>Long-Term Disability</t>
  </si>
  <si>
    <t>Life Insurance</t>
  </si>
  <si>
    <t>Accidental Death &amp; Dismemberment</t>
  </si>
  <si>
    <t xml:space="preserve"> </t>
  </si>
  <si>
    <t>Construction Expenses</t>
  </si>
  <si>
    <t>Interest Expense - Construction Loan</t>
  </si>
  <si>
    <t>Project Management</t>
  </si>
  <si>
    <t>Travel &amp; Related Expenses</t>
  </si>
  <si>
    <t>Conference Registration</t>
  </si>
  <si>
    <t>Airfare</t>
  </si>
  <si>
    <t>Ground Transportaton</t>
  </si>
  <si>
    <t>Business Meals</t>
  </si>
  <si>
    <t>Lodging</t>
  </si>
  <si>
    <t>Meeting Meals</t>
  </si>
  <si>
    <t>Staff Meals</t>
  </si>
  <si>
    <t>Parking</t>
  </si>
  <si>
    <t>Mileage</t>
  </si>
  <si>
    <t>Professional Fees</t>
  </si>
  <si>
    <t>Marketing Events/Activations</t>
  </si>
  <si>
    <t>Soft Opening $300K, Grand Opening $500K, and Summit $150K, underwritten by strategic partnerships</t>
  </si>
  <si>
    <t>Advertising</t>
  </si>
  <si>
    <t>Marketing/PR</t>
  </si>
  <si>
    <t>Based on last year averages (Flowers, Intuition, and MP&amp;F)</t>
  </si>
  <si>
    <t>Promotional Materials</t>
  </si>
  <si>
    <t>Accounting &amp; Audit</t>
  </si>
  <si>
    <t>Based on current year quote</t>
  </si>
  <si>
    <t>Consulting Fees</t>
  </si>
  <si>
    <t>Legal Fees</t>
  </si>
  <si>
    <t xml:space="preserve">Contract Labor  </t>
  </si>
  <si>
    <t>Security/Housekeeping</t>
  </si>
  <si>
    <t>Planning Consultants</t>
  </si>
  <si>
    <t>Program Performer</t>
  </si>
  <si>
    <t>Office Expenses</t>
  </si>
  <si>
    <t>Rent/CAM</t>
  </si>
  <si>
    <t>Rent Jun - Sep</t>
  </si>
  <si>
    <t>Telephone/Technology</t>
  </si>
  <si>
    <t>Computer &amp; Software</t>
  </si>
  <si>
    <t>Blackbaud, website maintenance, and laptops</t>
  </si>
  <si>
    <t>Postage Express Mailing</t>
  </si>
  <si>
    <t>Office Supplies</t>
  </si>
  <si>
    <t>Printing</t>
  </si>
  <si>
    <t>Parking - Staff</t>
  </si>
  <si>
    <t>$50/employee per month</t>
  </si>
  <si>
    <t>Payroll Expenses</t>
  </si>
  <si>
    <t>Payroll Processing Fee</t>
  </si>
  <si>
    <t>Based on payroll templates</t>
  </si>
  <si>
    <t>Salary &amp; Wages</t>
  </si>
  <si>
    <t>FICA Social Security</t>
  </si>
  <si>
    <t>FICA Medicare</t>
  </si>
  <si>
    <t>Unemployment SUTA</t>
  </si>
  <si>
    <t>Pension Plan Contributiions</t>
  </si>
  <si>
    <t>Museum Store Expenses</t>
  </si>
  <si>
    <t>Cost of Sales</t>
  </si>
  <si>
    <t>Freight Costs</t>
  </si>
  <si>
    <t>Store Supplies</t>
  </si>
  <si>
    <t>TOTAL EXPENSES</t>
  </si>
  <si>
    <t>NET INCOME</t>
  </si>
  <si>
    <t>Membership Dues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</si>
</sst>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center"/>
    </xf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4" fillId="0" borderId="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164" fontId="2" fillId="0" borderId="0" xfId="1" applyNumberFormat="1" applyFont="1"/>
    <xf numFmtId="9" fontId="2" fillId="0" borderId="0" xfId="2" applyFont="1" applyAlignment="1">
      <alignment horizontal="center" wrapText="1"/>
    </xf>
    <xf numFmtId="9" fontId="2" fillId="0" borderId="0" xfId="2" applyFont="1"/>
    <xf numFmtId="0" fontId="0" fillId="0" borderId="0" xfId="0" applyAlignment="1">
      <alignment horizontal="left" indent="6"/>
    </xf>
    <xf numFmtId="43" fontId="0" fillId="0" borderId="0" xfId="1" applyFont="1"/>
    <xf numFmtId="164" fontId="0" fillId="0" borderId="0" xfId="1" applyNumberFormat="1" applyFont="1"/>
    <xf numFmtId="164" fontId="0" fillId="0" borderId="0" xfId="1" applyNumberFormat="1" applyFont="1" applyFill="1"/>
    <xf numFmtId="43" fontId="0" fillId="0" borderId="0" xfId="1" applyFont="1" applyFill="1"/>
    <xf numFmtId="164" fontId="2" fillId="0" borderId="0" xfId="1" applyNumberFormat="1" applyFont="1" applyFill="1"/>
    <xf numFmtId="43" fontId="1" fillId="0" borderId="0" xfId="1" applyFont="1"/>
    <xf numFmtId="43" fontId="1" fillId="0" borderId="0" xfId="1" applyFont="1" applyFill="1"/>
    <xf numFmtId="164" fontId="1" fillId="0" borderId="0" xfId="1" applyNumberFormat="1" applyFont="1" applyFill="1"/>
    <xf numFmtId="43" fontId="5" fillId="0" borderId="0" xfId="1" applyFont="1"/>
    <xf numFmtId="164" fontId="5" fillId="0" borderId="0" xfId="1" applyNumberFormat="1" applyFont="1"/>
    <xf numFmtId="43" fontId="5" fillId="0" borderId="0" xfId="1" applyFont="1" applyFill="1"/>
    <xf numFmtId="164" fontId="5" fillId="0" borderId="0" xfId="1" applyNumberFormat="1" applyFont="1" applyFill="1"/>
    <xf numFmtId="0" fontId="2" fillId="0" borderId="0" xfId="0" applyFont="1" applyAlignment="1">
      <alignment horizontal="left" indent="6"/>
    </xf>
    <xf numFmtId="164" fontId="0" fillId="0" borderId="0" xfId="0" applyNumberFormat="1"/>
    <xf numFmtId="0" fontId="2" fillId="0" borderId="0" xfId="0" applyFont="1" applyAlignment="1">
      <alignment horizontal="left" indent="4"/>
    </xf>
    <xf numFmtId="164" fontId="6" fillId="0" borderId="0" xfId="1" applyNumberFormat="1" applyFont="1"/>
    <xf numFmtId="43" fontId="0" fillId="0" borderId="0" xfId="1" applyFont="1" applyBorder="1" applyAlignment="1">
      <alignment horizontal="left" indent="6"/>
    </xf>
    <xf numFmtId="43" fontId="0" fillId="0" borderId="0" xfId="0" applyNumberFormat="1"/>
    <xf numFmtId="0" fontId="0" fillId="0" borderId="0" xfId="0" applyAlignment="1">
      <alignment horizontal="left" indent="2"/>
    </xf>
    <xf numFmtId="164" fontId="2" fillId="0" borderId="0" xfId="0" applyNumberFormat="1" applyFont="1"/>
    <xf numFmtId="9" fontId="0" fillId="0" borderId="0" xfId="2" applyFont="1"/>
    <xf numFmtId="164" fontId="2" fillId="2" borderId="0" xfId="1" applyNumberFormat="1" applyFont="1" applyFill="1"/>
    <xf numFmtId="164" fontId="6" fillId="2" borderId="0" xfId="1" applyNumberFormat="1" applyFont="1" applyFill="1"/>
    <xf numFmtId="164" fontId="0" fillId="0" borderId="0" xfId="2" applyNumberFormat="1" applyFont="1"/>
    <xf numFmtId="17" fontId="7" fillId="0" borderId="0" xfId="0" applyNumberFormat="1" applyFont="1"/>
    <xf numFmtId="17" fontId="4" fillId="0" borderId="0" xfId="0" applyNumberFormat="1" applyFont="1"/>
    <xf numFmtId="164" fontId="1" fillId="0" borderId="0" xfId="1" applyNumberFormat="1" applyFont="1"/>
    <xf numFmtId="0" fontId="4" fillId="0" borderId="0" xfId="0" applyFont="1" applyAlignment="1">
      <alignment wrapText="1"/>
    </xf>
    <xf numFmtId="164" fontId="2" fillId="0" borderId="0" xfId="1" applyNumberFormat="1" applyFont="1" applyAlignment="1">
      <alignment wrapText="1"/>
    </xf>
    <xf numFmtId="9" fontId="2" fillId="0" borderId="0" xfId="2" applyFont="1" applyAlignment="1">
      <alignment wrapText="1"/>
    </xf>
    <xf numFmtId="164" fontId="5" fillId="0" borderId="0" xfId="0" applyNumberFormat="1" applyFont="1"/>
    <xf numFmtId="164" fontId="0" fillId="2" borderId="0" xfId="1" applyNumberFormat="1" applyFont="1" applyFill="1"/>
    <xf numFmtId="164" fontId="5" fillId="2" borderId="0" xfId="1" applyNumberFormat="1" applyFont="1" applyFill="1"/>
    <xf numFmtId="164" fontId="2" fillId="0" borderId="0" xfId="1" applyNumberFormat="1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78903deceb53f49f/Documents/NMAAM/Budget/Consolidated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Budget"/>
      <sheetName val="Revenues"/>
      <sheetName val="Shared Expenses"/>
      <sheetName val="Office of the CEO"/>
      <sheetName val="Education"/>
      <sheetName val="Curatorial"/>
      <sheetName val="Finance"/>
      <sheetName val="Operations"/>
      <sheetName val="Development"/>
      <sheetName val="Marketing"/>
      <sheetName val="Office of the CEO - Salaries"/>
      <sheetName val="Marketing - Salaries"/>
      <sheetName val="Marketing - Other Expenses"/>
      <sheetName val="Curatorial - Salaries"/>
      <sheetName val="Finance - Salaries"/>
      <sheetName val="Marketing - Travel &amp; Meetings"/>
      <sheetName val="Finance - Travel &amp; Meetings"/>
      <sheetName val="Finance - Other Expenses"/>
      <sheetName val="Development - Salaries"/>
      <sheetName val="Development - Travel &amp; Meetings"/>
      <sheetName val="Development - Other Expense"/>
      <sheetName val="Curatorial - Consultants"/>
      <sheetName val="Curatorial - Travel &amp; Meetings"/>
      <sheetName val="Curatorial - Other Expenses"/>
      <sheetName val="Education - Salaries"/>
      <sheetName val="Education - Travel &amp; Meetings"/>
      <sheetName val="Education - Grants"/>
      <sheetName val="Education - General Expenses"/>
      <sheetName val="Operations - Revenue"/>
      <sheetName val="Operations - Salaries"/>
      <sheetName val="Operations - Travel &amp; Meeting"/>
      <sheetName val="Operations - Consultants"/>
      <sheetName val="Operations - Other Expenses"/>
    </sheetNames>
    <sheetDataSet>
      <sheetData sheetId="0"/>
      <sheetData sheetId="1">
        <row r="11">
          <cell r="P11">
            <v>5000</v>
          </cell>
        </row>
        <row r="12">
          <cell r="P12">
            <v>44850</v>
          </cell>
        </row>
        <row r="13">
          <cell r="P13">
            <v>121890</v>
          </cell>
        </row>
        <row r="14">
          <cell r="P14">
            <v>5000</v>
          </cell>
        </row>
        <row r="15">
          <cell r="P15">
            <v>199999.99999999997</v>
          </cell>
        </row>
        <row r="16">
          <cell r="P16">
            <v>0</v>
          </cell>
        </row>
        <row r="17">
          <cell r="P17">
            <v>300000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2000000.0000000002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13999.999999999998</v>
          </cell>
        </row>
        <row r="26">
          <cell r="P26">
            <v>350000.00000000006</v>
          </cell>
        </row>
        <row r="27">
          <cell r="P27">
            <v>0</v>
          </cell>
        </row>
        <row r="28">
          <cell r="P28">
            <v>210000</v>
          </cell>
        </row>
        <row r="29">
          <cell r="P29">
            <v>450000</v>
          </cell>
        </row>
        <row r="30">
          <cell r="P30">
            <v>70000</v>
          </cell>
        </row>
        <row r="31">
          <cell r="P31">
            <v>140000</v>
          </cell>
        </row>
        <row r="32">
          <cell r="P32">
            <v>4443750</v>
          </cell>
        </row>
        <row r="33">
          <cell r="P33">
            <v>175000</v>
          </cell>
        </row>
        <row r="34">
          <cell r="P34">
            <v>75000</v>
          </cell>
        </row>
        <row r="35">
          <cell r="P35">
            <v>150000</v>
          </cell>
        </row>
        <row r="36">
          <cell r="P36">
            <v>350000</v>
          </cell>
        </row>
        <row r="37">
          <cell r="P37">
            <v>249999.99999999997</v>
          </cell>
        </row>
      </sheetData>
      <sheetData sheetId="2"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6000</v>
          </cell>
          <cell r="I34">
            <v>600000</v>
          </cell>
          <cell r="J34">
            <v>0</v>
          </cell>
        </row>
        <row r="39">
          <cell r="I39">
            <v>186666.66666666666</v>
          </cell>
        </row>
        <row r="40">
          <cell r="I40">
            <v>25000</v>
          </cell>
        </row>
        <row r="45">
          <cell r="D45">
            <v>103.93700787401576</v>
          </cell>
          <cell r="E45">
            <v>220.8661417322835</v>
          </cell>
          <cell r="F45">
            <v>181.88976377952758</v>
          </cell>
          <cell r="G45">
            <v>155.90551181102364</v>
          </cell>
          <cell r="H45">
            <v>1069.6850393700788</v>
          </cell>
          <cell r="I45">
            <v>155.90551181102364</v>
          </cell>
          <cell r="J45">
            <v>311.81102362204729</v>
          </cell>
        </row>
        <row r="46">
          <cell r="D46">
            <v>188.97637795275594</v>
          </cell>
          <cell r="E46">
            <v>401.57480314960634</v>
          </cell>
          <cell r="F46">
            <v>330.70866141732284</v>
          </cell>
          <cell r="G46">
            <v>283.46456692913392</v>
          </cell>
          <cell r="H46">
            <v>1944.8818897637796</v>
          </cell>
          <cell r="I46">
            <v>283.46456692913392</v>
          </cell>
          <cell r="J46">
            <v>566.92913385826785</v>
          </cell>
        </row>
        <row r="50">
          <cell r="D50">
            <v>214.77165354330711</v>
          </cell>
          <cell r="E50">
            <v>456.38976377952764</v>
          </cell>
          <cell r="F50">
            <v>375.85039370078744</v>
          </cell>
          <cell r="G50">
            <v>322.15748031496071</v>
          </cell>
          <cell r="H50">
            <v>2210.3582677165355</v>
          </cell>
          <cell r="I50">
            <v>322.15748031496071</v>
          </cell>
          <cell r="J50">
            <v>644.31496062992142</v>
          </cell>
        </row>
        <row r="51">
          <cell r="D51">
            <v>214.81889763779532</v>
          </cell>
          <cell r="E51">
            <v>456.49015748031502</v>
          </cell>
          <cell r="F51">
            <v>375.93307086614175</v>
          </cell>
          <cell r="G51">
            <v>322.22834645669298</v>
          </cell>
          <cell r="H51">
            <v>2210.8444881889764</v>
          </cell>
          <cell r="I51">
            <v>322.22834645669298</v>
          </cell>
          <cell r="J51">
            <v>644.45669291338595</v>
          </cell>
        </row>
        <row r="52">
          <cell r="D52">
            <v>93.968503937007881</v>
          </cell>
          <cell r="E52">
            <v>199.68307086614178</v>
          </cell>
          <cell r="F52">
            <v>164.44488188976379</v>
          </cell>
          <cell r="G52">
            <v>140.95275590551185</v>
          </cell>
          <cell r="H52">
            <v>967.09251968503941</v>
          </cell>
          <cell r="I52">
            <v>140.95275590551185</v>
          </cell>
          <cell r="J52">
            <v>281.9055118110237</v>
          </cell>
        </row>
        <row r="53">
          <cell r="D53">
            <v>1350.9921259842522</v>
          </cell>
          <cell r="E53">
            <v>2870.8582677165359</v>
          </cell>
          <cell r="F53">
            <v>2364.2362204724409</v>
          </cell>
          <cell r="G53">
            <v>2026.4881889763783</v>
          </cell>
          <cell r="H53">
            <v>13903.960629921261</v>
          </cell>
          <cell r="I53">
            <v>2026.4881889763783</v>
          </cell>
          <cell r="J53">
            <v>4052.9763779527566</v>
          </cell>
        </row>
        <row r="54">
          <cell r="D54">
            <v>325.46456692913392</v>
          </cell>
          <cell r="E54">
            <v>691.61220472440959</v>
          </cell>
          <cell r="F54">
            <v>569.56299212598424</v>
          </cell>
          <cell r="G54">
            <v>488.19685039370086</v>
          </cell>
          <cell r="H54">
            <v>3349.5728346456694</v>
          </cell>
          <cell r="I54">
            <v>488.19685039370086</v>
          </cell>
          <cell r="J54">
            <v>976.39370078740171</v>
          </cell>
        </row>
        <row r="55">
          <cell r="D55">
            <v>35.244094488188978</v>
          </cell>
          <cell r="E55">
            <v>74.893700787401585</v>
          </cell>
          <cell r="F55">
            <v>61.677165354330711</v>
          </cell>
          <cell r="G55">
            <v>52.866141732283474</v>
          </cell>
          <cell r="H55">
            <v>362.72047244094489</v>
          </cell>
          <cell r="I55">
            <v>52.866141732283474</v>
          </cell>
          <cell r="J55">
            <v>105.73228346456695</v>
          </cell>
        </row>
        <row r="56">
          <cell r="D56">
            <v>176.03149606299215</v>
          </cell>
          <cell r="E56">
            <v>374.06692913385831</v>
          </cell>
          <cell r="F56">
            <v>308.05511811023626</v>
          </cell>
          <cell r="G56">
            <v>264.04724409448824</v>
          </cell>
          <cell r="H56">
            <v>1811.6574803149608</v>
          </cell>
          <cell r="I56">
            <v>264.04724409448824</v>
          </cell>
          <cell r="J56">
            <v>528.09448818897647</v>
          </cell>
        </row>
        <row r="57">
          <cell r="D57">
            <v>237.44881889763784</v>
          </cell>
          <cell r="E57">
            <v>504.57874015748041</v>
          </cell>
          <cell r="F57">
            <v>415.53543307086619</v>
          </cell>
          <cell r="G57">
            <v>356.17322834645677</v>
          </cell>
          <cell r="H57">
            <v>2443.7440944881891</v>
          </cell>
          <cell r="I57">
            <v>356.17322834645677</v>
          </cell>
          <cell r="J57">
            <v>712.34645669291353</v>
          </cell>
        </row>
        <row r="58">
          <cell r="D58">
            <v>333.54330708661422</v>
          </cell>
          <cell r="E58">
            <v>708.77952755905528</v>
          </cell>
          <cell r="F58">
            <v>583.70078740157487</v>
          </cell>
          <cell r="G58">
            <v>500.31496062992136</v>
          </cell>
          <cell r="H58">
            <v>3432.7165354330709</v>
          </cell>
          <cell r="I58">
            <v>500.31496062992136</v>
          </cell>
          <cell r="J58">
            <v>1000.6299212598427</v>
          </cell>
        </row>
        <row r="59">
          <cell r="D59">
            <v>5.6692913385826778</v>
          </cell>
          <cell r="E59">
            <v>12.047244094488191</v>
          </cell>
          <cell r="F59">
            <v>9.9212598425196852</v>
          </cell>
          <cell r="G59">
            <v>8.5039370078740166</v>
          </cell>
          <cell r="H59">
            <v>58.346456692913392</v>
          </cell>
          <cell r="I59">
            <v>8.5039370078740166</v>
          </cell>
          <cell r="J59">
            <v>17.007874015748033</v>
          </cell>
        </row>
        <row r="70">
          <cell r="D70">
            <v>15874.015748031497</v>
          </cell>
          <cell r="E70">
            <v>33732.283464566935</v>
          </cell>
          <cell r="F70">
            <v>27779.527559055121</v>
          </cell>
          <cell r="G70">
            <v>23811.023622047247</v>
          </cell>
          <cell r="H70">
            <v>163370.07874015748</v>
          </cell>
          <cell r="I70">
            <v>23811.023622047247</v>
          </cell>
          <cell r="J70">
            <v>47622.047244094494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87">
          <cell r="D87"/>
          <cell r="E87"/>
          <cell r="F87">
            <v>800000</v>
          </cell>
          <cell r="G87">
            <v>50000</v>
          </cell>
          <cell r="H87">
            <v>50000</v>
          </cell>
          <cell r="I87">
            <v>50000</v>
          </cell>
          <cell r="J87">
            <v>50000</v>
          </cell>
        </row>
        <row r="88">
          <cell r="D88"/>
          <cell r="E88"/>
          <cell r="F88">
            <v>60000</v>
          </cell>
          <cell r="G88">
            <v>3750</v>
          </cell>
          <cell r="H88">
            <v>3750</v>
          </cell>
          <cell r="I88">
            <v>3750</v>
          </cell>
          <cell r="J88">
            <v>3750</v>
          </cell>
        </row>
        <row r="89">
          <cell r="F89">
            <v>323200</v>
          </cell>
          <cell r="G89">
            <v>20200</v>
          </cell>
          <cell r="H89">
            <v>20200</v>
          </cell>
          <cell r="I89">
            <v>20200</v>
          </cell>
          <cell r="J89">
            <v>20200</v>
          </cell>
        </row>
        <row r="90">
          <cell r="F90">
            <v>134400</v>
          </cell>
          <cell r="G90">
            <v>8400</v>
          </cell>
          <cell r="H90">
            <v>8400</v>
          </cell>
          <cell r="I90">
            <v>8400</v>
          </cell>
          <cell r="J90">
            <v>8400</v>
          </cell>
        </row>
        <row r="91">
          <cell r="F91">
            <v>134400</v>
          </cell>
          <cell r="G91">
            <v>8400</v>
          </cell>
          <cell r="H91">
            <v>8400</v>
          </cell>
          <cell r="I91">
            <v>8400</v>
          </cell>
          <cell r="J91">
            <v>8400</v>
          </cell>
        </row>
        <row r="92">
          <cell r="F92">
            <v>48000</v>
          </cell>
          <cell r="G92">
            <v>3000</v>
          </cell>
          <cell r="H92">
            <v>3000</v>
          </cell>
          <cell r="I92">
            <v>3000</v>
          </cell>
          <cell r="J92">
            <v>3000</v>
          </cell>
        </row>
        <row r="95">
          <cell r="D95">
            <v>1653.5433070866145</v>
          </cell>
          <cell r="E95">
            <v>3513.7795275590556</v>
          </cell>
          <cell r="F95">
            <v>2893.7007874015749</v>
          </cell>
          <cell r="G95">
            <v>2480.3149606299216</v>
          </cell>
          <cell r="H95">
            <v>17017.716535433072</v>
          </cell>
          <cell r="I95">
            <v>2480.3149606299216</v>
          </cell>
          <cell r="J95">
            <v>4960.6299212598433</v>
          </cell>
        </row>
        <row r="97">
          <cell r="D97">
            <v>7559.0551181102373</v>
          </cell>
          <cell r="E97">
            <v>16062.992125984254</v>
          </cell>
          <cell r="F97">
            <v>13228.346456692914</v>
          </cell>
          <cell r="G97">
            <v>11338.582677165356</v>
          </cell>
          <cell r="H97">
            <v>77795.275590551188</v>
          </cell>
          <cell r="I97">
            <v>11338.582677165356</v>
          </cell>
          <cell r="J97">
            <v>22677.165354330711</v>
          </cell>
        </row>
        <row r="99">
          <cell r="G99">
            <v>275000</v>
          </cell>
        </row>
        <row r="105">
          <cell r="D105">
            <v>1404.8503937007877</v>
          </cell>
          <cell r="E105">
            <v>2985.3070866141738</v>
          </cell>
          <cell r="F105">
            <v>2458.4881889763783</v>
          </cell>
          <cell r="G105">
            <v>2107.2755905511813</v>
          </cell>
          <cell r="H105">
            <v>14458.251968503937</v>
          </cell>
          <cell r="I105">
            <v>2107.2755905511813</v>
          </cell>
          <cell r="J105">
            <v>4214.5511811023625</v>
          </cell>
        </row>
        <row r="106">
          <cell r="D106">
            <v>6357.4803149606305</v>
          </cell>
          <cell r="E106">
            <v>13509.64566929134</v>
          </cell>
          <cell r="F106">
            <v>11125.590551181102</v>
          </cell>
          <cell r="G106">
            <v>9536.2204724409457</v>
          </cell>
          <cell r="H106">
            <v>65429.068241469817</v>
          </cell>
          <cell r="I106">
            <v>9536.2204724409457</v>
          </cell>
          <cell r="J106">
            <v>19072.440944881891</v>
          </cell>
        </row>
        <row r="107">
          <cell r="D107">
            <v>708.66141732283472</v>
          </cell>
          <cell r="E107">
            <v>1505.9055118110239</v>
          </cell>
          <cell r="F107">
            <v>1240.1574803149608</v>
          </cell>
          <cell r="G107">
            <v>1062.9921259842522</v>
          </cell>
          <cell r="H107">
            <v>7293.3070866141734</v>
          </cell>
          <cell r="I107">
            <v>1062.9921259842522</v>
          </cell>
          <cell r="J107">
            <v>2125.9842519685044</v>
          </cell>
        </row>
        <row r="108">
          <cell r="D108">
            <v>1700.7874015748034</v>
          </cell>
          <cell r="E108">
            <v>3614.1732283464571</v>
          </cell>
          <cell r="F108">
            <v>2976.3779527559059</v>
          </cell>
          <cell r="G108">
            <v>2551.1811023622054</v>
          </cell>
          <cell r="H108">
            <v>17503.937007874018</v>
          </cell>
          <cell r="I108">
            <v>2551.1811023622054</v>
          </cell>
          <cell r="J108">
            <v>5102.3622047244107</v>
          </cell>
        </row>
        <row r="109">
          <cell r="D109">
            <v>283.46456692913392</v>
          </cell>
          <cell r="E109">
            <v>602.36220472440959</v>
          </cell>
          <cell r="F109">
            <v>496.06299212598429</v>
          </cell>
          <cell r="G109">
            <v>425.19685039370086</v>
          </cell>
          <cell r="H109">
            <v>2917.3228346456694</v>
          </cell>
          <cell r="I109">
            <v>425.19685039370086</v>
          </cell>
          <cell r="J109">
            <v>850.39370078740171</v>
          </cell>
        </row>
        <row r="110">
          <cell r="D110">
            <v>1629.9212598425199</v>
          </cell>
          <cell r="E110">
            <v>3463.5826771653551</v>
          </cell>
          <cell r="F110">
            <v>2852.3622047244098</v>
          </cell>
          <cell r="G110">
            <v>2444.8818897637798</v>
          </cell>
          <cell r="H110">
            <v>16774.606299212599</v>
          </cell>
          <cell r="I110">
            <v>2444.8818897637798</v>
          </cell>
          <cell r="J110">
            <v>4889.7637795275596</v>
          </cell>
        </row>
        <row r="111">
          <cell r="D111">
            <v>472.44094488188983</v>
          </cell>
          <cell r="E111">
            <v>1003.9370078740159</v>
          </cell>
          <cell r="F111">
            <v>826.77165354330714</v>
          </cell>
          <cell r="G111">
            <v>708.66141732283472</v>
          </cell>
          <cell r="H111">
            <v>4862.2047244094492</v>
          </cell>
          <cell r="I111">
            <v>708.66141732283472</v>
          </cell>
          <cell r="J111">
            <v>1417.3228346456694</v>
          </cell>
        </row>
        <row r="113">
          <cell r="D113">
            <v>1133.8582677165357</v>
          </cell>
          <cell r="E113">
            <v>2409.4488188976384</v>
          </cell>
          <cell r="F113">
            <v>1984.2519685039372</v>
          </cell>
          <cell r="G113">
            <v>1700.7874015748034</v>
          </cell>
          <cell r="H113">
            <v>11669.291338582678</v>
          </cell>
          <cell r="I113">
            <v>1700.7874015748034</v>
          </cell>
          <cell r="J113">
            <v>3401.5748031496069</v>
          </cell>
        </row>
        <row r="114">
          <cell r="D114"/>
          <cell r="E114"/>
          <cell r="F114"/>
          <cell r="G114">
            <v>25000</v>
          </cell>
          <cell r="H114"/>
          <cell r="I114">
            <v>15000</v>
          </cell>
          <cell r="J114">
            <v>10000</v>
          </cell>
        </row>
        <row r="120">
          <cell r="H120">
            <v>250000</v>
          </cell>
        </row>
        <row r="121">
          <cell r="H121">
            <v>15499.999999999995</v>
          </cell>
        </row>
        <row r="122">
          <cell r="H122">
            <v>3625</v>
          </cell>
        </row>
        <row r="123">
          <cell r="H123">
            <v>954.16468296227629</v>
          </cell>
        </row>
        <row r="128">
          <cell r="H128">
            <v>75600</v>
          </cell>
        </row>
        <row r="129">
          <cell r="H129">
            <v>6720</v>
          </cell>
        </row>
        <row r="130">
          <cell r="H130">
            <v>1680</v>
          </cell>
        </row>
      </sheetData>
      <sheetData sheetId="3">
        <row r="5">
          <cell r="O5">
            <v>2</v>
          </cell>
        </row>
        <row r="29">
          <cell r="O29">
            <v>0</v>
          </cell>
        </row>
        <row r="30">
          <cell r="O30"/>
        </row>
        <row r="32">
          <cell r="O32">
            <v>0</v>
          </cell>
        </row>
        <row r="33">
          <cell r="O33">
            <v>2400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48">
          <cell r="O48">
            <v>11280</v>
          </cell>
        </row>
        <row r="49">
          <cell r="O49">
            <v>144</v>
          </cell>
        </row>
        <row r="50">
          <cell r="O50">
            <v>576</v>
          </cell>
        </row>
        <row r="51">
          <cell r="O51">
            <v>456</v>
          </cell>
        </row>
        <row r="52">
          <cell r="O52">
            <v>0</v>
          </cell>
        </row>
        <row r="53">
          <cell r="O53">
            <v>96</v>
          </cell>
        </row>
        <row r="54">
          <cell r="O54">
            <v>0</v>
          </cell>
        </row>
        <row r="63">
          <cell r="O63">
            <v>0</v>
          </cell>
        </row>
        <row r="64">
          <cell r="O64">
            <v>9600</v>
          </cell>
        </row>
        <row r="65">
          <cell r="O65">
            <v>7200</v>
          </cell>
        </row>
        <row r="66">
          <cell r="O66">
            <v>4680</v>
          </cell>
        </row>
        <row r="67">
          <cell r="O67">
            <v>10800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8">
          <cell r="O78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90">
          <cell r="O90">
            <v>0</v>
          </cell>
        </row>
        <row r="93">
          <cell r="O93">
            <v>0</v>
          </cell>
        </row>
        <row r="96">
          <cell r="O96">
            <v>1200</v>
          </cell>
        </row>
        <row r="100">
          <cell r="O100">
            <v>240</v>
          </cell>
        </row>
        <row r="101">
          <cell r="O101">
            <v>344000</v>
          </cell>
        </row>
        <row r="102">
          <cell r="O102">
            <v>21328</v>
          </cell>
        </row>
        <row r="103">
          <cell r="O103">
            <v>4988</v>
          </cell>
        </row>
        <row r="104">
          <cell r="O104">
            <v>378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</sheetData>
      <sheetData sheetId="4">
        <row r="5">
          <cell r="O5">
            <v>6</v>
          </cell>
        </row>
        <row r="29">
          <cell r="O29">
            <v>420</v>
          </cell>
        </row>
        <row r="30">
          <cell r="O30"/>
        </row>
        <row r="32">
          <cell r="O32"/>
        </row>
        <row r="33">
          <cell r="O33">
            <v>7200</v>
          </cell>
        </row>
        <row r="34">
          <cell r="O34">
            <v>2400</v>
          </cell>
        </row>
        <row r="35">
          <cell r="O35">
            <v>600</v>
          </cell>
        </row>
        <row r="36">
          <cell r="O36">
            <v>24000</v>
          </cell>
        </row>
        <row r="39">
          <cell r="O39"/>
        </row>
        <row r="44">
          <cell r="O44"/>
        </row>
        <row r="48">
          <cell r="O48">
            <v>33840</v>
          </cell>
        </row>
        <row r="49">
          <cell r="O49">
            <v>432</v>
          </cell>
        </row>
        <row r="50">
          <cell r="O50">
            <v>1728</v>
          </cell>
        </row>
        <row r="51">
          <cell r="O51">
            <v>1368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63">
          <cell r="O63">
            <v>775</v>
          </cell>
        </row>
        <row r="64">
          <cell r="O64">
            <v>800</v>
          </cell>
        </row>
        <row r="65">
          <cell r="O65">
            <v>400</v>
          </cell>
        </row>
        <row r="66">
          <cell r="O66">
            <v>530</v>
          </cell>
        </row>
        <row r="67">
          <cell r="O67">
            <v>1050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8">
          <cell r="O78">
            <v>0</v>
          </cell>
        </row>
        <row r="80">
          <cell r="O80">
            <v>0</v>
          </cell>
        </row>
        <row r="81">
          <cell r="O81">
            <v>0</v>
          </cell>
        </row>
        <row r="83">
          <cell r="O83">
            <v>0</v>
          </cell>
        </row>
        <row r="84">
          <cell r="O84">
            <v>1800</v>
          </cell>
        </row>
        <row r="85">
          <cell r="O85">
            <v>20000</v>
          </cell>
        </row>
        <row r="91">
          <cell r="O91">
            <v>3000</v>
          </cell>
        </row>
        <row r="93">
          <cell r="O93"/>
        </row>
        <row r="96">
          <cell r="O96">
            <v>3600</v>
          </cell>
        </row>
        <row r="99">
          <cell r="O99"/>
        </row>
        <row r="100">
          <cell r="O100">
            <v>720</v>
          </cell>
        </row>
        <row r="101">
          <cell r="O101">
            <v>230599.99999999997</v>
          </cell>
        </row>
        <row r="102">
          <cell r="O102">
            <v>14297.199999999995</v>
          </cell>
        </row>
        <row r="103">
          <cell r="O103">
            <v>3343.7000000000012</v>
          </cell>
        </row>
        <row r="104">
          <cell r="O104">
            <v>961.20000000000027</v>
          </cell>
        </row>
        <row r="108">
          <cell r="O108"/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</sheetData>
      <sheetData sheetId="5">
        <row r="5">
          <cell r="O5">
            <v>3</v>
          </cell>
        </row>
        <row r="29">
          <cell r="O29">
            <v>2000</v>
          </cell>
        </row>
        <row r="30">
          <cell r="O30"/>
        </row>
        <row r="32">
          <cell r="O32">
            <v>0</v>
          </cell>
        </row>
        <row r="33">
          <cell r="O33">
            <v>3600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3000</v>
          </cell>
        </row>
        <row r="39">
          <cell r="O39"/>
        </row>
        <row r="44">
          <cell r="O44"/>
        </row>
        <row r="48">
          <cell r="O48">
            <v>16920</v>
          </cell>
        </row>
        <row r="49">
          <cell r="O49">
            <v>216</v>
          </cell>
        </row>
        <row r="50">
          <cell r="O50">
            <v>864</v>
          </cell>
        </row>
        <row r="51">
          <cell r="O51">
            <v>684</v>
          </cell>
        </row>
        <row r="52">
          <cell r="O52">
            <v>0</v>
          </cell>
        </row>
        <row r="53">
          <cell r="O53">
            <v>144</v>
          </cell>
        </row>
        <row r="54">
          <cell r="O54">
            <v>0</v>
          </cell>
        </row>
        <row r="63">
          <cell r="O63">
            <v>1050</v>
          </cell>
        </row>
        <row r="64">
          <cell r="O64">
            <v>1200</v>
          </cell>
        </row>
        <row r="65">
          <cell r="O65">
            <v>300</v>
          </cell>
        </row>
        <row r="66">
          <cell r="O66">
            <v>400</v>
          </cell>
        </row>
        <row r="67">
          <cell r="O67">
            <v>1350</v>
          </cell>
        </row>
        <row r="68">
          <cell r="O68">
            <v>600</v>
          </cell>
        </row>
        <row r="69">
          <cell r="O69">
            <v>700</v>
          </cell>
        </row>
        <row r="70">
          <cell r="O70">
            <v>0</v>
          </cell>
        </row>
        <row r="71">
          <cell r="O71">
            <v>0</v>
          </cell>
        </row>
        <row r="78">
          <cell r="O78">
            <v>5500</v>
          </cell>
        </row>
        <row r="80">
          <cell r="O80">
            <v>0</v>
          </cell>
        </row>
        <row r="81">
          <cell r="O81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91">
          <cell r="O91">
            <v>0</v>
          </cell>
        </row>
        <row r="93">
          <cell r="O93">
            <v>0</v>
          </cell>
        </row>
        <row r="96">
          <cell r="O96">
            <v>1800</v>
          </cell>
        </row>
        <row r="99">
          <cell r="O99"/>
        </row>
        <row r="100">
          <cell r="O100">
            <v>360</v>
          </cell>
        </row>
        <row r="101">
          <cell r="O101">
            <v>210000</v>
          </cell>
        </row>
        <row r="102">
          <cell r="O102">
            <v>13020</v>
          </cell>
        </row>
        <row r="103">
          <cell r="O103">
            <v>3045</v>
          </cell>
        </row>
        <row r="104">
          <cell r="O104">
            <v>567</v>
          </cell>
        </row>
        <row r="108">
          <cell r="O108"/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</sheetData>
      <sheetData sheetId="6">
        <row r="5">
          <cell r="O5">
            <v>4.25</v>
          </cell>
        </row>
        <row r="29">
          <cell r="O29">
            <v>0</v>
          </cell>
        </row>
        <row r="30">
          <cell r="O30">
            <v>0</v>
          </cell>
        </row>
        <row r="32">
          <cell r="O32">
            <v>0</v>
          </cell>
        </row>
        <row r="33">
          <cell r="O33">
            <v>5100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1200</v>
          </cell>
        </row>
        <row r="39">
          <cell r="O39"/>
        </row>
        <row r="44">
          <cell r="O44"/>
        </row>
        <row r="48">
          <cell r="O48">
            <v>23970</v>
          </cell>
        </row>
        <row r="49">
          <cell r="O49">
            <v>306</v>
          </cell>
        </row>
        <row r="50">
          <cell r="O50">
            <v>1224</v>
          </cell>
        </row>
        <row r="51">
          <cell r="O51">
            <v>969</v>
          </cell>
        </row>
        <row r="52">
          <cell r="O52">
            <v>0</v>
          </cell>
        </row>
        <row r="53">
          <cell r="O53">
            <v>204</v>
          </cell>
        </row>
        <row r="54">
          <cell r="O54">
            <v>0</v>
          </cell>
        </row>
        <row r="63">
          <cell r="O63">
            <v>1500</v>
          </cell>
        </row>
        <row r="64">
          <cell r="O64">
            <v>1200</v>
          </cell>
        </row>
        <row r="65">
          <cell r="O65">
            <v>600</v>
          </cell>
        </row>
        <row r="66">
          <cell r="O66">
            <v>390</v>
          </cell>
        </row>
        <row r="67">
          <cell r="O67">
            <v>900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8">
          <cell r="O78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91">
          <cell r="O91">
            <v>3000</v>
          </cell>
        </row>
        <row r="93">
          <cell r="O93">
            <v>0</v>
          </cell>
        </row>
        <row r="96">
          <cell r="O96">
            <v>2550</v>
          </cell>
        </row>
        <row r="99">
          <cell r="O99"/>
        </row>
        <row r="100">
          <cell r="O100">
            <v>510</v>
          </cell>
        </row>
        <row r="101">
          <cell r="O101">
            <v>344000</v>
          </cell>
        </row>
        <row r="102">
          <cell r="O102">
            <v>21328</v>
          </cell>
        </row>
        <row r="103">
          <cell r="O103">
            <v>4988</v>
          </cell>
        </row>
        <row r="104">
          <cell r="O104">
            <v>945</v>
          </cell>
        </row>
        <row r="108">
          <cell r="O108"/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</sheetData>
      <sheetData sheetId="7">
        <row r="5">
          <cell r="O5">
            <v>20.583333333333332</v>
          </cell>
        </row>
        <row r="28">
          <cell r="O28"/>
        </row>
        <row r="29">
          <cell r="O29"/>
        </row>
        <row r="31">
          <cell r="O31">
            <v>0</v>
          </cell>
        </row>
        <row r="32">
          <cell r="O32">
            <v>24700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8">
          <cell r="O38"/>
        </row>
        <row r="40">
          <cell r="O40">
            <v>31250</v>
          </cell>
        </row>
        <row r="43">
          <cell r="O43"/>
        </row>
        <row r="47">
          <cell r="O47">
            <v>116090</v>
          </cell>
        </row>
        <row r="48">
          <cell r="O48">
            <v>1482</v>
          </cell>
        </row>
        <row r="49">
          <cell r="O49">
            <v>5928</v>
          </cell>
        </row>
        <row r="50">
          <cell r="O50">
            <v>4693</v>
          </cell>
        </row>
        <row r="51">
          <cell r="O51">
            <v>0</v>
          </cell>
        </row>
        <row r="52">
          <cell r="O52">
            <v>988</v>
          </cell>
        </row>
        <row r="53">
          <cell r="O53">
            <v>0</v>
          </cell>
        </row>
        <row r="62">
          <cell r="O62">
            <v>1000</v>
          </cell>
        </row>
        <row r="63">
          <cell r="O63">
            <v>2000</v>
          </cell>
        </row>
        <row r="64">
          <cell r="O64">
            <v>400</v>
          </cell>
        </row>
        <row r="65">
          <cell r="O65">
            <v>200</v>
          </cell>
        </row>
        <row r="66">
          <cell r="O66">
            <v>1600</v>
          </cell>
        </row>
        <row r="67">
          <cell r="O67">
            <v>100</v>
          </cell>
        </row>
        <row r="68">
          <cell r="O68">
            <v>200</v>
          </cell>
        </row>
        <row r="69">
          <cell r="O69">
            <v>100</v>
          </cell>
        </row>
        <row r="70">
          <cell r="O70">
            <v>0</v>
          </cell>
        </row>
        <row r="77">
          <cell r="O77">
            <v>0</v>
          </cell>
        </row>
        <row r="79">
          <cell r="O79">
            <v>553500</v>
          </cell>
        </row>
        <row r="80">
          <cell r="O80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90">
          <cell r="O90">
            <v>6000</v>
          </cell>
        </row>
        <row r="92">
          <cell r="O92">
            <v>0</v>
          </cell>
        </row>
        <row r="95">
          <cell r="O95">
            <v>12350</v>
          </cell>
        </row>
        <row r="98">
          <cell r="O98"/>
        </row>
        <row r="99">
          <cell r="O99">
            <v>2470</v>
          </cell>
        </row>
        <row r="100">
          <cell r="O100">
            <v>990966.66666666721</v>
          </cell>
        </row>
        <row r="101">
          <cell r="O101">
            <v>61439.933333333312</v>
          </cell>
        </row>
        <row r="102">
          <cell r="O102">
            <v>14369.01666666667</v>
          </cell>
        </row>
        <row r="103">
          <cell r="O103">
            <v>5173.6500000000015</v>
          </cell>
        </row>
        <row r="108">
          <cell r="O108"/>
        </row>
      </sheetData>
      <sheetData sheetId="8">
        <row r="5">
          <cell r="O5">
            <v>3</v>
          </cell>
        </row>
        <row r="29">
          <cell r="O29">
            <v>110</v>
          </cell>
        </row>
        <row r="32">
          <cell r="O32">
            <v>0</v>
          </cell>
        </row>
        <row r="33">
          <cell r="O33">
            <v>1200</v>
          </cell>
        </row>
        <row r="34">
          <cell r="O34">
            <v>16000</v>
          </cell>
        </row>
        <row r="35">
          <cell r="O35">
            <v>0</v>
          </cell>
        </row>
        <row r="36">
          <cell r="O36">
            <v>0</v>
          </cell>
        </row>
        <row r="39">
          <cell r="O39"/>
        </row>
        <row r="44">
          <cell r="O44"/>
        </row>
        <row r="48">
          <cell r="O48">
            <v>16920</v>
          </cell>
        </row>
        <row r="49">
          <cell r="O49">
            <v>216</v>
          </cell>
        </row>
        <row r="50">
          <cell r="O50">
            <v>864</v>
          </cell>
        </row>
        <row r="51">
          <cell r="O51">
            <v>684</v>
          </cell>
        </row>
        <row r="52">
          <cell r="O52">
            <v>0</v>
          </cell>
        </row>
        <row r="53">
          <cell r="O53">
            <v>144</v>
          </cell>
        </row>
        <row r="54">
          <cell r="O54">
            <v>0</v>
          </cell>
        </row>
        <row r="63">
          <cell r="O63">
            <v>0</v>
          </cell>
        </row>
        <row r="64">
          <cell r="O64">
            <v>3600</v>
          </cell>
        </row>
        <row r="65">
          <cell r="O65">
            <v>2400</v>
          </cell>
        </row>
        <row r="66">
          <cell r="O66">
            <v>0</v>
          </cell>
        </row>
        <row r="67">
          <cell r="O67">
            <v>5400</v>
          </cell>
        </row>
        <row r="68">
          <cell r="O68">
            <v>12000</v>
          </cell>
        </row>
        <row r="69">
          <cell r="O69">
            <v>2340</v>
          </cell>
        </row>
        <row r="70">
          <cell r="O70">
            <v>0</v>
          </cell>
        </row>
        <row r="71">
          <cell r="O71">
            <v>0</v>
          </cell>
        </row>
        <row r="78">
          <cell r="O78">
            <v>0</v>
          </cell>
        </row>
        <row r="80">
          <cell r="O80">
            <v>0</v>
          </cell>
        </row>
        <row r="81">
          <cell r="O81">
            <v>0</v>
          </cell>
        </row>
        <row r="83">
          <cell r="O83">
            <v>0</v>
          </cell>
        </row>
        <row r="84">
          <cell r="O84">
            <v>10000</v>
          </cell>
        </row>
        <row r="85">
          <cell r="O85">
            <v>0</v>
          </cell>
        </row>
        <row r="91">
          <cell r="O91">
            <v>1500</v>
          </cell>
        </row>
        <row r="93">
          <cell r="O93">
            <v>0</v>
          </cell>
        </row>
        <row r="96">
          <cell r="O96">
            <v>1800</v>
          </cell>
        </row>
        <row r="99">
          <cell r="O99"/>
        </row>
        <row r="100">
          <cell r="O100">
            <v>360</v>
          </cell>
        </row>
        <row r="101">
          <cell r="O101">
            <v>203500.00000000003</v>
          </cell>
        </row>
        <row r="102">
          <cell r="O102">
            <v>12616.999999999995</v>
          </cell>
        </row>
        <row r="103">
          <cell r="O103">
            <v>2950.75</v>
          </cell>
        </row>
        <row r="104">
          <cell r="O104">
            <v>1373.625</v>
          </cell>
        </row>
        <row r="108">
          <cell r="O108"/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</sheetData>
      <sheetData sheetId="9">
        <row r="5">
          <cell r="O5">
            <v>3.5</v>
          </cell>
        </row>
        <row r="29">
          <cell r="O29">
            <v>0</v>
          </cell>
        </row>
        <row r="30">
          <cell r="O30">
            <v>0</v>
          </cell>
        </row>
        <row r="32">
          <cell r="O32">
            <v>0</v>
          </cell>
        </row>
        <row r="33">
          <cell r="O33">
            <v>4200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9">
          <cell r="O39"/>
        </row>
        <row r="44">
          <cell r="O44"/>
        </row>
        <row r="48">
          <cell r="O48">
            <v>19740</v>
          </cell>
        </row>
        <row r="49">
          <cell r="O49">
            <v>252</v>
          </cell>
        </row>
        <row r="50">
          <cell r="O50">
            <v>1008</v>
          </cell>
        </row>
        <row r="51">
          <cell r="O51">
            <v>798</v>
          </cell>
        </row>
        <row r="52">
          <cell r="O52">
            <v>0</v>
          </cell>
        </row>
        <row r="53">
          <cell r="O53">
            <v>168</v>
          </cell>
        </row>
        <row r="54">
          <cell r="O54">
            <v>4200</v>
          </cell>
        </row>
        <row r="63">
          <cell r="O63">
            <v>0</v>
          </cell>
        </row>
        <row r="64">
          <cell r="O64">
            <v>1600</v>
          </cell>
        </row>
        <row r="65">
          <cell r="O65">
            <v>1200</v>
          </cell>
        </row>
        <row r="66">
          <cell r="O66">
            <v>780</v>
          </cell>
        </row>
        <row r="67">
          <cell r="O67">
            <v>1800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8">
          <cell r="O78">
            <v>50000.000000000007</v>
          </cell>
        </row>
        <row r="80">
          <cell r="O80">
            <v>0</v>
          </cell>
        </row>
        <row r="81">
          <cell r="O81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91">
          <cell r="O91">
            <v>6000</v>
          </cell>
        </row>
        <row r="93">
          <cell r="O93">
            <v>0</v>
          </cell>
        </row>
        <row r="96">
          <cell r="O96">
            <v>2100</v>
          </cell>
        </row>
        <row r="99">
          <cell r="O99"/>
        </row>
        <row r="100">
          <cell r="O100">
            <v>420</v>
          </cell>
        </row>
        <row r="101">
          <cell r="O101">
            <v>337499.99999999994</v>
          </cell>
        </row>
        <row r="102">
          <cell r="O102">
            <v>20925</v>
          </cell>
        </row>
        <row r="103">
          <cell r="O103">
            <v>4893.7499999999991</v>
          </cell>
        </row>
        <row r="104">
          <cell r="O104">
            <v>756</v>
          </cell>
        </row>
        <row r="108">
          <cell r="O108"/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4A307-732F-4E1A-97B8-5A9C73AC8F52}">
  <dimension ref="A1:K137"/>
  <sheetViews>
    <sheetView showGridLines="0" workbookViewId="0"/>
  </sheetViews>
  <sheetFormatPr defaultRowHeight="15" x14ac:dyDescent="0.25"/>
  <cols>
    <col min="1" max="1" width="43.28515625" bestFit="1" customWidth="1"/>
    <col min="3" max="10" width="20.7109375" customWidth="1"/>
    <col min="11" max="11" width="11.5703125" bestFit="1" customWidth="1"/>
  </cols>
  <sheetData>
    <row r="1" spans="1:11" ht="19.5" thickBot="1" x14ac:dyDescent="0.35">
      <c r="C1" s="53" t="s">
        <v>0</v>
      </c>
      <c r="D1" s="53"/>
      <c r="E1" s="53"/>
      <c r="F1" s="53" t="s">
        <v>1</v>
      </c>
      <c r="G1" s="53"/>
      <c r="H1" s="53"/>
      <c r="I1" s="53"/>
      <c r="J1" s="1" t="s">
        <v>2</v>
      </c>
    </row>
    <row r="2" spans="1:11" x14ac:dyDescent="0.25">
      <c r="C2" s="2"/>
      <c r="D2" s="3"/>
      <c r="E2" s="4"/>
      <c r="F2" s="5"/>
      <c r="G2" s="3"/>
      <c r="H2" s="3"/>
      <c r="I2" s="4"/>
      <c r="J2" s="6"/>
    </row>
    <row r="3" spans="1:11" ht="30" x14ac:dyDescent="0.25">
      <c r="C3" s="7" t="s">
        <v>3</v>
      </c>
      <c r="D3" s="8" t="s">
        <v>4</v>
      </c>
      <c r="E3" s="9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10" t="s">
        <v>10</v>
      </c>
    </row>
    <row r="4" spans="1:11" x14ac:dyDescent="0.25">
      <c r="C4" s="8"/>
      <c r="D4" s="8"/>
      <c r="E4" s="8"/>
      <c r="F4" s="8"/>
      <c r="G4" s="8"/>
      <c r="H4" s="8"/>
      <c r="I4" s="8"/>
    </row>
    <row r="5" spans="1:11" x14ac:dyDescent="0.25">
      <c r="C5" s="8"/>
      <c r="D5" s="8"/>
      <c r="E5" s="8"/>
      <c r="F5" s="8"/>
      <c r="G5" s="8"/>
      <c r="H5" s="8"/>
      <c r="I5" s="8"/>
    </row>
    <row r="6" spans="1:11" x14ac:dyDescent="0.25">
      <c r="A6" s="11" t="s">
        <v>11</v>
      </c>
      <c r="C6" s="12">
        <f>'[1]Office of the CEO'!O5</f>
        <v>2</v>
      </c>
      <c r="D6" s="13">
        <f>[1]Finance!O5</f>
        <v>4.25</v>
      </c>
      <c r="E6" s="14">
        <f>[1]Marketing!O5</f>
        <v>3.5</v>
      </c>
      <c r="F6" s="12">
        <f>[1]Development!O5</f>
        <v>3</v>
      </c>
      <c r="G6" s="14">
        <f>[1]Operations!O5</f>
        <v>20.583333333333332</v>
      </c>
      <c r="H6" s="12">
        <f>[1]Curatorial!O5</f>
        <v>3</v>
      </c>
      <c r="I6" s="12">
        <f>[1]Education!O5</f>
        <v>6</v>
      </c>
      <c r="J6" s="15">
        <f>SUM(C6:I6)</f>
        <v>42.333333333333329</v>
      </c>
    </row>
    <row r="7" spans="1:11" x14ac:dyDescent="0.25">
      <c r="A7" s="11" t="s">
        <v>12</v>
      </c>
      <c r="C7" s="16">
        <f t="shared" ref="C7:I7" si="0">C6/$J$6</f>
        <v>4.7244094488188983E-2</v>
      </c>
      <c r="D7" s="16">
        <f t="shared" si="0"/>
        <v>0.10039370078740159</v>
      </c>
      <c r="E7" s="16">
        <f t="shared" si="0"/>
        <v>8.2677165354330714E-2</v>
      </c>
      <c r="F7" s="16">
        <f t="shared" si="0"/>
        <v>7.0866141732283477E-2</v>
      </c>
      <c r="G7" s="16">
        <f t="shared" si="0"/>
        <v>0.48622047244094491</v>
      </c>
      <c r="H7" s="16">
        <f t="shared" si="0"/>
        <v>7.0866141732283477E-2</v>
      </c>
      <c r="I7" s="16">
        <f t="shared" si="0"/>
        <v>0.14173228346456695</v>
      </c>
      <c r="J7" s="17">
        <f>SUM(C7:I7)</f>
        <v>1</v>
      </c>
    </row>
    <row r="8" spans="1:11" x14ac:dyDescent="0.25">
      <c r="A8" s="11" t="s">
        <v>13</v>
      </c>
      <c r="C8" s="12"/>
      <c r="D8" s="13"/>
      <c r="E8" s="14"/>
      <c r="F8" s="16">
        <f>F6/(F6+G6+H6+I6)</f>
        <v>9.2071611253196947E-2</v>
      </c>
      <c r="G8" s="16">
        <f>G6/(F6+G6+H6+I6)</f>
        <v>0.63171355498721238</v>
      </c>
      <c r="H8" s="16">
        <f>H6/(F6+G6+H6+I6)</f>
        <v>9.2071611253196947E-2</v>
      </c>
      <c r="I8" s="16">
        <f>I6/(F6+G6+H6+I6)</f>
        <v>0.18414322250639389</v>
      </c>
      <c r="J8" s="17">
        <f>SUM(F8:I8)</f>
        <v>1.0000000000000002</v>
      </c>
    </row>
    <row r="9" spans="1:11" x14ac:dyDescent="0.25">
      <c r="C9" s="8"/>
      <c r="D9" s="8"/>
      <c r="E9" s="8"/>
      <c r="F9" s="8"/>
      <c r="G9" s="8"/>
      <c r="H9" s="8"/>
      <c r="I9" s="8"/>
    </row>
    <row r="10" spans="1:11" x14ac:dyDescent="0.25">
      <c r="A10" s="11" t="s">
        <v>14</v>
      </c>
    </row>
    <row r="11" spans="1:11" x14ac:dyDescent="0.25">
      <c r="A11" s="18" t="s">
        <v>15</v>
      </c>
      <c r="C11" s="19">
        <v>0</v>
      </c>
      <c r="D11" s="19">
        <v>0</v>
      </c>
      <c r="E11" s="19">
        <v>0</v>
      </c>
      <c r="F11" s="20">
        <f>+[1]Revenues!P15</f>
        <v>199999.99999999997</v>
      </c>
      <c r="G11" s="19">
        <v>0</v>
      </c>
      <c r="H11" s="19">
        <v>0</v>
      </c>
      <c r="I11" s="20">
        <f>[1]Revenues!P11+[1]Revenues!P12+[1]Revenues!P13+[1]Revenues!P14</f>
        <v>176740</v>
      </c>
      <c r="J11" s="40">
        <f t="shared" ref="J11:J29" si="1">SUM(C11:I11)</f>
        <v>376740</v>
      </c>
      <c r="K11" t="s">
        <v>16</v>
      </c>
    </row>
    <row r="12" spans="1:11" x14ac:dyDescent="0.25">
      <c r="A12" s="18" t="s">
        <v>17</v>
      </c>
      <c r="C12" s="19">
        <v>0</v>
      </c>
      <c r="D12" s="19">
        <v>0</v>
      </c>
      <c r="E12" s="19">
        <v>0</v>
      </c>
      <c r="F12" s="20">
        <f>[1]Revenues!P16</f>
        <v>0</v>
      </c>
      <c r="G12" s="19">
        <v>0</v>
      </c>
      <c r="H12" s="19">
        <v>0</v>
      </c>
      <c r="I12" s="19">
        <v>0</v>
      </c>
      <c r="J12" s="15">
        <f t="shared" si="1"/>
        <v>0</v>
      </c>
    </row>
    <row r="13" spans="1:11" x14ac:dyDescent="0.25">
      <c r="A13" s="18" t="s">
        <v>18</v>
      </c>
      <c r="C13" s="19">
        <v>0</v>
      </c>
      <c r="D13" s="19">
        <v>0</v>
      </c>
      <c r="E13" s="19">
        <v>0</v>
      </c>
      <c r="F13" s="20">
        <f>[1]Revenues!P17</f>
        <v>300000</v>
      </c>
      <c r="G13" s="19">
        <v>0</v>
      </c>
      <c r="H13" s="19">
        <v>0</v>
      </c>
      <c r="I13" s="19">
        <v>0</v>
      </c>
      <c r="J13" s="40">
        <f t="shared" si="1"/>
        <v>300000</v>
      </c>
      <c r="K13" t="s">
        <v>19</v>
      </c>
    </row>
    <row r="14" spans="1:11" x14ac:dyDescent="0.25">
      <c r="A14" s="18" t="s">
        <v>20</v>
      </c>
      <c r="C14" s="19">
        <v>0</v>
      </c>
      <c r="D14" s="19">
        <v>0</v>
      </c>
      <c r="E14" s="19">
        <v>0</v>
      </c>
      <c r="F14" s="21">
        <f>[1]Revenues!P18</f>
        <v>0</v>
      </c>
      <c r="G14" s="22">
        <v>0</v>
      </c>
      <c r="H14" s="22">
        <v>0</v>
      </c>
      <c r="I14" s="22">
        <v>0</v>
      </c>
      <c r="J14" s="23">
        <f t="shared" si="1"/>
        <v>0</v>
      </c>
    </row>
    <row r="15" spans="1:11" x14ac:dyDescent="0.25">
      <c r="A15" s="18" t="s">
        <v>21</v>
      </c>
      <c r="C15" s="19">
        <v>0</v>
      </c>
      <c r="D15" s="19">
        <v>0</v>
      </c>
      <c r="E15" s="19">
        <v>0</v>
      </c>
      <c r="F15" s="21">
        <f>[1]Revenues!P19</f>
        <v>0</v>
      </c>
      <c r="G15" s="22">
        <v>0</v>
      </c>
      <c r="H15" s="22">
        <v>0</v>
      </c>
      <c r="I15" s="22">
        <v>0</v>
      </c>
      <c r="J15" s="23">
        <f t="shared" si="1"/>
        <v>0</v>
      </c>
    </row>
    <row r="16" spans="1:11" x14ac:dyDescent="0.25">
      <c r="A16" s="18" t="s">
        <v>22</v>
      </c>
      <c r="C16" s="19">
        <v>0</v>
      </c>
      <c r="D16" s="19">
        <v>0</v>
      </c>
      <c r="E16" s="19">
        <v>0</v>
      </c>
      <c r="F16" s="21">
        <f>[1]Revenues!P20</f>
        <v>0</v>
      </c>
      <c r="G16" s="22">
        <v>0</v>
      </c>
      <c r="H16" s="22">
        <v>0</v>
      </c>
      <c r="I16" s="22">
        <v>0</v>
      </c>
      <c r="J16" s="23">
        <f t="shared" si="1"/>
        <v>0</v>
      </c>
    </row>
    <row r="17" spans="1:11" x14ac:dyDescent="0.25">
      <c r="A17" s="18" t="s">
        <v>23</v>
      </c>
      <c r="C17" s="19"/>
      <c r="D17" s="19"/>
      <c r="E17" s="19"/>
      <c r="F17" s="21">
        <f>[1]Revenues!P21</f>
        <v>2000000.0000000002</v>
      </c>
      <c r="G17" s="22"/>
      <c r="H17" s="22"/>
      <c r="I17" s="22"/>
      <c r="J17" s="40">
        <f t="shared" si="1"/>
        <v>2000000.0000000002</v>
      </c>
      <c r="K17" t="s">
        <v>24</v>
      </c>
    </row>
    <row r="18" spans="1:11" x14ac:dyDescent="0.25">
      <c r="A18" s="18" t="s">
        <v>25</v>
      </c>
      <c r="C18" s="19">
        <v>0</v>
      </c>
      <c r="D18" s="19">
        <v>0</v>
      </c>
      <c r="E18" s="19">
        <v>0</v>
      </c>
      <c r="F18" s="21">
        <f>[1]Revenues!P22</f>
        <v>0</v>
      </c>
      <c r="G18" s="22">
        <v>0</v>
      </c>
      <c r="H18" s="22">
        <v>0</v>
      </c>
      <c r="I18" s="22">
        <v>0</v>
      </c>
      <c r="J18" s="23">
        <f t="shared" si="1"/>
        <v>0</v>
      </c>
    </row>
    <row r="19" spans="1:11" x14ac:dyDescent="0.25">
      <c r="A19" s="18" t="s">
        <v>26</v>
      </c>
      <c r="C19" s="19">
        <v>0</v>
      </c>
      <c r="D19" s="19">
        <v>0</v>
      </c>
      <c r="E19" s="19">
        <v>0</v>
      </c>
      <c r="F19" s="21">
        <f>[1]Revenues!P23</f>
        <v>0</v>
      </c>
      <c r="G19" s="22">
        <v>0</v>
      </c>
      <c r="H19" s="22">
        <v>0</v>
      </c>
      <c r="I19" s="22">
        <v>0</v>
      </c>
      <c r="J19" s="23">
        <f t="shared" si="1"/>
        <v>0</v>
      </c>
    </row>
    <row r="20" spans="1:11" x14ac:dyDescent="0.25">
      <c r="A20" s="18" t="s">
        <v>27</v>
      </c>
      <c r="C20" s="19">
        <v>0</v>
      </c>
      <c r="D20" s="19">
        <v>0</v>
      </c>
      <c r="E20" s="19">
        <v>0</v>
      </c>
      <c r="F20" s="21">
        <f>[1]Revenues!P24</f>
        <v>0</v>
      </c>
      <c r="G20" s="22">
        <v>0</v>
      </c>
      <c r="H20" s="22">
        <v>0</v>
      </c>
      <c r="I20" s="22">
        <v>0</v>
      </c>
      <c r="J20" s="23">
        <f t="shared" si="1"/>
        <v>0</v>
      </c>
    </row>
    <row r="21" spans="1:11" x14ac:dyDescent="0.25">
      <c r="A21" s="18" t="s">
        <v>28</v>
      </c>
      <c r="C21" s="19"/>
      <c r="D21" s="19"/>
      <c r="E21" s="19"/>
      <c r="F21" s="21">
        <f>[1]Revenues!P25</f>
        <v>13999.999999999998</v>
      </c>
      <c r="G21" s="22"/>
      <c r="H21" s="22"/>
      <c r="I21" s="22"/>
      <c r="J21" s="40">
        <f t="shared" si="1"/>
        <v>13999.999999999998</v>
      </c>
      <c r="K21" t="s">
        <v>29</v>
      </c>
    </row>
    <row r="22" spans="1:11" x14ac:dyDescent="0.25">
      <c r="A22" s="18" t="s">
        <v>30</v>
      </c>
      <c r="C22" s="19">
        <v>0</v>
      </c>
      <c r="D22" s="19">
        <v>0</v>
      </c>
      <c r="E22" s="19">
        <v>0</v>
      </c>
      <c r="F22" s="21">
        <f>[1]Revenues!P26</f>
        <v>350000.00000000006</v>
      </c>
      <c r="G22" s="22">
        <v>0</v>
      </c>
      <c r="H22" s="22">
        <v>0</v>
      </c>
      <c r="I22" s="22">
        <v>0</v>
      </c>
      <c r="J22" s="40">
        <f t="shared" si="1"/>
        <v>350000.00000000006</v>
      </c>
      <c r="K22" t="s">
        <v>24</v>
      </c>
    </row>
    <row r="23" spans="1:11" x14ac:dyDescent="0.25">
      <c r="A23" s="18" t="s">
        <v>31</v>
      </c>
      <c r="C23" s="19">
        <v>0</v>
      </c>
      <c r="D23" s="19">
        <v>0</v>
      </c>
      <c r="E23" s="19">
        <v>0</v>
      </c>
      <c r="F23" s="21">
        <f>[1]Revenues!P27</f>
        <v>0</v>
      </c>
      <c r="G23" s="22">
        <v>0</v>
      </c>
      <c r="H23" s="22">
        <v>0</v>
      </c>
      <c r="I23" s="22">
        <v>0</v>
      </c>
      <c r="J23" s="23">
        <f t="shared" si="1"/>
        <v>0</v>
      </c>
    </row>
    <row r="24" spans="1:11" x14ac:dyDescent="0.25">
      <c r="A24" s="18" t="s">
        <v>32</v>
      </c>
      <c r="C24" s="19">
        <v>0</v>
      </c>
      <c r="D24" s="19">
        <v>0</v>
      </c>
      <c r="E24" s="19">
        <v>0</v>
      </c>
      <c r="F24" s="22">
        <v>0</v>
      </c>
      <c r="G24" s="21">
        <f>[1]Revenues!P28</f>
        <v>210000</v>
      </c>
      <c r="H24" s="22">
        <v>0</v>
      </c>
      <c r="I24" s="22">
        <v>0</v>
      </c>
      <c r="J24" s="23">
        <f t="shared" si="1"/>
        <v>210000</v>
      </c>
      <c r="K24" t="s">
        <v>33</v>
      </c>
    </row>
    <row r="25" spans="1:11" x14ac:dyDescent="0.25">
      <c r="A25" s="18" t="s">
        <v>34</v>
      </c>
      <c r="C25" s="19">
        <v>0</v>
      </c>
      <c r="D25" s="19">
        <v>0</v>
      </c>
      <c r="E25" s="19">
        <v>0</v>
      </c>
      <c r="F25" s="22">
        <v>0</v>
      </c>
      <c r="G25" s="21">
        <f>[1]Revenues!P29</f>
        <v>450000</v>
      </c>
      <c r="H25" s="22">
        <v>0</v>
      </c>
      <c r="I25" s="22">
        <v>0</v>
      </c>
      <c r="J25" s="23">
        <f t="shared" si="1"/>
        <v>450000</v>
      </c>
      <c r="K25" t="s">
        <v>35</v>
      </c>
    </row>
    <row r="26" spans="1:11" x14ac:dyDescent="0.25">
      <c r="A26" s="18" t="s">
        <v>36</v>
      </c>
      <c r="C26" s="19">
        <v>0</v>
      </c>
      <c r="D26" s="19">
        <v>0</v>
      </c>
      <c r="E26" s="19">
        <v>0</v>
      </c>
      <c r="F26" s="22">
        <v>0</v>
      </c>
      <c r="G26" s="21">
        <f>[1]Revenues!P30</f>
        <v>70000</v>
      </c>
      <c r="H26" s="22">
        <v>0</v>
      </c>
      <c r="I26" s="22">
        <v>0</v>
      </c>
      <c r="J26" s="40">
        <f t="shared" si="1"/>
        <v>70000</v>
      </c>
      <c r="K26" s="36">
        <f>J26/12</f>
        <v>5833.333333333333</v>
      </c>
    </row>
    <row r="27" spans="1:11" x14ac:dyDescent="0.25">
      <c r="A27" s="18" t="s">
        <v>37</v>
      </c>
      <c r="C27" s="19">
        <v>0</v>
      </c>
      <c r="D27" s="19">
        <v>0</v>
      </c>
      <c r="E27" s="19">
        <v>0</v>
      </c>
      <c r="F27" s="22">
        <v>0</v>
      </c>
      <c r="G27" s="21">
        <f>[1]Revenues!P31</f>
        <v>140000</v>
      </c>
      <c r="H27" s="22">
        <v>0</v>
      </c>
      <c r="I27" s="22">
        <v>0</v>
      </c>
      <c r="J27" s="23">
        <f t="shared" si="1"/>
        <v>140000</v>
      </c>
    </row>
    <row r="28" spans="1:11" x14ac:dyDescent="0.25">
      <c r="A28" s="18" t="s">
        <v>38</v>
      </c>
      <c r="C28" s="24">
        <v>0</v>
      </c>
      <c r="D28" s="24">
        <v>0</v>
      </c>
      <c r="E28" s="24">
        <v>0</v>
      </c>
      <c r="F28" s="25">
        <v>0</v>
      </c>
      <c r="G28" s="26">
        <f>[1]Revenues!P32</f>
        <v>4443750</v>
      </c>
      <c r="H28" s="25">
        <v>0</v>
      </c>
      <c r="I28" s="25">
        <v>0</v>
      </c>
      <c r="J28" s="23">
        <f t="shared" si="1"/>
        <v>4443750</v>
      </c>
      <c r="K28" t="s">
        <v>39</v>
      </c>
    </row>
    <row r="29" spans="1:11" ht="17.25" x14ac:dyDescent="0.4">
      <c r="A29" s="18" t="s">
        <v>40</v>
      </c>
      <c r="C29" s="27">
        <v>0</v>
      </c>
      <c r="D29" s="27">
        <v>0</v>
      </c>
      <c r="E29" s="28">
        <f>[1]Revenues!P33+[1]Revenues!P34+[1]Revenues!P35+[1]Revenues!P36+[1]Revenues!P37</f>
        <v>1000000</v>
      </c>
      <c r="F29" s="29">
        <v>0</v>
      </c>
      <c r="G29" s="30">
        <v>0</v>
      </c>
      <c r="H29" s="29">
        <v>0</v>
      </c>
      <c r="I29" s="29">
        <v>0</v>
      </c>
      <c r="J29" s="41">
        <f t="shared" si="1"/>
        <v>1000000</v>
      </c>
    </row>
    <row r="30" spans="1:11" x14ac:dyDescent="0.25">
      <c r="A30" s="31" t="s">
        <v>41</v>
      </c>
      <c r="C30" s="15">
        <f t="shared" ref="C30:I30" si="2">SUM(C11:C29)</f>
        <v>0</v>
      </c>
      <c r="D30" s="15">
        <f t="shared" si="2"/>
        <v>0</v>
      </c>
      <c r="E30" s="15">
        <f t="shared" si="2"/>
        <v>1000000</v>
      </c>
      <c r="F30" s="15">
        <f t="shared" si="2"/>
        <v>2864000</v>
      </c>
      <c r="G30" s="15">
        <f t="shared" si="2"/>
        <v>5313750</v>
      </c>
      <c r="H30" s="15">
        <f t="shared" si="2"/>
        <v>0</v>
      </c>
      <c r="I30" s="15">
        <f t="shared" si="2"/>
        <v>176740</v>
      </c>
      <c r="J30" s="15">
        <f>SUM(J11:J29)</f>
        <v>9354490</v>
      </c>
    </row>
    <row r="31" spans="1:11" x14ac:dyDescent="0.25">
      <c r="A31" s="31"/>
      <c r="J31" s="20"/>
      <c r="K31" s="32"/>
    </row>
    <row r="32" spans="1:11" x14ac:dyDescent="0.25">
      <c r="A32" s="11" t="s">
        <v>42</v>
      </c>
    </row>
    <row r="33" spans="1:11" x14ac:dyDescent="0.25">
      <c r="A33" s="33" t="s">
        <v>43</v>
      </c>
      <c r="D33" s="20"/>
    </row>
    <row r="34" spans="1:11" x14ac:dyDescent="0.25">
      <c r="A34" s="18" t="s">
        <v>44</v>
      </c>
      <c r="C34" s="20">
        <f>'[1]Office of the CEO'!O29</f>
        <v>0</v>
      </c>
      <c r="D34" s="20">
        <f>[1]Finance!O29</f>
        <v>0</v>
      </c>
      <c r="E34" s="20">
        <f>[1]Marketing!O29</f>
        <v>0</v>
      </c>
      <c r="F34" s="20">
        <f>[1]Development!O29</f>
        <v>110</v>
      </c>
      <c r="G34" s="20">
        <f>[1]Operations!O28</f>
        <v>0</v>
      </c>
      <c r="H34" s="20">
        <f>[1]Curatorial!O29</f>
        <v>2000</v>
      </c>
      <c r="I34" s="20">
        <f>[1]Education!O29</f>
        <v>420</v>
      </c>
      <c r="J34" s="15">
        <f t="shared" ref="J34:J43" si="3">SUM(C34:I34)</f>
        <v>2530</v>
      </c>
    </row>
    <row r="35" spans="1:11" x14ac:dyDescent="0.25">
      <c r="A35" s="18" t="s">
        <v>45</v>
      </c>
      <c r="C35" s="20">
        <f>'[1]Office of the CEO'!O30</f>
        <v>0</v>
      </c>
      <c r="D35" s="20">
        <f>[1]Finance!O30</f>
        <v>0</v>
      </c>
      <c r="E35" s="20">
        <f>[1]Marketing!O30</f>
        <v>0</v>
      </c>
      <c r="F35" s="20">
        <f>'[1]Shared Expenses'!G99-F109</f>
        <v>250000</v>
      </c>
      <c r="G35" s="20">
        <f>[1]Operations!O29</f>
        <v>0</v>
      </c>
      <c r="H35" s="20">
        <f>[1]Curatorial!O30</f>
        <v>0</v>
      </c>
      <c r="I35" s="20">
        <f>[1]Education!O30</f>
        <v>0</v>
      </c>
      <c r="J35" s="15">
        <f t="shared" si="3"/>
        <v>250000</v>
      </c>
    </row>
    <row r="36" spans="1:11" x14ac:dyDescent="0.25">
      <c r="A36" s="18" t="s">
        <v>46</v>
      </c>
      <c r="C36" s="20">
        <f>'[1]Shared Expenses'!D34</f>
        <v>0</v>
      </c>
      <c r="D36" s="20">
        <f>'[1]Shared Expenses'!E34</f>
        <v>0</v>
      </c>
      <c r="E36" s="20">
        <f>'[1]Shared Expenses'!F34</f>
        <v>0</v>
      </c>
      <c r="F36" s="20">
        <f>'[1]Shared Expenses'!G34</f>
        <v>0</v>
      </c>
      <c r="G36" s="20">
        <f>'[1]Shared Expenses'!H34</f>
        <v>6000</v>
      </c>
      <c r="H36" s="20">
        <f>'[1]Shared Expenses'!I34</f>
        <v>600000</v>
      </c>
      <c r="I36" s="20">
        <f>'[1]Shared Expenses'!J34</f>
        <v>0</v>
      </c>
      <c r="J36" s="23">
        <f t="shared" si="3"/>
        <v>606000</v>
      </c>
      <c r="K36" t="s">
        <v>47</v>
      </c>
    </row>
    <row r="37" spans="1:11" x14ac:dyDescent="0.25">
      <c r="A37" s="18" t="s">
        <v>48</v>
      </c>
      <c r="C37" s="20">
        <f>'[1]Office of the CEO'!O32</f>
        <v>0</v>
      </c>
      <c r="D37" s="20">
        <f>[1]Finance!O32</f>
        <v>0</v>
      </c>
      <c r="E37" s="20">
        <f>[1]Marketing!O32</f>
        <v>0</v>
      </c>
      <c r="F37" s="20">
        <f>[1]Development!O32</f>
        <v>0</v>
      </c>
      <c r="G37" s="20">
        <f>[1]Operations!O31</f>
        <v>0</v>
      </c>
      <c r="H37" s="20">
        <f>[1]Curatorial!O32</f>
        <v>0</v>
      </c>
      <c r="I37" s="20">
        <f>[1]Education!O32</f>
        <v>0</v>
      </c>
      <c r="J37" s="15">
        <f t="shared" si="3"/>
        <v>0</v>
      </c>
    </row>
    <row r="38" spans="1:11" x14ac:dyDescent="0.25">
      <c r="A38" s="18" t="s">
        <v>49</v>
      </c>
      <c r="C38" s="20">
        <f>'[1]Office of the CEO'!O33</f>
        <v>2400</v>
      </c>
      <c r="D38" s="20">
        <f>[1]Finance!O33</f>
        <v>5100</v>
      </c>
      <c r="E38" s="20">
        <f>[1]Marketing!O33</f>
        <v>4200</v>
      </c>
      <c r="F38" s="20">
        <f>[1]Development!O33</f>
        <v>1200</v>
      </c>
      <c r="G38" s="20">
        <f>[1]Operations!O32</f>
        <v>24700</v>
      </c>
      <c r="H38" s="20">
        <f>[1]Curatorial!O33</f>
        <v>3600</v>
      </c>
      <c r="I38" s="20">
        <f>[1]Education!O33</f>
        <v>7200</v>
      </c>
      <c r="J38" s="15">
        <f t="shared" si="3"/>
        <v>48400</v>
      </c>
      <c r="K38" t="s">
        <v>50</v>
      </c>
    </row>
    <row r="39" spans="1:11" x14ac:dyDescent="0.25">
      <c r="A39" s="18" t="s">
        <v>51</v>
      </c>
      <c r="C39" s="20">
        <f>'[1]Office of the CEO'!O34</f>
        <v>0</v>
      </c>
      <c r="D39" s="20">
        <f>[1]Finance!O34</f>
        <v>0</v>
      </c>
      <c r="E39" s="20">
        <f>[1]Marketing!O34</f>
        <v>0</v>
      </c>
      <c r="F39" s="20">
        <f>[1]Development!O34</f>
        <v>16000</v>
      </c>
      <c r="G39" s="20">
        <f>[1]Operations!O33</f>
        <v>0</v>
      </c>
      <c r="H39" s="20">
        <f>[1]Curatorial!O34</f>
        <v>0</v>
      </c>
      <c r="I39" s="20">
        <f>[1]Education!O34</f>
        <v>2400</v>
      </c>
      <c r="J39" s="15">
        <f t="shared" si="3"/>
        <v>18400</v>
      </c>
      <c r="K39" t="s">
        <v>52</v>
      </c>
    </row>
    <row r="40" spans="1:11" x14ac:dyDescent="0.25">
      <c r="A40" s="18" t="s">
        <v>53</v>
      </c>
      <c r="C40" s="20">
        <f>'[1]Office of the CEO'!O35</f>
        <v>0</v>
      </c>
      <c r="D40" s="20">
        <f>[1]Finance!O35</f>
        <v>0</v>
      </c>
      <c r="E40" s="20">
        <f>[1]Marketing!O35</f>
        <v>0</v>
      </c>
      <c r="F40" s="20">
        <f>[1]Development!O35</f>
        <v>0</v>
      </c>
      <c r="G40" s="20">
        <f>[1]Operations!O34</f>
        <v>0</v>
      </c>
      <c r="H40" s="20">
        <f>[1]Curatorial!O35</f>
        <v>0</v>
      </c>
      <c r="I40" s="20">
        <f>[1]Education!O35</f>
        <v>600</v>
      </c>
      <c r="J40" s="15">
        <f t="shared" si="3"/>
        <v>600</v>
      </c>
    </row>
    <row r="41" spans="1:11" x14ac:dyDescent="0.25">
      <c r="A41" s="18" t="s">
        <v>54</v>
      </c>
      <c r="C41" s="20"/>
      <c r="D41" s="20"/>
      <c r="E41" s="20"/>
      <c r="F41" s="20"/>
      <c r="G41" s="20"/>
      <c r="H41" s="20">
        <f>'[1]Shared Expenses'!I39</f>
        <v>186666.66666666666</v>
      </c>
      <c r="I41" s="20"/>
      <c r="J41" s="15">
        <f t="shared" si="3"/>
        <v>186666.66666666666</v>
      </c>
    </row>
    <row r="42" spans="1:11" x14ac:dyDescent="0.25">
      <c r="A42" s="18" t="s">
        <v>55</v>
      </c>
      <c r="C42" s="20"/>
      <c r="D42" s="20"/>
      <c r="E42" s="20"/>
      <c r="F42" s="20"/>
      <c r="G42" s="20"/>
      <c r="H42" s="20">
        <f>'[1]Shared Expenses'!I40</f>
        <v>25000</v>
      </c>
      <c r="I42" s="20"/>
      <c r="J42" s="15">
        <f t="shared" si="3"/>
        <v>25000</v>
      </c>
    </row>
    <row r="43" spans="1:11" ht="17.25" x14ac:dyDescent="0.4">
      <c r="A43" s="18" t="s">
        <v>56</v>
      </c>
      <c r="C43" s="28">
        <f>'[1]Office of the CEO'!O36</f>
        <v>0</v>
      </c>
      <c r="D43" s="28">
        <f>[1]Finance!O36</f>
        <v>1200</v>
      </c>
      <c r="E43" s="28">
        <f>[1]Marketing!O36</f>
        <v>0</v>
      </c>
      <c r="F43" s="28">
        <f>[1]Development!O36</f>
        <v>0</v>
      </c>
      <c r="G43" s="28">
        <f>[1]Operations!O35</f>
        <v>0</v>
      </c>
      <c r="H43" s="28">
        <f>[1]Curatorial!O36</f>
        <v>3000</v>
      </c>
      <c r="I43" s="28">
        <f>[1]Education!O36</f>
        <v>24000</v>
      </c>
      <c r="J43" s="34">
        <f t="shared" si="3"/>
        <v>28200</v>
      </c>
      <c r="K43" t="s">
        <v>52</v>
      </c>
    </row>
    <row r="44" spans="1:11" x14ac:dyDescent="0.25">
      <c r="A44" s="18"/>
      <c r="C44" s="15">
        <f>SUM(C34:C43)</f>
        <v>2400</v>
      </c>
      <c r="D44" s="15">
        <f>SUM(D34:D43)</f>
        <v>6300</v>
      </c>
      <c r="E44" s="15">
        <f>SUM(E34:E43)</f>
        <v>4200</v>
      </c>
      <c r="F44" s="15">
        <f>SUM(F34:F43)</f>
        <v>267310</v>
      </c>
      <c r="G44" s="15">
        <f t="shared" ref="G44:J44" si="4">SUM(G34:G43)</f>
        <v>30700</v>
      </c>
      <c r="H44" s="15">
        <f t="shared" si="4"/>
        <v>820266.66666666663</v>
      </c>
      <c r="I44" s="15">
        <f t="shared" si="4"/>
        <v>34620</v>
      </c>
      <c r="J44" s="15">
        <f t="shared" si="4"/>
        <v>1165796.6666666667</v>
      </c>
    </row>
    <row r="45" spans="1:11" x14ac:dyDescent="0.25">
      <c r="A45" s="18"/>
      <c r="D45" s="20"/>
      <c r="E45" s="20"/>
      <c r="F45" s="20"/>
      <c r="G45" s="20"/>
      <c r="H45" s="20"/>
      <c r="I45" s="20"/>
    </row>
    <row r="46" spans="1:11" x14ac:dyDescent="0.25">
      <c r="A46" s="33" t="s">
        <v>57</v>
      </c>
      <c r="D46" s="20">
        <f>[1]Finance!O39</f>
        <v>0</v>
      </c>
      <c r="E46" s="20">
        <f>[1]Marketing!O39</f>
        <v>0</v>
      </c>
      <c r="F46" s="20">
        <f>[1]Development!O39</f>
        <v>0</v>
      </c>
      <c r="G46" s="20">
        <f>[1]Operations!O38</f>
        <v>0</v>
      </c>
      <c r="H46" s="20">
        <f>[1]Curatorial!O39</f>
        <v>0</v>
      </c>
      <c r="I46" s="20">
        <f>[1]Education!O39</f>
        <v>0</v>
      </c>
      <c r="J46" s="15"/>
    </row>
    <row r="47" spans="1:11" x14ac:dyDescent="0.25">
      <c r="A47" s="18" t="s">
        <v>58</v>
      </c>
      <c r="C47" s="20">
        <f>'[1]Shared Expenses'!D45</f>
        <v>103.93700787401576</v>
      </c>
      <c r="D47" s="20">
        <f>'[1]Shared Expenses'!E45</f>
        <v>220.8661417322835</v>
      </c>
      <c r="E47" s="20">
        <f>'[1]Shared Expenses'!F45</f>
        <v>181.88976377952758</v>
      </c>
      <c r="F47" s="20">
        <f>'[1]Shared Expenses'!G45</f>
        <v>155.90551181102364</v>
      </c>
      <c r="G47" s="20">
        <f>'[1]Shared Expenses'!H45</f>
        <v>1069.6850393700788</v>
      </c>
      <c r="H47" s="20">
        <f>'[1]Shared Expenses'!I45</f>
        <v>155.90551181102364</v>
      </c>
      <c r="I47" s="20">
        <f>'[1]Shared Expenses'!J45</f>
        <v>311.81102362204729</v>
      </c>
      <c r="J47" s="15">
        <f>SUM(C47:I47)</f>
        <v>2200</v>
      </c>
      <c r="K47" t="s">
        <v>29</v>
      </c>
    </row>
    <row r="48" spans="1:11" ht="17.25" x14ac:dyDescent="0.4">
      <c r="A48" s="18" t="s">
        <v>59</v>
      </c>
      <c r="C48" s="28">
        <f>'[1]Shared Expenses'!D46</f>
        <v>188.97637795275594</v>
      </c>
      <c r="D48" s="28">
        <f>'[1]Shared Expenses'!E46</f>
        <v>401.57480314960634</v>
      </c>
      <c r="E48" s="28">
        <f>'[1]Shared Expenses'!F46</f>
        <v>330.70866141732284</v>
      </c>
      <c r="F48" s="28">
        <f>'[1]Shared Expenses'!G46</f>
        <v>283.46456692913392</v>
      </c>
      <c r="G48" s="28">
        <f>'[1]Shared Expenses'!H46+[1]Operations!O40</f>
        <v>33194.881889763783</v>
      </c>
      <c r="H48" s="28">
        <f>'[1]Shared Expenses'!I46</f>
        <v>283.46456692913392</v>
      </c>
      <c r="I48" s="28">
        <f>'[1]Shared Expenses'!J46</f>
        <v>566.92913385826785</v>
      </c>
      <c r="J48" s="34">
        <f>SUM(C48:I48)</f>
        <v>35250.000000000007</v>
      </c>
      <c r="K48" t="s">
        <v>60</v>
      </c>
    </row>
    <row r="49" spans="1:11" x14ac:dyDescent="0.25">
      <c r="A49" s="18"/>
      <c r="C49" s="15">
        <f>SUM(C46:C48)</f>
        <v>292.91338582677167</v>
      </c>
      <c r="D49" s="15">
        <f>SUM(D46:D48)</f>
        <v>622.44094488188989</v>
      </c>
      <c r="E49" s="15">
        <f>SUM(E46:E48)</f>
        <v>512.59842519685049</v>
      </c>
      <c r="F49" s="15">
        <f>SUM(F46:F48)</f>
        <v>439.37007874015757</v>
      </c>
      <c r="G49" s="15">
        <f t="shared" ref="G49:J49" si="5">SUM(G46:G48)</f>
        <v>34264.566929133864</v>
      </c>
      <c r="H49" s="15">
        <f t="shared" si="5"/>
        <v>439.37007874015757</v>
      </c>
      <c r="I49" s="15">
        <f t="shared" si="5"/>
        <v>878.74015748031513</v>
      </c>
      <c r="J49" s="15">
        <f t="shared" si="5"/>
        <v>37450.000000000007</v>
      </c>
    </row>
    <row r="50" spans="1:11" x14ac:dyDescent="0.25">
      <c r="A50" s="18"/>
      <c r="D50" s="20"/>
      <c r="E50" s="20"/>
      <c r="F50" s="20"/>
      <c r="G50" s="20"/>
      <c r="H50" s="20"/>
      <c r="I50" s="20"/>
    </row>
    <row r="51" spans="1:11" x14ac:dyDescent="0.25">
      <c r="A51" s="33" t="s">
        <v>61</v>
      </c>
      <c r="D51" s="20">
        <f>[1]Finance!O44</f>
        <v>0</v>
      </c>
      <c r="E51" s="20">
        <f>[1]Marketing!O44</f>
        <v>0</v>
      </c>
      <c r="F51" s="20">
        <f>[1]Development!O44</f>
        <v>0</v>
      </c>
      <c r="G51" s="20">
        <f>[1]Operations!O43</f>
        <v>0</v>
      </c>
      <c r="H51" s="20">
        <f>[1]Curatorial!O44</f>
        <v>0</v>
      </c>
      <c r="I51" s="20">
        <f>[1]Education!O44</f>
        <v>0</v>
      </c>
    </row>
    <row r="52" spans="1:11" x14ac:dyDescent="0.25">
      <c r="A52" s="18" t="s">
        <v>62</v>
      </c>
      <c r="C52" s="20">
        <f>'[1]Shared Expenses'!D50</f>
        <v>214.77165354330711</v>
      </c>
      <c r="D52" s="20">
        <f>'[1]Shared Expenses'!E50</f>
        <v>456.38976377952764</v>
      </c>
      <c r="E52" s="20">
        <f>'[1]Shared Expenses'!F50</f>
        <v>375.85039370078744</v>
      </c>
      <c r="F52" s="20">
        <f>'[1]Shared Expenses'!G50</f>
        <v>322.15748031496071</v>
      </c>
      <c r="G52" s="20">
        <f>'[1]Shared Expenses'!H50</f>
        <v>2210.3582677165355</v>
      </c>
      <c r="H52" s="20">
        <f>'[1]Shared Expenses'!I50</f>
        <v>322.15748031496071</v>
      </c>
      <c r="I52" s="20">
        <f>'[1]Shared Expenses'!J50</f>
        <v>644.31496062992142</v>
      </c>
      <c r="J52" s="15">
        <f t="shared" ref="J52:J68" si="6">SUM(C52:I52)</f>
        <v>4546</v>
      </c>
      <c r="K52" t="s">
        <v>63</v>
      </c>
    </row>
    <row r="53" spans="1:11" x14ac:dyDescent="0.25">
      <c r="A53" s="18" t="s">
        <v>64</v>
      </c>
      <c r="C53" s="20">
        <f>'[1]Shared Expenses'!D51</f>
        <v>214.81889763779532</v>
      </c>
      <c r="D53" s="20">
        <f>'[1]Shared Expenses'!E51</f>
        <v>456.49015748031502</v>
      </c>
      <c r="E53" s="20">
        <f>'[1]Shared Expenses'!F51</f>
        <v>375.93307086614175</v>
      </c>
      <c r="F53" s="20">
        <f>'[1]Shared Expenses'!G51</f>
        <v>322.22834645669298</v>
      </c>
      <c r="G53" s="20">
        <f>'[1]Shared Expenses'!H51</f>
        <v>2210.8444881889764</v>
      </c>
      <c r="H53" s="20">
        <f>'[1]Shared Expenses'!I51</f>
        <v>322.22834645669298</v>
      </c>
      <c r="I53" s="20">
        <f>'[1]Shared Expenses'!J51</f>
        <v>644.45669291338595</v>
      </c>
      <c r="J53" s="15">
        <f t="shared" si="6"/>
        <v>4547.0000000000009</v>
      </c>
      <c r="K53" t="s">
        <v>63</v>
      </c>
    </row>
    <row r="54" spans="1:11" x14ac:dyDescent="0.25">
      <c r="A54" s="18" t="s">
        <v>65</v>
      </c>
      <c r="C54" s="20">
        <f>'[1]Shared Expenses'!D52</f>
        <v>93.968503937007881</v>
      </c>
      <c r="D54" s="20">
        <f>'[1]Shared Expenses'!E52</f>
        <v>199.68307086614178</v>
      </c>
      <c r="E54" s="20">
        <f>'[1]Shared Expenses'!F52</f>
        <v>164.44488188976379</v>
      </c>
      <c r="F54" s="20">
        <f>'[1]Shared Expenses'!G52</f>
        <v>140.95275590551185</v>
      </c>
      <c r="G54" s="20">
        <f>'[1]Shared Expenses'!H52</f>
        <v>967.09251968503941</v>
      </c>
      <c r="H54" s="20">
        <f>'[1]Shared Expenses'!I52</f>
        <v>140.95275590551185</v>
      </c>
      <c r="I54" s="20">
        <f>'[1]Shared Expenses'!J52</f>
        <v>281.9055118110237</v>
      </c>
      <c r="J54" s="15">
        <f t="shared" si="6"/>
        <v>1989</v>
      </c>
      <c r="K54" t="s">
        <v>63</v>
      </c>
    </row>
    <row r="55" spans="1:11" x14ac:dyDescent="0.25">
      <c r="A55" s="18" t="s">
        <v>66</v>
      </c>
      <c r="C55" s="20">
        <f>'[1]Shared Expenses'!D53</f>
        <v>1350.9921259842522</v>
      </c>
      <c r="D55" s="20">
        <f>'[1]Shared Expenses'!E53</f>
        <v>2870.8582677165359</v>
      </c>
      <c r="E55" s="20">
        <f>'[1]Shared Expenses'!F53</f>
        <v>2364.2362204724409</v>
      </c>
      <c r="F55" s="20">
        <f>'[1]Shared Expenses'!G53</f>
        <v>2026.4881889763783</v>
      </c>
      <c r="G55" s="20">
        <f>'[1]Shared Expenses'!H53</f>
        <v>13903.960629921261</v>
      </c>
      <c r="H55" s="20">
        <f>'[1]Shared Expenses'!I53</f>
        <v>2026.4881889763783</v>
      </c>
      <c r="I55" s="20">
        <f>'[1]Shared Expenses'!J53</f>
        <v>4052.9763779527566</v>
      </c>
      <c r="J55" s="15">
        <f t="shared" si="6"/>
        <v>28596.000000000004</v>
      </c>
      <c r="K55" t="s">
        <v>63</v>
      </c>
    </row>
    <row r="56" spans="1:11" x14ac:dyDescent="0.25">
      <c r="A56" s="18" t="s">
        <v>67</v>
      </c>
      <c r="C56" s="20">
        <f>'[1]Shared Expenses'!D54</f>
        <v>325.46456692913392</v>
      </c>
      <c r="D56" s="20">
        <f>'[1]Shared Expenses'!E54</f>
        <v>691.61220472440959</v>
      </c>
      <c r="E56" s="20">
        <f>'[1]Shared Expenses'!F54</f>
        <v>569.56299212598424</v>
      </c>
      <c r="F56" s="20">
        <f>'[1]Shared Expenses'!G54</f>
        <v>488.19685039370086</v>
      </c>
      <c r="G56" s="20">
        <f>'[1]Shared Expenses'!H54</f>
        <v>3349.5728346456694</v>
      </c>
      <c r="H56" s="20">
        <f>'[1]Shared Expenses'!I54</f>
        <v>488.19685039370086</v>
      </c>
      <c r="I56" s="20">
        <f>'[1]Shared Expenses'!J54</f>
        <v>976.39370078740171</v>
      </c>
      <c r="J56" s="15">
        <f t="shared" si="6"/>
        <v>6889.0000000000009</v>
      </c>
      <c r="K56" t="s">
        <v>63</v>
      </c>
    </row>
    <row r="57" spans="1:11" x14ac:dyDescent="0.25">
      <c r="A57" s="18" t="s">
        <v>68</v>
      </c>
      <c r="C57" s="20">
        <f>'[1]Shared Expenses'!D55</f>
        <v>35.244094488188978</v>
      </c>
      <c r="D57" s="20">
        <f>'[1]Shared Expenses'!E55</f>
        <v>74.893700787401585</v>
      </c>
      <c r="E57" s="20">
        <f>'[1]Shared Expenses'!F55</f>
        <v>61.677165354330711</v>
      </c>
      <c r="F57" s="20">
        <f>'[1]Shared Expenses'!G55</f>
        <v>52.866141732283474</v>
      </c>
      <c r="G57" s="20">
        <f>'[1]Shared Expenses'!H55</f>
        <v>362.72047244094489</v>
      </c>
      <c r="H57" s="20">
        <f>'[1]Shared Expenses'!I55</f>
        <v>52.866141732283474</v>
      </c>
      <c r="I57" s="20">
        <f>'[1]Shared Expenses'!J55</f>
        <v>105.73228346456695</v>
      </c>
      <c r="J57" s="15">
        <f t="shared" si="6"/>
        <v>746.00000000000011</v>
      </c>
      <c r="K57" t="s">
        <v>63</v>
      </c>
    </row>
    <row r="58" spans="1:11" x14ac:dyDescent="0.25">
      <c r="A58" s="18" t="s">
        <v>69</v>
      </c>
      <c r="C58" s="20">
        <f>'[1]Shared Expenses'!D56</f>
        <v>176.03149606299215</v>
      </c>
      <c r="D58" s="20">
        <f>'[1]Shared Expenses'!E56</f>
        <v>374.06692913385831</v>
      </c>
      <c r="E58" s="20">
        <f>'[1]Shared Expenses'!F56</f>
        <v>308.05511811023626</v>
      </c>
      <c r="F58" s="20">
        <f>'[1]Shared Expenses'!G56</f>
        <v>264.04724409448824</v>
      </c>
      <c r="G58" s="20">
        <f>'[1]Shared Expenses'!H56</f>
        <v>1811.6574803149608</v>
      </c>
      <c r="H58" s="20">
        <f>'[1]Shared Expenses'!I56</f>
        <v>264.04724409448824</v>
      </c>
      <c r="I58" s="20">
        <f>'[1]Shared Expenses'!J56</f>
        <v>528.09448818897647</v>
      </c>
      <c r="J58" s="15">
        <f t="shared" si="6"/>
        <v>3726.0000000000005</v>
      </c>
      <c r="K58" t="s">
        <v>63</v>
      </c>
    </row>
    <row r="59" spans="1:11" x14ac:dyDescent="0.25">
      <c r="A59" s="18" t="s">
        <v>70</v>
      </c>
      <c r="C59" s="20">
        <f>'[1]Shared Expenses'!D57</f>
        <v>237.44881889763784</v>
      </c>
      <c r="D59" s="20">
        <f>'[1]Shared Expenses'!E57</f>
        <v>504.57874015748041</v>
      </c>
      <c r="E59" s="20">
        <f>'[1]Shared Expenses'!F57</f>
        <v>415.53543307086619</v>
      </c>
      <c r="F59" s="20">
        <f>'[1]Shared Expenses'!G57</f>
        <v>356.17322834645677</v>
      </c>
      <c r="G59" s="20">
        <f>'[1]Shared Expenses'!H57</f>
        <v>2443.7440944881891</v>
      </c>
      <c r="H59" s="20">
        <f>'[1]Shared Expenses'!I57</f>
        <v>356.17322834645677</v>
      </c>
      <c r="I59" s="20">
        <f>'[1]Shared Expenses'!J57</f>
        <v>712.34645669291353</v>
      </c>
      <c r="J59" s="15">
        <f t="shared" si="6"/>
        <v>5026.0000000000009</v>
      </c>
      <c r="K59" t="s">
        <v>63</v>
      </c>
    </row>
    <row r="60" spans="1:11" x14ac:dyDescent="0.25">
      <c r="A60" s="18" t="s">
        <v>71</v>
      </c>
      <c r="C60" s="20">
        <f>'[1]Shared Expenses'!D58</f>
        <v>333.54330708661422</v>
      </c>
      <c r="D60" s="20">
        <f>'[1]Shared Expenses'!E58</f>
        <v>708.77952755905528</v>
      </c>
      <c r="E60" s="20">
        <f>'[1]Shared Expenses'!F58</f>
        <v>583.70078740157487</v>
      </c>
      <c r="F60" s="20">
        <f>'[1]Shared Expenses'!G58</f>
        <v>500.31496062992136</v>
      </c>
      <c r="G60" s="20">
        <f>'[1]Shared Expenses'!H58</f>
        <v>3432.7165354330709</v>
      </c>
      <c r="H60" s="20">
        <f>'[1]Shared Expenses'!I58</f>
        <v>500.31496062992136</v>
      </c>
      <c r="I60" s="20">
        <f>'[1]Shared Expenses'!J58</f>
        <v>1000.6299212598427</v>
      </c>
      <c r="J60" s="15">
        <f t="shared" si="6"/>
        <v>7060</v>
      </c>
      <c r="K60" t="s">
        <v>63</v>
      </c>
    </row>
    <row r="61" spans="1:11" x14ac:dyDescent="0.25">
      <c r="A61" s="18" t="s">
        <v>72</v>
      </c>
      <c r="C61" s="20">
        <f>'[1]Shared Expenses'!D59</f>
        <v>5.6692913385826778</v>
      </c>
      <c r="D61" s="20">
        <f>'[1]Shared Expenses'!E59</f>
        <v>12.047244094488191</v>
      </c>
      <c r="E61" s="20">
        <f>'[1]Shared Expenses'!F59</f>
        <v>9.9212598425196852</v>
      </c>
      <c r="F61" s="20">
        <f>'[1]Shared Expenses'!G59</f>
        <v>8.5039370078740166</v>
      </c>
      <c r="G61" s="20">
        <f>'[1]Shared Expenses'!H59</f>
        <v>58.346456692913392</v>
      </c>
      <c r="H61" s="20">
        <f>'[1]Shared Expenses'!I59</f>
        <v>8.5039370078740166</v>
      </c>
      <c r="I61" s="20">
        <f>'[1]Shared Expenses'!J59</f>
        <v>17.007874015748033</v>
      </c>
      <c r="J61" s="15">
        <f t="shared" si="6"/>
        <v>120</v>
      </c>
      <c r="K61" t="s">
        <v>63</v>
      </c>
    </row>
    <row r="62" spans="1:11" x14ac:dyDescent="0.25">
      <c r="A62" s="18" t="s">
        <v>73</v>
      </c>
      <c r="C62" s="20">
        <f>'[1]Office of the CEO'!O48</f>
        <v>11280</v>
      </c>
      <c r="D62" s="20">
        <f>[1]Finance!O48</f>
        <v>23970</v>
      </c>
      <c r="E62" s="20">
        <f>[1]Marketing!O48</f>
        <v>19740</v>
      </c>
      <c r="F62" s="20">
        <f>[1]Development!O48</f>
        <v>16920</v>
      </c>
      <c r="G62" s="20">
        <f>[1]Operations!O47</f>
        <v>116090</v>
      </c>
      <c r="H62" s="20">
        <f>[1]Curatorial!O48</f>
        <v>16920</v>
      </c>
      <c r="I62" s="20">
        <f>[1]Education!O48</f>
        <v>33840</v>
      </c>
      <c r="J62" s="15">
        <f t="shared" si="6"/>
        <v>238760</v>
      </c>
      <c r="K62" t="s">
        <v>74</v>
      </c>
    </row>
    <row r="63" spans="1:11" x14ac:dyDescent="0.25">
      <c r="A63" s="18" t="s">
        <v>75</v>
      </c>
      <c r="C63" s="20">
        <f>'[1]Office of the CEO'!O49</f>
        <v>144</v>
      </c>
      <c r="D63" s="20">
        <f>[1]Finance!O49</f>
        <v>306</v>
      </c>
      <c r="E63" s="20">
        <f>[1]Marketing!O49</f>
        <v>252</v>
      </c>
      <c r="F63" s="20">
        <f>[1]Development!O49</f>
        <v>216</v>
      </c>
      <c r="G63" s="20">
        <f>[1]Operations!O48</f>
        <v>1482</v>
      </c>
      <c r="H63" s="20">
        <f>[1]Curatorial!O49</f>
        <v>216</v>
      </c>
      <c r="I63" s="20">
        <f>[1]Education!O49</f>
        <v>432</v>
      </c>
      <c r="J63" s="15">
        <f t="shared" si="6"/>
        <v>3048</v>
      </c>
      <c r="K63" t="s">
        <v>74</v>
      </c>
    </row>
    <row r="64" spans="1:11" x14ac:dyDescent="0.25">
      <c r="A64" s="18" t="s">
        <v>76</v>
      </c>
      <c r="C64" s="20">
        <f>'[1]Office of the CEO'!O50</f>
        <v>576</v>
      </c>
      <c r="D64" s="20">
        <f>[1]Finance!O50</f>
        <v>1224</v>
      </c>
      <c r="E64" s="20">
        <f>[1]Marketing!O50</f>
        <v>1008</v>
      </c>
      <c r="F64" s="20">
        <f>[1]Development!O50</f>
        <v>864</v>
      </c>
      <c r="G64" s="20">
        <f>[1]Operations!O49</f>
        <v>5928</v>
      </c>
      <c r="H64" s="20">
        <f>[1]Curatorial!O50</f>
        <v>864</v>
      </c>
      <c r="I64" s="20">
        <f>[1]Education!O50</f>
        <v>1728</v>
      </c>
      <c r="J64" s="15">
        <f t="shared" si="6"/>
        <v>12192</v>
      </c>
      <c r="K64" t="s">
        <v>74</v>
      </c>
    </row>
    <row r="65" spans="1:11" x14ac:dyDescent="0.25">
      <c r="A65" s="18" t="s">
        <v>77</v>
      </c>
      <c r="C65" s="20">
        <f>'[1]Office of the CEO'!O51</f>
        <v>456</v>
      </c>
      <c r="D65" s="20">
        <f>[1]Finance!O51</f>
        <v>969</v>
      </c>
      <c r="E65" s="20">
        <f>[1]Marketing!O51</f>
        <v>798</v>
      </c>
      <c r="F65" s="20">
        <f>[1]Development!O51</f>
        <v>684</v>
      </c>
      <c r="G65" s="20">
        <f>[1]Operations!O50</f>
        <v>4693</v>
      </c>
      <c r="H65" s="20">
        <f>[1]Curatorial!O51</f>
        <v>684</v>
      </c>
      <c r="I65" s="20">
        <f>[1]Education!O51</f>
        <v>1368</v>
      </c>
      <c r="J65" s="15">
        <f t="shared" si="6"/>
        <v>9652</v>
      </c>
      <c r="K65" t="s">
        <v>74</v>
      </c>
    </row>
    <row r="66" spans="1:11" x14ac:dyDescent="0.25">
      <c r="A66" s="18" t="s">
        <v>78</v>
      </c>
      <c r="C66" s="20">
        <f>'[1]Office of the CEO'!O52</f>
        <v>0</v>
      </c>
      <c r="D66" s="20">
        <f>[1]Finance!O52</f>
        <v>0</v>
      </c>
      <c r="E66" s="20">
        <f>[1]Marketing!O52</f>
        <v>0</v>
      </c>
      <c r="F66" s="20">
        <f>[1]Development!O52</f>
        <v>0</v>
      </c>
      <c r="G66" s="20">
        <f>[1]Operations!O51</f>
        <v>0</v>
      </c>
      <c r="H66" s="20">
        <f>[1]Curatorial!O52</f>
        <v>0</v>
      </c>
      <c r="I66" s="20">
        <f>[1]Education!O52</f>
        <v>0</v>
      </c>
      <c r="J66" s="15">
        <f t="shared" si="6"/>
        <v>0</v>
      </c>
      <c r="K66" t="s">
        <v>74</v>
      </c>
    </row>
    <row r="67" spans="1:11" x14ac:dyDescent="0.25">
      <c r="A67" s="18" t="s">
        <v>79</v>
      </c>
      <c r="C67" s="20">
        <f>'[1]Office of the CEO'!O53</f>
        <v>96</v>
      </c>
      <c r="D67" s="20">
        <f>[1]Finance!O53</f>
        <v>204</v>
      </c>
      <c r="E67" s="20">
        <f>[1]Marketing!O53</f>
        <v>168</v>
      </c>
      <c r="F67" s="20">
        <f>[1]Development!O53</f>
        <v>144</v>
      </c>
      <c r="G67" s="20">
        <f>[1]Operations!O52</f>
        <v>988</v>
      </c>
      <c r="H67" s="20">
        <f>[1]Curatorial!O53</f>
        <v>144</v>
      </c>
      <c r="I67" s="20">
        <f>[1]Education!O53</f>
        <v>0</v>
      </c>
      <c r="J67" s="15">
        <f t="shared" si="6"/>
        <v>1744</v>
      </c>
      <c r="K67" t="s">
        <v>74</v>
      </c>
    </row>
    <row r="68" spans="1:11" ht="17.25" x14ac:dyDescent="0.4">
      <c r="A68" s="18" t="s">
        <v>80</v>
      </c>
      <c r="C68" s="28">
        <f>'[1]Office of the CEO'!O54</f>
        <v>0</v>
      </c>
      <c r="D68" s="28">
        <f>[1]Finance!O54</f>
        <v>0</v>
      </c>
      <c r="E68" s="28">
        <f>[1]Marketing!O54</f>
        <v>4200</v>
      </c>
      <c r="F68" s="28">
        <f>[1]Development!O54</f>
        <v>0</v>
      </c>
      <c r="G68" s="28">
        <f>[1]Operations!O53</f>
        <v>0</v>
      </c>
      <c r="H68" s="28">
        <f>[1]Curatorial!O54</f>
        <v>0</v>
      </c>
      <c r="I68" s="28">
        <f>[1]Education!O54</f>
        <v>0</v>
      </c>
      <c r="J68" s="34">
        <f t="shared" si="6"/>
        <v>4200</v>
      </c>
      <c r="K68" t="s">
        <v>74</v>
      </c>
    </row>
    <row r="69" spans="1:11" x14ac:dyDescent="0.25">
      <c r="A69" s="18" t="s">
        <v>81</v>
      </c>
      <c r="C69" s="15">
        <f t="shared" ref="C69:J69" si="7">SUM(C51:C68)</f>
        <v>15539.952755905513</v>
      </c>
      <c r="D69" s="15">
        <f>SUM(D51:D68)</f>
        <v>33022.399606299216</v>
      </c>
      <c r="E69" s="15">
        <f>SUM(E51:E68)</f>
        <v>31394.917322834644</v>
      </c>
      <c r="F69" s="15">
        <f t="shared" si="7"/>
        <v>23309.92913385827</v>
      </c>
      <c r="G69" s="15">
        <f t="shared" si="7"/>
        <v>159932.01377952757</v>
      </c>
      <c r="H69" s="15">
        <f t="shared" si="7"/>
        <v>23309.92913385827</v>
      </c>
      <c r="I69" s="15">
        <f t="shared" si="7"/>
        <v>46331.85826771654</v>
      </c>
      <c r="J69" s="15">
        <f t="shared" si="7"/>
        <v>332841</v>
      </c>
    </row>
    <row r="70" spans="1:11" x14ac:dyDescent="0.25">
      <c r="A70" s="18"/>
      <c r="D70" s="20"/>
      <c r="E70" s="20"/>
      <c r="F70" s="20"/>
      <c r="G70" s="20"/>
      <c r="H70" s="20"/>
      <c r="I70" s="20"/>
    </row>
    <row r="71" spans="1:11" x14ac:dyDescent="0.25">
      <c r="A71" s="33" t="s">
        <v>82</v>
      </c>
      <c r="C71" s="19"/>
      <c r="D71" s="20"/>
      <c r="E71" s="20"/>
      <c r="F71" s="20"/>
      <c r="G71" s="20"/>
      <c r="H71" s="20"/>
      <c r="I71" s="20"/>
    </row>
    <row r="72" spans="1:11" x14ac:dyDescent="0.25">
      <c r="A72" s="18" t="s">
        <v>83</v>
      </c>
      <c r="C72" s="20">
        <f>'[1]Shared Expenses'!D70</f>
        <v>15874.015748031497</v>
      </c>
      <c r="D72" s="20">
        <f>'[1]Shared Expenses'!E70</f>
        <v>33732.283464566935</v>
      </c>
      <c r="E72" s="20">
        <f>'[1]Shared Expenses'!F70</f>
        <v>27779.527559055121</v>
      </c>
      <c r="F72" s="20">
        <f>'[1]Shared Expenses'!G70</f>
        <v>23811.023622047247</v>
      </c>
      <c r="G72" s="20">
        <f>'[1]Shared Expenses'!H70</f>
        <v>163370.07874015748</v>
      </c>
      <c r="H72" s="20">
        <f>'[1]Shared Expenses'!I70</f>
        <v>23811.023622047247</v>
      </c>
      <c r="I72" s="20">
        <f>'[1]Shared Expenses'!J70</f>
        <v>47622.047244094494</v>
      </c>
      <c r="J72" s="15">
        <f>SUM(C72:I72)</f>
        <v>336000.00000000006</v>
      </c>
      <c r="K72" t="s">
        <v>29</v>
      </c>
    </row>
    <row r="73" spans="1:11" ht="17.25" x14ac:dyDescent="0.4">
      <c r="A73" s="18" t="s">
        <v>84</v>
      </c>
      <c r="C73" s="27">
        <f>'[1]Shared Expenses'!D71</f>
        <v>0</v>
      </c>
      <c r="D73" s="27">
        <f>'[1]Shared Expenses'!E71</f>
        <v>0</v>
      </c>
      <c r="E73" s="27">
        <f>'[1]Shared Expenses'!F71</f>
        <v>0</v>
      </c>
      <c r="F73" s="27">
        <f>'[1]Shared Expenses'!G71</f>
        <v>0</v>
      </c>
      <c r="G73" s="27">
        <f>'[1]Shared Expenses'!H71</f>
        <v>0</v>
      </c>
      <c r="H73" s="27">
        <f>'[1]Shared Expenses'!I71</f>
        <v>0</v>
      </c>
      <c r="I73" s="27">
        <f>'[1]Shared Expenses'!J71</f>
        <v>0</v>
      </c>
      <c r="J73" s="34">
        <f>SUM(C73:I73)</f>
        <v>0</v>
      </c>
    </row>
    <row r="74" spans="1:11" x14ac:dyDescent="0.25">
      <c r="A74" s="18"/>
      <c r="C74" s="15">
        <f>SUM(C72:C73)</f>
        <v>15874.015748031497</v>
      </c>
      <c r="D74" s="15">
        <f>SUM(D72:D73)</f>
        <v>33732.283464566935</v>
      </c>
      <c r="E74" s="15">
        <f>SUM(E72:E73)</f>
        <v>27779.527559055121</v>
      </c>
      <c r="F74" s="15">
        <f>SUM(F72:F73)</f>
        <v>23811.023622047247</v>
      </c>
      <c r="G74" s="15">
        <f t="shared" ref="G74:J74" si="8">SUM(G72:G73)</f>
        <v>163370.07874015748</v>
      </c>
      <c r="H74" s="15">
        <f t="shared" si="8"/>
        <v>23811.023622047247</v>
      </c>
      <c r="I74" s="15">
        <f t="shared" si="8"/>
        <v>47622.047244094494</v>
      </c>
      <c r="J74" s="15">
        <f t="shared" si="8"/>
        <v>336000.00000000006</v>
      </c>
    </row>
    <row r="75" spans="1:11" x14ac:dyDescent="0.25">
      <c r="A75" s="18"/>
      <c r="D75" s="20"/>
      <c r="E75" s="20"/>
      <c r="F75" s="20"/>
      <c r="G75" s="20"/>
      <c r="H75" s="20"/>
      <c r="I75" s="20"/>
    </row>
    <row r="76" spans="1:11" x14ac:dyDescent="0.25">
      <c r="A76" s="33" t="s">
        <v>85</v>
      </c>
      <c r="C76" s="19"/>
      <c r="D76" s="20"/>
      <c r="E76" s="20"/>
      <c r="F76" s="20"/>
      <c r="G76" s="20"/>
      <c r="H76" s="20"/>
      <c r="I76" s="20"/>
    </row>
    <row r="77" spans="1:11" x14ac:dyDescent="0.25">
      <c r="A77" s="18" t="s">
        <v>86</v>
      </c>
      <c r="C77" s="22">
        <f>'[1]Office of the CEO'!O63</f>
        <v>0</v>
      </c>
      <c r="D77" s="20">
        <f>[1]Finance!O63</f>
        <v>1500</v>
      </c>
      <c r="E77" s="21">
        <f>[1]Marketing!O63</f>
        <v>0</v>
      </c>
      <c r="F77" s="20">
        <f>[1]Development!O63</f>
        <v>0</v>
      </c>
      <c r="G77" s="20">
        <f>[1]Operations!O62</f>
        <v>1000</v>
      </c>
      <c r="H77" s="20">
        <f>[1]Curatorial!O63</f>
        <v>1050</v>
      </c>
      <c r="I77" s="20">
        <f>[1]Education!O63</f>
        <v>775</v>
      </c>
      <c r="J77" s="15">
        <f t="shared" ref="J77:J85" si="9">SUM(C77:I77)</f>
        <v>4325</v>
      </c>
      <c r="K77" t="s">
        <v>52</v>
      </c>
    </row>
    <row r="78" spans="1:11" x14ac:dyDescent="0.25">
      <c r="A78" s="18" t="s">
        <v>87</v>
      </c>
      <c r="C78" s="21">
        <f>'[1]Office of the CEO'!O64</f>
        <v>9600</v>
      </c>
      <c r="D78" s="20">
        <f>[1]Finance!O64</f>
        <v>1200</v>
      </c>
      <c r="E78" s="21">
        <f>[1]Marketing!O64</f>
        <v>1600</v>
      </c>
      <c r="F78" s="20">
        <f>[1]Development!O64</f>
        <v>3600</v>
      </c>
      <c r="G78" s="20">
        <f>[1]Operations!O63</f>
        <v>2000</v>
      </c>
      <c r="H78" s="20">
        <f>[1]Curatorial!O64</f>
        <v>1200</v>
      </c>
      <c r="I78" s="20">
        <f>[1]Education!O64</f>
        <v>800</v>
      </c>
      <c r="J78" s="15">
        <f t="shared" si="9"/>
        <v>20000</v>
      </c>
      <c r="K78" t="s">
        <v>52</v>
      </c>
    </row>
    <row r="79" spans="1:11" x14ac:dyDescent="0.25">
      <c r="A79" s="18" t="s">
        <v>88</v>
      </c>
      <c r="C79" s="21">
        <f>'[1]Office of the CEO'!O65</f>
        <v>7200</v>
      </c>
      <c r="D79" s="20">
        <f>[1]Finance!O65</f>
        <v>600</v>
      </c>
      <c r="E79" s="21">
        <f>[1]Marketing!O65</f>
        <v>1200</v>
      </c>
      <c r="F79" s="20">
        <f>[1]Development!O65</f>
        <v>2400</v>
      </c>
      <c r="G79" s="20">
        <f>[1]Operations!O64</f>
        <v>400</v>
      </c>
      <c r="H79" s="20">
        <f>[1]Curatorial!O65</f>
        <v>300</v>
      </c>
      <c r="I79" s="20">
        <f>[1]Education!O65</f>
        <v>400</v>
      </c>
      <c r="J79" s="15">
        <f t="shared" si="9"/>
        <v>12500</v>
      </c>
      <c r="K79" t="s">
        <v>52</v>
      </c>
    </row>
    <row r="80" spans="1:11" x14ac:dyDescent="0.25">
      <c r="A80" s="18" t="s">
        <v>89</v>
      </c>
      <c r="C80" s="21">
        <f>'[1]Office of the CEO'!O66</f>
        <v>4680</v>
      </c>
      <c r="D80" s="20">
        <f>[1]Finance!O66</f>
        <v>390</v>
      </c>
      <c r="E80" s="21">
        <f>[1]Marketing!O66</f>
        <v>780</v>
      </c>
      <c r="F80" s="20">
        <f>[1]Development!O66</f>
        <v>0</v>
      </c>
      <c r="G80" s="20">
        <f>[1]Operations!O65</f>
        <v>200</v>
      </c>
      <c r="H80" s="20">
        <f>[1]Curatorial!O66</f>
        <v>400</v>
      </c>
      <c r="I80" s="20">
        <f>[1]Education!O66</f>
        <v>530</v>
      </c>
      <c r="J80" s="15">
        <f t="shared" si="9"/>
        <v>6980</v>
      </c>
      <c r="K80" t="s">
        <v>52</v>
      </c>
    </row>
    <row r="81" spans="1:11" x14ac:dyDescent="0.25">
      <c r="A81" s="18" t="s">
        <v>90</v>
      </c>
      <c r="C81" s="21">
        <f>'[1]Office of the CEO'!O67</f>
        <v>10800</v>
      </c>
      <c r="D81" s="20">
        <f>[1]Finance!O67</f>
        <v>900</v>
      </c>
      <c r="E81" s="21">
        <f>[1]Marketing!O67</f>
        <v>1800</v>
      </c>
      <c r="F81" s="20">
        <f>[1]Development!O67</f>
        <v>5400</v>
      </c>
      <c r="G81" s="20">
        <f>[1]Operations!O66</f>
        <v>1600</v>
      </c>
      <c r="H81" s="20">
        <f>[1]Curatorial!O67</f>
        <v>1350</v>
      </c>
      <c r="I81" s="20">
        <f>[1]Education!O67</f>
        <v>1050</v>
      </c>
      <c r="J81" s="15">
        <f t="shared" si="9"/>
        <v>22900</v>
      </c>
      <c r="K81" t="s">
        <v>52</v>
      </c>
    </row>
    <row r="82" spans="1:11" x14ac:dyDescent="0.25">
      <c r="A82" s="18" t="s">
        <v>91</v>
      </c>
      <c r="C82" s="22">
        <f>'[1]Office of the CEO'!O68</f>
        <v>0</v>
      </c>
      <c r="D82" s="20">
        <f>[1]Finance!O68</f>
        <v>0</v>
      </c>
      <c r="E82" s="21">
        <f>[1]Marketing!O68</f>
        <v>0</v>
      </c>
      <c r="F82" s="20">
        <f>[1]Development!O68</f>
        <v>12000</v>
      </c>
      <c r="G82" s="20">
        <f>[1]Operations!O67</f>
        <v>100</v>
      </c>
      <c r="H82" s="20">
        <f>[1]Curatorial!O68</f>
        <v>600</v>
      </c>
      <c r="I82" s="20">
        <f>[1]Education!O68</f>
        <v>0</v>
      </c>
      <c r="J82" s="15">
        <f t="shared" si="9"/>
        <v>12700</v>
      </c>
      <c r="K82" t="s">
        <v>52</v>
      </c>
    </row>
    <row r="83" spans="1:11" x14ac:dyDescent="0.25">
      <c r="A83" s="18" t="s">
        <v>92</v>
      </c>
      <c r="C83" s="22">
        <f>'[1]Office of the CEO'!O69</f>
        <v>0</v>
      </c>
      <c r="D83" s="20">
        <f>[1]Finance!O69</f>
        <v>0</v>
      </c>
      <c r="E83" s="21">
        <f>[1]Marketing!O69</f>
        <v>0</v>
      </c>
      <c r="F83" s="20">
        <f>[1]Development!O69</f>
        <v>2340</v>
      </c>
      <c r="G83" s="20">
        <f>[1]Operations!O68</f>
        <v>200</v>
      </c>
      <c r="H83" s="20">
        <f>[1]Curatorial!O69</f>
        <v>700</v>
      </c>
      <c r="I83" s="20">
        <f>[1]Education!O69</f>
        <v>0</v>
      </c>
      <c r="J83" s="15">
        <f t="shared" si="9"/>
        <v>3240</v>
      </c>
      <c r="K83" t="s">
        <v>52</v>
      </c>
    </row>
    <row r="84" spans="1:11" x14ac:dyDescent="0.25">
      <c r="A84" s="35" t="s">
        <v>93</v>
      </c>
      <c r="C84" s="22">
        <f>'[1]Office of the CEO'!O70</f>
        <v>0</v>
      </c>
      <c r="D84" s="20">
        <f>[1]Finance!O70</f>
        <v>0</v>
      </c>
      <c r="E84" s="21">
        <f>[1]Marketing!O70</f>
        <v>0</v>
      </c>
      <c r="F84" s="20">
        <f>[1]Development!O70</f>
        <v>0</v>
      </c>
      <c r="G84" s="20">
        <f>[1]Operations!O69</f>
        <v>100</v>
      </c>
      <c r="H84" s="20">
        <f>[1]Curatorial!O70</f>
        <v>0</v>
      </c>
      <c r="I84" s="20">
        <f>[1]Education!O70</f>
        <v>0</v>
      </c>
      <c r="J84" s="15">
        <f t="shared" si="9"/>
        <v>100</v>
      </c>
      <c r="K84" t="s">
        <v>52</v>
      </c>
    </row>
    <row r="85" spans="1:11" ht="17.25" x14ac:dyDescent="0.4">
      <c r="A85" s="35" t="s">
        <v>94</v>
      </c>
      <c r="C85" s="29">
        <f>'[1]Office of the CEO'!O71</f>
        <v>0</v>
      </c>
      <c r="D85" s="28">
        <f>[1]Finance!O71</f>
        <v>0</v>
      </c>
      <c r="E85" s="30">
        <f>[1]Marketing!O71</f>
        <v>0</v>
      </c>
      <c r="F85" s="28">
        <f>[1]Development!O71</f>
        <v>0</v>
      </c>
      <c r="G85" s="28">
        <f>[1]Operations!O70</f>
        <v>0</v>
      </c>
      <c r="H85" s="28">
        <f>[1]Curatorial!O71</f>
        <v>0</v>
      </c>
      <c r="I85" s="28">
        <f>[1]Education!O71</f>
        <v>0</v>
      </c>
      <c r="J85" s="34">
        <f t="shared" si="9"/>
        <v>0</v>
      </c>
    </row>
    <row r="86" spans="1:11" x14ac:dyDescent="0.25">
      <c r="A86" s="35"/>
      <c r="C86" s="15">
        <f>SUM(C77:C85)</f>
        <v>32280</v>
      </c>
      <c r="D86" s="15">
        <f>SUM(D77:D85)</f>
        <v>4590</v>
      </c>
      <c r="E86" s="15">
        <f>SUM(E77:E85)</f>
        <v>5380</v>
      </c>
      <c r="F86" s="15">
        <f>SUM(F77:F85)</f>
        <v>25740</v>
      </c>
      <c r="G86" s="15">
        <f t="shared" ref="G86:J86" si="10">SUM(G77:G85)</f>
        <v>5600</v>
      </c>
      <c r="H86" s="15">
        <f t="shared" si="10"/>
        <v>5600</v>
      </c>
      <c r="I86" s="15">
        <f t="shared" si="10"/>
        <v>3555</v>
      </c>
      <c r="J86" s="15">
        <f t="shared" si="10"/>
        <v>82745</v>
      </c>
    </row>
    <row r="87" spans="1:11" x14ac:dyDescent="0.25">
      <c r="A87" s="35"/>
      <c r="D87" s="20"/>
      <c r="E87" s="20"/>
      <c r="F87" s="20"/>
      <c r="G87" s="20"/>
      <c r="H87" s="20"/>
      <c r="I87" s="20"/>
    </row>
    <row r="88" spans="1:11" x14ac:dyDescent="0.25">
      <c r="A88" s="33" t="s">
        <v>95</v>
      </c>
      <c r="D88" s="20"/>
      <c r="E88" s="20"/>
      <c r="F88" s="20"/>
      <c r="G88" s="20"/>
      <c r="H88" s="20"/>
      <c r="I88" s="20"/>
    </row>
    <row r="89" spans="1:11" x14ac:dyDescent="0.25">
      <c r="A89" s="18" t="s">
        <v>96</v>
      </c>
      <c r="C89" s="19">
        <f>'[1]Shared Expenses'!D87</f>
        <v>0</v>
      </c>
      <c r="D89" s="20">
        <f>'[1]Shared Expenses'!E87</f>
        <v>0</v>
      </c>
      <c r="E89" s="20">
        <f>'[1]Shared Expenses'!F87</f>
        <v>800000</v>
      </c>
      <c r="F89" s="20">
        <f>'[1]Shared Expenses'!G87</f>
        <v>50000</v>
      </c>
      <c r="G89" s="20">
        <f>'[1]Shared Expenses'!H87</f>
        <v>50000</v>
      </c>
      <c r="H89" s="20">
        <f>'[1]Shared Expenses'!I87</f>
        <v>50000</v>
      </c>
      <c r="I89" s="20">
        <f>'[1]Shared Expenses'!J87</f>
        <v>50000</v>
      </c>
      <c r="J89" s="15">
        <f t="shared" ref="J89:J99" si="11">SUM(C89:I89)</f>
        <v>1000000</v>
      </c>
      <c r="K89" t="s">
        <v>97</v>
      </c>
    </row>
    <row r="90" spans="1:11" x14ac:dyDescent="0.25">
      <c r="A90" s="18" t="s">
        <v>98</v>
      </c>
      <c r="C90" s="19">
        <f>'[1]Shared Expenses'!D88</f>
        <v>0</v>
      </c>
      <c r="D90" s="20">
        <f>'[1]Shared Expenses'!E88</f>
        <v>0</v>
      </c>
      <c r="E90" s="20">
        <f>'[1]Shared Expenses'!F88</f>
        <v>60000</v>
      </c>
      <c r="F90" s="20">
        <f>'[1]Shared Expenses'!G88</f>
        <v>3750</v>
      </c>
      <c r="G90" s="20">
        <f>'[1]Shared Expenses'!H88</f>
        <v>3750</v>
      </c>
      <c r="H90" s="20">
        <f>'[1]Shared Expenses'!I88</f>
        <v>3750</v>
      </c>
      <c r="I90" s="20">
        <f>'[1]Shared Expenses'!J88</f>
        <v>3750</v>
      </c>
      <c r="J90" s="15">
        <f t="shared" si="11"/>
        <v>75000</v>
      </c>
      <c r="K90" t="s">
        <v>29</v>
      </c>
    </row>
    <row r="91" spans="1:11" x14ac:dyDescent="0.25">
      <c r="A91" s="18" t="s">
        <v>99</v>
      </c>
      <c r="C91" s="19">
        <f>'[1]Office of the CEO'!O82</f>
        <v>0</v>
      </c>
      <c r="D91" s="20">
        <f>[1]Finance!O82</f>
        <v>0</v>
      </c>
      <c r="E91" s="20">
        <f>'[1]Shared Expenses'!F89+'[1]Shared Expenses'!F90+'[1]Shared Expenses'!F91+'[1]Shared Expenses'!F92</f>
        <v>640000</v>
      </c>
      <c r="F91" s="20">
        <f>'[1]Shared Expenses'!G89+'[1]Shared Expenses'!G90+'[1]Shared Expenses'!G91+'[1]Shared Expenses'!G92</f>
        <v>40000</v>
      </c>
      <c r="G91" s="20">
        <f>'[1]Shared Expenses'!H89+'[1]Shared Expenses'!H90+'[1]Shared Expenses'!H91+'[1]Shared Expenses'!H92</f>
        <v>40000</v>
      </c>
      <c r="H91" s="20">
        <f>'[1]Shared Expenses'!I89+'[1]Shared Expenses'!I90+'[1]Shared Expenses'!I91+'[1]Shared Expenses'!I92</f>
        <v>40000</v>
      </c>
      <c r="I91" s="20">
        <f>'[1]Shared Expenses'!J89+'[1]Shared Expenses'!J90+'[1]Shared Expenses'!J91+'[1]Shared Expenses'!J92</f>
        <v>40000</v>
      </c>
      <c r="J91" s="23">
        <f t="shared" si="11"/>
        <v>800000</v>
      </c>
      <c r="K91" t="s">
        <v>100</v>
      </c>
    </row>
    <row r="92" spans="1:11" x14ac:dyDescent="0.25">
      <c r="A92" s="18" t="s">
        <v>101</v>
      </c>
      <c r="C92" s="19">
        <f>'[1]Office of the CEO'!O84</f>
        <v>0</v>
      </c>
      <c r="D92" s="20">
        <f>[1]Finance!O84</f>
        <v>0</v>
      </c>
      <c r="E92" s="20">
        <f>[1]Marketing!O84</f>
        <v>0</v>
      </c>
      <c r="F92" s="20">
        <f>[1]Development!O84</f>
        <v>10000</v>
      </c>
      <c r="G92" s="20">
        <f>[1]Operations!O83</f>
        <v>0</v>
      </c>
      <c r="H92" s="20">
        <f>[1]Curatorial!O84</f>
        <v>0</v>
      </c>
      <c r="I92" s="20">
        <f>[1]Education!O84</f>
        <v>1800</v>
      </c>
      <c r="J92" s="15">
        <f t="shared" si="11"/>
        <v>11800</v>
      </c>
      <c r="K92" t="s">
        <v>52</v>
      </c>
    </row>
    <row r="93" spans="1:11" x14ac:dyDescent="0.25">
      <c r="A93" s="18" t="s">
        <v>102</v>
      </c>
      <c r="C93" s="20">
        <f>'[1]Shared Expenses'!D95</f>
        <v>1653.5433070866145</v>
      </c>
      <c r="D93" s="20">
        <f>'[1]Shared Expenses'!E95</f>
        <v>3513.7795275590556</v>
      </c>
      <c r="E93" s="20">
        <f>'[1]Shared Expenses'!F95</f>
        <v>2893.7007874015749</v>
      </c>
      <c r="F93" s="20">
        <f>'[1]Shared Expenses'!G95</f>
        <v>2480.3149606299216</v>
      </c>
      <c r="G93" s="20">
        <f>'[1]Shared Expenses'!H95</f>
        <v>17017.716535433072</v>
      </c>
      <c r="H93" s="20">
        <f>'[1]Shared Expenses'!I95</f>
        <v>2480.3149606299216</v>
      </c>
      <c r="I93" s="20">
        <f>'[1]Shared Expenses'!J95</f>
        <v>4960.6299212598433</v>
      </c>
      <c r="J93" s="15">
        <f t="shared" si="11"/>
        <v>35000.000000000007</v>
      </c>
      <c r="K93" t="s">
        <v>103</v>
      </c>
    </row>
    <row r="94" spans="1:11" x14ac:dyDescent="0.25">
      <c r="A94" s="18" t="s">
        <v>104</v>
      </c>
      <c r="C94" s="19">
        <f>'[1]Office of the CEO'!O78</f>
        <v>0</v>
      </c>
      <c r="D94" s="20">
        <f>[1]Finance!O78</f>
        <v>0</v>
      </c>
      <c r="E94" s="20">
        <f>[1]Marketing!O78</f>
        <v>50000.000000000007</v>
      </c>
      <c r="F94" s="20">
        <f>[1]Development!O78</f>
        <v>0</v>
      </c>
      <c r="G94" s="20">
        <f>[1]Operations!O77</f>
        <v>0</v>
      </c>
      <c r="H94" s="20">
        <f>[1]Curatorial!O78</f>
        <v>5500</v>
      </c>
      <c r="I94" s="20">
        <f>[1]Education!O78</f>
        <v>0</v>
      </c>
      <c r="J94" s="15">
        <f t="shared" si="11"/>
        <v>55500.000000000007</v>
      </c>
      <c r="K94" t="s">
        <v>52</v>
      </c>
    </row>
    <row r="95" spans="1:11" x14ac:dyDescent="0.25">
      <c r="A95" s="18" t="s">
        <v>105</v>
      </c>
      <c r="C95" s="20">
        <f>'[1]Shared Expenses'!D97</f>
        <v>7559.0551181102373</v>
      </c>
      <c r="D95" s="20">
        <f>'[1]Shared Expenses'!E97</f>
        <v>16062.992125984254</v>
      </c>
      <c r="E95" s="20">
        <f>'[1]Shared Expenses'!F97</f>
        <v>13228.346456692914</v>
      </c>
      <c r="F95" s="20">
        <f>'[1]Shared Expenses'!G97</f>
        <v>11338.582677165356</v>
      </c>
      <c r="G95" s="20">
        <f>'[1]Shared Expenses'!H97</f>
        <v>77795.275590551188</v>
      </c>
      <c r="H95" s="20">
        <f>'[1]Shared Expenses'!I97</f>
        <v>11338.582677165356</v>
      </c>
      <c r="I95" s="20">
        <f>'[1]Shared Expenses'!J97</f>
        <v>22677.165354330711</v>
      </c>
      <c r="J95" s="15">
        <f t="shared" si="11"/>
        <v>160000</v>
      </c>
      <c r="K95" t="s">
        <v>29</v>
      </c>
    </row>
    <row r="96" spans="1:11" x14ac:dyDescent="0.25">
      <c r="A96" s="18" t="s">
        <v>106</v>
      </c>
      <c r="C96" s="19">
        <f>'[1]Office of the CEO'!O80</f>
        <v>0</v>
      </c>
      <c r="D96" s="20">
        <f>[1]Finance!O80</f>
        <v>0</v>
      </c>
      <c r="E96" s="20">
        <f>[1]Marketing!O80</f>
        <v>0</v>
      </c>
      <c r="F96" s="20">
        <f>[1]Development!O80</f>
        <v>0</v>
      </c>
      <c r="G96" s="20">
        <f>[1]Operations!O79</f>
        <v>553500</v>
      </c>
      <c r="H96" s="20">
        <f>[1]Curatorial!O80</f>
        <v>0</v>
      </c>
      <c r="I96" s="20">
        <f>[1]Education!O80</f>
        <v>0</v>
      </c>
      <c r="J96" s="15">
        <f t="shared" si="11"/>
        <v>553500</v>
      </c>
      <c r="K96" t="s">
        <v>107</v>
      </c>
    </row>
    <row r="97" spans="1:11" x14ac:dyDescent="0.25">
      <c r="A97" s="18" t="s">
        <v>6</v>
      </c>
      <c r="C97" s="19">
        <f>'[1]Office of the CEO'!O81</f>
        <v>0</v>
      </c>
      <c r="D97" s="20">
        <f>[1]Finance!O81</f>
        <v>0</v>
      </c>
      <c r="E97" s="20">
        <f>[1]Marketing!O81</f>
        <v>0</v>
      </c>
      <c r="F97" s="20">
        <f>[1]Development!O81</f>
        <v>0</v>
      </c>
      <c r="G97" s="20">
        <f>[1]Operations!O80</f>
        <v>0</v>
      </c>
      <c r="H97" s="20">
        <f>[1]Curatorial!O81</f>
        <v>0</v>
      </c>
      <c r="I97" s="20">
        <f>[1]Education!O81</f>
        <v>0</v>
      </c>
      <c r="J97" s="15">
        <f t="shared" si="11"/>
        <v>0</v>
      </c>
    </row>
    <row r="98" spans="1:11" x14ac:dyDescent="0.25">
      <c r="A98" s="18" t="s">
        <v>108</v>
      </c>
      <c r="C98" s="19">
        <f>'[1]Office of the CEO'!O83</f>
        <v>0</v>
      </c>
      <c r="D98" s="20">
        <f>[1]Finance!O83</f>
        <v>0</v>
      </c>
      <c r="E98" s="20">
        <f>[1]Marketing!O83</f>
        <v>0</v>
      </c>
      <c r="F98" s="20">
        <f>[1]Development!O83</f>
        <v>0</v>
      </c>
      <c r="G98" s="20">
        <f>[1]Operations!O82</f>
        <v>0</v>
      </c>
      <c r="H98" s="20">
        <f>[1]Curatorial!O83</f>
        <v>0</v>
      </c>
      <c r="I98" s="20">
        <f>[1]Education!O83</f>
        <v>0</v>
      </c>
      <c r="J98" s="15">
        <f t="shared" si="11"/>
        <v>0</v>
      </c>
    </row>
    <row r="99" spans="1:11" ht="17.25" x14ac:dyDescent="0.4">
      <c r="A99" s="18" t="s">
        <v>109</v>
      </c>
      <c r="C99" s="27">
        <f>'[1]Office of the CEO'!O85</f>
        <v>0</v>
      </c>
      <c r="D99" s="28">
        <f>[1]Finance!O85</f>
        <v>0</v>
      </c>
      <c r="E99" s="28">
        <f>[1]Marketing!O85</f>
        <v>0</v>
      </c>
      <c r="F99" s="28">
        <f>[1]Development!O85</f>
        <v>0</v>
      </c>
      <c r="G99" s="28">
        <f>[1]Operations!O84</f>
        <v>0</v>
      </c>
      <c r="H99" s="28">
        <f>[1]Curatorial!O85</f>
        <v>0</v>
      </c>
      <c r="I99" s="28">
        <f>[1]Education!O85</f>
        <v>20000</v>
      </c>
      <c r="J99" s="34">
        <f t="shared" si="11"/>
        <v>20000</v>
      </c>
      <c r="K99" t="s">
        <v>52</v>
      </c>
    </row>
    <row r="100" spans="1:11" x14ac:dyDescent="0.25">
      <c r="A100" s="18"/>
      <c r="C100" s="15">
        <f t="shared" ref="C100:J100" si="12">SUM(C89:C99)</f>
        <v>9212.5984251968512</v>
      </c>
      <c r="D100" s="15">
        <f t="shared" si="12"/>
        <v>19576.77165354331</v>
      </c>
      <c r="E100" s="15">
        <f t="shared" si="12"/>
        <v>1566122.0472440945</v>
      </c>
      <c r="F100" s="15">
        <f t="shared" si="12"/>
        <v>117568.89763779528</v>
      </c>
      <c r="G100" s="15">
        <f t="shared" si="12"/>
        <v>742062.99212598428</v>
      </c>
      <c r="H100" s="15">
        <f t="shared" si="12"/>
        <v>113068.89763779528</v>
      </c>
      <c r="I100" s="15">
        <f t="shared" si="12"/>
        <v>143187.79527559056</v>
      </c>
      <c r="J100" s="15">
        <f t="shared" si="12"/>
        <v>2710800</v>
      </c>
    </row>
    <row r="101" spans="1:11" x14ac:dyDescent="0.25">
      <c r="A101" s="18"/>
      <c r="D101" s="20"/>
      <c r="E101" s="20"/>
      <c r="F101" s="20"/>
      <c r="G101" s="20"/>
      <c r="H101" s="20"/>
      <c r="I101" s="20"/>
    </row>
    <row r="102" spans="1:11" x14ac:dyDescent="0.25">
      <c r="A102" s="33" t="s">
        <v>110</v>
      </c>
      <c r="D102" s="20"/>
      <c r="E102" s="20"/>
      <c r="F102" s="20"/>
      <c r="G102" s="20"/>
      <c r="H102" s="20"/>
      <c r="I102" s="20"/>
    </row>
    <row r="103" spans="1:11" x14ac:dyDescent="0.25">
      <c r="A103" s="18" t="s">
        <v>111</v>
      </c>
      <c r="C103" s="20">
        <f>'[1]Shared Expenses'!D105+'[1]Shared Expenses'!D106</f>
        <v>7762.3307086614186</v>
      </c>
      <c r="D103" s="20">
        <f>'[1]Shared Expenses'!E105+'[1]Shared Expenses'!E106</f>
        <v>16494.952755905513</v>
      </c>
      <c r="E103" s="20">
        <f>'[1]Shared Expenses'!F105+'[1]Shared Expenses'!F106</f>
        <v>13584.07874015748</v>
      </c>
      <c r="F103" s="20">
        <f>'[1]Shared Expenses'!G105+'[1]Shared Expenses'!G106</f>
        <v>11643.496062992126</v>
      </c>
      <c r="G103" s="20">
        <f>'[1]Shared Expenses'!H105+'[1]Shared Expenses'!H106</f>
        <v>79887.320209973754</v>
      </c>
      <c r="H103" s="20">
        <f>'[1]Shared Expenses'!I105+'[1]Shared Expenses'!I106</f>
        <v>11643.496062992126</v>
      </c>
      <c r="I103" s="20">
        <f>'[1]Shared Expenses'!J105+'[1]Shared Expenses'!J106</f>
        <v>23286.992125984252</v>
      </c>
      <c r="J103" s="23">
        <f t="shared" ref="J103:J110" si="13">SUM(C103:I103)</f>
        <v>164302.66666666666</v>
      </c>
      <c r="K103" t="s">
        <v>112</v>
      </c>
    </row>
    <row r="104" spans="1:11" x14ac:dyDescent="0.25">
      <c r="A104" s="18" t="s">
        <v>113</v>
      </c>
      <c r="C104" s="20">
        <f>'[1]Shared Expenses'!D107</f>
        <v>708.66141732283472</v>
      </c>
      <c r="D104" s="20">
        <f>'[1]Shared Expenses'!E107</f>
        <v>1505.9055118110239</v>
      </c>
      <c r="E104" s="20">
        <f>'[1]Shared Expenses'!F107</f>
        <v>1240.1574803149608</v>
      </c>
      <c r="F104" s="20">
        <f>'[1]Shared Expenses'!G107</f>
        <v>1062.9921259842522</v>
      </c>
      <c r="G104" s="20">
        <f>'[1]Shared Expenses'!H107</f>
        <v>7293.3070866141734</v>
      </c>
      <c r="H104" s="20">
        <f>'[1]Shared Expenses'!I107</f>
        <v>1062.9921259842522</v>
      </c>
      <c r="I104" s="20">
        <f>'[1]Shared Expenses'!J107</f>
        <v>2125.9842519685044</v>
      </c>
      <c r="J104" s="15">
        <f t="shared" si="13"/>
        <v>15000.000000000002</v>
      </c>
      <c r="K104" t="s">
        <v>29</v>
      </c>
    </row>
    <row r="105" spans="1:11" x14ac:dyDescent="0.25">
      <c r="A105" s="18" t="s">
        <v>114</v>
      </c>
      <c r="C105" s="20">
        <f>'[1]Shared Expenses'!D108+'[1]Shared Expenses'!D109+'[1]Office of the CEO'!O90+'[1]Shared Expenses'!D110</f>
        <v>3614.1732283464571</v>
      </c>
      <c r="D105" s="20">
        <f>'[1]Shared Expenses'!E108+'[1]Shared Expenses'!E109+[1]Finance!O91+'[1]Shared Expenses'!E110</f>
        <v>10680.118110236222</v>
      </c>
      <c r="E105" s="20">
        <f>'[1]Shared Expenses'!F108+'[1]Shared Expenses'!F109+[1]Marketing!O91+'[1]Shared Expenses'!F110</f>
        <v>12324.803149606299</v>
      </c>
      <c r="F105" s="20">
        <f>'[1]Shared Expenses'!G108+'[1]Shared Expenses'!G109+[1]Development!O91+'[1]Shared Expenses'!G110</f>
        <v>6921.2598425196866</v>
      </c>
      <c r="G105" s="20">
        <f>'[1]Shared Expenses'!H108+'[1]Shared Expenses'!H109+[1]Operations!O90+'[1]Shared Expenses'!H110</f>
        <v>43195.866141732287</v>
      </c>
      <c r="H105" s="20">
        <f>'[1]Shared Expenses'!I108+'[1]Shared Expenses'!I109+[1]Curatorial!O91+'[1]Shared Expenses'!I110</f>
        <v>5421.2598425196866</v>
      </c>
      <c r="I105" s="20">
        <f>'[1]Shared Expenses'!J108+'[1]Shared Expenses'!J109+[1]Education!O91+'[1]Shared Expenses'!J110</f>
        <v>13842.519685039373</v>
      </c>
      <c r="J105" s="15">
        <f t="shared" si="13"/>
        <v>96000.000000000015</v>
      </c>
      <c r="K105" t="s">
        <v>115</v>
      </c>
    </row>
    <row r="106" spans="1:11" x14ac:dyDescent="0.25">
      <c r="A106" s="18" t="s">
        <v>116</v>
      </c>
      <c r="C106" s="20">
        <f>'[1]Shared Expenses'!D111</f>
        <v>472.44094488188983</v>
      </c>
      <c r="D106" s="20">
        <f>'[1]Shared Expenses'!E111</f>
        <v>1003.9370078740159</v>
      </c>
      <c r="E106" s="20">
        <f>'[1]Shared Expenses'!F111</f>
        <v>826.77165354330714</v>
      </c>
      <c r="F106" s="20">
        <f>'[1]Shared Expenses'!G111</f>
        <v>708.66141732283472</v>
      </c>
      <c r="G106" s="20">
        <f>'[1]Shared Expenses'!H111</f>
        <v>4862.2047244094492</v>
      </c>
      <c r="H106" s="20">
        <f>'[1]Shared Expenses'!I111</f>
        <v>708.66141732283472</v>
      </c>
      <c r="I106" s="20">
        <f>'[1]Shared Expenses'!J111</f>
        <v>1417.3228346456694</v>
      </c>
      <c r="J106" s="15">
        <f t="shared" si="13"/>
        <v>10000</v>
      </c>
      <c r="K106" t="s">
        <v>29</v>
      </c>
    </row>
    <row r="107" spans="1:11" x14ac:dyDescent="0.25">
      <c r="A107" s="18" t="s">
        <v>110</v>
      </c>
      <c r="C107" s="19">
        <f>'[1]Office of the CEO'!O93</f>
        <v>0</v>
      </c>
      <c r="D107" s="20">
        <f>[1]Finance!O93</f>
        <v>0</v>
      </c>
      <c r="E107" s="20">
        <f>[1]Marketing!O93</f>
        <v>0</v>
      </c>
      <c r="F107" s="20">
        <f>[1]Development!O93</f>
        <v>0</v>
      </c>
      <c r="G107" s="20">
        <f>[1]Operations!O92</f>
        <v>0</v>
      </c>
      <c r="H107" s="20">
        <f>[1]Curatorial!O93</f>
        <v>0</v>
      </c>
      <c r="I107" s="20">
        <f>[1]Education!O93</f>
        <v>0</v>
      </c>
      <c r="J107" s="15">
        <f t="shared" si="13"/>
        <v>0</v>
      </c>
    </row>
    <row r="108" spans="1:11" x14ac:dyDescent="0.25">
      <c r="A108" s="18" t="s">
        <v>117</v>
      </c>
      <c r="C108" s="20">
        <f>'[1]Shared Expenses'!D113</f>
        <v>1133.8582677165357</v>
      </c>
      <c r="D108" s="20">
        <f>'[1]Shared Expenses'!E113</f>
        <v>2409.4488188976384</v>
      </c>
      <c r="E108" s="20">
        <f>'[1]Shared Expenses'!F113</f>
        <v>1984.2519685039372</v>
      </c>
      <c r="F108" s="20">
        <f>'[1]Shared Expenses'!G113</f>
        <v>1700.7874015748034</v>
      </c>
      <c r="G108" s="20">
        <f>'[1]Shared Expenses'!H113</f>
        <v>11669.291338582678</v>
      </c>
      <c r="H108" s="20">
        <f>'[1]Shared Expenses'!I113</f>
        <v>1700.7874015748034</v>
      </c>
      <c r="I108" s="20">
        <f>'[1]Shared Expenses'!J113</f>
        <v>3401.5748031496069</v>
      </c>
      <c r="J108" s="15">
        <f t="shared" si="13"/>
        <v>24000.000000000004</v>
      </c>
      <c r="K108" t="s">
        <v>29</v>
      </c>
    </row>
    <row r="109" spans="1:11" x14ac:dyDescent="0.25">
      <c r="A109" s="18" t="s">
        <v>118</v>
      </c>
      <c r="C109" s="19">
        <f>'[1]Shared Expenses'!D114</f>
        <v>0</v>
      </c>
      <c r="D109" s="20">
        <f>'[1]Shared Expenses'!E114</f>
        <v>0</v>
      </c>
      <c r="E109" s="20">
        <f>'[1]Shared Expenses'!F114</f>
        <v>0</v>
      </c>
      <c r="F109" s="20">
        <f>'[1]Shared Expenses'!G114</f>
        <v>25000</v>
      </c>
      <c r="G109" s="20">
        <f>'[1]Shared Expenses'!H114</f>
        <v>0</v>
      </c>
      <c r="H109" s="20">
        <f>'[1]Shared Expenses'!I114</f>
        <v>15000</v>
      </c>
      <c r="I109" s="20">
        <f>'[1]Shared Expenses'!J114</f>
        <v>10000</v>
      </c>
      <c r="J109" s="15">
        <f t="shared" si="13"/>
        <v>50000</v>
      </c>
      <c r="K109" t="s">
        <v>29</v>
      </c>
    </row>
    <row r="110" spans="1:11" ht="17.25" x14ac:dyDescent="0.4">
      <c r="A110" s="18" t="s">
        <v>119</v>
      </c>
      <c r="C110" s="28">
        <f>'[1]Office of the CEO'!O96</f>
        <v>1200</v>
      </c>
      <c r="D110" s="28">
        <f>[1]Finance!O96</f>
        <v>2550</v>
      </c>
      <c r="E110" s="28">
        <f>[1]Marketing!O96</f>
        <v>2100</v>
      </c>
      <c r="F110" s="28">
        <f>[1]Development!O96</f>
        <v>1800</v>
      </c>
      <c r="G110" s="28">
        <f>[1]Operations!O95</f>
        <v>12350</v>
      </c>
      <c r="H110" s="28">
        <f>[1]Curatorial!O96</f>
        <v>1800</v>
      </c>
      <c r="I110" s="28">
        <f>[1]Education!O96</f>
        <v>3600</v>
      </c>
      <c r="J110" s="34">
        <f t="shared" si="13"/>
        <v>25400</v>
      </c>
      <c r="K110" t="s">
        <v>120</v>
      </c>
    </row>
    <row r="111" spans="1:11" x14ac:dyDescent="0.25">
      <c r="A111" s="18"/>
      <c r="C111" s="15">
        <f>SUM(C103:C110)</f>
        <v>14891.464566929137</v>
      </c>
      <c r="D111" s="15">
        <f>SUM(D103:D110)</f>
        <v>34644.362204724413</v>
      </c>
      <c r="E111" s="15">
        <f>SUM(E103:E110)</f>
        <v>32060.062992125982</v>
      </c>
      <c r="F111" s="15">
        <f>SUM(F103:F110)</f>
        <v>48837.196850393695</v>
      </c>
      <c r="G111" s="15">
        <f t="shared" ref="G111:J111" si="14">SUM(G103:G110)</f>
        <v>159257.98950131235</v>
      </c>
      <c r="H111" s="15">
        <f t="shared" si="14"/>
        <v>37337.196850393695</v>
      </c>
      <c r="I111" s="15">
        <f t="shared" si="14"/>
        <v>57674.393700787397</v>
      </c>
      <c r="J111" s="15">
        <f t="shared" si="14"/>
        <v>384702.66666666669</v>
      </c>
    </row>
    <row r="112" spans="1:11" x14ac:dyDescent="0.25">
      <c r="A112" s="18"/>
      <c r="D112" s="20"/>
      <c r="E112" s="20"/>
      <c r="F112" s="20"/>
      <c r="G112" s="20"/>
      <c r="H112" s="20"/>
      <c r="I112" s="20"/>
    </row>
    <row r="113" spans="1:11" x14ac:dyDescent="0.25">
      <c r="A113" s="33" t="s">
        <v>121</v>
      </c>
      <c r="D113" s="20">
        <f>[1]Finance!O99</f>
        <v>0</v>
      </c>
      <c r="E113" s="20">
        <f>[1]Marketing!O99</f>
        <v>0</v>
      </c>
      <c r="F113" s="20">
        <f>[1]Development!O99</f>
        <v>0</v>
      </c>
      <c r="G113" s="20">
        <f>[1]Operations!O98</f>
        <v>0</v>
      </c>
      <c r="H113" s="20">
        <f>[1]Curatorial!O99</f>
        <v>0</v>
      </c>
      <c r="I113" s="20">
        <f>[1]Education!O99</f>
        <v>0</v>
      </c>
    </row>
    <row r="114" spans="1:11" x14ac:dyDescent="0.25">
      <c r="A114" s="18" t="s">
        <v>122</v>
      </c>
      <c r="C114" s="20">
        <f>'[1]Office of the CEO'!O100</f>
        <v>240</v>
      </c>
      <c r="D114" s="20">
        <f>[1]Finance!O100</f>
        <v>510</v>
      </c>
      <c r="E114" s="20">
        <f>[1]Marketing!O100</f>
        <v>420</v>
      </c>
      <c r="F114" s="20">
        <f>[1]Development!O100</f>
        <v>360</v>
      </c>
      <c r="G114" s="20">
        <f>[1]Operations!O99</f>
        <v>2470</v>
      </c>
      <c r="H114" s="20">
        <f>[1]Curatorial!O100</f>
        <v>360</v>
      </c>
      <c r="I114" s="20">
        <f>[1]Education!O100</f>
        <v>720</v>
      </c>
      <c r="J114" s="15">
        <f t="shared" ref="J114:J119" si="15">SUM(C114:I114)</f>
        <v>5080</v>
      </c>
      <c r="K114" t="s">
        <v>123</v>
      </c>
    </row>
    <row r="115" spans="1:11" x14ac:dyDescent="0.25">
      <c r="A115" s="18" t="s">
        <v>124</v>
      </c>
      <c r="C115" s="20">
        <f>'[1]Office of the CEO'!O101</f>
        <v>344000</v>
      </c>
      <c r="D115" s="20">
        <f>[1]Finance!O101</f>
        <v>344000</v>
      </c>
      <c r="E115" s="20">
        <f>[1]Marketing!O101</f>
        <v>337499.99999999994</v>
      </c>
      <c r="F115" s="20">
        <f>[1]Development!O101</f>
        <v>203500.00000000003</v>
      </c>
      <c r="G115" s="20">
        <f>[1]Operations!O100+'[1]Shared Expenses'!H120</f>
        <v>1240966.6666666672</v>
      </c>
      <c r="H115" s="20">
        <f>[1]Curatorial!O101</f>
        <v>210000</v>
      </c>
      <c r="I115" s="20">
        <f>[1]Education!O101</f>
        <v>230599.99999999997</v>
      </c>
      <c r="J115" s="15">
        <f t="shared" si="15"/>
        <v>2910566.666666667</v>
      </c>
      <c r="K115" t="s">
        <v>123</v>
      </c>
    </row>
    <row r="116" spans="1:11" x14ac:dyDescent="0.25">
      <c r="A116" s="18" t="s">
        <v>125</v>
      </c>
      <c r="C116" s="20">
        <f>'[1]Office of the CEO'!O102</f>
        <v>21328</v>
      </c>
      <c r="D116" s="20">
        <f>[1]Finance!O102</f>
        <v>21328</v>
      </c>
      <c r="E116" s="20">
        <f>[1]Marketing!O102</f>
        <v>20925</v>
      </c>
      <c r="F116" s="20">
        <f>[1]Development!O102</f>
        <v>12616.999999999995</v>
      </c>
      <c r="G116" s="20">
        <f>[1]Operations!O101+'[1]Shared Expenses'!H121</f>
        <v>76939.933333333305</v>
      </c>
      <c r="H116" s="20">
        <f>[1]Curatorial!O102</f>
        <v>13020</v>
      </c>
      <c r="I116" s="20">
        <f>[1]Education!O102</f>
        <v>14297.199999999995</v>
      </c>
      <c r="J116" s="15">
        <f t="shared" si="15"/>
        <v>180455.13333333327</v>
      </c>
      <c r="K116" t="s">
        <v>123</v>
      </c>
    </row>
    <row r="117" spans="1:11" x14ac:dyDescent="0.25">
      <c r="A117" s="18" t="s">
        <v>126</v>
      </c>
      <c r="C117" s="20">
        <f>'[1]Office of the CEO'!O103</f>
        <v>4988</v>
      </c>
      <c r="D117" s="20">
        <f>[1]Finance!O103</f>
        <v>4988</v>
      </c>
      <c r="E117" s="20">
        <f>[1]Marketing!O103</f>
        <v>4893.7499999999991</v>
      </c>
      <c r="F117" s="20">
        <f>[1]Development!O103</f>
        <v>2950.75</v>
      </c>
      <c r="G117" s="20">
        <f>[1]Operations!O102+'[1]Shared Expenses'!H122</f>
        <v>17994.01666666667</v>
      </c>
      <c r="H117" s="20">
        <f>[1]Curatorial!O103</f>
        <v>3045</v>
      </c>
      <c r="I117" s="20">
        <f>[1]Education!O103</f>
        <v>3343.7000000000012</v>
      </c>
      <c r="J117" s="15">
        <f t="shared" si="15"/>
        <v>42203.216666666674</v>
      </c>
      <c r="K117" t="s">
        <v>123</v>
      </c>
    </row>
    <row r="118" spans="1:11" x14ac:dyDescent="0.25">
      <c r="A118" s="18" t="s">
        <v>127</v>
      </c>
      <c r="C118" s="20">
        <f>'[1]Office of the CEO'!O104</f>
        <v>378</v>
      </c>
      <c r="D118" s="20">
        <f>[1]Finance!O104</f>
        <v>945</v>
      </c>
      <c r="E118" s="20">
        <f>[1]Marketing!O104</f>
        <v>756</v>
      </c>
      <c r="F118" s="20">
        <f>[1]Development!O104</f>
        <v>1373.625</v>
      </c>
      <c r="G118" s="20">
        <f>[1]Operations!O103+'[1]Shared Expenses'!H123</f>
        <v>6127.8146829622774</v>
      </c>
      <c r="H118" s="20">
        <f>[1]Curatorial!O104</f>
        <v>567</v>
      </c>
      <c r="I118" s="20">
        <f>[1]Education!O104</f>
        <v>961.20000000000027</v>
      </c>
      <c r="J118" s="15">
        <f t="shared" si="15"/>
        <v>11108.639682962279</v>
      </c>
      <c r="K118" t="s">
        <v>123</v>
      </c>
    </row>
    <row r="119" spans="1:11" ht="17.25" x14ac:dyDescent="0.4">
      <c r="A119" s="18" t="s">
        <v>128</v>
      </c>
      <c r="C119" s="28">
        <f>C115*4%</f>
        <v>13760</v>
      </c>
      <c r="D119" s="28">
        <f t="shared" ref="D119:I119" si="16">D115*4%</f>
        <v>13760</v>
      </c>
      <c r="E119" s="28">
        <f t="shared" si="16"/>
        <v>13499.999999999998</v>
      </c>
      <c r="F119" s="28">
        <f t="shared" si="16"/>
        <v>8140.0000000000009</v>
      </c>
      <c r="G119" s="28">
        <f t="shared" si="16"/>
        <v>49638.666666666686</v>
      </c>
      <c r="H119" s="28">
        <f t="shared" si="16"/>
        <v>8400</v>
      </c>
      <c r="I119" s="28">
        <f t="shared" si="16"/>
        <v>9223.9999999999982</v>
      </c>
      <c r="J119" s="34">
        <f t="shared" si="15"/>
        <v>116422.66666666669</v>
      </c>
      <c r="K119" t="s">
        <v>123</v>
      </c>
    </row>
    <row r="120" spans="1:11" x14ac:dyDescent="0.25">
      <c r="A120" s="18"/>
      <c r="C120" s="15">
        <f>SUM(C114:C119)</f>
        <v>384694</v>
      </c>
      <c r="D120" s="15">
        <f>SUM(D114:D119)</f>
        <v>385531</v>
      </c>
      <c r="E120" s="15">
        <f>SUM(E114:E119)</f>
        <v>377994.74999999994</v>
      </c>
      <c r="F120" s="15">
        <f>SUM(F114:F119)</f>
        <v>228941.37500000003</v>
      </c>
      <c r="G120" s="15">
        <f t="shared" ref="G120:J120" si="17">SUM(G114:G119)</f>
        <v>1394137.0980162963</v>
      </c>
      <c r="H120" s="15">
        <f t="shared" si="17"/>
        <v>235392</v>
      </c>
      <c r="I120" s="15">
        <f t="shared" si="17"/>
        <v>259146.09999999998</v>
      </c>
      <c r="J120" s="15">
        <f t="shared" si="17"/>
        <v>3265836.3230162957</v>
      </c>
      <c r="K120" s="36"/>
    </row>
    <row r="121" spans="1:11" x14ac:dyDescent="0.25">
      <c r="A121" s="18"/>
      <c r="D121" s="20"/>
      <c r="E121" s="20"/>
      <c r="F121" s="20"/>
      <c r="G121" s="20"/>
      <c r="H121" s="20"/>
      <c r="I121" s="20"/>
    </row>
    <row r="122" spans="1:11" x14ac:dyDescent="0.25">
      <c r="A122" s="33" t="s">
        <v>129</v>
      </c>
      <c r="D122" s="20">
        <f>[1]Finance!O108</f>
        <v>0</v>
      </c>
      <c r="E122" s="20">
        <f>[1]Marketing!O108</f>
        <v>0</v>
      </c>
      <c r="F122" s="20">
        <f>[1]Development!O108</f>
        <v>0</v>
      </c>
      <c r="G122" s="20">
        <f>[1]Operations!O108</f>
        <v>0</v>
      </c>
      <c r="H122" s="20">
        <f>[1]Curatorial!O108</f>
        <v>0</v>
      </c>
      <c r="I122" s="20">
        <f>[1]Education!O108</f>
        <v>0</v>
      </c>
      <c r="J122" s="15">
        <f>SUM(C122:I122)</f>
        <v>0</v>
      </c>
    </row>
    <row r="123" spans="1:11" x14ac:dyDescent="0.25">
      <c r="A123" s="18" t="s">
        <v>130</v>
      </c>
      <c r="C123" s="19">
        <f>'[1]Office of the CEO'!O109</f>
        <v>0</v>
      </c>
      <c r="D123" s="20">
        <f>[1]Finance!O109</f>
        <v>0</v>
      </c>
      <c r="E123" s="20">
        <f>[1]Marketing!O109</f>
        <v>0</v>
      </c>
      <c r="F123" s="20">
        <f>[1]Development!O109</f>
        <v>0</v>
      </c>
      <c r="G123" s="20">
        <f>'[1]Shared Expenses'!H128</f>
        <v>75600</v>
      </c>
      <c r="H123" s="20">
        <f>[1]Curatorial!O109</f>
        <v>0</v>
      </c>
      <c r="I123" s="20">
        <f>[1]Education!O109</f>
        <v>0</v>
      </c>
      <c r="J123" s="15">
        <f>SUM(C123:I123)</f>
        <v>75600</v>
      </c>
    </row>
    <row r="124" spans="1:11" x14ac:dyDescent="0.25">
      <c r="A124" s="18" t="s">
        <v>131</v>
      </c>
      <c r="C124" s="19">
        <f>'[1]Office of the CEO'!O110</f>
        <v>0</v>
      </c>
      <c r="D124" s="20">
        <f>[1]Finance!O110</f>
        <v>0</v>
      </c>
      <c r="E124" s="20">
        <f>[1]Marketing!O110</f>
        <v>0</v>
      </c>
      <c r="F124" s="20">
        <f>[1]Development!O110</f>
        <v>0</v>
      </c>
      <c r="G124" s="20">
        <f>'[1]Shared Expenses'!H129</f>
        <v>6720</v>
      </c>
      <c r="H124" s="20">
        <f>[1]Curatorial!O110</f>
        <v>0</v>
      </c>
      <c r="I124" s="20">
        <f>[1]Education!O110</f>
        <v>0</v>
      </c>
      <c r="J124" s="15">
        <f>SUM(C124:I124)</f>
        <v>6720</v>
      </c>
    </row>
    <row r="125" spans="1:11" ht="17.25" x14ac:dyDescent="0.4">
      <c r="A125" s="18" t="s">
        <v>132</v>
      </c>
      <c r="C125" s="27">
        <f>'[1]Office of the CEO'!O111</f>
        <v>0</v>
      </c>
      <c r="D125" s="28">
        <f>[1]Finance!O111</f>
        <v>0</v>
      </c>
      <c r="E125" s="28">
        <f>[1]Marketing!O111</f>
        <v>0</v>
      </c>
      <c r="F125" s="28">
        <f>[1]Development!O111</f>
        <v>0</v>
      </c>
      <c r="G125" s="28">
        <f>'[1]Shared Expenses'!H130</f>
        <v>1680</v>
      </c>
      <c r="H125" s="28">
        <f>[1]Curatorial!O111</f>
        <v>0</v>
      </c>
      <c r="I125" s="28">
        <f>[1]Education!O111</f>
        <v>0</v>
      </c>
      <c r="J125" s="34">
        <f>SUM(C125:I125)</f>
        <v>1680</v>
      </c>
    </row>
    <row r="126" spans="1:11" x14ac:dyDescent="0.25">
      <c r="A126" s="37"/>
      <c r="C126" s="38">
        <f>SUM(C123:C125)</f>
        <v>0</v>
      </c>
      <c r="D126" s="38">
        <f>SUM(D123:D125)</f>
        <v>0</v>
      </c>
      <c r="E126" s="38">
        <f>SUM(E123:E125)</f>
        <v>0</v>
      </c>
      <c r="F126" s="38">
        <f>SUM(F123:F125)</f>
        <v>0</v>
      </c>
      <c r="G126" s="38">
        <f t="shared" ref="G126:J126" si="18">SUM(G123:G125)</f>
        <v>84000</v>
      </c>
      <c r="H126" s="38">
        <f t="shared" si="18"/>
        <v>0</v>
      </c>
      <c r="I126" s="38">
        <f t="shared" si="18"/>
        <v>0</v>
      </c>
      <c r="J126" s="38">
        <f t="shared" si="18"/>
        <v>84000</v>
      </c>
    </row>
    <row r="127" spans="1:11" x14ac:dyDescent="0.25">
      <c r="A127" s="37"/>
    </row>
    <row r="128" spans="1:11" x14ac:dyDescent="0.25">
      <c r="A128" s="31" t="s">
        <v>133</v>
      </c>
      <c r="C128" s="38">
        <f t="shared" ref="C128:J128" si="19">C44+C49+C69+C74+C86+C100+C111+C120+C126</f>
        <v>475184.94488188974</v>
      </c>
      <c r="D128" s="38">
        <f t="shared" si="19"/>
        <v>518019.25787401578</v>
      </c>
      <c r="E128" s="38">
        <f t="shared" si="19"/>
        <v>2045443.9035433072</v>
      </c>
      <c r="F128" s="38">
        <f t="shared" si="19"/>
        <v>735957.79232283472</v>
      </c>
      <c r="G128" s="38">
        <f t="shared" si="19"/>
        <v>2773324.7390924115</v>
      </c>
      <c r="H128" s="38">
        <f t="shared" si="19"/>
        <v>1259225.0839895015</v>
      </c>
      <c r="I128" s="38">
        <f t="shared" si="19"/>
        <v>593015.9346456693</v>
      </c>
      <c r="J128" s="38">
        <f t="shared" si="19"/>
        <v>8400171.6563496292</v>
      </c>
      <c r="K128" s="38"/>
    </row>
    <row r="129" spans="1:11" x14ac:dyDescent="0.25">
      <c r="H129" s="20"/>
    </row>
    <row r="130" spans="1:11" x14ac:dyDescent="0.25">
      <c r="A130" s="31" t="s">
        <v>134</v>
      </c>
      <c r="C130" s="38">
        <f t="shared" ref="C130:J130" si="20">C30-C128</f>
        <v>-475184.94488188974</v>
      </c>
      <c r="D130" s="38">
        <f t="shared" si="20"/>
        <v>-518019.25787401578</v>
      </c>
      <c r="E130" s="38">
        <f t="shared" si="20"/>
        <v>-1045443.9035433072</v>
      </c>
      <c r="F130" s="38">
        <f t="shared" si="20"/>
        <v>2128042.207677165</v>
      </c>
      <c r="G130" s="38">
        <f t="shared" si="20"/>
        <v>2540425.2609075885</v>
      </c>
      <c r="H130" s="38">
        <f t="shared" si="20"/>
        <v>-1259225.0839895015</v>
      </c>
      <c r="I130" s="38">
        <f t="shared" si="20"/>
        <v>-416275.9346456693</v>
      </c>
      <c r="J130" s="38">
        <f t="shared" si="20"/>
        <v>954318.34365037084</v>
      </c>
      <c r="K130" s="38"/>
    </row>
    <row r="131" spans="1:11" x14ac:dyDescent="0.25">
      <c r="J131" s="32"/>
    </row>
    <row r="132" spans="1:11" x14ac:dyDescent="0.25">
      <c r="J132" s="32"/>
    </row>
    <row r="133" spans="1:11" x14ac:dyDescent="0.25">
      <c r="J133" s="42"/>
    </row>
    <row r="134" spans="1:11" x14ac:dyDescent="0.25">
      <c r="J134" s="39"/>
    </row>
    <row r="135" spans="1:11" x14ac:dyDescent="0.25">
      <c r="G135" s="39"/>
      <c r="J135" s="39"/>
      <c r="K135" s="39"/>
    </row>
    <row r="136" spans="1:11" x14ac:dyDescent="0.25">
      <c r="G136" s="39"/>
      <c r="J136" s="32"/>
      <c r="K136" s="39"/>
    </row>
    <row r="137" spans="1:11" x14ac:dyDescent="0.25">
      <c r="G137" s="39"/>
      <c r="J137" s="32"/>
      <c r="K137" s="39"/>
    </row>
  </sheetData>
  <mergeCells count="2">
    <mergeCell ref="C1:E1"/>
    <mergeCell ref="F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4803B-3611-488A-92E5-297211CBA0FA}">
  <dimension ref="A2:Q130"/>
  <sheetViews>
    <sheetView showGridLines="0" tabSelected="1" topLeftCell="A97" zoomScaleNormal="100" workbookViewId="0">
      <selection activeCell="Q128" sqref="Q128"/>
    </sheetView>
  </sheetViews>
  <sheetFormatPr defaultRowHeight="15" x14ac:dyDescent="0.25"/>
  <cols>
    <col min="1" max="1" width="45.85546875" bestFit="1" customWidth="1"/>
    <col min="2" max="2" width="13.28515625" bestFit="1" customWidth="1"/>
    <col min="3" max="14" width="11.5703125" bestFit="1" customWidth="1"/>
    <col min="15" max="15" width="9.5703125" bestFit="1" customWidth="1"/>
  </cols>
  <sheetData>
    <row r="2" spans="1:15" x14ac:dyDescent="0.25">
      <c r="B2" s="11"/>
    </row>
    <row r="3" spans="1:15" ht="30" x14ac:dyDescent="0.25">
      <c r="B3" s="8" t="s">
        <v>10</v>
      </c>
      <c r="C3" s="43">
        <v>44013</v>
      </c>
      <c r="D3" s="43">
        <v>44044</v>
      </c>
      <c r="E3" s="43">
        <v>44075</v>
      </c>
      <c r="F3" s="43">
        <v>44105</v>
      </c>
      <c r="G3" s="43">
        <v>44136</v>
      </c>
      <c r="H3" s="43">
        <v>44166</v>
      </c>
      <c r="I3" s="43">
        <v>44197</v>
      </c>
      <c r="J3" s="43">
        <v>44228</v>
      </c>
      <c r="K3" s="43">
        <v>44256</v>
      </c>
      <c r="L3" s="43">
        <v>44287</v>
      </c>
      <c r="M3" s="43">
        <v>44317</v>
      </c>
      <c r="N3" s="43">
        <v>44348</v>
      </c>
    </row>
    <row r="4" spans="1:15" x14ac:dyDescent="0.25">
      <c r="B4" s="8"/>
    </row>
    <row r="5" spans="1:15" x14ac:dyDescent="0.25">
      <c r="B5" s="8"/>
    </row>
    <row r="6" spans="1:15" x14ac:dyDescent="0.25">
      <c r="A6" s="11" t="s">
        <v>11</v>
      </c>
      <c r="B6" s="52">
        <v>42</v>
      </c>
    </row>
    <row r="7" spans="1:15" x14ac:dyDescent="0.25">
      <c r="A7" s="11" t="s">
        <v>12</v>
      </c>
      <c r="B7" s="16">
        <v>1</v>
      </c>
    </row>
    <row r="8" spans="1:15" x14ac:dyDescent="0.25">
      <c r="A8" s="11" t="s">
        <v>13</v>
      </c>
      <c r="B8" s="16">
        <v>1</v>
      </c>
    </row>
    <row r="9" spans="1:15" x14ac:dyDescent="0.25">
      <c r="B9" s="8"/>
    </row>
    <row r="10" spans="1:15" x14ac:dyDescent="0.25">
      <c r="A10" s="11" t="s">
        <v>14</v>
      </c>
    </row>
    <row r="11" spans="1:15" x14ac:dyDescent="0.25">
      <c r="A11" s="18" t="s">
        <v>15</v>
      </c>
      <c r="B11" s="20">
        <v>376740</v>
      </c>
      <c r="C11" s="20">
        <f>$B11/12</f>
        <v>31395</v>
      </c>
      <c r="D11" s="20">
        <f>$B11/12</f>
        <v>31395</v>
      </c>
      <c r="E11" s="20">
        <f t="shared" ref="E11:N26" si="0">$B11/12</f>
        <v>31395</v>
      </c>
      <c r="F11" s="20">
        <f t="shared" si="0"/>
        <v>31395</v>
      </c>
      <c r="G11" s="20">
        <f t="shared" si="0"/>
        <v>31395</v>
      </c>
      <c r="H11" s="20">
        <f t="shared" si="0"/>
        <v>31395</v>
      </c>
      <c r="I11" s="20">
        <f t="shared" si="0"/>
        <v>31395</v>
      </c>
      <c r="J11" s="20">
        <f t="shared" si="0"/>
        <v>31395</v>
      </c>
      <c r="K11" s="20">
        <f t="shared" si="0"/>
        <v>31395</v>
      </c>
      <c r="L11" s="20">
        <f t="shared" si="0"/>
        <v>31395</v>
      </c>
      <c r="M11" s="20">
        <f t="shared" si="0"/>
        <v>31395</v>
      </c>
      <c r="N11" s="20">
        <f t="shared" si="0"/>
        <v>31395</v>
      </c>
      <c r="O11" t="s">
        <v>16</v>
      </c>
    </row>
    <row r="12" spans="1:15" x14ac:dyDescent="0.25">
      <c r="A12" s="18" t="s">
        <v>17</v>
      </c>
      <c r="B12" s="20">
        <v>0</v>
      </c>
      <c r="C12" s="20">
        <f t="shared" ref="C12:N29" si="1">$B12/12</f>
        <v>0</v>
      </c>
      <c r="D12" s="20">
        <f t="shared" si="1"/>
        <v>0</v>
      </c>
      <c r="E12" s="20">
        <f t="shared" si="0"/>
        <v>0</v>
      </c>
      <c r="F12" s="20">
        <f t="shared" si="0"/>
        <v>0</v>
      </c>
      <c r="G12" s="20">
        <f t="shared" si="0"/>
        <v>0</v>
      </c>
      <c r="H12" s="20">
        <f t="shared" si="0"/>
        <v>0</v>
      </c>
      <c r="I12" s="20">
        <f t="shared" si="0"/>
        <v>0</v>
      </c>
      <c r="J12" s="20">
        <f t="shared" si="0"/>
        <v>0</v>
      </c>
      <c r="K12" s="20">
        <f t="shared" si="0"/>
        <v>0</v>
      </c>
      <c r="L12" s="20">
        <f t="shared" si="0"/>
        <v>0</v>
      </c>
      <c r="M12" s="20">
        <f t="shared" si="0"/>
        <v>0</v>
      </c>
      <c r="N12" s="20">
        <f t="shared" si="0"/>
        <v>0</v>
      </c>
    </row>
    <row r="13" spans="1:15" x14ac:dyDescent="0.25">
      <c r="A13" s="18" t="s">
        <v>18</v>
      </c>
      <c r="B13" s="20">
        <v>300000</v>
      </c>
      <c r="C13" s="20">
        <f t="shared" si="1"/>
        <v>25000</v>
      </c>
      <c r="D13" s="20">
        <f t="shared" si="1"/>
        <v>25000</v>
      </c>
      <c r="E13" s="20">
        <f t="shared" si="0"/>
        <v>25000</v>
      </c>
      <c r="F13" s="20">
        <f t="shared" si="0"/>
        <v>25000</v>
      </c>
      <c r="G13" s="20">
        <f t="shared" si="0"/>
        <v>25000</v>
      </c>
      <c r="H13" s="20">
        <f t="shared" si="0"/>
        <v>25000</v>
      </c>
      <c r="I13" s="20">
        <f t="shared" si="0"/>
        <v>25000</v>
      </c>
      <c r="J13" s="20">
        <f t="shared" si="0"/>
        <v>25000</v>
      </c>
      <c r="K13" s="20">
        <f t="shared" si="0"/>
        <v>25000</v>
      </c>
      <c r="L13" s="20">
        <f t="shared" si="0"/>
        <v>25000</v>
      </c>
      <c r="M13" s="20">
        <f t="shared" si="0"/>
        <v>25000</v>
      </c>
      <c r="N13" s="20">
        <f t="shared" si="0"/>
        <v>25000</v>
      </c>
      <c r="O13" t="s">
        <v>19</v>
      </c>
    </row>
    <row r="14" spans="1:15" x14ac:dyDescent="0.25">
      <c r="A14" s="18" t="s">
        <v>20</v>
      </c>
      <c r="B14" s="20">
        <v>0</v>
      </c>
      <c r="C14" s="20">
        <f t="shared" si="1"/>
        <v>0</v>
      </c>
      <c r="D14" s="20">
        <f t="shared" si="1"/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  <c r="N14" s="20">
        <f t="shared" si="0"/>
        <v>0</v>
      </c>
    </row>
    <row r="15" spans="1:15" x14ac:dyDescent="0.25">
      <c r="A15" s="18" t="s">
        <v>21</v>
      </c>
      <c r="B15" s="20">
        <v>0</v>
      </c>
      <c r="C15" s="20">
        <f t="shared" si="1"/>
        <v>0</v>
      </c>
      <c r="D15" s="20">
        <f t="shared" si="1"/>
        <v>0</v>
      </c>
      <c r="E15" s="20">
        <f t="shared" si="0"/>
        <v>0</v>
      </c>
      <c r="F15" s="20">
        <f t="shared" si="0"/>
        <v>0</v>
      </c>
      <c r="G15" s="20">
        <f t="shared" si="0"/>
        <v>0</v>
      </c>
      <c r="H15" s="20">
        <f t="shared" si="0"/>
        <v>0</v>
      </c>
      <c r="I15" s="20">
        <f t="shared" si="0"/>
        <v>0</v>
      </c>
      <c r="J15" s="20">
        <f t="shared" si="0"/>
        <v>0</v>
      </c>
      <c r="K15" s="20">
        <f t="shared" si="0"/>
        <v>0</v>
      </c>
      <c r="L15" s="20">
        <f t="shared" si="0"/>
        <v>0</v>
      </c>
      <c r="M15" s="20">
        <f t="shared" si="0"/>
        <v>0</v>
      </c>
      <c r="N15" s="20">
        <f t="shared" si="0"/>
        <v>0</v>
      </c>
    </row>
    <row r="16" spans="1:15" x14ac:dyDescent="0.25">
      <c r="A16" s="18" t="s">
        <v>22</v>
      </c>
      <c r="B16" s="20">
        <v>0</v>
      </c>
      <c r="C16" s="20">
        <f t="shared" si="1"/>
        <v>0</v>
      </c>
      <c r="D16" s="20">
        <f t="shared" si="1"/>
        <v>0</v>
      </c>
      <c r="E16" s="20">
        <f t="shared" si="0"/>
        <v>0</v>
      </c>
      <c r="F16" s="20">
        <f t="shared" si="0"/>
        <v>0</v>
      </c>
      <c r="G16" s="20">
        <f t="shared" si="0"/>
        <v>0</v>
      </c>
      <c r="H16" s="20">
        <f t="shared" si="0"/>
        <v>0</v>
      </c>
      <c r="I16" s="20">
        <f t="shared" si="0"/>
        <v>0</v>
      </c>
      <c r="J16" s="20">
        <f t="shared" si="0"/>
        <v>0</v>
      </c>
      <c r="K16" s="20">
        <f t="shared" si="0"/>
        <v>0</v>
      </c>
      <c r="L16" s="20">
        <f t="shared" si="0"/>
        <v>0</v>
      </c>
      <c r="M16" s="20">
        <f t="shared" si="0"/>
        <v>0</v>
      </c>
      <c r="N16" s="20">
        <f t="shared" si="0"/>
        <v>0</v>
      </c>
    </row>
    <row r="17" spans="1:15" x14ac:dyDescent="0.25">
      <c r="A17" s="18" t="s">
        <v>23</v>
      </c>
      <c r="B17" s="20">
        <v>2000000.0000000002</v>
      </c>
      <c r="C17" s="20">
        <f t="shared" si="1"/>
        <v>166666.66666666669</v>
      </c>
      <c r="D17" s="20">
        <f t="shared" si="1"/>
        <v>166666.66666666669</v>
      </c>
      <c r="E17" s="20">
        <f t="shared" si="0"/>
        <v>166666.66666666669</v>
      </c>
      <c r="F17" s="20">
        <f t="shared" si="0"/>
        <v>166666.66666666669</v>
      </c>
      <c r="G17" s="20">
        <f t="shared" si="0"/>
        <v>166666.66666666669</v>
      </c>
      <c r="H17" s="20">
        <f t="shared" si="0"/>
        <v>166666.66666666669</v>
      </c>
      <c r="I17" s="20">
        <f t="shared" si="0"/>
        <v>166666.66666666669</v>
      </c>
      <c r="J17" s="20">
        <f t="shared" si="0"/>
        <v>166666.66666666669</v>
      </c>
      <c r="K17" s="20">
        <f t="shared" si="0"/>
        <v>166666.66666666669</v>
      </c>
      <c r="L17" s="20">
        <f t="shared" si="0"/>
        <v>166666.66666666669</v>
      </c>
      <c r="M17" s="20">
        <f t="shared" si="0"/>
        <v>166666.66666666669</v>
      </c>
      <c r="N17" s="20">
        <f t="shared" si="0"/>
        <v>166666.66666666669</v>
      </c>
      <c r="O17" t="s">
        <v>24</v>
      </c>
    </row>
    <row r="18" spans="1:15" x14ac:dyDescent="0.25">
      <c r="A18" s="18" t="s">
        <v>25</v>
      </c>
      <c r="B18" s="20">
        <v>0</v>
      </c>
      <c r="C18" s="20">
        <f t="shared" si="1"/>
        <v>0</v>
      </c>
      <c r="D18" s="20">
        <f t="shared" si="1"/>
        <v>0</v>
      </c>
      <c r="E18" s="20">
        <f t="shared" si="0"/>
        <v>0</v>
      </c>
      <c r="F18" s="20">
        <f t="shared" si="0"/>
        <v>0</v>
      </c>
      <c r="G18" s="20">
        <f t="shared" si="0"/>
        <v>0</v>
      </c>
      <c r="H18" s="20">
        <f t="shared" si="0"/>
        <v>0</v>
      </c>
      <c r="I18" s="20">
        <f t="shared" si="0"/>
        <v>0</v>
      </c>
      <c r="J18" s="20">
        <f t="shared" si="0"/>
        <v>0</v>
      </c>
      <c r="K18" s="20">
        <f t="shared" si="0"/>
        <v>0</v>
      </c>
      <c r="L18" s="20">
        <f t="shared" si="0"/>
        <v>0</v>
      </c>
      <c r="M18" s="20">
        <f t="shared" si="0"/>
        <v>0</v>
      </c>
      <c r="N18" s="20">
        <f t="shared" si="0"/>
        <v>0</v>
      </c>
    </row>
    <row r="19" spans="1:15" x14ac:dyDescent="0.25">
      <c r="A19" s="18" t="s">
        <v>26</v>
      </c>
      <c r="B19" s="20">
        <v>0</v>
      </c>
      <c r="C19" s="20">
        <f t="shared" si="1"/>
        <v>0</v>
      </c>
      <c r="D19" s="20">
        <f t="shared" si="1"/>
        <v>0</v>
      </c>
      <c r="E19" s="20">
        <f t="shared" si="0"/>
        <v>0</v>
      </c>
      <c r="F19" s="20">
        <f t="shared" si="0"/>
        <v>0</v>
      </c>
      <c r="G19" s="20">
        <f t="shared" si="0"/>
        <v>0</v>
      </c>
      <c r="H19" s="20">
        <f t="shared" si="0"/>
        <v>0</v>
      </c>
      <c r="I19" s="20">
        <f t="shared" si="0"/>
        <v>0</v>
      </c>
      <c r="J19" s="20">
        <f t="shared" si="0"/>
        <v>0</v>
      </c>
      <c r="K19" s="20">
        <f t="shared" si="0"/>
        <v>0</v>
      </c>
      <c r="L19" s="20">
        <f t="shared" si="0"/>
        <v>0</v>
      </c>
      <c r="M19" s="20">
        <f t="shared" si="0"/>
        <v>0</v>
      </c>
      <c r="N19" s="20">
        <f t="shared" si="0"/>
        <v>0</v>
      </c>
    </row>
    <row r="20" spans="1:15" x14ac:dyDescent="0.25">
      <c r="A20" s="18" t="s">
        <v>27</v>
      </c>
      <c r="B20" s="20">
        <v>0</v>
      </c>
      <c r="C20" s="20">
        <f t="shared" si="1"/>
        <v>0</v>
      </c>
      <c r="D20" s="20">
        <f t="shared" si="1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</row>
    <row r="21" spans="1:15" x14ac:dyDescent="0.25">
      <c r="A21" s="18" t="s">
        <v>28</v>
      </c>
      <c r="B21" s="20">
        <v>13999.999999999998</v>
      </c>
      <c r="C21" s="20">
        <f t="shared" si="1"/>
        <v>1166.6666666666665</v>
      </c>
      <c r="D21" s="20">
        <f t="shared" si="1"/>
        <v>1166.6666666666665</v>
      </c>
      <c r="E21" s="20">
        <f t="shared" si="0"/>
        <v>1166.6666666666665</v>
      </c>
      <c r="F21" s="20">
        <f t="shared" si="0"/>
        <v>1166.6666666666665</v>
      </c>
      <c r="G21" s="20">
        <f t="shared" si="0"/>
        <v>1166.6666666666665</v>
      </c>
      <c r="H21" s="20">
        <f t="shared" si="0"/>
        <v>1166.6666666666665</v>
      </c>
      <c r="I21" s="20">
        <f t="shared" si="0"/>
        <v>1166.6666666666665</v>
      </c>
      <c r="J21" s="20">
        <f t="shared" si="0"/>
        <v>1166.6666666666665</v>
      </c>
      <c r="K21" s="20">
        <f t="shared" si="0"/>
        <v>1166.6666666666665</v>
      </c>
      <c r="L21" s="20">
        <f t="shared" si="0"/>
        <v>1166.6666666666665</v>
      </c>
      <c r="M21" s="20">
        <f t="shared" si="0"/>
        <v>1166.6666666666665</v>
      </c>
      <c r="N21" s="20">
        <f t="shared" si="0"/>
        <v>1166.6666666666665</v>
      </c>
      <c r="O21" t="s">
        <v>29</v>
      </c>
    </row>
    <row r="22" spans="1:15" x14ac:dyDescent="0.25">
      <c r="A22" s="18" t="s">
        <v>30</v>
      </c>
      <c r="B22" s="20">
        <v>350000.00000000006</v>
      </c>
      <c r="C22" s="20">
        <f t="shared" si="1"/>
        <v>29166.666666666672</v>
      </c>
      <c r="D22" s="20">
        <f t="shared" si="1"/>
        <v>29166.666666666672</v>
      </c>
      <c r="E22" s="20">
        <f t="shared" si="0"/>
        <v>29166.666666666672</v>
      </c>
      <c r="F22" s="20">
        <f t="shared" si="0"/>
        <v>29166.666666666672</v>
      </c>
      <c r="G22" s="20">
        <f t="shared" si="0"/>
        <v>29166.666666666672</v>
      </c>
      <c r="H22" s="20">
        <f t="shared" si="0"/>
        <v>29166.666666666672</v>
      </c>
      <c r="I22" s="20">
        <f t="shared" si="0"/>
        <v>29166.666666666672</v>
      </c>
      <c r="J22" s="20">
        <f t="shared" si="0"/>
        <v>29166.666666666672</v>
      </c>
      <c r="K22" s="20">
        <f t="shared" si="0"/>
        <v>29166.666666666672</v>
      </c>
      <c r="L22" s="20">
        <f t="shared" si="0"/>
        <v>29166.666666666672</v>
      </c>
      <c r="M22" s="20">
        <f t="shared" si="0"/>
        <v>29166.666666666672</v>
      </c>
      <c r="N22" s="20">
        <f t="shared" si="0"/>
        <v>29166.666666666672</v>
      </c>
      <c r="O22" t="s">
        <v>24</v>
      </c>
    </row>
    <row r="23" spans="1:15" x14ac:dyDescent="0.25">
      <c r="A23" s="18" t="s">
        <v>31</v>
      </c>
      <c r="B23" s="20">
        <v>0</v>
      </c>
      <c r="C23" s="20">
        <f t="shared" si="1"/>
        <v>0</v>
      </c>
      <c r="D23" s="20">
        <f t="shared" si="1"/>
        <v>0</v>
      </c>
      <c r="E23" s="20">
        <f t="shared" si="0"/>
        <v>0</v>
      </c>
      <c r="F23" s="20">
        <f t="shared" si="0"/>
        <v>0</v>
      </c>
      <c r="G23" s="20">
        <f t="shared" si="0"/>
        <v>0</v>
      </c>
      <c r="H23" s="20">
        <f t="shared" si="0"/>
        <v>0</v>
      </c>
      <c r="I23" s="20">
        <f t="shared" si="0"/>
        <v>0</v>
      </c>
      <c r="J23" s="20">
        <f t="shared" si="0"/>
        <v>0</v>
      </c>
      <c r="K23" s="20">
        <f t="shared" si="0"/>
        <v>0</v>
      </c>
      <c r="L23" s="20">
        <f t="shared" si="0"/>
        <v>0</v>
      </c>
      <c r="M23" s="20">
        <f t="shared" si="0"/>
        <v>0</v>
      </c>
      <c r="N23" s="20">
        <f t="shared" si="0"/>
        <v>0</v>
      </c>
    </row>
    <row r="24" spans="1:15" x14ac:dyDescent="0.25">
      <c r="A24" s="18" t="s">
        <v>32</v>
      </c>
      <c r="B24" s="20">
        <v>210000</v>
      </c>
      <c r="C24" s="20">
        <f t="shared" si="1"/>
        <v>17500</v>
      </c>
      <c r="D24" s="20">
        <f t="shared" si="1"/>
        <v>17500</v>
      </c>
      <c r="E24" s="20">
        <f t="shared" si="0"/>
        <v>17500</v>
      </c>
      <c r="F24" s="20">
        <f t="shared" si="0"/>
        <v>17500</v>
      </c>
      <c r="G24" s="20">
        <f t="shared" si="0"/>
        <v>17500</v>
      </c>
      <c r="H24" s="20">
        <f t="shared" si="0"/>
        <v>17500</v>
      </c>
      <c r="I24" s="20">
        <f t="shared" si="0"/>
        <v>17500</v>
      </c>
      <c r="J24" s="20">
        <f t="shared" si="0"/>
        <v>17500</v>
      </c>
      <c r="K24" s="20">
        <f t="shared" si="0"/>
        <v>17500</v>
      </c>
      <c r="L24" s="20">
        <f t="shared" si="0"/>
        <v>17500</v>
      </c>
      <c r="M24" s="20">
        <f t="shared" si="0"/>
        <v>17500</v>
      </c>
      <c r="N24" s="20">
        <f t="shared" si="0"/>
        <v>17500</v>
      </c>
      <c r="O24" t="s">
        <v>33</v>
      </c>
    </row>
    <row r="25" spans="1:15" x14ac:dyDescent="0.25">
      <c r="A25" s="18" t="s">
        <v>34</v>
      </c>
      <c r="B25" s="20">
        <v>450000</v>
      </c>
      <c r="C25" s="20">
        <f t="shared" si="1"/>
        <v>37500</v>
      </c>
      <c r="D25" s="20">
        <f t="shared" si="1"/>
        <v>37500</v>
      </c>
      <c r="E25" s="20">
        <f t="shared" si="0"/>
        <v>37500</v>
      </c>
      <c r="F25" s="20">
        <f t="shared" si="0"/>
        <v>37500</v>
      </c>
      <c r="G25" s="20">
        <f t="shared" si="0"/>
        <v>37500</v>
      </c>
      <c r="H25" s="20">
        <f t="shared" si="0"/>
        <v>37500</v>
      </c>
      <c r="I25" s="20">
        <f t="shared" si="0"/>
        <v>37500</v>
      </c>
      <c r="J25" s="20">
        <f t="shared" si="0"/>
        <v>37500</v>
      </c>
      <c r="K25" s="20">
        <f t="shared" si="0"/>
        <v>37500</v>
      </c>
      <c r="L25" s="20">
        <f t="shared" si="0"/>
        <v>37500</v>
      </c>
      <c r="M25" s="20">
        <f t="shared" si="0"/>
        <v>37500</v>
      </c>
      <c r="N25" s="20">
        <f t="shared" si="0"/>
        <v>37500</v>
      </c>
      <c r="O25" t="s">
        <v>35</v>
      </c>
    </row>
    <row r="26" spans="1:15" x14ac:dyDescent="0.25">
      <c r="A26" s="18" t="s">
        <v>36</v>
      </c>
      <c r="B26" s="20">
        <v>70000</v>
      </c>
      <c r="C26" s="20">
        <f t="shared" si="1"/>
        <v>5833.333333333333</v>
      </c>
      <c r="D26" s="20">
        <f t="shared" si="1"/>
        <v>5833.333333333333</v>
      </c>
      <c r="E26" s="20">
        <f t="shared" si="0"/>
        <v>5833.333333333333</v>
      </c>
      <c r="F26" s="20">
        <f t="shared" si="0"/>
        <v>5833.333333333333</v>
      </c>
      <c r="G26" s="20">
        <f t="shared" si="0"/>
        <v>5833.333333333333</v>
      </c>
      <c r="H26" s="20">
        <f t="shared" si="0"/>
        <v>5833.333333333333</v>
      </c>
      <c r="I26" s="20">
        <f t="shared" si="0"/>
        <v>5833.333333333333</v>
      </c>
      <c r="J26" s="20">
        <f t="shared" si="0"/>
        <v>5833.333333333333</v>
      </c>
      <c r="K26" s="20">
        <f t="shared" si="0"/>
        <v>5833.333333333333</v>
      </c>
      <c r="L26" s="20">
        <f t="shared" si="0"/>
        <v>5833.333333333333</v>
      </c>
      <c r="M26" s="20">
        <f t="shared" si="0"/>
        <v>5833.333333333333</v>
      </c>
      <c r="N26" s="20">
        <f t="shared" si="0"/>
        <v>5833.333333333333</v>
      </c>
    </row>
    <row r="27" spans="1:15" x14ac:dyDescent="0.25">
      <c r="A27" s="18" t="s">
        <v>37</v>
      </c>
      <c r="B27" s="20">
        <v>140000</v>
      </c>
      <c r="C27" s="20">
        <f t="shared" si="1"/>
        <v>11666.666666666666</v>
      </c>
      <c r="D27" s="20">
        <f t="shared" si="1"/>
        <v>11666.666666666666</v>
      </c>
      <c r="E27" s="20">
        <f t="shared" si="1"/>
        <v>11666.666666666666</v>
      </c>
      <c r="F27" s="20">
        <f t="shared" si="1"/>
        <v>11666.666666666666</v>
      </c>
      <c r="G27" s="20">
        <f t="shared" si="1"/>
        <v>11666.666666666666</v>
      </c>
      <c r="H27" s="20">
        <f t="shared" si="1"/>
        <v>11666.666666666666</v>
      </c>
      <c r="I27" s="20">
        <f t="shared" si="1"/>
        <v>11666.666666666666</v>
      </c>
      <c r="J27" s="20">
        <f t="shared" si="1"/>
        <v>11666.666666666666</v>
      </c>
      <c r="K27" s="20">
        <f t="shared" si="1"/>
        <v>11666.666666666666</v>
      </c>
      <c r="L27" s="20">
        <f t="shared" si="1"/>
        <v>11666.666666666666</v>
      </c>
      <c r="M27" s="20">
        <f t="shared" si="1"/>
        <v>11666.666666666666</v>
      </c>
      <c r="N27" s="20">
        <f t="shared" si="1"/>
        <v>11666.666666666666</v>
      </c>
    </row>
    <row r="28" spans="1:15" x14ac:dyDescent="0.25">
      <c r="A28" s="18" t="s">
        <v>38</v>
      </c>
      <c r="B28" s="45">
        <v>4443750</v>
      </c>
      <c r="C28" s="20">
        <f t="shared" si="1"/>
        <v>370312.5</v>
      </c>
      <c r="D28" s="20">
        <f t="shared" si="1"/>
        <v>370312.5</v>
      </c>
      <c r="E28" s="20">
        <f t="shared" si="1"/>
        <v>370312.5</v>
      </c>
      <c r="F28" s="20">
        <f t="shared" si="1"/>
        <v>370312.5</v>
      </c>
      <c r="G28" s="20">
        <f t="shared" si="1"/>
        <v>370312.5</v>
      </c>
      <c r="H28" s="20">
        <f t="shared" si="1"/>
        <v>370312.5</v>
      </c>
      <c r="I28" s="20">
        <f t="shared" si="1"/>
        <v>370312.5</v>
      </c>
      <c r="J28" s="20">
        <f t="shared" si="1"/>
        <v>370312.5</v>
      </c>
      <c r="K28" s="20">
        <f t="shared" si="1"/>
        <v>370312.5</v>
      </c>
      <c r="L28" s="20">
        <f t="shared" si="1"/>
        <v>370312.5</v>
      </c>
      <c r="M28" s="20">
        <f t="shared" si="1"/>
        <v>370312.5</v>
      </c>
      <c r="N28" s="20">
        <f t="shared" si="1"/>
        <v>370312.5</v>
      </c>
      <c r="O28" t="s">
        <v>39</v>
      </c>
    </row>
    <row r="29" spans="1:15" ht="17.25" x14ac:dyDescent="0.4">
      <c r="A29" s="18" t="s">
        <v>40</v>
      </c>
      <c r="B29" s="28">
        <v>1000000</v>
      </c>
      <c r="C29" s="28">
        <f t="shared" si="1"/>
        <v>83333.333333333328</v>
      </c>
      <c r="D29" s="28">
        <f t="shared" si="1"/>
        <v>83333.333333333328</v>
      </c>
      <c r="E29" s="28">
        <f t="shared" si="1"/>
        <v>83333.333333333328</v>
      </c>
      <c r="F29" s="28">
        <f t="shared" si="1"/>
        <v>83333.333333333328</v>
      </c>
      <c r="G29" s="28">
        <f t="shared" si="1"/>
        <v>83333.333333333328</v>
      </c>
      <c r="H29" s="28">
        <f t="shared" si="1"/>
        <v>83333.333333333328</v>
      </c>
      <c r="I29" s="28">
        <f t="shared" si="1"/>
        <v>83333.333333333328</v>
      </c>
      <c r="J29" s="28">
        <f t="shared" si="1"/>
        <v>83333.333333333328</v>
      </c>
      <c r="K29" s="28">
        <f t="shared" si="1"/>
        <v>83333.333333333328</v>
      </c>
      <c r="L29" s="28">
        <f t="shared" si="1"/>
        <v>83333.333333333328</v>
      </c>
      <c r="M29" s="28">
        <f t="shared" si="1"/>
        <v>83333.333333333328</v>
      </c>
      <c r="N29" s="28">
        <f t="shared" si="1"/>
        <v>83333.333333333328</v>
      </c>
    </row>
    <row r="30" spans="1:15" x14ac:dyDescent="0.25">
      <c r="A30" s="31" t="s">
        <v>41</v>
      </c>
      <c r="B30" s="15">
        <f>SUM(B11:B29)</f>
        <v>9354490</v>
      </c>
      <c r="C30" s="15">
        <f t="shared" ref="C30:N30" si="2">SUM(C11:C29)</f>
        <v>779540.83333333337</v>
      </c>
      <c r="D30" s="15">
        <f t="shared" si="2"/>
        <v>779540.83333333337</v>
      </c>
      <c r="E30" s="15">
        <f t="shared" si="2"/>
        <v>779540.83333333337</v>
      </c>
      <c r="F30" s="15">
        <f t="shared" si="2"/>
        <v>779540.83333333337</v>
      </c>
      <c r="G30" s="15">
        <f t="shared" si="2"/>
        <v>779540.83333333337</v>
      </c>
      <c r="H30" s="15">
        <f t="shared" si="2"/>
        <v>779540.83333333337</v>
      </c>
      <c r="I30" s="15">
        <f t="shared" si="2"/>
        <v>779540.83333333337</v>
      </c>
      <c r="J30" s="15">
        <f t="shared" si="2"/>
        <v>779540.83333333337</v>
      </c>
      <c r="K30" s="15">
        <f t="shared" si="2"/>
        <v>779540.83333333337</v>
      </c>
      <c r="L30" s="15">
        <f t="shared" si="2"/>
        <v>779540.83333333337</v>
      </c>
      <c r="M30" s="15">
        <f t="shared" si="2"/>
        <v>779540.83333333337</v>
      </c>
      <c r="N30" s="15">
        <f t="shared" si="2"/>
        <v>779540.83333333337</v>
      </c>
    </row>
    <row r="31" spans="1:15" x14ac:dyDescent="0.25">
      <c r="A31" s="31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32"/>
    </row>
    <row r="32" spans="1:15" x14ac:dyDescent="0.25">
      <c r="A32" s="11" t="s">
        <v>42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5" x14ac:dyDescent="0.25">
      <c r="A33" s="33" t="s">
        <v>43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5" x14ac:dyDescent="0.25">
      <c r="A34" s="18" t="s">
        <v>44</v>
      </c>
      <c r="B34" s="20">
        <v>2530</v>
      </c>
      <c r="C34" s="20">
        <f t="shared" ref="C34:N43" si="3">$B34/12</f>
        <v>210.83333333333334</v>
      </c>
      <c r="D34" s="20">
        <f t="shared" si="3"/>
        <v>210.83333333333334</v>
      </c>
      <c r="E34" s="20">
        <f t="shared" si="3"/>
        <v>210.83333333333334</v>
      </c>
      <c r="F34" s="20">
        <f t="shared" si="3"/>
        <v>210.83333333333334</v>
      </c>
      <c r="G34" s="20">
        <f t="shared" si="3"/>
        <v>210.83333333333334</v>
      </c>
      <c r="H34" s="20">
        <f t="shared" si="3"/>
        <v>210.83333333333334</v>
      </c>
      <c r="I34" s="20">
        <f t="shared" si="3"/>
        <v>210.83333333333334</v>
      </c>
      <c r="J34" s="20">
        <f t="shared" si="3"/>
        <v>210.83333333333334</v>
      </c>
      <c r="K34" s="20">
        <f t="shared" si="3"/>
        <v>210.83333333333334</v>
      </c>
      <c r="L34" s="20">
        <f t="shared" si="3"/>
        <v>210.83333333333334</v>
      </c>
      <c r="M34" s="20">
        <f t="shared" si="3"/>
        <v>210.83333333333334</v>
      </c>
      <c r="N34" s="20">
        <f t="shared" si="3"/>
        <v>210.83333333333334</v>
      </c>
    </row>
    <row r="35" spans="1:15" x14ac:dyDescent="0.25">
      <c r="A35" s="18" t="s">
        <v>45</v>
      </c>
      <c r="B35" s="20">
        <v>250000</v>
      </c>
      <c r="C35" s="20">
        <f t="shared" si="3"/>
        <v>20833.333333333332</v>
      </c>
      <c r="D35" s="20">
        <f t="shared" si="3"/>
        <v>20833.333333333332</v>
      </c>
      <c r="E35" s="20">
        <f t="shared" si="3"/>
        <v>20833.333333333332</v>
      </c>
      <c r="F35" s="20">
        <f t="shared" si="3"/>
        <v>20833.333333333332</v>
      </c>
      <c r="G35" s="20">
        <f t="shared" si="3"/>
        <v>20833.333333333332</v>
      </c>
      <c r="H35" s="20">
        <f t="shared" si="3"/>
        <v>20833.333333333332</v>
      </c>
      <c r="I35" s="20">
        <f t="shared" si="3"/>
        <v>20833.333333333332</v>
      </c>
      <c r="J35" s="20">
        <f t="shared" si="3"/>
        <v>20833.333333333332</v>
      </c>
      <c r="K35" s="20">
        <f t="shared" si="3"/>
        <v>20833.333333333332</v>
      </c>
      <c r="L35" s="20">
        <f t="shared" si="3"/>
        <v>20833.333333333332</v>
      </c>
      <c r="M35" s="20">
        <f t="shared" si="3"/>
        <v>20833.333333333332</v>
      </c>
      <c r="N35" s="20">
        <f t="shared" si="3"/>
        <v>20833.333333333332</v>
      </c>
    </row>
    <row r="36" spans="1:15" x14ac:dyDescent="0.25">
      <c r="A36" s="18" t="s">
        <v>46</v>
      </c>
      <c r="B36" s="20">
        <v>606000</v>
      </c>
      <c r="C36" s="20">
        <f t="shared" si="3"/>
        <v>50500</v>
      </c>
      <c r="D36" s="20">
        <f t="shared" si="3"/>
        <v>50500</v>
      </c>
      <c r="E36" s="20">
        <f t="shared" si="3"/>
        <v>50500</v>
      </c>
      <c r="F36" s="20">
        <f t="shared" si="3"/>
        <v>50500</v>
      </c>
      <c r="G36" s="20">
        <f t="shared" si="3"/>
        <v>50500</v>
      </c>
      <c r="H36" s="20">
        <f t="shared" si="3"/>
        <v>50500</v>
      </c>
      <c r="I36" s="20">
        <f t="shared" si="3"/>
        <v>50500</v>
      </c>
      <c r="J36" s="20">
        <f t="shared" si="3"/>
        <v>50500</v>
      </c>
      <c r="K36" s="20">
        <f t="shared" si="3"/>
        <v>50500</v>
      </c>
      <c r="L36" s="20">
        <f t="shared" si="3"/>
        <v>50500</v>
      </c>
      <c r="M36" s="20">
        <f t="shared" si="3"/>
        <v>50500</v>
      </c>
      <c r="N36" s="20">
        <f t="shared" si="3"/>
        <v>50500</v>
      </c>
      <c r="O36" t="s">
        <v>47</v>
      </c>
    </row>
    <row r="37" spans="1:15" x14ac:dyDescent="0.25">
      <c r="A37" s="18" t="s">
        <v>48</v>
      </c>
      <c r="B37" s="20">
        <v>0</v>
      </c>
      <c r="C37" s="20">
        <f t="shared" si="3"/>
        <v>0</v>
      </c>
      <c r="D37" s="20">
        <f t="shared" si="3"/>
        <v>0</v>
      </c>
      <c r="E37" s="20">
        <f t="shared" si="3"/>
        <v>0</v>
      </c>
      <c r="F37" s="20">
        <f t="shared" si="3"/>
        <v>0</v>
      </c>
      <c r="G37" s="20">
        <f t="shared" si="3"/>
        <v>0</v>
      </c>
      <c r="H37" s="20">
        <f t="shared" si="3"/>
        <v>0</v>
      </c>
      <c r="I37" s="20">
        <f t="shared" si="3"/>
        <v>0</v>
      </c>
      <c r="J37" s="20">
        <f t="shared" si="3"/>
        <v>0</v>
      </c>
      <c r="K37" s="20">
        <f t="shared" si="3"/>
        <v>0</v>
      </c>
      <c r="L37" s="20">
        <f t="shared" si="3"/>
        <v>0</v>
      </c>
      <c r="M37" s="20">
        <f t="shared" si="3"/>
        <v>0</v>
      </c>
      <c r="N37" s="20">
        <f t="shared" si="3"/>
        <v>0</v>
      </c>
    </row>
    <row r="38" spans="1:15" x14ac:dyDescent="0.25">
      <c r="A38" s="18" t="s">
        <v>49</v>
      </c>
      <c r="B38" s="20">
        <v>48400</v>
      </c>
      <c r="C38" s="20">
        <f t="shared" si="3"/>
        <v>4033.3333333333335</v>
      </c>
      <c r="D38" s="20">
        <f t="shared" si="3"/>
        <v>4033.3333333333335</v>
      </c>
      <c r="E38" s="20">
        <f t="shared" si="3"/>
        <v>4033.3333333333335</v>
      </c>
      <c r="F38" s="20">
        <f t="shared" si="3"/>
        <v>4033.3333333333335</v>
      </c>
      <c r="G38" s="20">
        <f t="shared" si="3"/>
        <v>4033.3333333333335</v>
      </c>
      <c r="H38" s="20">
        <f t="shared" si="3"/>
        <v>4033.3333333333335</v>
      </c>
      <c r="I38" s="20">
        <f t="shared" si="3"/>
        <v>4033.3333333333335</v>
      </c>
      <c r="J38" s="20">
        <f t="shared" si="3"/>
        <v>4033.3333333333335</v>
      </c>
      <c r="K38" s="20">
        <f t="shared" si="3"/>
        <v>4033.3333333333335</v>
      </c>
      <c r="L38" s="20">
        <f t="shared" si="3"/>
        <v>4033.3333333333335</v>
      </c>
      <c r="M38" s="20">
        <f t="shared" si="3"/>
        <v>4033.3333333333335</v>
      </c>
      <c r="N38" s="20">
        <f t="shared" si="3"/>
        <v>4033.3333333333335</v>
      </c>
      <c r="O38" t="s">
        <v>50</v>
      </c>
    </row>
    <row r="39" spans="1:15" x14ac:dyDescent="0.25">
      <c r="A39" s="18" t="s">
        <v>51</v>
      </c>
      <c r="B39" s="20">
        <v>18400</v>
      </c>
      <c r="C39" s="20">
        <f t="shared" si="3"/>
        <v>1533.3333333333333</v>
      </c>
      <c r="D39" s="20">
        <f t="shared" si="3"/>
        <v>1533.3333333333333</v>
      </c>
      <c r="E39" s="20">
        <f t="shared" si="3"/>
        <v>1533.3333333333333</v>
      </c>
      <c r="F39" s="20">
        <f t="shared" si="3"/>
        <v>1533.3333333333333</v>
      </c>
      <c r="G39" s="20">
        <f t="shared" si="3"/>
        <v>1533.3333333333333</v>
      </c>
      <c r="H39" s="20">
        <f t="shared" si="3"/>
        <v>1533.3333333333333</v>
      </c>
      <c r="I39" s="20">
        <f t="shared" si="3"/>
        <v>1533.3333333333333</v>
      </c>
      <c r="J39" s="20">
        <f t="shared" si="3"/>
        <v>1533.3333333333333</v>
      </c>
      <c r="K39" s="20">
        <f t="shared" si="3"/>
        <v>1533.3333333333333</v>
      </c>
      <c r="L39" s="20">
        <f t="shared" si="3"/>
        <v>1533.3333333333333</v>
      </c>
      <c r="M39" s="20">
        <f t="shared" si="3"/>
        <v>1533.3333333333333</v>
      </c>
      <c r="N39" s="20">
        <f t="shared" si="3"/>
        <v>1533.3333333333333</v>
      </c>
      <c r="O39" t="s">
        <v>52</v>
      </c>
    </row>
    <row r="40" spans="1:15" x14ac:dyDescent="0.25">
      <c r="A40" s="18" t="s">
        <v>53</v>
      </c>
      <c r="B40" s="20">
        <v>600</v>
      </c>
      <c r="C40" s="20">
        <f t="shared" si="3"/>
        <v>50</v>
      </c>
      <c r="D40" s="20">
        <f t="shared" si="3"/>
        <v>50</v>
      </c>
      <c r="E40" s="20">
        <f t="shared" si="3"/>
        <v>50</v>
      </c>
      <c r="F40" s="20">
        <f t="shared" si="3"/>
        <v>50</v>
      </c>
      <c r="G40" s="20">
        <f t="shared" si="3"/>
        <v>50</v>
      </c>
      <c r="H40" s="20">
        <f t="shared" si="3"/>
        <v>50</v>
      </c>
      <c r="I40" s="20">
        <f t="shared" si="3"/>
        <v>50</v>
      </c>
      <c r="J40" s="20">
        <f t="shared" si="3"/>
        <v>50</v>
      </c>
      <c r="K40" s="20">
        <f t="shared" si="3"/>
        <v>50</v>
      </c>
      <c r="L40" s="20">
        <f t="shared" si="3"/>
        <v>50</v>
      </c>
      <c r="M40" s="20">
        <f t="shared" si="3"/>
        <v>50</v>
      </c>
      <c r="N40" s="20">
        <f t="shared" si="3"/>
        <v>50</v>
      </c>
    </row>
    <row r="41" spans="1:15" x14ac:dyDescent="0.25">
      <c r="A41" s="18" t="s">
        <v>54</v>
      </c>
      <c r="B41" s="20">
        <v>186666.66666666666</v>
      </c>
      <c r="C41" s="20">
        <f t="shared" si="3"/>
        <v>15555.555555555555</v>
      </c>
      <c r="D41" s="20">
        <f t="shared" si="3"/>
        <v>15555.555555555555</v>
      </c>
      <c r="E41" s="20">
        <f t="shared" si="3"/>
        <v>15555.555555555555</v>
      </c>
      <c r="F41" s="20">
        <f t="shared" si="3"/>
        <v>15555.555555555555</v>
      </c>
      <c r="G41" s="20">
        <f t="shared" si="3"/>
        <v>15555.555555555555</v>
      </c>
      <c r="H41" s="20">
        <f t="shared" si="3"/>
        <v>15555.555555555555</v>
      </c>
      <c r="I41" s="20">
        <f t="shared" si="3"/>
        <v>15555.555555555555</v>
      </c>
      <c r="J41" s="20">
        <f t="shared" si="3"/>
        <v>15555.555555555555</v>
      </c>
      <c r="K41" s="20">
        <f t="shared" si="3"/>
        <v>15555.555555555555</v>
      </c>
      <c r="L41" s="20">
        <f t="shared" si="3"/>
        <v>15555.555555555555</v>
      </c>
      <c r="M41" s="20">
        <f t="shared" si="3"/>
        <v>15555.555555555555</v>
      </c>
      <c r="N41" s="20">
        <f t="shared" si="3"/>
        <v>15555.555555555555</v>
      </c>
    </row>
    <row r="42" spans="1:15" x14ac:dyDescent="0.25">
      <c r="A42" s="18" t="s">
        <v>55</v>
      </c>
      <c r="B42" s="20">
        <v>25000</v>
      </c>
      <c r="C42" s="20">
        <f t="shared" si="3"/>
        <v>2083.3333333333335</v>
      </c>
      <c r="D42" s="20">
        <f t="shared" si="3"/>
        <v>2083.3333333333335</v>
      </c>
      <c r="E42" s="20">
        <f t="shared" si="3"/>
        <v>2083.3333333333335</v>
      </c>
      <c r="F42" s="20">
        <f t="shared" si="3"/>
        <v>2083.3333333333335</v>
      </c>
      <c r="G42" s="20">
        <f t="shared" si="3"/>
        <v>2083.3333333333335</v>
      </c>
      <c r="H42" s="20">
        <f t="shared" si="3"/>
        <v>2083.3333333333335</v>
      </c>
      <c r="I42" s="20">
        <f t="shared" si="3"/>
        <v>2083.3333333333335</v>
      </c>
      <c r="J42" s="20">
        <f t="shared" si="3"/>
        <v>2083.3333333333335</v>
      </c>
      <c r="K42" s="20">
        <f t="shared" si="3"/>
        <v>2083.3333333333335</v>
      </c>
      <c r="L42" s="20">
        <f t="shared" si="3"/>
        <v>2083.3333333333335</v>
      </c>
      <c r="M42" s="20">
        <f t="shared" si="3"/>
        <v>2083.3333333333335</v>
      </c>
      <c r="N42" s="20">
        <f t="shared" si="3"/>
        <v>2083.3333333333335</v>
      </c>
    </row>
    <row r="43" spans="1:15" ht="17.25" x14ac:dyDescent="0.4">
      <c r="A43" s="18" t="s">
        <v>56</v>
      </c>
      <c r="B43" s="28">
        <v>28200</v>
      </c>
      <c r="C43" s="28">
        <f t="shared" si="3"/>
        <v>2350</v>
      </c>
      <c r="D43" s="28">
        <f t="shared" si="3"/>
        <v>2350</v>
      </c>
      <c r="E43" s="28">
        <f t="shared" si="3"/>
        <v>2350</v>
      </c>
      <c r="F43" s="28">
        <f t="shared" si="3"/>
        <v>2350</v>
      </c>
      <c r="G43" s="28">
        <f t="shared" si="3"/>
        <v>2350</v>
      </c>
      <c r="H43" s="28">
        <f t="shared" si="3"/>
        <v>2350</v>
      </c>
      <c r="I43" s="28">
        <f t="shared" si="3"/>
        <v>2350</v>
      </c>
      <c r="J43" s="28">
        <f t="shared" si="3"/>
        <v>2350</v>
      </c>
      <c r="K43" s="28">
        <f t="shared" si="3"/>
        <v>2350</v>
      </c>
      <c r="L43" s="28">
        <f t="shared" si="3"/>
        <v>2350</v>
      </c>
      <c r="M43" s="28">
        <f t="shared" si="3"/>
        <v>2350</v>
      </c>
      <c r="N43" s="28">
        <f t="shared" si="3"/>
        <v>2350</v>
      </c>
      <c r="O43" t="s">
        <v>52</v>
      </c>
    </row>
    <row r="44" spans="1:15" x14ac:dyDescent="0.25">
      <c r="A44" s="18"/>
      <c r="B44" s="15">
        <f>SUM(B34:B43)</f>
        <v>1165796.6666666667</v>
      </c>
      <c r="C44" s="15">
        <f t="shared" ref="C44:N44" si="4">SUM(C34:C43)</f>
        <v>97149.722222222204</v>
      </c>
      <c r="D44" s="15">
        <f t="shared" si="4"/>
        <v>97149.722222222204</v>
      </c>
      <c r="E44" s="15">
        <f t="shared" si="4"/>
        <v>97149.722222222204</v>
      </c>
      <c r="F44" s="15">
        <f t="shared" si="4"/>
        <v>97149.722222222204</v>
      </c>
      <c r="G44" s="15">
        <f t="shared" si="4"/>
        <v>97149.722222222204</v>
      </c>
      <c r="H44" s="15">
        <f t="shared" si="4"/>
        <v>97149.722222222204</v>
      </c>
      <c r="I44" s="15">
        <f t="shared" si="4"/>
        <v>97149.722222222204</v>
      </c>
      <c r="J44" s="15">
        <f t="shared" si="4"/>
        <v>97149.722222222204</v>
      </c>
      <c r="K44" s="15">
        <f t="shared" si="4"/>
        <v>97149.722222222204</v>
      </c>
      <c r="L44" s="15">
        <f t="shared" si="4"/>
        <v>97149.722222222204</v>
      </c>
      <c r="M44" s="15">
        <f t="shared" si="4"/>
        <v>97149.722222222204</v>
      </c>
      <c r="N44" s="15">
        <f t="shared" si="4"/>
        <v>97149.722222222204</v>
      </c>
    </row>
    <row r="45" spans="1:15" x14ac:dyDescent="0.25">
      <c r="A45" s="1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5" x14ac:dyDescent="0.25">
      <c r="A46" s="33" t="s">
        <v>57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5" x14ac:dyDescent="0.25">
      <c r="A47" s="18" t="s">
        <v>58</v>
      </c>
      <c r="B47" s="20">
        <v>2200</v>
      </c>
      <c r="C47" s="20">
        <f t="shared" ref="C47:N48" si="5">$B47/12</f>
        <v>183.33333333333334</v>
      </c>
      <c r="D47" s="20">
        <f t="shared" si="5"/>
        <v>183.33333333333334</v>
      </c>
      <c r="E47" s="20">
        <f t="shared" si="5"/>
        <v>183.33333333333334</v>
      </c>
      <c r="F47" s="20">
        <f t="shared" si="5"/>
        <v>183.33333333333334</v>
      </c>
      <c r="G47" s="20">
        <f t="shared" si="5"/>
        <v>183.33333333333334</v>
      </c>
      <c r="H47" s="20">
        <f t="shared" si="5"/>
        <v>183.33333333333334</v>
      </c>
      <c r="I47" s="20">
        <f t="shared" si="5"/>
        <v>183.33333333333334</v>
      </c>
      <c r="J47" s="20">
        <f t="shared" si="5"/>
        <v>183.33333333333334</v>
      </c>
      <c r="K47" s="20">
        <f t="shared" si="5"/>
        <v>183.33333333333334</v>
      </c>
      <c r="L47" s="20">
        <f t="shared" si="5"/>
        <v>183.33333333333334</v>
      </c>
      <c r="M47" s="20">
        <f t="shared" si="5"/>
        <v>183.33333333333334</v>
      </c>
      <c r="N47" s="20">
        <f t="shared" si="5"/>
        <v>183.33333333333334</v>
      </c>
      <c r="O47" t="s">
        <v>29</v>
      </c>
    </row>
    <row r="48" spans="1:15" ht="17.25" x14ac:dyDescent="0.4">
      <c r="A48" s="18" t="s">
        <v>59</v>
      </c>
      <c r="B48" s="28">
        <v>35250.000000000007</v>
      </c>
      <c r="C48" s="28">
        <f t="shared" si="5"/>
        <v>2937.5000000000005</v>
      </c>
      <c r="D48" s="28">
        <f t="shared" si="5"/>
        <v>2937.5000000000005</v>
      </c>
      <c r="E48" s="28">
        <f t="shared" si="5"/>
        <v>2937.5000000000005</v>
      </c>
      <c r="F48" s="28">
        <f t="shared" si="5"/>
        <v>2937.5000000000005</v>
      </c>
      <c r="G48" s="28">
        <f t="shared" si="5"/>
        <v>2937.5000000000005</v>
      </c>
      <c r="H48" s="28">
        <f t="shared" si="5"/>
        <v>2937.5000000000005</v>
      </c>
      <c r="I48" s="28">
        <f t="shared" si="5"/>
        <v>2937.5000000000005</v>
      </c>
      <c r="J48" s="28">
        <f t="shared" si="5"/>
        <v>2937.5000000000005</v>
      </c>
      <c r="K48" s="28">
        <f t="shared" si="5"/>
        <v>2937.5000000000005</v>
      </c>
      <c r="L48" s="28">
        <f t="shared" si="5"/>
        <v>2937.5000000000005</v>
      </c>
      <c r="M48" s="28">
        <f t="shared" si="5"/>
        <v>2937.5000000000005</v>
      </c>
      <c r="N48" s="28">
        <f t="shared" si="5"/>
        <v>2937.5000000000005</v>
      </c>
      <c r="O48" t="s">
        <v>60</v>
      </c>
    </row>
    <row r="49" spans="1:15" x14ac:dyDescent="0.25">
      <c r="A49" s="18"/>
      <c r="B49" s="15">
        <f>SUM(B47:B48)</f>
        <v>37450.000000000007</v>
      </c>
      <c r="C49" s="15">
        <f t="shared" ref="C49:N49" si="6">SUM(C47:C48)</f>
        <v>3120.8333333333339</v>
      </c>
      <c r="D49" s="15">
        <f t="shared" si="6"/>
        <v>3120.8333333333339</v>
      </c>
      <c r="E49" s="15">
        <f t="shared" si="6"/>
        <v>3120.8333333333339</v>
      </c>
      <c r="F49" s="15">
        <f t="shared" si="6"/>
        <v>3120.8333333333339</v>
      </c>
      <c r="G49" s="15">
        <f t="shared" si="6"/>
        <v>3120.8333333333339</v>
      </c>
      <c r="H49" s="15">
        <f t="shared" si="6"/>
        <v>3120.8333333333339</v>
      </c>
      <c r="I49" s="15">
        <f t="shared" si="6"/>
        <v>3120.8333333333339</v>
      </c>
      <c r="J49" s="15">
        <f t="shared" si="6"/>
        <v>3120.8333333333339</v>
      </c>
      <c r="K49" s="15">
        <f t="shared" si="6"/>
        <v>3120.8333333333339</v>
      </c>
      <c r="L49" s="15">
        <f t="shared" si="6"/>
        <v>3120.8333333333339</v>
      </c>
      <c r="M49" s="15">
        <f t="shared" si="6"/>
        <v>3120.8333333333339</v>
      </c>
      <c r="N49" s="15">
        <f t="shared" si="6"/>
        <v>3120.8333333333339</v>
      </c>
    </row>
    <row r="50" spans="1:15" x14ac:dyDescent="0.25">
      <c r="A50" s="18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5" x14ac:dyDescent="0.25">
      <c r="A51" s="33" t="s">
        <v>61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5" x14ac:dyDescent="0.25">
      <c r="A52" s="18" t="s">
        <v>62</v>
      </c>
      <c r="B52" s="20">
        <v>4546</v>
      </c>
      <c r="C52" s="20">
        <f t="shared" ref="C52:N68" si="7">$B52/12</f>
        <v>378.83333333333331</v>
      </c>
      <c r="D52" s="20">
        <f t="shared" si="7"/>
        <v>378.83333333333331</v>
      </c>
      <c r="E52" s="20">
        <f t="shared" si="7"/>
        <v>378.83333333333331</v>
      </c>
      <c r="F52" s="20">
        <f t="shared" si="7"/>
        <v>378.83333333333331</v>
      </c>
      <c r="G52" s="20">
        <f t="shared" si="7"/>
        <v>378.83333333333331</v>
      </c>
      <c r="H52" s="20">
        <f t="shared" si="7"/>
        <v>378.83333333333331</v>
      </c>
      <c r="I52" s="20">
        <f t="shared" si="7"/>
        <v>378.83333333333331</v>
      </c>
      <c r="J52" s="20">
        <f t="shared" si="7"/>
        <v>378.83333333333331</v>
      </c>
      <c r="K52" s="20">
        <f t="shared" si="7"/>
        <v>378.83333333333331</v>
      </c>
      <c r="L52" s="20">
        <f t="shared" si="7"/>
        <v>378.83333333333331</v>
      </c>
      <c r="M52" s="20">
        <f t="shared" si="7"/>
        <v>378.83333333333331</v>
      </c>
      <c r="N52" s="20">
        <f t="shared" si="7"/>
        <v>378.83333333333331</v>
      </c>
      <c r="O52" t="s">
        <v>63</v>
      </c>
    </row>
    <row r="53" spans="1:15" x14ac:dyDescent="0.25">
      <c r="A53" s="18" t="s">
        <v>64</v>
      </c>
      <c r="B53" s="20">
        <v>4547.0000000000009</v>
      </c>
      <c r="C53" s="20">
        <f t="shared" si="7"/>
        <v>378.91666666666674</v>
      </c>
      <c r="D53" s="20">
        <f t="shared" si="7"/>
        <v>378.91666666666674</v>
      </c>
      <c r="E53" s="20">
        <f t="shared" si="7"/>
        <v>378.91666666666674</v>
      </c>
      <c r="F53" s="20">
        <f t="shared" si="7"/>
        <v>378.91666666666674</v>
      </c>
      <c r="G53" s="20">
        <f t="shared" si="7"/>
        <v>378.91666666666674</v>
      </c>
      <c r="H53" s="20">
        <f t="shared" si="7"/>
        <v>378.91666666666674</v>
      </c>
      <c r="I53" s="20">
        <f t="shared" si="7"/>
        <v>378.91666666666674</v>
      </c>
      <c r="J53" s="20">
        <f t="shared" si="7"/>
        <v>378.91666666666674</v>
      </c>
      <c r="K53" s="20">
        <f t="shared" si="7"/>
        <v>378.91666666666674</v>
      </c>
      <c r="L53" s="20">
        <f t="shared" si="7"/>
        <v>378.91666666666674</v>
      </c>
      <c r="M53" s="20">
        <f t="shared" si="7"/>
        <v>378.91666666666674</v>
      </c>
      <c r="N53" s="20">
        <f t="shared" si="7"/>
        <v>378.91666666666674</v>
      </c>
      <c r="O53" t="s">
        <v>63</v>
      </c>
    </row>
    <row r="54" spans="1:15" x14ac:dyDescent="0.25">
      <c r="A54" s="18" t="s">
        <v>65</v>
      </c>
      <c r="B54" s="20">
        <v>1989</v>
      </c>
      <c r="C54" s="20">
        <f t="shared" si="7"/>
        <v>165.75</v>
      </c>
      <c r="D54" s="20">
        <f t="shared" si="7"/>
        <v>165.75</v>
      </c>
      <c r="E54" s="20">
        <f t="shared" si="7"/>
        <v>165.75</v>
      </c>
      <c r="F54" s="20">
        <f t="shared" si="7"/>
        <v>165.75</v>
      </c>
      <c r="G54" s="20">
        <f t="shared" si="7"/>
        <v>165.75</v>
      </c>
      <c r="H54" s="20">
        <f t="shared" si="7"/>
        <v>165.75</v>
      </c>
      <c r="I54" s="20">
        <f t="shared" si="7"/>
        <v>165.75</v>
      </c>
      <c r="J54" s="20">
        <f t="shared" si="7"/>
        <v>165.75</v>
      </c>
      <c r="K54" s="20">
        <f t="shared" si="7"/>
        <v>165.75</v>
      </c>
      <c r="L54" s="20">
        <f t="shared" si="7"/>
        <v>165.75</v>
      </c>
      <c r="M54" s="20">
        <f t="shared" si="7"/>
        <v>165.75</v>
      </c>
      <c r="N54" s="20">
        <f t="shared" si="7"/>
        <v>165.75</v>
      </c>
      <c r="O54" t="s">
        <v>63</v>
      </c>
    </row>
    <row r="55" spans="1:15" x14ac:dyDescent="0.25">
      <c r="A55" s="18" t="s">
        <v>66</v>
      </c>
      <c r="B55" s="20">
        <v>28596.000000000004</v>
      </c>
      <c r="C55" s="20">
        <f t="shared" si="7"/>
        <v>2383.0000000000005</v>
      </c>
      <c r="D55" s="20">
        <f t="shared" si="7"/>
        <v>2383.0000000000005</v>
      </c>
      <c r="E55" s="20">
        <f t="shared" si="7"/>
        <v>2383.0000000000005</v>
      </c>
      <c r="F55" s="20">
        <f t="shared" si="7"/>
        <v>2383.0000000000005</v>
      </c>
      <c r="G55" s="20">
        <f t="shared" si="7"/>
        <v>2383.0000000000005</v>
      </c>
      <c r="H55" s="20">
        <f t="shared" si="7"/>
        <v>2383.0000000000005</v>
      </c>
      <c r="I55" s="20">
        <f t="shared" si="7"/>
        <v>2383.0000000000005</v>
      </c>
      <c r="J55" s="20">
        <f t="shared" si="7"/>
        <v>2383.0000000000005</v>
      </c>
      <c r="K55" s="20">
        <f t="shared" si="7"/>
        <v>2383.0000000000005</v>
      </c>
      <c r="L55" s="20">
        <f t="shared" si="7"/>
        <v>2383.0000000000005</v>
      </c>
      <c r="M55" s="20">
        <f t="shared" si="7"/>
        <v>2383.0000000000005</v>
      </c>
      <c r="N55" s="20">
        <f t="shared" si="7"/>
        <v>2383.0000000000005</v>
      </c>
      <c r="O55" t="s">
        <v>63</v>
      </c>
    </row>
    <row r="56" spans="1:15" x14ac:dyDescent="0.25">
      <c r="A56" s="18" t="s">
        <v>67</v>
      </c>
      <c r="B56" s="20">
        <v>6889.0000000000009</v>
      </c>
      <c r="C56" s="20">
        <f t="shared" si="7"/>
        <v>574.08333333333337</v>
      </c>
      <c r="D56" s="20">
        <f t="shared" si="7"/>
        <v>574.08333333333337</v>
      </c>
      <c r="E56" s="20">
        <f t="shared" si="7"/>
        <v>574.08333333333337</v>
      </c>
      <c r="F56" s="20">
        <f t="shared" si="7"/>
        <v>574.08333333333337</v>
      </c>
      <c r="G56" s="20">
        <f t="shared" si="7"/>
        <v>574.08333333333337</v>
      </c>
      <c r="H56" s="20">
        <f t="shared" si="7"/>
        <v>574.08333333333337</v>
      </c>
      <c r="I56" s="20">
        <f t="shared" si="7"/>
        <v>574.08333333333337</v>
      </c>
      <c r="J56" s="20">
        <f t="shared" si="7"/>
        <v>574.08333333333337</v>
      </c>
      <c r="K56" s="20">
        <f t="shared" si="7"/>
        <v>574.08333333333337</v>
      </c>
      <c r="L56" s="20">
        <f t="shared" si="7"/>
        <v>574.08333333333337</v>
      </c>
      <c r="M56" s="20">
        <f t="shared" si="7"/>
        <v>574.08333333333337</v>
      </c>
      <c r="N56" s="20">
        <f t="shared" si="7"/>
        <v>574.08333333333337</v>
      </c>
      <c r="O56" t="s">
        <v>63</v>
      </c>
    </row>
    <row r="57" spans="1:15" x14ac:dyDescent="0.25">
      <c r="A57" s="18" t="s">
        <v>68</v>
      </c>
      <c r="B57" s="20">
        <v>746.00000000000011</v>
      </c>
      <c r="C57" s="20">
        <f t="shared" si="7"/>
        <v>62.166666666666679</v>
      </c>
      <c r="D57" s="20">
        <f t="shared" si="7"/>
        <v>62.166666666666679</v>
      </c>
      <c r="E57" s="20">
        <f t="shared" si="7"/>
        <v>62.166666666666679</v>
      </c>
      <c r="F57" s="20">
        <f t="shared" si="7"/>
        <v>62.166666666666679</v>
      </c>
      <c r="G57" s="20">
        <f t="shared" si="7"/>
        <v>62.166666666666679</v>
      </c>
      <c r="H57" s="20">
        <f t="shared" si="7"/>
        <v>62.166666666666679</v>
      </c>
      <c r="I57" s="20">
        <f t="shared" si="7"/>
        <v>62.166666666666679</v>
      </c>
      <c r="J57" s="20">
        <f t="shared" si="7"/>
        <v>62.166666666666679</v>
      </c>
      <c r="K57" s="20">
        <f t="shared" si="7"/>
        <v>62.166666666666679</v>
      </c>
      <c r="L57" s="20">
        <f t="shared" si="7"/>
        <v>62.166666666666679</v>
      </c>
      <c r="M57" s="20">
        <f t="shared" si="7"/>
        <v>62.166666666666679</v>
      </c>
      <c r="N57" s="20">
        <f t="shared" si="7"/>
        <v>62.166666666666679</v>
      </c>
      <c r="O57" t="s">
        <v>63</v>
      </c>
    </row>
    <row r="58" spans="1:15" x14ac:dyDescent="0.25">
      <c r="A58" s="18" t="s">
        <v>69</v>
      </c>
      <c r="B58" s="20">
        <v>3726.0000000000005</v>
      </c>
      <c r="C58" s="20">
        <f t="shared" si="7"/>
        <v>310.50000000000006</v>
      </c>
      <c r="D58" s="20">
        <f t="shared" si="7"/>
        <v>310.50000000000006</v>
      </c>
      <c r="E58" s="20">
        <f t="shared" si="7"/>
        <v>310.50000000000006</v>
      </c>
      <c r="F58" s="20">
        <f t="shared" si="7"/>
        <v>310.50000000000006</v>
      </c>
      <c r="G58" s="20">
        <f t="shared" si="7"/>
        <v>310.50000000000006</v>
      </c>
      <c r="H58" s="20">
        <f t="shared" si="7"/>
        <v>310.50000000000006</v>
      </c>
      <c r="I58" s="20">
        <f t="shared" si="7"/>
        <v>310.50000000000006</v>
      </c>
      <c r="J58" s="20">
        <f t="shared" si="7"/>
        <v>310.50000000000006</v>
      </c>
      <c r="K58" s="20">
        <f t="shared" si="7"/>
        <v>310.50000000000006</v>
      </c>
      <c r="L58" s="20">
        <f t="shared" si="7"/>
        <v>310.50000000000006</v>
      </c>
      <c r="M58" s="20">
        <f t="shared" si="7"/>
        <v>310.50000000000006</v>
      </c>
      <c r="N58" s="20">
        <f t="shared" si="7"/>
        <v>310.50000000000006</v>
      </c>
      <c r="O58" t="s">
        <v>63</v>
      </c>
    </row>
    <row r="59" spans="1:15" x14ac:dyDescent="0.25">
      <c r="A59" s="18" t="s">
        <v>70</v>
      </c>
      <c r="B59" s="20">
        <v>5026.0000000000009</v>
      </c>
      <c r="C59" s="20">
        <f t="shared" si="7"/>
        <v>418.83333333333343</v>
      </c>
      <c r="D59" s="20">
        <f t="shared" si="7"/>
        <v>418.83333333333343</v>
      </c>
      <c r="E59" s="20">
        <f t="shared" si="7"/>
        <v>418.83333333333343</v>
      </c>
      <c r="F59" s="20">
        <f t="shared" si="7"/>
        <v>418.83333333333343</v>
      </c>
      <c r="G59" s="20">
        <f t="shared" si="7"/>
        <v>418.83333333333343</v>
      </c>
      <c r="H59" s="20">
        <f t="shared" si="7"/>
        <v>418.83333333333343</v>
      </c>
      <c r="I59" s="20">
        <f t="shared" si="7"/>
        <v>418.83333333333343</v>
      </c>
      <c r="J59" s="20">
        <f t="shared" si="7"/>
        <v>418.83333333333343</v>
      </c>
      <c r="K59" s="20">
        <f t="shared" si="7"/>
        <v>418.83333333333343</v>
      </c>
      <c r="L59" s="20">
        <f t="shared" si="7"/>
        <v>418.83333333333343</v>
      </c>
      <c r="M59" s="20">
        <f t="shared" si="7"/>
        <v>418.83333333333343</v>
      </c>
      <c r="N59" s="20">
        <f t="shared" si="7"/>
        <v>418.83333333333343</v>
      </c>
      <c r="O59" t="s">
        <v>63</v>
      </c>
    </row>
    <row r="60" spans="1:15" x14ac:dyDescent="0.25">
      <c r="A60" s="18" t="s">
        <v>71</v>
      </c>
      <c r="B60" s="20">
        <v>7060</v>
      </c>
      <c r="C60" s="20">
        <f t="shared" si="7"/>
        <v>588.33333333333337</v>
      </c>
      <c r="D60" s="20">
        <f t="shared" si="7"/>
        <v>588.33333333333337</v>
      </c>
      <c r="E60" s="20">
        <f t="shared" si="7"/>
        <v>588.33333333333337</v>
      </c>
      <c r="F60" s="20">
        <f t="shared" si="7"/>
        <v>588.33333333333337</v>
      </c>
      <c r="G60" s="20">
        <f t="shared" si="7"/>
        <v>588.33333333333337</v>
      </c>
      <c r="H60" s="20">
        <f t="shared" si="7"/>
        <v>588.33333333333337</v>
      </c>
      <c r="I60" s="20">
        <f t="shared" si="7"/>
        <v>588.33333333333337</v>
      </c>
      <c r="J60" s="20">
        <f t="shared" si="7"/>
        <v>588.33333333333337</v>
      </c>
      <c r="K60" s="20">
        <f t="shared" si="7"/>
        <v>588.33333333333337</v>
      </c>
      <c r="L60" s="20">
        <f t="shared" si="7"/>
        <v>588.33333333333337</v>
      </c>
      <c r="M60" s="20">
        <f t="shared" si="7"/>
        <v>588.33333333333337</v>
      </c>
      <c r="N60" s="20">
        <f t="shared" si="7"/>
        <v>588.33333333333337</v>
      </c>
      <c r="O60" t="s">
        <v>63</v>
      </c>
    </row>
    <row r="61" spans="1:15" x14ac:dyDescent="0.25">
      <c r="A61" s="18" t="s">
        <v>72</v>
      </c>
      <c r="B61" s="20">
        <v>120</v>
      </c>
      <c r="C61" s="20">
        <f t="shared" si="7"/>
        <v>10</v>
      </c>
      <c r="D61" s="20">
        <f t="shared" si="7"/>
        <v>10</v>
      </c>
      <c r="E61" s="20">
        <f t="shared" si="7"/>
        <v>10</v>
      </c>
      <c r="F61" s="20">
        <f t="shared" si="7"/>
        <v>10</v>
      </c>
      <c r="G61" s="20">
        <f t="shared" si="7"/>
        <v>10</v>
      </c>
      <c r="H61" s="20">
        <f t="shared" si="7"/>
        <v>10</v>
      </c>
      <c r="I61" s="20">
        <f t="shared" si="7"/>
        <v>10</v>
      </c>
      <c r="J61" s="20">
        <f t="shared" si="7"/>
        <v>10</v>
      </c>
      <c r="K61" s="20">
        <f t="shared" si="7"/>
        <v>10</v>
      </c>
      <c r="L61" s="20">
        <f t="shared" si="7"/>
        <v>10</v>
      </c>
      <c r="M61" s="20">
        <f t="shared" si="7"/>
        <v>10</v>
      </c>
      <c r="N61" s="20">
        <f t="shared" si="7"/>
        <v>10</v>
      </c>
      <c r="O61" t="s">
        <v>63</v>
      </c>
    </row>
    <row r="62" spans="1:15" x14ac:dyDescent="0.25">
      <c r="A62" s="18" t="s">
        <v>73</v>
      </c>
      <c r="B62" s="20">
        <v>238760</v>
      </c>
      <c r="C62" s="20">
        <f t="shared" si="7"/>
        <v>19896.666666666668</v>
      </c>
      <c r="D62" s="20">
        <f t="shared" si="7"/>
        <v>19896.666666666668</v>
      </c>
      <c r="E62" s="20">
        <f t="shared" si="7"/>
        <v>19896.666666666668</v>
      </c>
      <c r="F62" s="20">
        <f t="shared" si="7"/>
        <v>19896.666666666668</v>
      </c>
      <c r="G62" s="20">
        <f t="shared" si="7"/>
        <v>19896.666666666668</v>
      </c>
      <c r="H62" s="20">
        <f t="shared" si="7"/>
        <v>19896.666666666668</v>
      </c>
      <c r="I62" s="20">
        <f t="shared" si="7"/>
        <v>19896.666666666668</v>
      </c>
      <c r="J62" s="20">
        <f t="shared" si="7"/>
        <v>19896.666666666668</v>
      </c>
      <c r="K62" s="20">
        <f t="shared" si="7"/>
        <v>19896.666666666668</v>
      </c>
      <c r="L62" s="20">
        <f t="shared" si="7"/>
        <v>19896.666666666668</v>
      </c>
      <c r="M62" s="20">
        <f t="shared" si="7"/>
        <v>19896.666666666668</v>
      </c>
      <c r="N62" s="20">
        <f t="shared" si="7"/>
        <v>19896.666666666668</v>
      </c>
      <c r="O62" t="s">
        <v>74</v>
      </c>
    </row>
    <row r="63" spans="1:15" x14ac:dyDescent="0.25">
      <c r="A63" s="18" t="s">
        <v>75</v>
      </c>
      <c r="B63" s="20">
        <v>3048</v>
      </c>
      <c r="C63" s="20">
        <f t="shared" si="7"/>
        <v>254</v>
      </c>
      <c r="D63" s="20">
        <f t="shared" si="7"/>
        <v>254</v>
      </c>
      <c r="E63" s="20">
        <f t="shared" si="7"/>
        <v>254</v>
      </c>
      <c r="F63" s="20">
        <f t="shared" si="7"/>
        <v>254</v>
      </c>
      <c r="G63" s="20">
        <f t="shared" si="7"/>
        <v>254</v>
      </c>
      <c r="H63" s="20">
        <f t="shared" si="7"/>
        <v>254</v>
      </c>
      <c r="I63" s="20">
        <f t="shared" si="7"/>
        <v>254</v>
      </c>
      <c r="J63" s="20">
        <f t="shared" si="7"/>
        <v>254</v>
      </c>
      <c r="K63" s="20">
        <f t="shared" si="7"/>
        <v>254</v>
      </c>
      <c r="L63" s="20">
        <f t="shared" si="7"/>
        <v>254</v>
      </c>
      <c r="M63" s="20">
        <f t="shared" si="7"/>
        <v>254</v>
      </c>
      <c r="N63" s="20">
        <f t="shared" si="7"/>
        <v>254</v>
      </c>
      <c r="O63" t="s">
        <v>74</v>
      </c>
    </row>
    <row r="64" spans="1:15" x14ac:dyDescent="0.25">
      <c r="A64" s="18" t="s">
        <v>76</v>
      </c>
      <c r="B64" s="20">
        <v>12192</v>
      </c>
      <c r="C64" s="20">
        <f t="shared" si="7"/>
        <v>1016</v>
      </c>
      <c r="D64" s="20">
        <f t="shared" si="7"/>
        <v>1016</v>
      </c>
      <c r="E64" s="20">
        <f t="shared" si="7"/>
        <v>1016</v>
      </c>
      <c r="F64" s="20">
        <f t="shared" si="7"/>
        <v>1016</v>
      </c>
      <c r="G64" s="20">
        <f t="shared" si="7"/>
        <v>1016</v>
      </c>
      <c r="H64" s="20">
        <f t="shared" si="7"/>
        <v>1016</v>
      </c>
      <c r="I64" s="20">
        <f t="shared" si="7"/>
        <v>1016</v>
      </c>
      <c r="J64" s="20">
        <f t="shared" si="7"/>
        <v>1016</v>
      </c>
      <c r="K64" s="20">
        <f t="shared" si="7"/>
        <v>1016</v>
      </c>
      <c r="L64" s="20">
        <f t="shared" si="7"/>
        <v>1016</v>
      </c>
      <c r="M64" s="20">
        <f t="shared" si="7"/>
        <v>1016</v>
      </c>
      <c r="N64" s="20">
        <f t="shared" si="7"/>
        <v>1016</v>
      </c>
      <c r="O64" t="s">
        <v>74</v>
      </c>
    </row>
    <row r="65" spans="1:15" x14ac:dyDescent="0.25">
      <c r="A65" s="18" t="s">
        <v>77</v>
      </c>
      <c r="B65" s="20">
        <v>9652</v>
      </c>
      <c r="C65" s="20">
        <f t="shared" si="7"/>
        <v>804.33333333333337</v>
      </c>
      <c r="D65" s="20">
        <f t="shared" si="7"/>
        <v>804.33333333333337</v>
      </c>
      <c r="E65" s="20">
        <f t="shared" si="7"/>
        <v>804.33333333333337</v>
      </c>
      <c r="F65" s="20">
        <f t="shared" si="7"/>
        <v>804.33333333333337</v>
      </c>
      <c r="G65" s="20">
        <f t="shared" si="7"/>
        <v>804.33333333333337</v>
      </c>
      <c r="H65" s="20">
        <f t="shared" si="7"/>
        <v>804.33333333333337</v>
      </c>
      <c r="I65" s="20">
        <f t="shared" si="7"/>
        <v>804.33333333333337</v>
      </c>
      <c r="J65" s="20">
        <f t="shared" si="7"/>
        <v>804.33333333333337</v>
      </c>
      <c r="K65" s="20">
        <f t="shared" si="7"/>
        <v>804.33333333333337</v>
      </c>
      <c r="L65" s="20">
        <f t="shared" si="7"/>
        <v>804.33333333333337</v>
      </c>
      <c r="M65" s="20">
        <f t="shared" si="7"/>
        <v>804.33333333333337</v>
      </c>
      <c r="N65" s="20">
        <f t="shared" si="7"/>
        <v>804.33333333333337</v>
      </c>
      <c r="O65" t="s">
        <v>74</v>
      </c>
    </row>
    <row r="66" spans="1:15" x14ac:dyDescent="0.25">
      <c r="A66" s="18" t="s">
        <v>78</v>
      </c>
      <c r="B66" s="20">
        <v>0</v>
      </c>
      <c r="C66" s="20">
        <f t="shared" si="7"/>
        <v>0</v>
      </c>
      <c r="D66" s="20">
        <f t="shared" si="7"/>
        <v>0</v>
      </c>
      <c r="E66" s="20">
        <f t="shared" si="7"/>
        <v>0</v>
      </c>
      <c r="F66" s="20">
        <f t="shared" si="7"/>
        <v>0</v>
      </c>
      <c r="G66" s="20">
        <f t="shared" si="7"/>
        <v>0</v>
      </c>
      <c r="H66" s="20">
        <f t="shared" si="7"/>
        <v>0</v>
      </c>
      <c r="I66" s="20">
        <f t="shared" si="7"/>
        <v>0</v>
      </c>
      <c r="J66" s="20">
        <f t="shared" si="7"/>
        <v>0</v>
      </c>
      <c r="K66" s="20">
        <f t="shared" si="7"/>
        <v>0</v>
      </c>
      <c r="L66" s="20">
        <f t="shared" si="7"/>
        <v>0</v>
      </c>
      <c r="M66" s="20">
        <f t="shared" si="7"/>
        <v>0</v>
      </c>
      <c r="N66" s="20">
        <f t="shared" si="7"/>
        <v>0</v>
      </c>
      <c r="O66" t="s">
        <v>74</v>
      </c>
    </row>
    <row r="67" spans="1:15" x14ac:dyDescent="0.25">
      <c r="A67" s="18" t="s">
        <v>79</v>
      </c>
      <c r="B67" s="20">
        <v>1744</v>
      </c>
      <c r="C67" s="20">
        <f t="shared" si="7"/>
        <v>145.33333333333334</v>
      </c>
      <c r="D67" s="20">
        <f t="shared" si="7"/>
        <v>145.33333333333334</v>
      </c>
      <c r="E67" s="20">
        <f t="shared" si="7"/>
        <v>145.33333333333334</v>
      </c>
      <c r="F67" s="20">
        <f t="shared" si="7"/>
        <v>145.33333333333334</v>
      </c>
      <c r="G67" s="20">
        <f t="shared" si="7"/>
        <v>145.33333333333334</v>
      </c>
      <c r="H67" s="20">
        <f t="shared" si="7"/>
        <v>145.33333333333334</v>
      </c>
      <c r="I67" s="20">
        <f t="shared" si="7"/>
        <v>145.33333333333334</v>
      </c>
      <c r="J67" s="20">
        <f t="shared" si="7"/>
        <v>145.33333333333334</v>
      </c>
      <c r="K67" s="20">
        <f t="shared" si="7"/>
        <v>145.33333333333334</v>
      </c>
      <c r="L67" s="20">
        <f t="shared" si="7"/>
        <v>145.33333333333334</v>
      </c>
      <c r="M67" s="20">
        <f t="shared" si="7"/>
        <v>145.33333333333334</v>
      </c>
      <c r="N67" s="20">
        <f t="shared" si="7"/>
        <v>145.33333333333334</v>
      </c>
      <c r="O67" t="s">
        <v>74</v>
      </c>
    </row>
    <row r="68" spans="1:15" ht="17.25" x14ac:dyDescent="0.4">
      <c r="A68" s="18" t="s">
        <v>80</v>
      </c>
      <c r="B68" s="28">
        <v>4200</v>
      </c>
      <c r="C68" s="28">
        <f t="shared" si="7"/>
        <v>350</v>
      </c>
      <c r="D68" s="28">
        <f t="shared" si="7"/>
        <v>350</v>
      </c>
      <c r="E68" s="28">
        <f t="shared" si="7"/>
        <v>350</v>
      </c>
      <c r="F68" s="28">
        <f t="shared" si="7"/>
        <v>350</v>
      </c>
      <c r="G68" s="28">
        <f t="shared" si="7"/>
        <v>350</v>
      </c>
      <c r="H68" s="28">
        <f t="shared" si="7"/>
        <v>350</v>
      </c>
      <c r="I68" s="28">
        <f t="shared" si="7"/>
        <v>350</v>
      </c>
      <c r="J68" s="28">
        <f t="shared" si="7"/>
        <v>350</v>
      </c>
      <c r="K68" s="28">
        <f t="shared" si="7"/>
        <v>350</v>
      </c>
      <c r="L68" s="28">
        <f t="shared" si="7"/>
        <v>350</v>
      </c>
      <c r="M68" s="28">
        <f t="shared" si="7"/>
        <v>350</v>
      </c>
      <c r="N68" s="28">
        <f t="shared" si="7"/>
        <v>350</v>
      </c>
      <c r="O68" t="s">
        <v>74</v>
      </c>
    </row>
    <row r="69" spans="1:15" x14ac:dyDescent="0.25">
      <c r="A69" s="18" t="s">
        <v>81</v>
      </c>
      <c r="B69" s="15">
        <f>SUM(B52:B68)</f>
        <v>332841</v>
      </c>
      <c r="C69" s="15">
        <f t="shared" ref="C69:N69" si="8">SUM(C52:C68)</f>
        <v>27736.75</v>
      </c>
      <c r="D69" s="15">
        <f t="shared" si="8"/>
        <v>27736.75</v>
      </c>
      <c r="E69" s="15">
        <f t="shared" si="8"/>
        <v>27736.75</v>
      </c>
      <c r="F69" s="15">
        <f t="shared" si="8"/>
        <v>27736.75</v>
      </c>
      <c r="G69" s="15">
        <f t="shared" si="8"/>
        <v>27736.75</v>
      </c>
      <c r="H69" s="15">
        <f t="shared" si="8"/>
        <v>27736.75</v>
      </c>
      <c r="I69" s="15">
        <f t="shared" si="8"/>
        <v>27736.75</v>
      </c>
      <c r="J69" s="15">
        <f t="shared" si="8"/>
        <v>27736.75</v>
      </c>
      <c r="K69" s="15">
        <f t="shared" si="8"/>
        <v>27736.75</v>
      </c>
      <c r="L69" s="15">
        <f t="shared" si="8"/>
        <v>27736.75</v>
      </c>
      <c r="M69" s="15">
        <f t="shared" si="8"/>
        <v>27736.75</v>
      </c>
      <c r="N69" s="15">
        <f t="shared" si="8"/>
        <v>27736.75</v>
      </c>
    </row>
    <row r="70" spans="1:15" x14ac:dyDescent="0.25">
      <c r="A70" s="18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5" x14ac:dyDescent="0.25">
      <c r="A71" s="33" t="s">
        <v>82</v>
      </c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5" x14ac:dyDescent="0.25">
      <c r="A72" s="18" t="s">
        <v>83</v>
      </c>
      <c r="B72" s="20">
        <v>336000.00000000006</v>
      </c>
      <c r="C72" s="20">
        <f t="shared" ref="C72:N73" si="9">$B72/12</f>
        <v>28000.000000000004</v>
      </c>
      <c r="D72" s="20">
        <f t="shared" si="9"/>
        <v>28000.000000000004</v>
      </c>
      <c r="E72" s="20">
        <f t="shared" si="9"/>
        <v>28000.000000000004</v>
      </c>
      <c r="F72" s="20">
        <f t="shared" si="9"/>
        <v>28000.000000000004</v>
      </c>
      <c r="G72" s="20">
        <f t="shared" si="9"/>
        <v>28000.000000000004</v>
      </c>
      <c r="H72" s="20">
        <f t="shared" si="9"/>
        <v>28000.000000000004</v>
      </c>
      <c r="I72" s="20">
        <f t="shared" si="9"/>
        <v>28000.000000000004</v>
      </c>
      <c r="J72" s="20">
        <f t="shared" si="9"/>
        <v>28000.000000000004</v>
      </c>
      <c r="K72" s="20">
        <f t="shared" si="9"/>
        <v>28000.000000000004</v>
      </c>
      <c r="L72" s="20">
        <f t="shared" si="9"/>
        <v>28000.000000000004</v>
      </c>
      <c r="M72" s="20">
        <f t="shared" si="9"/>
        <v>28000.000000000004</v>
      </c>
      <c r="N72" s="20">
        <f t="shared" si="9"/>
        <v>28000.000000000004</v>
      </c>
      <c r="O72" t="s">
        <v>29</v>
      </c>
    </row>
    <row r="73" spans="1:15" ht="17.25" x14ac:dyDescent="0.4">
      <c r="A73" s="18" t="s">
        <v>84</v>
      </c>
      <c r="B73" s="27">
        <v>0</v>
      </c>
      <c r="C73" s="28">
        <f t="shared" si="9"/>
        <v>0</v>
      </c>
      <c r="D73" s="28">
        <f t="shared" si="9"/>
        <v>0</v>
      </c>
      <c r="E73" s="28">
        <f t="shared" si="9"/>
        <v>0</v>
      </c>
      <c r="F73" s="28">
        <f t="shared" si="9"/>
        <v>0</v>
      </c>
      <c r="G73" s="28">
        <f t="shared" si="9"/>
        <v>0</v>
      </c>
      <c r="H73" s="28">
        <f t="shared" si="9"/>
        <v>0</v>
      </c>
      <c r="I73" s="28">
        <f t="shared" si="9"/>
        <v>0</v>
      </c>
      <c r="J73" s="28">
        <f t="shared" si="9"/>
        <v>0</v>
      </c>
      <c r="K73" s="28">
        <f t="shared" si="9"/>
        <v>0</v>
      </c>
      <c r="L73" s="28">
        <f t="shared" si="9"/>
        <v>0</v>
      </c>
      <c r="M73" s="28">
        <f t="shared" si="9"/>
        <v>0</v>
      </c>
      <c r="N73" s="28">
        <f t="shared" si="9"/>
        <v>0</v>
      </c>
    </row>
    <row r="74" spans="1:15" x14ac:dyDescent="0.25">
      <c r="A74" s="18"/>
      <c r="B74" s="15">
        <f>SUM(B72:B73)</f>
        <v>336000.00000000006</v>
      </c>
      <c r="C74" s="15">
        <f t="shared" ref="C74:N74" si="10">SUM(C72:C73)</f>
        <v>28000.000000000004</v>
      </c>
      <c r="D74" s="15">
        <f t="shared" si="10"/>
        <v>28000.000000000004</v>
      </c>
      <c r="E74" s="15">
        <f t="shared" si="10"/>
        <v>28000.000000000004</v>
      </c>
      <c r="F74" s="15">
        <f t="shared" si="10"/>
        <v>28000.000000000004</v>
      </c>
      <c r="G74" s="15">
        <f t="shared" si="10"/>
        <v>28000.000000000004</v>
      </c>
      <c r="H74" s="15">
        <f t="shared" si="10"/>
        <v>28000.000000000004</v>
      </c>
      <c r="I74" s="15">
        <f t="shared" si="10"/>
        <v>28000.000000000004</v>
      </c>
      <c r="J74" s="15">
        <f t="shared" si="10"/>
        <v>28000.000000000004</v>
      </c>
      <c r="K74" s="15">
        <f t="shared" si="10"/>
        <v>28000.000000000004</v>
      </c>
      <c r="L74" s="15">
        <f t="shared" si="10"/>
        <v>28000.000000000004</v>
      </c>
      <c r="M74" s="15">
        <f t="shared" si="10"/>
        <v>28000.000000000004</v>
      </c>
      <c r="N74" s="15">
        <f t="shared" si="10"/>
        <v>28000.000000000004</v>
      </c>
    </row>
    <row r="75" spans="1:15" x14ac:dyDescent="0.25">
      <c r="A75" s="18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1:15" x14ac:dyDescent="0.25">
      <c r="A76" s="33" t="s">
        <v>85</v>
      </c>
      <c r="B76" s="19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1:15" x14ac:dyDescent="0.25">
      <c r="A77" s="18" t="s">
        <v>86</v>
      </c>
      <c r="B77" s="22">
        <v>4325</v>
      </c>
      <c r="C77" s="20">
        <f t="shared" ref="C77:N85" si="11">$B77/12</f>
        <v>360.41666666666669</v>
      </c>
      <c r="D77" s="20">
        <f t="shared" si="11"/>
        <v>360.41666666666669</v>
      </c>
      <c r="E77" s="20">
        <f t="shared" si="11"/>
        <v>360.41666666666669</v>
      </c>
      <c r="F77" s="20">
        <f t="shared" si="11"/>
        <v>360.41666666666669</v>
      </c>
      <c r="G77" s="20">
        <f t="shared" si="11"/>
        <v>360.41666666666669</v>
      </c>
      <c r="H77" s="20">
        <f t="shared" si="11"/>
        <v>360.41666666666669</v>
      </c>
      <c r="I77" s="20">
        <f t="shared" si="11"/>
        <v>360.41666666666669</v>
      </c>
      <c r="J77" s="20">
        <f t="shared" si="11"/>
        <v>360.41666666666669</v>
      </c>
      <c r="K77" s="20">
        <f t="shared" si="11"/>
        <v>360.41666666666669</v>
      </c>
      <c r="L77" s="20">
        <f t="shared" si="11"/>
        <v>360.41666666666669</v>
      </c>
      <c r="M77" s="20">
        <f t="shared" si="11"/>
        <v>360.41666666666669</v>
      </c>
      <c r="N77" s="20">
        <f t="shared" si="11"/>
        <v>360.41666666666669</v>
      </c>
      <c r="O77" t="s">
        <v>52</v>
      </c>
    </row>
    <row r="78" spans="1:15" x14ac:dyDescent="0.25">
      <c r="A78" s="18" t="s">
        <v>87</v>
      </c>
      <c r="B78" s="21">
        <v>20000</v>
      </c>
      <c r="C78" s="20">
        <f t="shared" si="11"/>
        <v>1666.6666666666667</v>
      </c>
      <c r="D78" s="20">
        <f t="shared" si="11"/>
        <v>1666.6666666666667</v>
      </c>
      <c r="E78" s="20">
        <f t="shared" si="11"/>
        <v>1666.6666666666667</v>
      </c>
      <c r="F78" s="20">
        <f t="shared" si="11"/>
        <v>1666.6666666666667</v>
      </c>
      <c r="G78" s="20">
        <f t="shared" si="11"/>
        <v>1666.6666666666667</v>
      </c>
      <c r="H78" s="20">
        <f t="shared" si="11"/>
        <v>1666.6666666666667</v>
      </c>
      <c r="I78" s="20">
        <f t="shared" si="11"/>
        <v>1666.6666666666667</v>
      </c>
      <c r="J78" s="20">
        <f t="shared" si="11"/>
        <v>1666.6666666666667</v>
      </c>
      <c r="K78" s="20">
        <f t="shared" si="11"/>
        <v>1666.6666666666667</v>
      </c>
      <c r="L78" s="20">
        <f t="shared" si="11"/>
        <v>1666.6666666666667</v>
      </c>
      <c r="M78" s="20">
        <f t="shared" si="11"/>
        <v>1666.6666666666667</v>
      </c>
      <c r="N78" s="20">
        <f t="shared" si="11"/>
        <v>1666.6666666666667</v>
      </c>
      <c r="O78" t="s">
        <v>52</v>
      </c>
    </row>
    <row r="79" spans="1:15" x14ac:dyDescent="0.25">
      <c r="A79" s="18" t="s">
        <v>88</v>
      </c>
      <c r="B79" s="21">
        <v>12500</v>
      </c>
      <c r="C79" s="20">
        <f t="shared" si="11"/>
        <v>1041.6666666666667</v>
      </c>
      <c r="D79" s="20">
        <f t="shared" si="11"/>
        <v>1041.6666666666667</v>
      </c>
      <c r="E79" s="20">
        <f t="shared" si="11"/>
        <v>1041.6666666666667</v>
      </c>
      <c r="F79" s="20">
        <f t="shared" si="11"/>
        <v>1041.6666666666667</v>
      </c>
      <c r="G79" s="20">
        <f t="shared" si="11"/>
        <v>1041.6666666666667</v>
      </c>
      <c r="H79" s="20">
        <f t="shared" si="11"/>
        <v>1041.6666666666667</v>
      </c>
      <c r="I79" s="20">
        <f t="shared" si="11"/>
        <v>1041.6666666666667</v>
      </c>
      <c r="J79" s="20">
        <f t="shared" si="11"/>
        <v>1041.6666666666667</v>
      </c>
      <c r="K79" s="20">
        <f t="shared" si="11"/>
        <v>1041.6666666666667</v>
      </c>
      <c r="L79" s="20">
        <f t="shared" si="11"/>
        <v>1041.6666666666667</v>
      </c>
      <c r="M79" s="20">
        <f t="shared" si="11"/>
        <v>1041.6666666666667</v>
      </c>
      <c r="N79" s="20">
        <f t="shared" si="11"/>
        <v>1041.6666666666667</v>
      </c>
      <c r="O79" t="s">
        <v>52</v>
      </c>
    </row>
    <row r="80" spans="1:15" x14ac:dyDescent="0.25">
      <c r="A80" s="18" t="s">
        <v>89</v>
      </c>
      <c r="B80" s="21">
        <v>6980</v>
      </c>
      <c r="C80" s="20">
        <f t="shared" si="11"/>
        <v>581.66666666666663</v>
      </c>
      <c r="D80" s="20">
        <f t="shared" si="11"/>
        <v>581.66666666666663</v>
      </c>
      <c r="E80" s="20">
        <f t="shared" si="11"/>
        <v>581.66666666666663</v>
      </c>
      <c r="F80" s="20">
        <f t="shared" si="11"/>
        <v>581.66666666666663</v>
      </c>
      <c r="G80" s="20">
        <f t="shared" si="11"/>
        <v>581.66666666666663</v>
      </c>
      <c r="H80" s="20">
        <f t="shared" si="11"/>
        <v>581.66666666666663</v>
      </c>
      <c r="I80" s="20">
        <f t="shared" si="11"/>
        <v>581.66666666666663</v>
      </c>
      <c r="J80" s="20">
        <f t="shared" si="11"/>
        <v>581.66666666666663</v>
      </c>
      <c r="K80" s="20">
        <f t="shared" si="11"/>
        <v>581.66666666666663</v>
      </c>
      <c r="L80" s="20">
        <f t="shared" si="11"/>
        <v>581.66666666666663</v>
      </c>
      <c r="M80" s="20">
        <f t="shared" si="11"/>
        <v>581.66666666666663</v>
      </c>
      <c r="N80" s="20">
        <f t="shared" si="11"/>
        <v>581.66666666666663</v>
      </c>
      <c r="O80" t="s">
        <v>52</v>
      </c>
    </row>
    <row r="81" spans="1:15" x14ac:dyDescent="0.25">
      <c r="A81" s="18" t="s">
        <v>90</v>
      </c>
      <c r="B81" s="21">
        <v>22900</v>
      </c>
      <c r="C81" s="20">
        <f t="shared" si="11"/>
        <v>1908.3333333333333</v>
      </c>
      <c r="D81" s="20">
        <f t="shared" si="11"/>
        <v>1908.3333333333333</v>
      </c>
      <c r="E81" s="20">
        <f t="shared" si="11"/>
        <v>1908.3333333333333</v>
      </c>
      <c r="F81" s="20">
        <f t="shared" si="11"/>
        <v>1908.3333333333333</v>
      </c>
      <c r="G81" s="20">
        <f t="shared" si="11"/>
        <v>1908.3333333333333</v>
      </c>
      <c r="H81" s="20">
        <f t="shared" si="11"/>
        <v>1908.3333333333333</v>
      </c>
      <c r="I81" s="20">
        <f t="shared" si="11"/>
        <v>1908.3333333333333</v>
      </c>
      <c r="J81" s="20">
        <f t="shared" si="11"/>
        <v>1908.3333333333333</v>
      </c>
      <c r="K81" s="20">
        <f t="shared" si="11"/>
        <v>1908.3333333333333</v>
      </c>
      <c r="L81" s="20">
        <f t="shared" si="11"/>
        <v>1908.3333333333333</v>
      </c>
      <c r="M81" s="20">
        <f t="shared" si="11"/>
        <v>1908.3333333333333</v>
      </c>
      <c r="N81" s="20">
        <f t="shared" si="11"/>
        <v>1908.3333333333333</v>
      </c>
      <c r="O81" t="s">
        <v>52</v>
      </c>
    </row>
    <row r="82" spans="1:15" x14ac:dyDescent="0.25">
      <c r="A82" s="18" t="s">
        <v>91</v>
      </c>
      <c r="B82" s="22">
        <v>12700</v>
      </c>
      <c r="C82" s="20">
        <f t="shared" si="11"/>
        <v>1058.3333333333333</v>
      </c>
      <c r="D82" s="20">
        <f t="shared" si="11"/>
        <v>1058.3333333333333</v>
      </c>
      <c r="E82" s="20">
        <f t="shared" si="11"/>
        <v>1058.3333333333333</v>
      </c>
      <c r="F82" s="20">
        <f t="shared" si="11"/>
        <v>1058.3333333333333</v>
      </c>
      <c r="G82" s="20">
        <f t="shared" si="11"/>
        <v>1058.3333333333333</v>
      </c>
      <c r="H82" s="20">
        <f t="shared" si="11"/>
        <v>1058.3333333333333</v>
      </c>
      <c r="I82" s="20">
        <f t="shared" si="11"/>
        <v>1058.3333333333333</v>
      </c>
      <c r="J82" s="20">
        <f t="shared" si="11"/>
        <v>1058.3333333333333</v>
      </c>
      <c r="K82" s="20">
        <f t="shared" si="11"/>
        <v>1058.3333333333333</v>
      </c>
      <c r="L82" s="20">
        <f t="shared" si="11"/>
        <v>1058.3333333333333</v>
      </c>
      <c r="M82" s="20">
        <f t="shared" si="11"/>
        <v>1058.3333333333333</v>
      </c>
      <c r="N82" s="20">
        <f t="shared" si="11"/>
        <v>1058.3333333333333</v>
      </c>
      <c r="O82" t="s">
        <v>52</v>
      </c>
    </row>
    <row r="83" spans="1:15" x14ac:dyDescent="0.25">
      <c r="A83" s="18" t="s">
        <v>92</v>
      </c>
      <c r="B83" s="22">
        <v>3240</v>
      </c>
      <c r="C83" s="20">
        <f t="shared" si="11"/>
        <v>270</v>
      </c>
      <c r="D83" s="20">
        <f t="shared" si="11"/>
        <v>270</v>
      </c>
      <c r="E83" s="20">
        <f t="shared" si="11"/>
        <v>270</v>
      </c>
      <c r="F83" s="20">
        <f t="shared" si="11"/>
        <v>270</v>
      </c>
      <c r="G83" s="20">
        <f t="shared" si="11"/>
        <v>270</v>
      </c>
      <c r="H83" s="20">
        <f t="shared" si="11"/>
        <v>270</v>
      </c>
      <c r="I83" s="20">
        <f t="shared" si="11"/>
        <v>270</v>
      </c>
      <c r="J83" s="20">
        <f t="shared" si="11"/>
        <v>270</v>
      </c>
      <c r="K83" s="20">
        <f t="shared" si="11"/>
        <v>270</v>
      </c>
      <c r="L83" s="20">
        <f t="shared" si="11"/>
        <v>270</v>
      </c>
      <c r="M83" s="20">
        <f t="shared" si="11"/>
        <v>270</v>
      </c>
      <c r="N83" s="20">
        <f t="shared" si="11"/>
        <v>270</v>
      </c>
      <c r="O83" t="s">
        <v>52</v>
      </c>
    </row>
    <row r="84" spans="1:15" x14ac:dyDescent="0.25">
      <c r="A84" s="35" t="s">
        <v>93</v>
      </c>
      <c r="B84" s="22">
        <v>100</v>
      </c>
      <c r="C84" s="20">
        <f t="shared" si="11"/>
        <v>8.3333333333333339</v>
      </c>
      <c r="D84" s="20">
        <f t="shared" si="11"/>
        <v>8.3333333333333339</v>
      </c>
      <c r="E84" s="20">
        <f t="shared" si="11"/>
        <v>8.3333333333333339</v>
      </c>
      <c r="F84" s="20">
        <f t="shared" si="11"/>
        <v>8.3333333333333339</v>
      </c>
      <c r="G84" s="20">
        <f t="shared" si="11"/>
        <v>8.3333333333333339</v>
      </c>
      <c r="H84" s="20">
        <f t="shared" si="11"/>
        <v>8.3333333333333339</v>
      </c>
      <c r="I84" s="20">
        <f t="shared" si="11"/>
        <v>8.3333333333333339</v>
      </c>
      <c r="J84" s="20">
        <f t="shared" si="11"/>
        <v>8.3333333333333339</v>
      </c>
      <c r="K84" s="20">
        <f t="shared" si="11"/>
        <v>8.3333333333333339</v>
      </c>
      <c r="L84" s="20">
        <f t="shared" si="11"/>
        <v>8.3333333333333339</v>
      </c>
      <c r="M84" s="20">
        <f t="shared" si="11"/>
        <v>8.3333333333333339</v>
      </c>
      <c r="N84" s="20">
        <f t="shared" si="11"/>
        <v>8.3333333333333339</v>
      </c>
      <c r="O84" t="s">
        <v>52</v>
      </c>
    </row>
    <row r="85" spans="1:15" ht="17.25" x14ac:dyDescent="0.4">
      <c r="A85" s="35" t="s">
        <v>94</v>
      </c>
      <c r="B85" s="29">
        <v>0</v>
      </c>
      <c r="C85" s="28">
        <f t="shared" si="11"/>
        <v>0</v>
      </c>
      <c r="D85" s="28">
        <f t="shared" si="11"/>
        <v>0</v>
      </c>
      <c r="E85" s="28">
        <f t="shared" si="11"/>
        <v>0</v>
      </c>
      <c r="F85" s="28">
        <f t="shared" si="11"/>
        <v>0</v>
      </c>
      <c r="G85" s="28">
        <f t="shared" si="11"/>
        <v>0</v>
      </c>
      <c r="H85" s="28">
        <f t="shared" si="11"/>
        <v>0</v>
      </c>
      <c r="I85" s="28">
        <f t="shared" si="11"/>
        <v>0</v>
      </c>
      <c r="J85" s="28">
        <f t="shared" si="11"/>
        <v>0</v>
      </c>
      <c r="K85" s="28">
        <f t="shared" si="11"/>
        <v>0</v>
      </c>
      <c r="L85" s="28">
        <f t="shared" si="11"/>
        <v>0</v>
      </c>
      <c r="M85" s="28">
        <f t="shared" si="11"/>
        <v>0</v>
      </c>
      <c r="N85" s="28">
        <f t="shared" si="11"/>
        <v>0</v>
      </c>
    </row>
    <row r="86" spans="1:15" x14ac:dyDescent="0.25">
      <c r="A86" s="35"/>
      <c r="B86" s="15">
        <f>SUM(B77:B85)</f>
        <v>82745</v>
      </c>
      <c r="C86" s="15">
        <f t="shared" ref="C86:N86" si="12">SUM(C77:C85)</f>
        <v>6895.4166666666661</v>
      </c>
      <c r="D86" s="15">
        <f t="shared" si="12"/>
        <v>6895.4166666666661</v>
      </c>
      <c r="E86" s="15">
        <f t="shared" si="12"/>
        <v>6895.4166666666661</v>
      </c>
      <c r="F86" s="15">
        <f t="shared" si="12"/>
        <v>6895.4166666666661</v>
      </c>
      <c r="G86" s="15">
        <f t="shared" si="12"/>
        <v>6895.4166666666661</v>
      </c>
      <c r="H86" s="15">
        <f t="shared" si="12"/>
        <v>6895.4166666666661</v>
      </c>
      <c r="I86" s="15">
        <f t="shared" si="12"/>
        <v>6895.4166666666661</v>
      </c>
      <c r="J86" s="15">
        <f t="shared" si="12"/>
        <v>6895.4166666666661</v>
      </c>
      <c r="K86" s="15">
        <f t="shared" si="12"/>
        <v>6895.4166666666661</v>
      </c>
      <c r="L86" s="15">
        <f t="shared" si="12"/>
        <v>6895.4166666666661</v>
      </c>
      <c r="M86" s="15">
        <f t="shared" si="12"/>
        <v>6895.4166666666661</v>
      </c>
      <c r="N86" s="15">
        <f t="shared" si="12"/>
        <v>6895.4166666666661</v>
      </c>
    </row>
    <row r="87" spans="1:15" x14ac:dyDescent="0.25">
      <c r="A87" s="35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5" x14ac:dyDescent="0.25">
      <c r="A88" s="33" t="s">
        <v>95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5" x14ac:dyDescent="0.25">
      <c r="A89" s="18" t="s">
        <v>96</v>
      </c>
      <c r="B89" s="20">
        <v>1000000</v>
      </c>
      <c r="C89" s="20">
        <f t="shared" ref="C89:N99" si="13">$B89/12</f>
        <v>83333.333333333328</v>
      </c>
      <c r="D89" s="20">
        <f t="shared" si="13"/>
        <v>83333.333333333328</v>
      </c>
      <c r="E89" s="20">
        <f t="shared" si="13"/>
        <v>83333.333333333328</v>
      </c>
      <c r="F89" s="20">
        <f t="shared" si="13"/>
        <v>83333.333333333328</v>
      </c>
      <c r="G89" s="20">
        <f t="shared" si="13"/>
        <v>83333.333333333328</v>
      </c>
      <c r="H89" s="20">
        <f t="shared" si="13"/>
        <v>83333.333333333328</v>
      </c>
      <c r="I89" s="20">
        <f t="shared" si="13"/>
        <v>83333.333333333328</v>
      </c>
      <c r="J89" s="20">
        <f t="shared" si="13"/>
        <v>83333.333333333328</v>
      </c>
      <c r="K89" s="20">
        <f t="shared" si="13"/>
        <v>83333.333333333328</v>
      </c>
      <c r="L89" s="20">
        <f t="shared" si="13"/>
        <v>83333.333333333328</v>
      </c>
      <c r="M89" s="20">
        <f t="shared" si="13"/>
        <v>83333.333333333328</v>
      </c>
      <c r="N89" s="20">
        <f t="shared" si="13"/>
        <v>83333.333333333328</v>
      </c>
      <c r="O89" t="s">
        <v>97</v>
      </c>
    </row>
    <row r="90" spans="1:15" x14ac:dyDescent="0.25">
      <c r="A90" s="18" t="s">
        <v>98</v>
      </c>
      <c r="B90" s="20">
        <v>75000</v>
      </c>
      <c r="C90" s="20">
        <f t="shared" si="13"/>
        <v>6250</v>
      </c>
      <c r="D90" s="20">
        <f t="shared" si="13"/>
        <v>6250</v>
      </c>
      <c r="E90" s="20">
        <f t="shared" si="13"/>
        <v>6250</v>
      </c>
      <c r="F90" s="20">
        <f t="shared" si="13"/>
        <v>6250</v>
      </c>
      <c r="G90" s="20">
        <f t="shared" si="13"/>
        <v>6250</v>
      </c>
      <c r="H90" s="20">
        <f t="shared" si="13"/>
        <v>6250</v>
      </c>
      <c r="I90" s="20">
        <f t="shared" si="13"/>
        <v>6250</v>
      </c>
      <c r="J90" s="20">
        <f t="shared" si="13"/>
        <v>6250</v>
      </c>
      <c r="K90" s="20">
        <f t="shared" si="13"/>
        <v>6250</v>
      </c>
      <c r="L90" s="20">
        <f t="shared" si="13"/>
        <v>6250</v>
      </c>
      <c r="M90" s="20">
        <f t="shared" si="13"/>
        <v>6250</v>
      </c>
      <c r="N90" s="20">
        <f t="shared" si="13"/>
        <v>6250</v>
      </c>
      <c r="O90" t="s">
        <v>29</v>
      </c>
    </row>
    <row r="91" spans="1:15" x14ac:dyDescent="0.25">
      <c r="A91" s="18" t="s">
        <v>99</v>
      </c>
      <c r="B91" s="20">
        <v>800000</v>
      </c>
      <c r="C91" s="20">
        <f t="shared" si="13"/>
        <v>66666.666666666672</v>
      </c>
      <c r="D91" s="20">
        <f t="shared" si="13"/>
        <v>66666.666666666672</v>
      </c>
      <c r="E91" s="20">
        <f t="shared" si="13"/>
        <v>66666.666666666672</v>
      </c>
      <c r="F91" s="20">
        <f t="shared" si="13"/>
        <v>66666.666666666672</v>
      </c>
      <c r="G91" s="20">
        <f t="shared" si="13"/>
        <v>66666.666666666672</v>
      </c>
      <c r="H91" s="20">
        <f t="shared" si="13"/>
        <v>66666.666666666672</v>
      </c>
      <c r="I91" s="20">
        <f t="shared" si="13"/>
        <v>66666.666666666672</v>
      </c>
      <c r="J91" s="20">
        <f t="shared" si="13"/>
        <v>66666.666666666672</v>
      </c>
      <c r="K91" s="20">
        <f t="shared" si="13"/>
        <v>66666.666666666672</v>
      </c>
      <c r="L91" s="20">
        <f t="shared" si="13"/>
        <v>66666.666666666672</v>
      </c>
      <c r="M91" s="20">
        <f t="shared" si="13"/>
        <v>66666.666666666672</v>
      </c>
      <c r="N91" s="20">
        <f t="shared" si="13"/>
        <v>66666.666666666672</v>
      </c>
      <c r="O91" t="s">
        <v>100</v>
      </c>
    </row>
    <row r="92" spans="1:15" x14ac:dyDescent="0.25">
      <c r="A92" s="18" t="s">
        <v>101</v>
      </c>
      <c r="B92" s="20">
        <v>11800</v>
      </c>
      <c r="C92" s="20">
        <f t="shared" si="13"/>
        <v>983.33333333333337</v>
      </c>
      <c r="D92" s="20">
        <f t="shared" si="13"/>
        <v>983.33333333333337</v>
      </c>
      <c r="E92" s="20">
        <f t="shared" si="13"/>
        <v>983.33333333333337</v>
      </c>
      <c r="F92" s="20">
        <f t="shared" si="13"/>
        <v>983.33333333333337</v>
      </c>
      <c r="G92" s="20">
        <f t="shared" si="13"/>
        <v>983.33333333333337</v>
      </c>
      <c r="H92" s="20">
        <f t="shared" si="13"/>
        <v>983.33333333333337</v>
      </c>
      <c r="I92" s="20">
        <f t="shared" si="13"/>
        <v>983.33333333333337</v>
      </c>
      <c r="J92" s="20">
        <f t="shared" si="13"/>
        <v>983.33333333333337</v>
      </c>
      <c r="K92" s="20">
        <f t="shared" si="13"/>
        <v>983.33333333333337</v>
      </c>
      <c r="L92" s="20">
        <f t="shared" si="13"/>
        <v>983.33333333333337</v>
      </c>
      <c r="M92" s="20">
        <f t="shared" si="13"/>
        <v>983.33333333333337</v>
      </c>
      <c r="N92" s="20">
        <f t="shared" si="13"/>
        <v>983.33333333333337</v>
      </c>
      <c r="O92" t="s">
        <v>52</v>
      </c>
    </row>
    <row r="93" spans="1:15" x14ac:dyDescent="0.25">
      <c r="A93" s="18" t="s">
        <v>102</v>
      </c>
      <c r="B93" s="20">
        <v>35000.000000000007</v>
      </c>
      <c r="C93" s="20">
        <f t="shared" si="13"/>
        <v>2916.6666666666674</v>
      </c>
      <c r="D93" s="20">
        <f t="shared" si="13"/>
        <v>2916.6666666666674</v>
      </c>
      <c r="E93" s="20">
        <f t="shared" si="13"/>
        <v>2916.6666666666674</v>
      </c>
      <c r="F93" s="20">
        <f t="shared" si="13"/>
        <v>2916.6666666666674</v>
      </c>
      <c r="G93" s="20">
        <f t="shared" si="13"/>
        <v>2916.6666666666674</v>
      </c>
      <c r="H93" s="20">
        <f t="shared" si="13"/>
        <v>2916.6666666666674</v>
      </c>
      <c r="I93" s="20">
        <f t="shared" si="13"/>
        <v>2916.6666666666674</v>
      </c>
      <c r="J93" s="20">
        <f t="shared" si="13"/>
        <v>2916.6666666666674</v>
      </c>
      <c r="K93" s="20">
        <f t="shared" si="13"/>
        <v>2916.6666666666674</v>
      </c>
      <c r="L93" s="20">
        <f t="shared" si="13"/>
        <v>2916.6666666666674</v>
      </c>
      <c r="M93" s="20">
        <f t="shared" si="13"/>
        <v>2916.6666666666674</v>
      </c>
      <c r="N93" s="20">
        <f t="shared" si="13"/>
        <v>2916.6666666666674</v>
      </c>
      <c r="O93" t="s">
        <v>103</v>
      </c>
    </row>
    <row r="94" spans="1:15" x14ac:dyDescent="0.25">
      <c r="A94" s="18" t="s">
        <v>104</v>
      </c>
      <c r="B94" s="20">
        <v>55500.000000000007</v>
      </c>
      <c r="C94" s="20">
        <f t="shared" si="13"/>
        <v>4625.0000000000009</v>
      </c>
      <c r="D94" s="20">
        <f t="shared" si="13"/>
        <v>4625.0000000000009</v>
      </c>
      <c r="E94" s="20">
        <f t="shared" si="13"/>
        <v>4625.0000000000009</v>
      </c>
      <c r="F94" s="20">
        <f t="shared" si="13"/>
        <v>4625.0000000000009</v>
      </c>
      <c r="G94" s="20">
        <f t="shared" si="13"/>
        <v>4625.0000000000009</v>
      </c>
      <c r="H94" s="20">
        <f t="shared" si="13"/>
        <v>4625.0000000000009</v>
      </c>
      <c r="I94" s="20">
        <f t="shared" si="13"/>
        <v>4625.0000000000009</v>
      </c>
      <c r="J94" s="20">
        <f t="shared" si="13"/>
        <v>4625.0000000000009</v>
      </c>
      <c r="K94" s="20">
        <f t="shared" si="13"/>
        <v>4625.0000000000009</v>
      </c>
      <c r="L94" s="20">
        <f t="shared" si="13"/>
        <v>4625.0000000000009</v>
      </c>
      <c r="M94" s="20">
        <f t="shared" si="13"/>
        <v>4625.0000000000009</v>
      </c>
      <c r="N94" s="20">
        <f t="shared" si="13"/>
        <v>4625.0000000000009</v>
      </c>
      <c r="O94" t="s">
        <v>52</v>
      </c>
    </row>
    <row r="95" spans="1:15" x14ac:dyDescent="0.25">
      <c r="A95" s="18" t="s">
        <v>105</v>
      </c>
      <c r="B95" s="20">
        <v>160000</v>
      </c>
      <c r="C95" s="20">
        <f t="shared" si="13"/>
        <v>13333.333333333334</v>
      </c>
      <c r="D95" s="20">
        <f t="shared" si="13"/>
        <v>13333.333333333334</v>
      </c>
      <c r="E95" s="20">
        <f t="shared" si="13"/>
        <v>13333.333333333334</v>
      </c>
      <c r="F95" s="20">
        <f t="shared" si="13"/>
        <v>13333.333333333334</v>
      </c>
      <c r="G95" s="20">
        <f t="shared" si="13"/>
        <v>13333.333333333334</v>
      </c>
      <c r="H95" s="20">
        <f t="shared" si="13"/>
        <v>13333.333333333334</v>
      </c>
      <c r="I95" s="20">
        <f t="shared" si="13"/>
        <v>13333.333333333334</v>
      </c>
      <c r="J95" s="20">
        <f t="shared" si="13"/>
        <v>13333.333333333334</v>
      </c>
      <c r="K95" s="20">
        <f t="shared" si="13"/>
        <v>13333.333333333334</v>
      </c>
      <c r="L95" s="20">
        <f t="shared" si="13"/>
        <v>13333.333333333334</v>
      </c>
      <c r="M95" s="20">
        <f t="shared" si="13"/>
        <v>13333.333333333334</v>
      </c>
      <c r="N95" s="20">
        <f t="shared" si="13"/>
        <v>13333.333333333334</v>
      </c>
      <c r="O95" t="s">
        <v>29</v>
      </c>
    </row>
    <row r="96" spans="1:15" x14ac:dyDescent="0.25">
      <c r="A96" s="18" t="s">
        <v>106</v>
      </c>
      <c r="B96" s="20">
        <v>553500</v>
      </c>
      <c r="C96" s="20">
        <f t="shared" si="13"/>
        <v>46125</v>
      </c>
      <c r="D96" s="20">
        <f t="shared" si="13"/>
        <v>46125</v>
      </c>
      <c r="E96" s="20">
        <f t="shared" si="13"/>
        <v>46125</v>
      </c>
      <c r="F96" s="20">
        <f t="shared" si="13"/>
        <v>46125</v>
      </c>
      <c r="G96" s="20">
        <f t="shared" si="13"/>
        <v>46125</v>
      </c>
      <c r="H96" s="20">
        <f t="shared" si="13"/>
        <v>46125</v>
      </c>
      <c r="I96" s="20">
        <f t="shared" si="13"/>
        <v>46125</v>
      </c>
      <c r="J96" s="20">
        <f t="shared" si="13"/>
        <v>46125</v>
      </c>
      <c r="K96" s="20">
        <f t="shared" si="13"/>
        <v>46125</v>
      </c>
      <c r="L96" s="20">
        <f t="shared" si="13"/>
        <v>46125</v>
      </c>
      <c r="M96" s="20">
        <f t="shared" si="13"/>
        <v>46125</v>
      </c>
      <c r="N96" s="20">
        <f t="shared" si="13"/>
        <v>46125</v>
      </c>
      <c r="O96" t="s">
        <v>107</v>
      </c>
    </row>
    <row r="97" spans="1:15" x14ac:dyDescent="0.25">
      <c r="A97" s="18" t="s">
        <v>6</v>
      </c>
      <c r="B97" s="20">
        <v>0</v>
      </c>
      <c r="C97" s="20">
        <f t="shared" si="13"/>
        <v>0</v>
      </c>
      <c r="D97" s="20">
        <f t="shared" si="13"/>
        <v>0</v>
      </c>
      <c r="E97" s="20">
        <f t="shared" si="13"/>
        <v>0</v>
      </c>
      <c r="F97" s="20">
        <f t="shared" si="13"/>
        <v>0</v>
      </c>
      <c r="G97" s="20">
        <f t="shared" si="13"/>
        <v>0</v>
      </c>
      <c r="H97" s="20">
        <f t="shared" si="13"/>
        <v>0</v>
      </c>
      <c r="I97" s="20">
        <f t="shared" si="13"/>
        <v>0</v>
      </c>
      <c r="J97" s="20">
        <f t="shared" si="13"/>
        <v>0</v>
      </c>
      <c r="K97" s="20">
        <f t="shared" si="13"/>
        <v>0</v>
      </c>
      <c r="L97" s="20">
        <f t="shared" si="13"/>
        <v>0</v>
      </c>
      <c r="M97" s="20">
        <f t="shared" si="13"/>
        <v>0</v>
      </c>
      <c r="N97" s="20">
        <f t="shared" si="13"/>
        <v>0</v>
      </c>
    </row>
    <row r="98" spans="1:15" x14ac:dyDescent="0.25">
      <c r="A98" s="18" t="s">
        <v>108</v>
      </c>
      <c r="B98" s="20">
        <v>0</v>
      </c>
      <c r="C98" s="20">
        <f t="shared" si="13"/>
        <v>0</v>
      </c>
      <c r="D98" s="20">
        <f t="shared" si="13"/>
        <v>0</v>
      </c>
      <c r="E98" s="20">
        <f t="shared" si="13"/>
        <v>0</v>
      </c>
      <c r="F98" s="20">
        <f t="shared" si="13"/>
        <v>0</v>
      </c>
      <c r="G98" s="20">
        <f t="shared" si="13"/>
        <v>0</v>
      </c>
      <c r="H98" s="20">
        <f t="shared" si="13"/>
        <v>0</v>
      </c>
      <c r="I98" s="20">
        <f t="shared" si="13"/>
        <v>0</v>
      </c>
      <c r="J98" s="20">
        <f t="shared" si="13"/>
        <v>0</v>
      </c>
      <c r="K98" s="20">
        <f t="shared" si="13"/>
        <v>0</v>
      </c>
      <c r="L98" s="20">
        <f t="shared" si="13"/>
        <v>0</v>
      </c>
      <c r="M98" s="20">
        <f t="shared" si="13"/>
        <v>0</v>
      </c>
      <c r="N98" s="20">
        <f t="shared" si="13"/>
        <v>0</v>
      </c>
    </row>
    <row r="99" spans="1:15" ht="17.25" x14ac:dyDescent="0.4">
      <c r="A99" s="18" t="s">
        <v>109</v>
      </c>
      <c r="B99" s="28">
        <v>20000</v>
      </c>
      <c r="C99" s="28">
        <f t="shared" si="13"/>
        <v>1666.6666666666667</v>
      </c>
      <c r="D99" s="28">
        <f t="shared" si="13"/>
        <v>1666.6666666666667</v>
      </c>
      <c r="E99" s="28">
        <f t="shared" si="13"/>
        <v>1666.6666666666667</v>
      </c>
      <c r="F99" s="28">
        <f t="shared" si="13"/>
        <v>1666.6666666666667</v>
      </c>
      <c r="G99" s="28">
        <f t="shared" si="13"/>
        <v>1666.6666666666667</v>
      </c>
      <c r="H99" s="28">
        <f t="shared" si="13"/>
        <v>1666.6666666666667</v>
      </c>
      <c r="I99" s="28">
        <f t="shared" si="13"/>
        <v>1666.6666666666667</v>
      </c>
      <c r="J99" s="28">
        <f t="shared" si="13"/>
        <v>1666.6666666666667</v>
      </c>
      <c r="K99" s="28">
        <f t="shared" si="13"/>
        <v>1666.6666666666667</v>
      </c>
      <c r="L99" s="28">
        <f t="shared" si="13"/>
        <v>1666.6666666666667</v>
      </c>
      <c r="M99" s="28">
        <f t="shared" si="13"/>
        <v>1666.6666666666667</v>
      </c>
      <c r="N99" s="28">
        <f t="shared" si="13"/>
        <v>1666.6666666666667</v>
      </c>
      <c r="O99" t="s">
        <v>52</v>
      </c>
    </row>
    <row r="100" spans="1:15" x14ac:dyDescent="0.25">
      <c r="A100" s="18"/>
      <c r="B100" s="15">
        <f>SUM(B89:B99)</f>
        <v>2710800</v>
      </c>
      <c r="C100" s="15">
        <f t="shared" ref="C100:N100" si="14">SUM(C89:C99)</f>
        <v>225900</v>
      </c>
      <c r="D100" s="15">
        <f t="shared" si="14"/>
        <v>225900</v>
      </c>
      <c r="E100" s="15">
        <f t="shared" si="14"/>
        <v>225900</v>
      </c>
      <c r="F100" s="15">
        <f t="shared" si="14"/>
        <v>225900</v>
      </c>
      <c r="G100" s="15">
        <f t="shared" si="14"/>
        <v>225900</v>
      </c>
      <c r="H100" s="15">
        <f t="shared" si="14"/>
        <v>225900</v>
      </c>
      <c r="I100" s="15">
        <f t="shared" si="14"/>
        <v>225900</v>
      </c>
      <c r="J100" s="15">
        <f t="shared" si="14"/>
        <v>225900</v>
      </c>
      <c r="K100" s="15">
        <f t="shared" si="14"/>
        <v>225900</v>
      </c>
      <c r="L100" s="15">
        <f t="shared" si="14"/>
        <v>225900</v>
      </c>
      <c r="M100" s="15">
        <f t="shared" si="14"/>
        <v>225900</v>
      </c>
      <c r="N100" s="15">
        <f t="shared" si="14"/>
        <v>225900</v>
      </c>
    </row>
    <row r="101" spans="1:15" x14ac:dyDescent="0.25">
      <c r="A101" s="18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5" x14ac:dyDescent="0.25">
      <c r="A102" s="33" t="s">
        <v>110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5" x14ac:dyDescent="0.25">
      <c r="A103" s="18" t="s">
        <v>111</v>
      </c>
      <c r="B103" s="20">
        <v>164302.66666666666</v>
      </c>
      <c r="C103" s="20">
        <f t="shared" ref="C103:N110" si="15">$B103/12</f>
        <v>13691.888888888889</v>
      </c>
      <c r="D103" s="20">
        <f t="shared" si="15"/>
        <v>13691.888888888889</v>
      </c>
      <c r="E103" s="20">
        <f t="shared" si="15"/>
        <v>13691.888888888889</v>
      </c>
      <c r="F103" s="20">
        <f t="shared" si="15"/>
        <v>13691.888888888889</v>
      </c>
      <c r="G103" s="20">
        <f t="shared" si="15"/>
        <v>13691.888888888889</v>
      </c>
      <c r="H103" s="20">
        <f t="shared" si="15"/>
        <v>13691.888888888889</v>
      </c>
      <c r="I103" s="20">
        <f t="shared" si="15"/>
        <v>13691.888888888889</v>
      </c>
      <c r="J103" s="20">
        <f t="shared" si="15"/>
        <v>13691.888888888889</v>
      </c>
      <c r="K103" s="20">
        <f t="shared" si="15"/>
        <v>13691.888888888889</v>
      </c>
      <c r="L103" s="20">
        <f t="shared" si="15"/>
        <v>13691.888888888889</v>
      </c>
      <c r="M103" s="20">
        <f t="shared" si="15"/>
        <v>13691.888888888889</v>
      </c>
      <c r="N103" s="20">
        <f t="shared" si="15"/>
        <v>13691.888888888889</v>
      </c>
      <c r="O103" t="s">
        <v>112</v>
      </c>
    </row>
    <row r="104" spans="1:15" x14ac:dyDescent="0.25">
      <c r="A104" s="18" t="s">
        <v>113</v>
      </c>
      <c r="B104" s="20">
        <v>15000.000000000002</v>
      </c>
      <c r="C104" s="20">
        <f t="shared" si="15"/>
        <v>1250.0000000000002</v>
      </c>
      <c r="D104" s="20">
        <f t="shared" si="15"/>
        <v>1250.0000000000002</v>
      </c>
      <c r="E104" s="20">
        <f t="shared" si="15"/>
        <v>1250.0000000000002</v>
      </c>
      <c r="F104" s="20">
        <f t="shared" si="15"/>
        <v>1250.0000000000002</v>
      </c>
      <c r="G104" s="20">
        <f t="shared" si="15"/>
        <v>1250.0000000000002</v>
      </c>
      <c r="H104" s="20">
        <f t="shared" si="15"/>
        <v>1250.0000000000002</v>
      </c>
      <c r="I104" s="20">
        <f t="shared" si="15"/>
        <v>1250.0000000000002</v>
      </c>
      <c r="J104" s="20">
        <f t="shared" si="15"/>
        <v>1250.0000000000002</v>
      </c>
      <c r="K104" s="20">
        <f t="shared" si="15"/>
        <v>1250.0000000000002</v>
      </c>
      <c r="L104" s="20">
        <f t="shared" si="15"/>
        <v>1250.0000000000002</v>
      </c>
      <c r="M104" s="20">
        <f t="shared" si="15"/>
        <v>1250.0000000000002</v>
      </c>
      <c r="N104" s="20">
        <f t="shared" si="15"/>
        <v>1250.0000000000002</v>
      </c>
      <c r="O104" t="s">
        <v>29</v>
      </c>
    </row>
    <row r="105" spans="1:15" x14ac:dyDescent="0.25">
      <c r="A105" s="18" t="s">
        <v>114</v>
      </c>
      <c r="B105" s="20">
        <v>96000.000000000015</v>
      </c>
      <c r="C105" s="20">
        <f t="shared" si="15"/>
        <v>8000.0000000000009</v>
      </c>
      <c r="D105" s="20">
        <f t="shared" si="15"/>
        <v>8000.0000000000009</v>
      </c>
      <c r="E105" s="20">
        <f t="shared" si="15"/>
        <v>8000.0000000000009</v>
      </c>
      <c r="F105" s="20">
        <f t="shared" si="15"/>
        <v>8000.0000000000009</v>
      </c>
      <c r="G105" s="20">
        <f t="shared" si="15"/>
        <v>8000.0000000000009</v>
      </c>
      <c r="H105" s="20">
        <f t="shared" si="15"/>
        <v>8000.0000000000009</v>
      </c>
      <c r="I105" s="20">
        <f t="shared" si="15"/>
        <v>8000.0000000000009</v>
      </c>
      <c r="J105" s="20">
        <f t="shared" si="15"/>
        <v>8000.0000000000009</v>
      </c>
      <c r="K105" s="20">
        <f t="shared" si="15"/>
        <v>8000.0000000000009</v>
      </c>
      <c r="L105" s="20">
        <f t="shared" si="15"/>
        <v>8000.0000000000009</v>
      </c>
      <c r="M105" s="20">
        <f t="shared" si="15"/>
        <v>8000.0000000000009</v>
      </c>
      <c r="N105" s="20">
        <f t="shared" si="15"/>
        <v>8000.0000000000009</v>
      </c>
      <c r="O105" t="s">
        <v>115</v>
      </c>
    </row>
    <row r="106" spans="1:15" x14ac:dyDescent="0.25">
      <c r="A106" s="18" t="s">
        <v>116</v>
      </c>
      <c r="B106" s="20">
        <v>10000</v>
      </c>
      <c r="C106" s="20">
        <f t="shared" si="15"/>
        <v>833.33333333333337</v>
      </c>
      <c r="D106" s="20">
        <f t="shared" si="15"/>
        <v>833.33333333333337</v>
      </c>
      <c r="E106" s="20">
        <f t="shared" si="15"/>
        <v>833.33333333333337</v>
      </c>
      <c r="F106" s="20">
        <f t="shared" si="15"/>
        <v>833.33333333333337</v>
      </c>
      <c r="G106" s="20">
        <f t="shared" si="15"/>
        <v>833.33333333333337</v>
      </c>
      <c r="H106" s="20">
        <f t="shared" si="15"/>
        <v>833.33333333333337</v>
      </c>
      <c r="I106" s="20">
        <f t="shared" si="15"/>
        <v>833.33333333333337</v>
      </c>
      <c r="J106" s="20">
        <f t="shared" si="15"/>
        <v>833.33333333333337</v>
      </c>
      <c r="K106" s="20">
        <f t="shared" si="15"/>
        <v>833.33333333333337</v>
      </c>
      <c r="L106" s="20">
        <f t="shared" si="15"/>
        <v>833.33333333333337</v>
      </c>
      <c r="M106" s="20">
        <f t="shared" si="15"/>
        <v>833.33333333333337</v>
      </c>
      <c r="N106" s="20">
        <f t="shared" si="15"/>
        <v>833.33333333333337</v>
      </c>
      <c r="O106" t="s">
        <v>29</v>
      </c>
    </row>
    <row r="107" spans="1:15" x14ac:dyDescent="0.25">
      <c r="A107" s="18" t="s">
        <v>110</v>
      </c>
      <c r="B107" s="20">
        <v>0</v>
      </c>
      <c r="C107" s="20">
        <f t="shared" si="15"/>
        <v>0</v>
      </c>
      <c r="D107" s="20">
        <f t="shared" si="15"/>
        <v>0</v>
      </c>
      <c r="E107" s="20">
        <f t="shared" si="15"/>
        <v>0</v>
      </c>
      <c r="F107" s="20">
        <f t="shared" si="15"/>
        <v>0</v>
      </c>
      <c r="G107" s="20">
        <f t="shared" si="15"/>
        <v>0</v>
      </c>
      <c r="H107" s="20">
        <f t="shared" si="15"/>
        <v>0</v>
      </c>
      <c r="I107" s="20">
        <f t="shared" si="15"/>
        <v>0</v>
      </c>
      <c r="J107" s="20">
        <f t="shared" si="15"/>
        <v>0</v>
      </c>
      <c r="K107" s="20">
        <f t="shared" si="15"/>
        <v>0</v>
      </c>
      <c r="L107" s="20">
        <f t="shared" si="15"/>
        <v>0</v>
      </c>
      <c r="M107" s="20">
        <f t="shared" si="15"/>
        <v>0</v>
      </c>
      <c r="N107" s="20">
        <f t="shared" si="15"/>
        <v>0</v>
      </c>
    </row>
    <row r="108" spans="1:15" x14ac:dyDescent="0.25">
      <c r="A108" s="18" t="s">
        <v>117</v>
      </c>
      <c r="B108" s="20">
        <v>24000.000000000004</v>
      </c>
      <c r="C108" s="20">
        <f t="shared" si="15"/>
        <v>2000.0000000000002</v>
      </c>
      <c r="D108" s="20">
        <f t="shared" si="15"/>
        <v>2000.0000000000002</v>
      </c>
      <c r="E108" s="20">
        <f t="shared" si="15"/>
        <v>2000.0000000000002</v>
      </c>
      <c r="F108" s="20">
        <f t="shared" si="15"/>
        <v>2000.0000000000002</v>
      </c>
      <c r="G108" s="20">
        <f t="shared" si="15"/>
        <v>2000.0000000000002</v>
      </c>
      <c r="H108" s="20">
        <f t="shared" si="15"/>
        <v>2000.0000000000002</v>
      </c>
      <c r="I108" s="20">
        <f t="shared" si="15"/>
        <v>2000.0000000000002</v>
      </c>
      <c r="J108" s="20">
        <f t="shared" si="15"/>
        <v>2000.0000000000002</v>
      </c>
      <c r="K108" s="20">
        <f t="shared" si="15"/>
        <v>2000.0000000000002</v>
      </c>
      <c r="L108" s="20">
        <f t="shared" si="15"/>
        <v>2000.0000000000002</v>
      </c>
      <c r="M108" s="20">
        <f t="shared" si="15"/>
        <v>2000.0000000000002</v>
      </c>
      <c r="N108" s="20">
        <f t="shared" si="15"/>
        <v>2000.0000000000002</v>
      </c>
      <c r="O108" t="s">
        <v>29</v>
      </c>
    </row>
    <row r="109" spans="1:15" x14ac:dyDescent="0.25">
      <c r="A109" s="18" t="s">
        <v>118</v>
      </c>
      <c r="B109" s="20">
        <v>50000</v>
      </c>
      <c r="C109" s="20">
        <f t="shared" si="15"/>
        <v>4166.666666666667</v>
      </c>
      <c r="D109" s="20">
        <f t="shared" si="15"/>
        <v>4166.666666666667</v>
      </c>
      <c r="E109" s="20">
        <f t="shared" si="15"/>
        <v>4166.666666666667</v>
      </c>
      <c r="F109" s="20">
        <f t="shared" si="15"/>
        <v>4166.666666666667</v>
      </c>
      <c r="G109" s="20">
        <f t="shared" si="15"/>
        <v>4166.666666666667</v>
      </c>
      <c r="H109" s="20">
        <f t="shared" si="15"/>
        <v>4166.666666666667</v>
      </c>
      <c r="I109" s="20">
        <f t="shared" si="15"/>
        <v>4166.666666666667</v>
      </c>
      <c r="J109" s="20">
        <f t="shared" si="15"/>
        <v>4166.666666666667</v>
      </c>
      <c r="K109" s="20">
        <f t="shared" si="15"/>
        <v>4166.666666666667</v>
      </c>
      <c r="L109" s="20">
        <f t="shared" si="15"/>
        <v>4166.666666666667</v>
      </c>
      <c r="M109" s="20">
        <f t="shared" si="15"/>
        <v>4166.666666666667</v>
      </c>
      <c r="N109" s="20">
        <f t="shared" si="15"/>
        <v>4166.666666666667</v>
      </c>
      <c r="O109" t="s">
        <v>29</v>
      </c>
    </row>
    <row r="110" spans="1:15" ht="17.25" x14ac:dyDescent="0.4">
      <c r="A110" s="18" t="s">
        <v>119</v>
      </c>
      <c r="B110" s="28">
        <v>25400</v>
      </c>
      <c r="C110" s="28">
        <f t="shared" si="15"/>
        <v>2116.6666666666665</v>
      </c>
      <c r="D110" s="28">
        <f t="shared" si="15"/>
        <v>2116.6666666666665</v>
      </c>
      <c r="E110" s="28">
        <f t="shared" si="15"/>
        <v>2116.6666666666665</v>
      </c>
      <c r="F110" s="28">
        <f t="shared" si="15"/>
        <v>2116.6666666666665</v>
      </c>
      <c r="G110" s="28">
        <f t="shared" si="15"/>
        <v>2116.6666666666665</v>
      </c>
      <c r="H110" s="28">
        <f t="shared" si="15"/>
        <v>2116.6666666666665</v>
      </c>
      <c r="I110" s="28">
        <f t="shared" si="15"/>
        <v>2116.6666666666665</v>
      </c>
      <c r="J110" s="28">
        <f t="shared" si="15"/>
        <v>2116.6666666666665</v>
      </c>
      <c r="K110" s="28">
        <f t="shared" si="15"/>
        <v>2116.6666666666665</v>
      </c>
      <c r="L110" s="28">
        <f t="shared" si="15"/>
        <v>2116.6666666666665</v>
      </c>
      <c r="M110" s="28">
        <f t="shared" si="15"/>
        <v>2116.6666666666665</v>
      </c>
      <c r="N110" s="28">
        <f t="shared" si="15"/>
        <v>2116.6666666666665</v>
      </c>
      <c r="O110" t="s">
        <v>120</v>
      </c>
    </row>
    <row r="111" spans="1:15" x14ac:dyDescent="0.25">
      <c r="A111" s="18"/>
      <c r="B111" s="15">
        <f>SUM(B103:B110)</f>
        <v>384702.66666666669</v>
      </c>
      <c r="C111" s="15">
        <f t="shared" ref="C111:N111" si="16">SUM(C103:C110)</f>
        <v>32058.555555555558</v>
      </c>
      <c r="D111" s="15">
        <f t="shared" si="16"/>
        <v>32058.555555555558</v>
      </c>
      <c r="E111" s="15">
        <f t="shared" si="16"/>
        <v>32058.555555555558</v>
      </c>
      <c r="F111" s="15">
        <f t="shared" si="16"/>
        <v>32058.555555555558</v>
      </c>
      <c r="G111" s="15">
        <f t="shared" si="16"/>
        <v>32058.555555555558</v>
      </c>
      <c r="H111" s="15">
        <f t="shared" si="16"/>
        <v>32058.555555555558</v>
      </c>
      <c r="I111" s="15">
        <f t="shared" si="16"/>
        <v>32058.555555555558</v>
      </c>
      <c r="J111" s="15">
        <f t="shared" si="16"/>
        <v>32058.555555555558</v>
      </c>
      <c r="K111" s="15">
        <f t="shared" si="16"/>
        <v>32058.555555555558</v>
      </c>
      <c r="L111" s="15">
        <f t="shared" si="16"/>
        <v>32058.555555555558</v>
      </c>
      <c r="M111" s="15">
        <f t="shared" si="16"/>
        <v>32058.555555555558</v>
      </c>
      <c r="N111" s="15">
        <f t="shared" si="16"/>
        <v>32058.555555555558</v>
      </c>
    </row>
    <row r="112" spans="1:15" x14ac:dyDescent="0.25">
      <c r="A112" s="18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7" x14ac:dyDescent="0.25">
      <c r="A113" s="33" t="s">
        <v>121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7" x14ac:dyDescent="0.25">
      <c r="A114" s="18" t="s">
        <v>122</v>
      </c>
      <c r="B114" s="20">
        <v>5080</v>
      </c>
      <c r="C114" s="20">
        <f t="shared" ref="C114:N119" si="17">$B114/12</f>
        <v>423.33333333333331</v>
      </c>
      <c r="D114" s="20">
        <f t="shared" si="17"/>
        <v>423.33333333333331</v>
      </c>
      <c r="E114" s="20">
        <f t="shared" si="17"/>
        <v>423.33333333333331</v>
      </c>
      <c r="F114" s="20">
        <f t="shared" si="17"/>
        <v>423.33333333333331</v>
      </c>
      <c r="G114" s="20">
        <f t="shared" si="17"/>
        <v>423.33333333333331</v>
      </c>
      <c r="H114" s="20">
        <f t="shared" si="17"/>
        <v>423.33333333333331</v>
      </c>
      <c r="I114" s="20">
        <f t="shared" si="17"/>
        <v>423.33333333333331</v>
      </c>
      <c r="J114" s="20">
        <f t="shared" si="17"/>
        <v>423.33333333333331</v>
      </c>
      <c r="K114" s="20">
        <f t="shared" si="17"/>
        <v>423.33333333333331</v>
      </c>
      <c r="L114" s="20">
        <f t="shared" si="17"/>
        <v>423.33333333333331</v>
      </c>
      <c r="M114" s="20">
        <f t="shared" si="17"/>
        <v>423.33333333333331</v>
      </c>
      <c r="N114" s="20">
        <f t="shared" si="17"/>
        <v>423.33333333333331</v>
      </c>
      <c r="O114" t="s">
        <v>123</v>
      </c>
    </row>
    <row r="115" spans="1:17" x14ac:dyDescent="0.25">
      <c r="A115" s="18" t="s">
        <v>124</v>
      </c>
      <c r="B115" s="20">
        <v>2910566.666666667</v>
      </c>
      <c r="C115" s="20">
        <f t="shared" si="17"/>
        <v>242547.22222222225</v>
      </c>
      <c r="D115" s="20">
        <f t="shared" si="17"/>
        <v>242547.22222222225</v>
      </c>
      <c r="E115" s="20">
        <f t="shared" si="17"/>
        <v>242547.22222222225</v>
      </c>
      <c r="F115" s="20">
        <f t="shared" si="17"/>
        <v>242547.22222222225</v>
      </c>
      <c r="G115" s="20">
        <f t="shared" si="17"/>
        <v>242547.22222222225</v>
      </c>
      <c r="H115" s="20">
        <f t="shared" si="17"/>
        <v>242547.22222222225</v>
      </c>
      <c r="I115" s="20">
        <f t="shared" si="17"/>
        <v>242547.22222222225</v>
      </c>
      <c r="J115" s="20">
        <f t="shared" si="17"/>
        <v>242547.22222222225</v>
      </c>
      <c r="K115" s="20">
        <f t="shared" si="17"/>
        <v>242547.22222222225</v>
      </c>
      <c r="L115" s="20">
        <f t="shared" si="17"/>
        <v>242547.22222222225</v>
      </c>
      <c r="M115" s="20">
        <f t="shared" si="17"/>
        <v>242547.22222222225</v>
      </c>
      <c r="N115" s="20">
        <f t="shared" si="17"/>
        <v>242547.22222222225</v>
      </c>
      <c r="O115" t="s">
        <v>123</v>
      </c>
    </row>
    <row r="116" spans="1:17" x14ac:dyDescent="0.25">
      <c r="A116" s="18" t="s">
        <v>125</v>
      </c>
      <c r="B116" s="20">
        <v>180455.13333333327</v>
      </c>
      <c r="C116" s="20">
        <f t="shared" si="17"/>
        <v>15037.927777777773</v>
      </c>
      <c r="D116" s="20">
        <f t="shared" si="17"/>
        <v>15037.927777777773</v>
      </c>
      <c r="E116" s="20">
        <f t="shared" si="17"/>
        <v>15037.927777777773</v>
      </c>
      <c r="F116" s="20">
        <f t="shared" si="17"/>
        <v>15037.927777777773</v>
      </c>
      <c r="G116" s="20">
        <f t="shared" si="17"/>
        <v>15037.927777777773</v>
      </c>
      <c r="H116" s="20">
        <f t="shared" si="17"/>
        <v>15037.927777777773</v>
      </c>
      <c r="I116" s="20">
        <f t="shared" si="17"/>
        <v>15037.927777777773</v>
      </c>
      <c r="J116" s="20">
        <f t="shared" si="17"/>
        <v>15037.927777777773</v>
      </c>
      <c r="K116" s="20">
        <f t="shared" si="17"/>
        <v>15037.927777777773</v>
      </c>
      <c r="L116" s="20">
        <f t="shared" si="17"/>
        <v>15037.927777777773</v>
      </c>
      <c r="M116" s="20">
        <f t="shared" si="17"/>
        <v>15037.927777777773</v>
      </c>
      <c r="N116" s="20">
        <f t="shared" si="17"/>
        <v>15037.927777777773</v>
      </c>
      <c r="O116" t="s">
        <v>123</v>
      </c>
    </row>
    <row r="117" spans="1:17" x14ac:dyDescent="0.25">
      <c r="A117" s="18" t="s">
        <v>126</v>
      </c>
      <c r="B117" s="20">
        <v>42203.216666666674</v>
      </c>
      <c r="C117" s="20">
        <f t="shared" si="17"/>
        <v>3516.9347222222227</v>
      </c>
      <c r="D117" s="20">
        <f t="shared" si="17"/>
        <v>3516.9347222222227</v>
      </c>
      <c r="E117" s="20">
        <f t="shared" si="17"/>
        <v>3516.9347222222227</v>
      </c>
      <c r="F117" s="20">
        <f t="shared" si="17"/>
        <v>3516.9347222222227</v>
      </c>
      <c r="G117" s="20">
        <f t="shared" si="17"/>
        <v>3516.9347222222227</v>
      </c>
      <c r="H117" s="20">
        <f t="shared" si="17"/>
        <v>3516.9347222222227</v>
      </c>
      <c r="I117" s="20">
        <f t="shared" si="17"/>
        <v>3516.9347222222227</v>
      </c>
      <c r="J117" s="20">
        <f t="shared" si="17"/>
        <v>3516.9347222222227</v>
      </c>
      <c r="K117" s="20">
        <f t="shared" si="17"/>
        <v>3516.9347222222227</v>
      </c>
      <c r="L117" s="20">
        <f t="shared" si="17"/>
        <v>3516.9347222222227</v>
      </c>
      <c r="M117" s="20">
        <f t="shared" si="17"/>
        <v>3516.9347222222227</v>
      </c>
      <c r="N117" s="20">
        <f t="shared" si="17"/>
        <v>3516.9347222222227</v>
      </c>
      <c r="O117" t="s">
        <v>123</v>
      </c>
    </row>
    <row r="118" spans="1:17" x14ac:dyDescent="0.25">
      <c r="A118" s="18" t="s">
        <v>127</v>
      </c>
      <c r="B118" s="20">
        <v>11108.639682962279</v>
      </c>
      <c r="C118" s="20">
        <f t="shared" si="17"/>
        <v>925.71997358018996</v>
      </c>
      <c r="D118" s="20">
        <f t="shared" si="17"/>
        <v>925.71997358018996</v>
      </c>
      <c r="E118" s="20">
        <f t="shared" si="17"/>
        <v>925.71997358018996</v>
      </c>
      <c r="F118" s="20">
        <f t="shared" si="17"/>
        <v>925.71997358018996</v>
      </c>
      <c r="G118" s="20">
        <f t="shared" si="17"/>
        <v>925.71997358018996</v>
      </c>
      <c r="H118" s="20">
        <f t="shared" si="17"/>
        <v>925.71997358018996</v>
      </c>
      <c r="I118" s="20">
        <f t="shared" si="17"/>
        <v>925.71997358018996</v>
      </c>
      <c r="J118" s="20">
        <f t="shared" si="17"/>
        <v>925.71997358018996</v>
      </c>
      <c r="K118" s="20">
        <f t="shared" si="17"/>
        <v>925.71997358018996</v>
      </c>
      <c r="L118" s="20">
        <f t="shared" si="17"/>
        <v>925.71997358018996</v>
      </c>
      <c r="M118" s="20">
        <f t="shared" si="17"/>
        <v>925.71997358018996</v>
      </c>
      <c r="N118" s="20">
        <f t="shared" si="17"/>
        <v>925.71997358018996</v>
      </c>
      <c r="O118" t="s">
        <v>123</v>
      </c>
    </row>
    <row r="119" spans="1:17" ht="17.25" x14ac:dyDescent="0.4">
      <c r="A119" s="18" t="s">
        <v>128</v>
      </c>
      <c r="B119" s="28">
        <v>116422.66666666669</v>
      </c>
      <c r="C119" s="28">
        <f t="shared" si="17"/>
        <v>9701.8888888888905</v>
      </c>
      <c r="D119" s="28">
        <f t="shared" si="17"/>
        <v>9701.8888888888905</v>
      </c>
      <c r="E119" s="28">
        <f t="shared" si="17"/>
        <v>9701.8888888888905</v>
      </c>
      <c r="F119" s="28">
        <f t="shared" si="17"/>
        <v>9701.8888888888905</v>
      </c>
      <c r="G119" s="28">
        <f t="shared" si="17"/>
        <v>9701.8888888888905</v>
      </c>
      <c r="H119" s="28">
        <f t="shared" si="17"/>
        <v>9701.8888888888905</v>
      </c>
      <c r="I119" s="28">
        <f t="shared" si="17"/>
        <v>9701.8888888888905</v>
      </c>
      <c r="J119" s="28">
        <f t="shared" si="17"/>
        <v>9701.8888888888905</v>
      </c>
      <c r="K119" s="28">
        <f t="shared" si="17"/>
        <v>9701.8888888888905</v>
      </c>
      <c r="L119" s="28">
        <f t="shared" si="17"/>
        <v>9701.8888888888905</v>
      </c>
      <c r="M119" s="28">
        <f t="shared" si="17"/>
        <v>9701.8888888888905</v>
      </c>
      <c r="N119" s="28">
        <f t="shared" si="17"/>
        <v>9701.8888888888905</v>
      </c>
      <c r="O119" t="s">
        <v>123</v>
      </c>
    </row>
    <row r="120" spans="1:17" x14ac:dyDescent="0.25">
      <c r="A120" s="18"/>
      <c r="B120" s="15">
        <f>SUM(B114:B119)</f>
        <v>3265836.3230162957</v>
      </c>
      <c r="C120" s="15">
        <f t="shared" ref="C120:N120" si="18">SUM(C114:C119)</f>
        <v>272153.02691802464</v>
      </c>
      <c r="D120" s="15">
        <f t="shared" si="18"/>
        <v>272153.02691802464</v>
      </c>
      <c r="E120" s="15">
        <f t="shared" si="18"/>
        <v>272153.02691802464</v>
      </c>
      <c r="F120" s="15">
        <f t="shared" si="18"/>
        <v>272153.02691802464</v>
      </c>
      <c r="G120" s="15">
        <f t="shared" si="18"/>
        <v>272153.02691802464</v>
      </c>
      <c r="H120" s="15">
        <f t="shared" si="18"/>
        <v>272153.02691802464</v>
      </c>
      <c r="I120" s="15">
        <f t="shared" si="18"/>
        <v>272153.02691802464</v>
      </c>
      <c r="J120" s="15">
        <f t="shared" si="18"/>
        <v>272153.02691802464</v>
      </c>
      <c r="K120" s="15">
        <f t="shared" si="18"/>
        <v>272153.02691802464</v>
      </c>
      <c r="L120" s="15">
        <f t="shared" si="18"/>
        <v>272153.02691802464</v>
      </c>
      <c r="M120" s="15">
        <f t="shared" si="18"/>
        <v>272153.02691802464</v>
      </c>
      <c r="N120" s="15">
        <f t="shared" si="18"/>
        <v>272153.02691802464</v>
      </c>
      <c r="O120" s="36"/>
    </row>
    <row r="121" spans="1:17" x14ac:dyDescent="0.25">
      <c r="A121" s="18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1:17" x14ac:dyDescent="0.25">
      <c r="A122" s="33" t="s">
        <v>129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1:17" x14ac:dyDescent="0.25">
      <c r="A123" s="18" t="s">
        <v>130</v>
      </c>
      <c r="B123" s="19">
        <v>75600</v>
      </c>
      <c r="C123" s="20">
        <f t="shared" ref="C123:N125" si="19">$B123/12</f>
        <v>6300</v>
      </c>
      <c r="D123" s="20">
        <f t="shared" si="19"/>
        <v>6300</v>
      </c>
      <c r="E123" s="20">
        <f t="shared" si="19"/>
        <v>6300</v>
      </c>
      <c r="F123" s="20">
        <f t="shared" si="19"/>
        <v>6300</v>
      </c>
      <c r="G123" s="20">
        <f t="shared" si="19"/>
        <v>6300</v>
      </c>
      <c r="H123" s="20">
        <f t="shared" si="19"/>
        <v>6300</v>
      </c>
      <c r="I123" s="20">
        <f t="shared" si="19"/>
        <v>6300</v>
      </c>
      <c r="J123" s="20">
        <f t="shared" si="19"/>
        <v>6300</v>
      </c>
      <c r="K123" s="20">
        <f t="shared" si="19"/>
        <v>6300</v>
      </c>
      <c r="L123" s="20">
        <f t="shared" si="19"/>
        <v>6300</v>
      </c>
      <c r="M123" s="20">
        <f t="shared" si="19"/>
        <v>6300</v>
      </c>
      <c r="N123" s="20">
        <f t="shared" si="19"/>
        <v>6300</v>
      </c>
    </row>
    <row r="124" spans="1:17" x14ac:dyDescent="0.25">
      <c r="A124" s="18" t="s">
        <v>131</v>
      </c>
      <c r="B124" s="19">
        <v>6720</v>
      </c>
      <c r="C124" s="20">
        <f t="shared" si="19"/>
        <v>560</v>
      </c>
      <c r="D124" s="20">
        <f t="shared" si="19"/>
        <v>560</v>
      </c>
      <c r="E124" s="20">
        <f t="shared" si="19"/>
        <v>560</v>
      </c>
      <c r="F124" s="20">
        <f t="shared" si="19"/>
        <v>560</v>
      </c>
      <c r="G124" s="20">
        <f t="shared" si="19"/>
        <v>560</v>
      </c>
      <c r="H124" s="20">
        <f t="shared" si="19"/>
        <v>560</v>
      </c>
      <c r="I124" s="20">
        <f t="shared" si="19"/>
        <v>560</v>
      </c>
      <c r="J124" s="20">
        <f t="shared" si="19"/>
        <v>560</v>
      </c>
      <c r="K124" s="20">
        <f t="shared" si="19"/>
        <v>560</v>
      </c>
      <c r="L124" s="20">
        <f t="shared" si="19"/>
        <v>560</v>
      </c>
      <c r="M124" s="20">
        <f t="shared" si="19"/>
        <v>560</v>
      </c>
      <c r="N124" s="20">
        <f t="shared" si="19"/>
        <v>560</v>
      </c>
    </row>
    <row r="125" spans="1:17" ht="17.25" x14ac:dyDescent="0.4">
      <c r="A125" s="18" t="s">
        <v>132</v>
      </c>
      <c r="B125" s="27">
        <v>1680</v>
      </c>
      <c r="C125" s="28">
        <f t="shared" si="19"/>
        <v>140</v>
      </c>
      <c r="D125" s="28">
        <f t="shared" si="19"/>
        <v>140</v>
      </c>
      <c r="E125" s="28">
        <f t="shared" si="19"/>
        <v>140</v>
      </c>
      <c r="F125" s="28">
        <f t="shared" si="19"/>
        <v>140</v>
      </c>
      <c r="G125" s="28">
        <f t="shared" si="19"/>
        <v>140</v>
      </c>
      <c r="H125" s="28">
        <f t="shared" si="19"/>
        <v>140</v>
      </c>
      <c r="I125" s="28">
        <f t="shared" si="19"/>
        <v>140</v>
      </c>
      <c r="J125" s="28">
        <f t="shared" si="19"/>
        <v>140</v>
      </c>
      <c r="K125" s="28">
        <f t="shared" si="19"/>
        <v>140</v>
      </c>
      <c r="L125" s="28">
        <f t="shared" si="19"/>
        <v>140</v>
      </c>
      <c r="M125" s="28">
        <f t="shared" si="19"/>
        <v>140</v>
      </c>
      <c r="N125" s="28">
        <f t="shared" si="19"/>
        <v>140</v>
      </c>
    </row>
    <row r="126" spans="1:17" x14ac:dyDescent="0.25">
      <c r="A126" s="37"/>
      <c r="B126" s="38">
        <f>SUM(B123:B125)</f>
        <v>84000</v>
      </c>
      <c r="C126" s="15">
        <f t="shared" ref="C126:N126" si="20">SUM(C123:C125)</f>
        <v>7000</v>
      </c>
      <c r="D126" s="15">
        <f t="shared" si="20"/>
        <v>7000</v>
      </c>
      <c r="E126" s="15">
        <f t="shared" si="20"/>
        <v>7000</v>
      </c>
      <c r="F126" s="15">
        <f t="shared" si="20"/>
        <v>7000</v>
      </c>
      <c r="G126" s="15">
        <f t="shared" si="20"/>
        <v>7000</v>
      </c>
      <c r="H126" s="15">
        <f t="shared" si="20"/>
        <v>7000</v>
      </c>
      <c r="I126" s="15">
        <f t="shared" si="20"/>
        <v>7000</v>
      </c>
      <c r="J126" s="15">
        <f t="shared" si="20"/>
        <v>7000</v>
      </c>
      <c r="K126" s="15">
        <f t="shared" si="20"/>
        <v>7000</v>
      </c>
      <c r="L126" s="15">
        <f t="shared" si="20"/>
        <v>7000</v>
      </c>
      <c r="M126" s="15">
        <f t="shared" si="20"/>
        <v>7000</v>
      </c>
      <c r="N126" s="15">
        <f t="shared" si="20"/>
        <v>7000</v>
      </c>
      <c r="Q126">
        <f>B120/B128</f>
        <v>0.38878209358348925</v>
      </c>
    </row>
    <row r="127" spans="1:17" x14ac:dyDescent="0.25">
      <c r="A127" s="37"/>
      <c r="Q127">
        <f>B115/B128</f>
        <v>0.34648895114739597</v>
      </c>
    </row>
    <row r="128" spans="1:17" x14ac:dyDescent="0.25">
      <c r="A128" s="31" t="s">
        <v>133</v>
      </c>
      <c r="B128" s="38">
        <f>B44+B49+B69+B74+B86+B100+B111+B120+B126</f>
        <v>8400171.6563496292</v>
      </c>
      <c r="C128" s="38">
        <f t="shared" ref="C128:N128" si="21">C44+C49+C69+C74+C86+C100+C111+C120+C126</f>
        <v>700014.30469580239</v>
      </c>
      <c r="D128" s="38">
        <f t="shared" si="21"/>
        <v>700014.30469580239</v>
      </c>
      <c r="E128" s="38">
        <f t="shared" si="21"/>
        <v>700014.30469580239</v>
      </c>
      <c r="F128" s="38">
        <f t="shared" si="21"/>
        <v>700014.30469580239</v>
      </c>
      <c r="G128" s="38">
        <f t="shared" si="21"/>
        <v>700014.30469580239</v>
      </c>
      <c r="H128" s="38">
        <f t="shared" si="21"/>
        <v>700014.30469580239</v>
      </c>
      <c r="I128" s="38">
        <f t="shared" si="21"/>
        <v>700014.30469580239</v>
      </c>
      <c r="J128" s="38">
        <f t="shared" si="21"/>
        <v>700014.30469580239</v>
      </c>
      <c r="K128" s="38">
        <f t="shared" si="21"/>
        <v>700014.30469580239</v>
      </c>
      <c r="L128" s="38">
        <f t="shared" si="21"/>
        <v>700014.30469580239</v>
      </c>
      <c r="M128" s="38">
        <f t="shared" si="21"/>
        <v>700014.30469580239</v>
      </c>
      <c r="N128" s="38">
        <f t="shared" si="21"/>
        <v>700014.30469580239</v>
      </c>
    </row>
    <row r="130" spans="1:14" x14ac:dyDescent="0.25">
      <c r="A130" s="31" t="s">
        <v>134</v>
      </c>
      <c r="B130" s="38">
        <f>B30-B128</f>
        <v>954318.34365037084</v>
      </c>
      <c r="C130" s="38">
        <f t="shared" ref="C130:N130" si="22">C30-C128</f>
        <v>79526.528637530981</v>
      </c>
      <c r="D130" s="38">
        <f t="shared" si="22"/>
        <v>79526.528637530981</v>
      </c>
      <c r="E130" s="38">
        <f t="shared" si="22"/>
        <v>79526.528637530981</v>
      </c>
      <c r="F130" s="38">
        <f t="shared" si="22"/>
        <v>79526.528637530981</v>
      </c>
      <c r="G130" s="38">
        <f t="shared" si="22"/>
        <v>79526.528637530981</v>
      </c>
      <c r="H130" s="38">
        <f t="shared" si="22"/>
        <v>79526.528637530981</v>
      </c>
      <c r="I130" s="38">
        <f t="shared" si="22"/>
        <v>79526.528637530981</v>
      </c>
      <c r="J130" s="38">
        <f t="shared" si="22"/>
        <v>79526.528637530981</v>
      </c>
      <c r="K130" s="38">
        <f t="shared" si="22"/>
        <v>79526.528637530981</v>
      </c>
      <c r="L130" s="38">
        <f t="shared" si="22"/>
        <v>79526.528637530981</v>
      </c>
      <c r="M130" s="38">
        <f t="shared" si="22"/>
        <v>79526.528637530981</v>
      </c>
      <c r="N130" s="38">
        <f t="shared" si="22"/>
        <v>79526.528637530981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A2E1D-DAA0-4AD7-AF81-2E31B1BD1DE1}">
  <dimension ref="A2:O130"/>
  <sheetViews>
    <sheetView showGridLines="0" workbookViewId="0"/>
  </sheetViews>
  <sheetFormatPr defaultRowHeight="15" x14ac:dyDescent="0.25"/>
  <cols>
    <col min="1" max="1" width="45.85546875" bestFit="1" customWidth="1"/>
    <col min="2" max="2" width="11.7109375" customWidth="1"/>
    <col min="3" max="14" width="11.5703125" bestFit="1" customWidth="1"/>
    <col min="15" max="15" width="9.5703125" bestFit="1" customWidth="1"/>
  </cols>
  <sheetData>
    <row r="2" spans="1:15" x14ac:dyDescent="0.25">
      <c r="B2" s="11"/>
    </row>
    <row r="3" spans="1:15" ht="30" x14ac:dyDescent="0.25">
      <c r="B3" s="8" t="s">
        <v>3</v>
      </c>
      <c r="C3" s="43">
        <v>44013</v>
      </c>
      <c r="D3" s="43">
        <v>44044</v>
      </c>
      <c r="E3" s="43">
        <v>44075</v>
      </c>
      <c r="F3" s="43">
        <v>44105</v>
      </c>
      <c r="G3" s="43">
        <v>44136</v>
      </c>
      <c r="H3" s="43">
        <v>44166</v>
      </c>
      <c r="I3" s="43">
        <v>44197</v>
      </c>
      <c r="J3" s="43">
        <v>44228</v>
      </c>
      <c r="K3" s="43">
        <v>44256</v>
      </c>
      <c r="L3" s="43">
        <v>44287</v>
      </c>
      <c r="M3" s="43">
        <v>44317</v>
      </c>
      <c r="N3" s="43">
        <v>44348</v>
      </c>
    </row>
    <row r="4" spans="1:15" x14ac:dyDescent="0.25">
      <c r="B4" s="8"/>
    </row>
    <row r="5" spans="1:15" x14ac:dyDescent="0.25">
      <c r="B5" s="8"/>
    </row>
    <row r="6" spans="1:15" x14ac:dyDescent="0.25">
      <c r="A6" s="11" t="s">
        <v>11</v>
      </c>
      <c r="B6" s="12">
        <v>2</v>
      </c>
    </row>
    <row r="7" spans="1:15" x14ac:dyDescent="0.25">
      <c r="A7" s="11" t="s">
        <v>12</v>
      </c>
      <c r="B7" s="16">
        <v>4.7244094488188983E-2</v>
      </c>
    </row>
    <row r="8" spans="1:15" x14ac:dyDescent="0.25">
      <c r="A8" s="11" t="s">
        <v>13</v>
      </c>
      <c r="B8" s="12"/>
    </row>
    <row r="9" spans="1:15" x14ac:dyDescent="0.25">
      <c r="B9" s="8"/>
    </row>
    <row r="10" spans="1:15" x14ac:dyDescent="0.25">
      <c r="A10" s="11" t="s">
        <v>14</v>
      </c>
    </row>
    <row r="11" spans="1:15" x14ac:dyDescent="0.25">
      <c r="A11" s="18" t="s">
        <v>15</v>
      </c>
      <c r="B11" s="19">
        <v>0</v>
      </c>
      <c r="C11" s="20">
        <f>$B11/12</f>
        <v>0</v>
      </c>
      <c r="D11" s="20">
        <f>$B11/12</f>
        <v>0</v>
      </c>
      <c r="E11" s="20">
        <f t="shared" ref="E11:N26" si="0">$B11/12</f>
        <v>0</v>
      </c>
      <c r="F11" s="20">
        <f t="shared" si="0"/>
        <v>0</v>
      </c>
      <c r="G11" s="20">
        <f t="shared" si="0"/>
        <v>0</v>
      </c>
      <c r="H11" s="20">
        <f t="shared" si="0"/>
        <v>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20">
        <f t="shared" si="0"/>
        <v>0</v>
      </c>
      <c r="O11" t="s">
        <v>16</v>
      </c>
    </row>
    <row r="12" spans="1:15" x14ac:dyDescent="0.25">
      <c r="A12" s="18" t="s">
        <v>17</v>
      </c>
      <c r="B12" s="19">
        <v>0</v>
      </c>
      <c r="C12" s="20">
        <f t="shared" ref="C12:N29" si="1">$B12/12</f>
        <v>0</v>
      </c>
      <c r="D12" s="20">
        <f t="shared" si="1"/>
        <v>0</v>
      </c>
      <c r="E12" s="20">
        <f t="shared" si="0"/>
        <v>0</v>
      </c>
      <c r="F12" s="20">
        <f t="shared" si="0"/>
        <v>0</v>
      </c>
      <c r="G12" s="20">
        <f t="shared" si="0"/>
        <v>0</v>
      </c>
      <c r="H12" s="20">
        <f t="shared" si="0"/>
        <v>0</v>
      </c>
      <c r="I12" s="20">
        <f t="shared" si="0"/>
        <v>0</v>
      </c>
      <c r="J12" s="20">
        <f t="shared" si="0"/>
        <v>0</v>
      </c>
      <c r="K12" s="20">
        <f t="shared" si="0"/>
        <v>0</v>
      </c>
      <c r="L12" s="20">
        <f t="shared" si="0"/>
        <v>0</v>
      </c>
      <c r="M12" s="20">
        <f t="shared" si="0"/>
        <v>0</v>
      </c>
      <c r="N12" s="20">
        <f t="shared" si="0"/>
        <v>0</v>
      </c>
    </row>
    <row r="13" spans="1:15" x14ac:dyDescent="0.25">
      <c r="A13" s="18" t="s">
        <v>18</v>
      </c>
      <c r="B13" s="19">
        <v>0</v>
      </c>
      <c r="C13" s="20">
        <f t="shared" si="1"/>
        <v>0</v>
      </c>
      <c r="D13" s="20">
        <f t="shared" si="1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t="s">
        <v>19</v>
      </c>
    </row>
    <row r="14" spans="1:15" x14ac:dyDescent="0.25">
      <c r="A14" s="18" t="s">
        <v>20</v>
      </c>
      <c r="B14" s="19">
        <v>0</v>
      </c>
      <c r="C14" s="20">
        <f t="shared" si="1"/>
        <v>0</v>
      </c>
      <c r="D14" s="20">
        <f t="shared" si="1"/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  <c r="N14" s="20">
        <f t="shared" si="0"/>
        <v>0</v>
      </c>
    </row>
    <row r="15" spans="1:15" x14ac:dyDescent="0.25">
      <c r="A15" s="18" t="s">
        <v>21</v>
      </c>
      <c r="B15" s="19">
        <v>0</v>
      </c>
      <c r="C15" s="20">
        <f t="shared" si="1"/>
        <v>0</v>
      </c>
      <c r="D15" s="20">
        <f t="shared" si="1"/>
        <v>0</v>
      </c>
      <c r="E15" s="20">
        <f t="shared" si="0"/>
        <v>0</v>
      </c>
      <c r="F15" s="20">
        <f t="shared" si="0"/>
        <v>0</v>
      </c>
      <c r="G15" s="20">
        <f t="shared" si="0"/>
        <v>0</v>
      </c>
      <c r="H15" s="20">
        <f t="shared" si="0"/>
        <v>0</v>
      </c>
      <c r="I15" s="20">
        <f t="shared" si="0"/>
        <v>0</v>
      </c>
      <c r="J15" s="20">
        <f t="shared" si="0"/>
        <v>0</v>
      </c>
      <c r="K15" s="20">
        <f t="shared" si="0"/>
        <v>0</v>
      </c>
      <c r="L15" s="20">
        <f t="shared" si="0"/>
        <v>0</v>
      </c>
      <c r="M15" s="20">
        <f t="shared" si="0"/>
        <v>0</v>
      </c>
      <c r="N15" s="20">
        <f t="shared" si="0"/>
        <v>0</v>
      </c>
    </row>
    <row r="16" spans="1:15" x14ac:dyDescent="0.25">
      <c r="A16" s="18" t="s">
        <v>22</v>
      </c>
      <c r="B16" s="19">
        <v>0</v>
      </c>
      <c r="C16" s="20">
        <f t="shared" si="1"/>
        <v>0</v>
      </c>
      <c r="D16" s="20">
        <f t="shared" si="1"/>
        <v>0</v>
      </c>
      <c r="E16" s="20">
        <f t="shared" si="0"/>
        <v>0</v>
      </c>
      <c r="F16" s="20">
        <f t="shared" si="0"/>
        <v>0</v>
      </c>
      <c r="G16" s="20">
        <f t="shared" si="0"/>
        <v>0</v>
      </c>
      <c r="H16" s="20">
        <f t="shared" si="0"/>
        <v>0</v>
      </c>
      <c r="I16" s="20">
        <f t="shared" si="0"/>
        <v>0</v>
      </c>
      <c r="J16" s="20">
        <f t="shared" si="0"/>
        <v>0</v>
      </c>
      <c r="K16" s="20">
        <f t="shared" si="0"/>
        <v>0</v>
      </c>
      <c r="L16" s="20">
        <f t="shared" si="0"/>
        <v>0</v>
      </c>
      <c r="M16" s="20">
        <f t="shared" si="0"/>
        <v>0</v>
      </c>
      <c r="N16" s="20">
        <f t="shared" si="0"/>
        <v>0</v>
      </c>
    </row>
    <row r="17" spans="1:15" x14ac:dyDescent="0.25">
      <c r="A17" s="18" t="s">
        <v>23</v>
      </c>
      <c r="B17" s="19"/>
      <c r="C17" s="20">
        <f t="shared" si="1"/>
        <v>0</v>
      </c>
      <c r="D17" s="20">
        <f t="shared" si="1"/>
        <v>0</v>
      </c>
      <c r="E17" s="20">
        <f t="shared" si="0"/>
        <v>0</v>
      </c>
      <c r="F17" s="20">
        <f t="shared" si="0"/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  <c r="L17" s="20">
        <f t="shared" si="0"/>
        <v>0</v>
      </c>
      <c r="M17" s="20">
        <f t="shared" si="0"/>
        <v>0</v>
      </c>
      <c r="N17" s="20">
        <f t="shared" si="0"/>
        <v>0</v>
      </c>
      <c r="O17" t="s">
        <v>24</v>
      </c>
    </row>
    <row r="18" spans="1:15" x14ac:dyDescent="0.25">
      <c r="A18" s="18" t="s">
        <v>25</v>
      </c>
      <c r="B18" s="19">
        <v>0</v>
      </c>
      <c r="C18" s="20">
        <f t="shared" si="1"/>
        <v>0</v>
      </c>
      <c r="D18" s="20">
        <f t="shared" si="1"/>
        <v>0</v>
      </c>
      <c r="E18" s="20">
        <f t="shared" si="0"/>
        <v>0</v>
      </c>
      <c r="F18" s="20">
        <f t="shared" si="0"/>
        <v>0</v>
      </c>
      <c r="G18" s="20">
        <f t="shared" si="0"/>
        <v>0</v>
      </c>
      <c r="H18" s="20">
        <f t="shared" si="0"/>
        <v>0</v>
      </c>
      <c r="I18" s="20">
        <f t="shared" si="0"/>
        <v>0</v>
      </c>
      <c r="J18" s="20">
        <f t="shared" si="0"/>
        <v>0</v>
      </c>
      <c r="K18" s="20">
        <f t="shared" si="0"/>
        <v>0</v>
      </c>
      <c r="L18" s="20">
        <f t="shared" si="0"/>
        <v>0</v>
      </c>
      <c r="M18" s="20">
        <f t="shared" si="0"/>
        <v>0</v>
      </c>
      <c r="N18" s="20">
        <f t="shared" si="0"/>
        <v>0</v>
      </c>
    </row>
    <row r="19" spans="1:15" x14ac:dyDescent="0.25">
      <c r="A19" s="18" t="s">
        <v>26</v>
      </c>
      <c r="B19" s="19">
        <v>0</v>
      </c>
      <c r="C19" s="20">
        <f t="shared" si="1"/>
        <v>0</v>
      </c>
      <c r="D19" s="20">
        <f t="shared" si="1"/>
        <v>0</v>
      </c>
      <c r="E19" s="20">
        <f t="shared" si="0"/>
        <v>0</v>
      </c>
      <c r="F19" s="20">
        <f t="shared" si="0"/>
        <v>0</v>
      </c>
      <c r="G19" s="20">
        <f t="shared" si="0"/>
        <v>0</v>
      </c>
      <c r="H19" s="20">
        <f t="shared" si="0"/>
        <v>0</v>
      </c>
      <c r="I19" s="20">
        <f t="shared" si="0"/>
        <v>0</v>
      </c>
      <c r="J19" s="20">
        <f t="shared" si="0"/>
        <v>0</v>
      </c>
      <c r="K19" s="20">
        <f t="shared" si="0"/>
        <v>0</v>
      </c>
      <c r="L19" s="20">
        <f t="shared" si="0"/>
        <v>0</v>
      </c>
      <c r="M19" s="20">
        <f t="shared" si="0"/>
        <v>0</v>
      </c>
      <c r="N19" s="20">
        <f t="shared" si="0"/>
        <v>0</v>
      </c>
    </row>
    <row r="20" spans="1:15" x14ac:dyDescent="0.25">
      <c r="A20" s="18" t="s">
        <v>27</v>
      </c>
      <c r="B20" s="19">
        <v>0</v>
      </c>
      <c r="C20" s="20">
        <f t="shared" si="1"/>
        <v>0</v>
      </c>
      <c r="D20" s="20">
        <f t="shared" si="1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</row>
    <row r="21" spans="1:15" x14ac:dyDescent="0.25">
      <c r="A21" s="18" t="s">
        <v>28</v>
      </c>
      <c r="B21" s="19"/>
      <c r="C21" s="20">
        <f t="shared" si="1"/>
        <v>0</v>
      </c>
      <c r="D21" s="20">
        <f t="shared" si="1"/>
        <v>0</v>
      </c>
      <c r="E21" s="20">
        <f t="shared" si="0"/>
        <v>0</v>
      </c>
      <c r="F21" s="20">
        <f t="shared" si="0"/>
        <v>0</v>
      </c>
      <c r="G21" s="20">
        <f t="shared" si="0"/>
        <v>0</v>
      </c>
      <c r="H21" s="20">
        <f t="shared" si="0"/>
        <v>0</v>
      </c>
      <c r="I21" s="20">
        <f t="shared" si="0"/>
        <v>0</v>
      </c>
      <c r="J21" s="20">
        <f t="shared" si="0"/>
        <v>0</v>
      </c>
      <c r="K21" s="20">
        <f t="shared" si="0"/>
        <v>0</v>
      </c>
      <c r="L21" s="20">
        <f t="shared" si="0"/>
        <v>0</v>
      </c>
      <c r="M21" s="20">
        <f t="shared" si="0"/>
        <v>0</v>
      </c>
      <c r="N21" s="20">
        <f t="shared" si="0"/>
        <v>0</v>
      </c>
      <c r="O21" t="s">
        <v>29</v>
      </c>
    </row>
    <row r="22" spans="1:15" x14ac:dyDescent="0.25">
      <c r="A22" s="18" t="s">
        <v>30</v>
      </c>
      <c r="B22" s="19">
        <v>0</v>
      </c>
      <c r="C22" s="20">
        <f t="shared" si="1"/>
        <v>0</v>
      </c>
      <c r="D22" s="20">
        <f t="shared" si="1"/>
        <v>0</v>
      </c>
      <c r="E22" s="20">
        <f t="shared" si="0"/>
        <v>0</v>
      </c>
      <c r="F22" s="20">
        <f t="shared" si="0"/>
        <v>0</v>
      </c>
      <c r="G22" s="20">
        <f t="shared" si="0"/>
        <v>0</v>
      </c>
      <c r="H22" s="20">
        <f t="shared" si="0"/>
        <v>0</v>
      </c>
      <c r="I22" s="20">
        <f t="shared" si="0"/>
        <v>0</v>
      </c>
      <c r="J22" s="20">
        <f t="shared" si="0"/>
        <v>0</v>
      </c>
      <c r="K22" s="20">
        <f t="shared" si="0"/>
        <v>0</v>
      </c>
      <c r="L22" s="20">
        <f t="shared" si="0"/>
        <v>0</v>
      </c>
      <c r="M22" s="20">
        <f t="shared" si="0"/>
        <v>0</v>
      </c>
      <c r="N22" s="20">
        <f t="shared" si="0"/>
        <v>0</v>
      </c>
      <c r="O22" t="s">
        <v>24</v>
      </c>
    </row>
    <row r="23" spans="1:15" x14ac:dyDescent="0.25">
      <c r="A23" s="18" t="s">
        <v>31</v>
      </c>
      <c r="B23" s="19">
        <v>0</v>
      </c>
      <c r="C23" s="20">
        <f t="shared" si="1"/>
        <v>0</v>
      </c>
      <c r="D23" s="20">
        <f t="shared" si="1"/>
        <v>0</v>
      </c>
      <c r="E23" s="20">
        <f t="shared" si="0"/>
        <v>0</v>
      </c>
      <c r="F23" s="20">
        <f t="shared" si="0"/>
        <v>0</v>
      </c>
      <c r="G23" s="20">
        <f t="shared" si="0"/>
        <v>0</v>
      </c>
      <c r="H23" s="20">
        <f t="shared" si="0"/>
        <v>0</v>
      </c>
      <c r="I23" s="20">
        <f t="shared" si="0"/>
        <v>0</v>
      </c>
      <c r="J23" s="20">
        <f t="shared" si="0"/>
        <v>0</v>
      </c>
      <c r="K23" s="20">
        <f t="shared" si="0"/>
        <v>0</v>
      </c>
      <c r="L23" s="20">
        <f t="shared" si="0"/>
        <v>0</v>
      </c>
      <c r="M23" s="20">
        <f t="shared" si="0"/>
        <v>0</v>
      </c>
      <c r="N23" s="20">
        <f t="shared" si="0"/>
        <v>0</v>
      </c>
    </row>
    <row r="24" spans="1:15" x14ac:dyDescent="0.25">
      <c r="A24" s="18" t="s">
        <v>32</v>
      </c>
      <c r="B24" s="19">
        <v>0</v>
      </c>
      <c r="C24" s="20">
        <f t="shared" si="1"/>
        <v>0</v>
      </c>
      <c r="D24" s="20">
        <f t="shared" si="1"/>
        <v>0</v>
      </c>
      <c r="E24" s="20">
        <f t="shared" si="0"/>
        <v>0</v>
      </c>
      <c r="F24" s="20">
        <f t="shared" si="0"/>
        <v>0</v>
      </c>
      <c r="G24" s="20">
        <f t="shared" si="0"/>
        <v>0</v>
      </c>
      <c r="H24" s="20">
        <f t="shared" si="0"/>
        <v>0</v>
      </c>
      <c r="I24" s="20">
        <f t="shared" si="0"/>
        <v>0</v>
      </c>
      <c r="J24" s="20">
        <f t="shared" si="0"/>
        <v>0</v>
      </c>
      <c r="K24" s="20">
        <f t="shared" si="0"/>
        <v>0</v>
      </c>
      <c r="L24" s="20">
        <f t="shared" si="0"/>
        <v>0</v>
      </c>
      <c r="M24" s="20">
        <f t="shared" si="0"/>
        <v>0</v>
      </c>
      <c r="N24" s="20">
        <f t="shared" si="0"/>
        <v>0</v>
      </c>
      <c r="O24" t="s">
        <v>33</v>
      </c>
    </row>
    <row r="25" spans="1:15" x14ac:dyDescent="0.25">
      <c r="A25" s="18" t="s">
        <v>34</v>
      </c>
      <c r="B25" s="19">
        <v>0</v>
      </c>
      <c r="C25" s="20">
        <f t="shared" si="1"/>
        <v>0</v>
      </c>
      <c r="D25" s="20">
        <f t="shared" si="1"/>
        <v>0</v>
      </c>
      <c r="E25" s="20">
        <f t="shared" si="0"/>
        <v>0</v>
      </c>
      <c r="F25" s="20">
        <f t="shared" si="0"/>
        <v>0</v>
      </c>
      <c r="G25" s="20">
        <f t="shared" si="0"/>
        <v>0</v>
      </c>
      <c r="H25" s="20">
        <f t="shared" si="0"/>
        <v>0</v>
      </c>
      <c r="I25" s="20">
        <f t="shared" si="0"/>
        <v>0</v>
      </c>
      <c r="J25" s="20">
        <f t="shared" si="0"/>
        <v>0</v>
      </c>
      <c r="K25" s="20">
        <f t="shared" si="0"/>
        <v>0</v>
      </c>
      <c r="L25" s="20">
        <f t="shared" si="0"/>
        <v>0</v>
      </c>
      <c r="M25" s="20">
        <f t="shared" si="0"/>
        <v>0</v>
      </c>
      <c r="N25" s="20">
        <f t="shared" si="0"/>
        <v>0</v>
      </c>
      <c r="O25" t="s">
        <v>35</v>
      </c>
    </row>
    <row r="26" spans="1:15" x14ac:dyDescent="0.25">
      <c r="A26" s="18" t="s">
        <v>36</v>
      </c>
      <c r="B26" s="19">
        <v>0</v>
      </c>
      <c r="C26" s="20">
        <f t="shared" si="1"/>
        <v>0</v>
      </c>
      <c r="D26" s="20">
        <f t="shared" si="1"/>
        <v>0</v>
      </c>
      <c r="E26" s="20">
        <f t="shared" si="0"/>
        <v>0</v>
      </c>
      <c r="F26" s="20">
        <f t="shared" si="0"/>
        <v>0</v>
      </c>
      <c r="G26" s="20">
        <f t="shared" si="0"/>
        <v>0</v>
      </c>
      <c r="H26" s="20">
        <f t="shared" si="0"/>
        <v>0</v>
      </c>
      <c r="I26" s="20">
        <f t="shared" si="0"/>
        <v>0</v>
      </c>
      <c r="J26" s="20">
        <f t="shared" si="0"/>
        <v>0</v>
      </c>
      <c r="K26" s="20">
        <f t="shared" si="0"/>
        <v>0</v>
      </c>
      <c r="L26" s="20">
        <f t="shared" si="0"/>
        <v>0</v>
      </c>
      <c r="M26" s="20">
        <f t="shared" si="0"/>
        <v>0</v>
      </c>
      <c r="N26" s="20">
        <f t="shared" si="0"/>
        <v>0</v>
      </c>
    </row>
    <row r="27" spans="1:15" x14ac:dyDescent="0.25">
      <c r="A27" s="18" t="s">
        <v>37</v>
      </c>
      <c r="B27" s="19">
        <v>0</v>
      </c>
      <c r="C27" s="20">
        <f t="shared" si="1"/>
        <v>0</v>
      </c>
      <c r="D27" s="20">
        <f t="shared" si="1"/>
        <v>0</v>
      </c>
      <c r="E27" s="20">
        <f t="shared" si="1"/>
        <v>0</v>
      </c>
      <c r="F27" s="20">
        <f t="shared" si="1"/>
        <v>0</v>
      </c>
      <c r="G27" s="20">
        <f t="shared" si="1"/>
        <v>0</v>
      </c>
      <c r="H27" s="20">
        <f t="shared" si="1"/>
        <v>0</v>
      </c>
      <c r="I27" s="20">
        <f t="shared" si="1"/>
        <v>0</v>
      </c>
      <c r="J27" s="20">
        <f t="shared" si="1"/>
        <v>0</v>
      </c>
      <c r="K27" s="20">
        <f t="shared" si="1"/>
        <v>0</v>
      </c>
      <c r="L27" s="20">
        <f t="shared" si="1"/>
        <v>0</v>
      </c>
      <c r="M27" s="20">
        <f t="shared" si="1"/>
        <v>0</v>
      </c>
      <c r="N27" s="20">
        <f t="shared" si="1"/>
        <v>0</v>
      </c>
    </row>
    <row r="28" spans="1:15" x14ac:dyDescent="0.25">
      <c r="A28" s="18" t="s">
        <v>38</v>
      </c>
      <c r="B28" s="24">
        <v>0</v>
      </c>
      <c r="C28" s="20">
        <f t="shared" si="1"/>
        <v>0</v>
      </c>
      <c r="D28" s="20">
        <f t="shared" si="1"/>
        <v>0</v>
      </c>
      <c r="E28" s="20">
        <f t="shared" si="1"/>
        <v>0</v>
      </c>
      <c r="F28" s="20">
        <f t="shared" si="1"/>
        <v>0</v>
      </c>
      <c r="G28" s="20">
        <f t="shared" si="1"/>
        <v>0</v>
      </c>
      <c r="H28" s="20">
        <f t="shared" si="1"/>
        <v>0</v>
      </c>
      <c r="I28" s="20">
        <f t="shared" si="1"/>
        <v>0</v>
      </c>
      <c r="J28" s="20">
        <f t="shared" si="1"/>
        <v>0</v>
      </c>
      <c r="K28" s="20">
        <f t="shared" si="1"/>
        <v>0</v>
      </c>
      <c r="L28" s="20">
        <f t="shared" si="1"/>
        <v>0</v>
      </c>
      <c r="M28" s="20">
        <f t="shared" si="1"/>
        <v>0</v>
      </c>
      <c r="N28" s="20">
        <f t="shared" si="1"/>
        <v>0</v>
      </c>
      <c r="O28" t="s">
        <v>39</v>
      </c>
    </row>
    <row r="29" spans="1:15" ht="17.25" x14ac:dyDescent="0.4">
      <c r="A29" s="18" t="s">
        <v>40</v>
      </c>
      <c r="B29" s="27">
        <v>0</v>
      </c>
      <c r="C29" s="28">
        <f t="shared" si="1"/>
        <v>0</v>
      </c>
      <c r="D29" s="28">
        <f t="shared" si="1"/>
        <v>0</v>
      </c>
      <c r="E29" s="28">
        <f t="shared" si="1"/>
        <v>0</v>
      </c>
      <c r="F29" s="28">
        <f t="shared" si="1"/>
        <v>0</v>
      </c>
      <c r="G29" s="28">
        <f t="shared" si="1"/>
        <v>0</v>
      </c>
      <c r="H29" s="28">
        <f t="shared" si="1"/>
        <v>0</v>
      </c>
      <c r="I29" s="28">
        <f t="shared" si="1"/>
        <v>0</v>
      </c>
      <c r="J29" s="28">
        <f t="shared" si="1"/>
        <v>0</v>
      </c>
      <c r="K29" s="28">
        <f t="shared" si="1"/>
        <v>0</v>
      </c>
      <c r="L29" s="28">
        <f t="shared" si="1"/>
        <v>0</v>
      </c>
      <c r="M29" s="28">
        <f t="shared" si="1"/>
        <v>0</v>
      </c>
      <c r="N29" s="28">
        <f t="shared" si="1"/>
        <v>0</v>
      </c>
    </row>
    <row r="30" spans="1:15" x14ac:dyDescent="0.25">
      <c r="A30" s="31" t="s">
        <v>41</v>
      </c>
      <c r="B30" s="15">
        <f>SUM(B11:B29)</f>
        <v>0</v>
      </c>
      <c r="C30" s="15">
        <f t="shared" ref="C30:N30" si="2">SUM(C11:C29)</f>
        <v>0</v>
      </c>
      <c r="D30" s="15">
        <f t="shared" si="2"/>
        <v>0</v>
      </c>
      <c r="E30" s="15">
        <f t="shared" si="2"/>
        <v>0</v>
      </c>
      <c r="F30" s="15">
        <f t="shared" si="2"/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</row>
    <row r="31" spans="1:15" x14ac:dyDescent="0.25">
      <c r="A31" s="31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32"/>
    </row>
    <row r="32" spans="1:15" x14ac:dyDescent="0.25">
      <c r="A32" s="11" t="s">
        <v>42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5" x14ac:dyDescent="0.25">
      <c r="A33" s="33" t="s">
        <v>43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5" x14ac:dyDescent="0.25">
      <c r="A34" s="18" t="s">
        <v>44</v>
      </c>
      <c r="B34" s="20">
        <v>0</v>
      </c>
      <c r="C34" s="20">
        <f t="shared" ref="C34:N43" si="3">$B34/12</f>
        <v>0</v>
      </c>
      <c r="D34" s="20">
        <f t="shared" si="3"/>
        <v>0</v>
      </c>
      <c r="E34" s="20">
        <f t="shared" si="3"/>
        <v>0</v>
      </c>
      <c r="F34" s="20">
        <f t="shared" si="3"/>
        <v>0</v>
      </c>
      <c r="G34" s="20">
        <f t="shared" si="3"/>
        <v>0</v>
      </c>
      <c r="H34" s="20">
        <f t="shared" si="3"/>
        <v>0</v>
      </c>
      <c r="I34" s="20">
        <f t="shared" si="3"/>
        <v>0</v>
      </c>
      <c r="J34" s="20">
        <f t="shared" si="3"/>
        <v>0</v>
      </c>
      <c r="K34" s="20">
        <f t="shared" si="3"/>
        <v>0</v>
      </c>
      <c r="L34" s="20">
        <f t="shared" si="3"/>
        <v>0</v>
      </c>
      <c r="M34" s="20">
        <f t="shared" si="3"/>
        <v>0</v>
      </c>
      <c r="N34" s="20">
        <f t="shared" si="3"/>
        <v>0</v>
      </c>
    </row>
    <row r="35" spans="1:15" x14ac:dyDescent="0.25">
      <c r="A35" s="18" t="s">
        <v>45</v>
      </c>
      <c r="B35" s="20">
        <v>0</v>
      </c>
      <c r="C35" s="20">
        <f t="shared" si="3"/>
        <v>0</v>
      </c>
      <c r="D35" s="20">
        <f t="shared" si="3"/>
        <v>0</v>
      </c>
      <c r="E35" s="20">
        <f t="shared" si="3"/>
        <v>0</v>
      </c>
      <c r="F35" s="20">
        <f t="shared" si="3"/>
        <v>0</v>
      </c>
      <c r="G35" s="20">
        <f t="shared" si="3"/>
        <v>0</v>
      </c>
      <c r="H35" s="20">
        <f t="shared" si="3"/>
        <v>0</v>
      </c>
      <c r="I35" s="20">
        <f t="shared" si="3"/>
        <v>0</v>
      </c>
      <c r="J35" s="20">
        <f t="shared" si="3"/>
        <v>0</v>
      </c>
      <c r="K35" s="20">
        <f t="shared" si="3"/>
        <v>0</v>
      </c>
      <c r="L35" s="20">
        <f t="shared" si="3"/>
        <v>0</v>
      </c>
      <c r="M35" s="20">
        <f t="shared" si="3"/>
        <v>0</v>
      </c>
      <c r="N35" s="20">
        <f t="shared" si="3"/>
        <v>0</v>
      </c>
    </row>
    <row r="36" spans="1:15" x14ac:dyDescent="0.25">
      <c r="A36" s="18" t="s">
        <v>46</v>
      </c>
      <c r="B36" s="20">
        <v>0</v>
      </c>
      <c r="C36" s="20">
        <f t="shared" si="3"/>
        <v>0</v>
      </c>
      <c r="D36" s="20">
        <f t="shared" si="3"/>
        <v>0</v>
      </c>
      <c r="E36" s="20">
        <f t="shared" si="3"/>
        <v>0</v>
      </c>
      <c r="F36" s="20">
        <f t="shared" si="3"/>
        <v>0</v>
      </c>
      <c r="G36" s="20">
        <f t="shared" si="3"/>
        <v>0</v>
      </c>
      <c r="H36" s="20">
        <f t="shared" si="3"/>
        <v>0</v>
      </c>
      <c r="I36" s="20">
        <f t="shared" si="3"/>
        <v>0</v>
      </c>
      <c r="J36" s="20">
        <f t="shared" si="3"/>
        <v>0</v>
      </c>
      <c r="K36" s="20">
        <f t="shared" si="3"/>
        <v>0</v>
      </c>
      <c r="L36" s="20">
        <f t="shared" si="3"/>
        <v>0</v>
      </c>
      <c r="M36" s="20">
        <f t="shared" si="3"/>
        <v>0</v>
      </c>
      <c r="N36" s="20">
        <f t="shared" si="3"/>
        <v>0</v>
      </c>
      <c r="O36" t="s">
        <v>47</v>
      </c>
    </row>
    <row r="37" spans="1:15" x14ac:dyDescent="0.25">
      <c r="A37" s="18" t="s">
        <v>48</v>
      </c>
      <c r="B37" s="20">
        <v>0</v>
      </c>
      <c r="C37" s="20">
        <f t="shared" si="3"/>
        <v>0</v>
      </c>
      <c r="D37" s="20">
        <f t="shared" si="3"/>
        <v>0</v>
      </c>
      <c r="E37" s="20">
        <f t="shared" si="3"/>
        <v>0</v>
      </c>
      <c r="F37" s="20">
        <f t="shared" si="3"/>
        <v>0</v>
      </c>
      <c r="G37" s="20">
        <f t="shared" si="3"/>
        <v>0</v>
      </c>
      <c r="H37" s="20">
        <f t="shared" si="3"/>
        <v>0</v>
      </c>
      <c r="I37" s="20">
        <f t="shared" si="3"/>
        <v>0</v>
      </c>
      <c r="J37" s="20">
        <f t="shared" si="3"/>
        <v>0</v>
      </c>
      <c r="K37" s="20">
        <f t="shared" si="3"/>
        <v>0</v>
      </c>
      <c r="L37" s="20">
        <f t="shared" si="3"/>
        <v>0</v>
      </c>
      <c r="M37" s="20">
        <f t="shared" si="3"/>
        <v>0</v>
      </c>
      <c r="N37" s="20">
        <f t="shared" si="3"/>
        <v>0</v>
      </c>
    </row>
    <row r="38" spans="1:15" x14ac:dyDescent="0.25">
      <c r="A38" s="18" t="s">
        <v>49</v>
      </c>
      <c r="B38" s="20">
        <v>2400</v>
      </c>
      <c r="C38" s="20">
        <f t="shared" si="3"/>
        <v>200</v>
      </c>
      <c r="D38" s="20">
        <f t="shared" si="3"/>
        <v>200</v>
      </c>
      <c r="E38" s="20">
        <f t="shared" si="3"/>
        <v>200</v>
      </c>
      <c r="F38" s="20">
        <f t="shared" si="3"/>
        <v>200</v>
      </c>
      <c r="G38" s="20">
        <f t="shared" si="3"/>
        <v>200</v>
      </c>
      <c r="H38" s="20">
        <f t="shared" si="3"/>
        <v>200</v>
      </c>
      <c r="I38" s="20">
        <f t="shared" si="3"/>
        <v>200</v>
      </c>
      <c r="J38" s="20">
        <f t="shared" si="3"/>
        <v>200</v>
      </c>
      <c r="K38" s="20">
        <f t="shared" si="3"/>
        <v>200</v>
      </c>
      <c r="L38" s="20">
        <f t="shared" si="3"/>
        <v>200</v>
      </c>
      <c r="M38" s="20">
        <f t="shared" si="3"/>
        <v>200</v>
      </c>
      <c r="N38" s="20">
        <f t="shared" si="3"/>
        <v>200</v>
      </c>
      <c r="O38" t="s">
        <v>50</v>
      </c>
    </row>
    <row r="39" spans="1:15" x14ac:dyDescent="0.25">
      <c r="A39" s="18" t="s">
        <v>51</v>
      </c>
      <c r="B39" s="20">
        <v>0</v>
      </c>
      <c r="C39" s="20">
        <f t="shared" si="3"/>
        <v>0</v>
      </c>
      <c r="D39" s="20">
        <f t="shared" si="3"/>
        <v>0</v>
      </c>
      <c r="E39" s="20">
        <f t="shared" si="3"/>
        <v>0</v>
      </c>
      <c r="F39" s="20">
        <f t="shared" si="3"/>
        <v>0</v>
      </c>
      <c r="G39" s="20">
        <f t="shared" si="3"/>
        <v>0</v>
      </c>
      <c r="H39" s="20">
        <f t="shared" si="3"/>
        <v>0</v>
      </c>
      <c r="I39" s="20">
        <f t="shared" si="3"/>
        <v>0</v>
      </c>
      <c r="J39" s="20">
        <f t="shared" si="3"/>
        <v>0</v>
      </c>
      <c r="K39" s="20">
        <f t="shared" si="3"/>
        <v>0</v>
      </c>
      <c r="L39" s="20">
        <f t="shared" si="3"/>
        <v>0</v>
      </c>
      <c r="M39" s="20">
        <f t="shared" si="3"/>
        <v>0</v>
      </c>
      <c r="N39" s="20">
        <f t="shared" si="3"/>
        <v>0</v>
      </c>
      <c r="O39" t="s">
        <v>52</v>
      </c>
    </row>
    <row r="40" spans="1:15" x14ac:dyDescent="0.25">
      <c r="A40" s="18" t="s">
        <v>53</v>
      </c>
      <c r="B40" s="20">
        <v>0</v>
      </c>
      <c r="C40" s="20">
        <f t="shared" si="3"/>
        <v>0</v>
      </c>
      <c r="D40" s="20">
        <f t="shared" si="3"/>
        <v>0</v>
      </c>
      <c r="E40" s="20">
        <f t="shared" si="3"/>
        <v>0</v>
      </c>
      <c r="F40" s="20">
        <f t="shared" si="3"/>
        <v>0</v>
      </c>
      <c r="G40" s="20">
        <f t="shared" si="3"/>
        <v>0</v>
      </c>
      <c r="H40" s="20">
        <f t="shared" si="3"/>
        <v>0</v>
      </c>
      <c r="I40" s="20">
        <f t="shared" si="3"/>
        <v>0</v>
      </c>
      <c r="J40" s="20">
        <f t="shared" si="3"/>
        <v>0</v>
      </c>
      <c r="K40" s="20">
        <f t="shared" si="3"/>
        <v>0</v>
      </c>
      <c r="L40" s="20">
        <f t="shared" si="3"/>
        <v>0</v>
      </c>
      <c r="M40" s="20">
        <f t="shared" si="3"/>
        <v>0</v>
      </c>
      <c r="N40" s="20">
        <f t="shared" si="3"/>
        <v>0</v>
      </c>
    </row>
    <row r="41" spans="1:15" x14ac:dyDescent="0.25">
      <c r="A41" s="18" t="s">
        <v>54</v>
      </c>
      <c r="B41" s="20"/>
      <c r="C41" s="20">
        <f t="shared" si="3"/>
        <v>0</v>
      </c>
      <c r="D41" s="20">
        <f t="shared" si="3"/>
        <v>0</v>
      </c>
      <c r="E41" s="20">
        <f t="shared" si="3"/>
        <v>0</v>
      </c>
      <c r="F41" s="20">
        <f t="shared" si="3"/>
        <v>0</v>
      </c>
      <c r="G41" s="20">
        <f t="shared" si="3"/>
        <v>0</v>
      </c>
      <c r="H41" s="20">
        <f t="shared" si="3"/>
        <v>0</v>
      </c>
      <c r="I41" s="20">
        <f t="shared" si="3"/>
        <v>0</v>
      </c>
      <c r="J41" s="20">
        <f t="shared" si="3"/>
        <v>0</v>
      </c>
      <c r="K41" s="20">
        <f t="shared" si="3"/>
        <v>0</v>
      </c>
      <c r="L41" s="20">
        <f t="shared" si="3"/>
        <v>0</v>
      </c>
      <c r="M41" s="20">
        <f t="shared" si="3"/>
        <v>0</v>
      </c>
      <c r="N41" s="20">
        <f t="shared" si="3"/>
        <v>0</v>
      </c>
    </row>
    <row r="42" spans="1:15" x14ac:dyDescent="0.25">
      <c r="A42" s="18" t="s">
        <v>55</v>
      </c>
      <c r="B42" s="20"/>
      <c r="C42" s="20">
        <f t="shared" si="3"/>
        <v>0</v>
      </c>
      <c r="D42" s="20">
        <f t="shared" si="3"/>
        <v>0</v>
      </c>
      <c r="E42" s="20">
        <f t="shared" si="3"/>
        <v>0</v>
      </c>
      <c r="F42" s="20">
        <f t="shared" si="3"/>
        <v>0</v>
      </c>
      <c r="G42" s="20">
        <f t="shared" si="3"/>
        <v>0</v>
      </c>
      <c r="H42" s="20">
        <f t="shared" si="3"/>
        <v>0</v>
      </c>
      <c r="I42" s="20">
        <f t="shared" si="3"/>
        <v>0</v>
      </c>
      <c r="J42" s="20">
        <f t="shared" si="3"/>
        <v>0</v>
      </c>
      <c r="K42" s="20">
        <f t="shared" si="3"/>
        <v>0</v>
      </c>
      <c r="L42" s="20">
        <f t="shared" si="3"/>
        <v>0</v>
      </c>
      <c r="M42" s="20">
        <f t="shared" si="3"/>
        <v>0</v>
      </c>
      <c r="N42" s="20">
        <f t="shared" si="3"/>
        <v>0</v>
      </c>
    </row>
    <row r="43" spans="1:15" ht="17.25" x14ac:dyDescent="0.4">
      <c r="A43" s="18" t="s">
        <v>56</v>
      </c>
      <c r="B43" s="28">
        <v>0</v>
      </c>
      <c r="C43" s="28">
        <f t="shared" si="3"/>
        <v>0</v>
      </c>
      <c r="D43" s="28">
        <f t="shared" si="3"/>
        <v>0</v>
      </c>
      <c r="E43" s="28">
        <f t="shared" si="3"/>
        <v>0</v>
      </c>
      <c r="F43" s="28">
        <f t="shared" si="3"/>
        <v>0</v>
      </c>
      <c r="G43" s="28">
        <f t="shared" si="3"/>
        <v>0</v>
      </c>
      <c r="H43" s="28">
        <f t="shared" si="3"/>
        <v>0</v>
      </c>
      <c r="I43" s="28">
        <f t="shared" si="3"/>
        <v>0</v>
      </c>
      <c r="J43" s="28">
        <f t="shared" si="3"/>
        <v>0</v>
      </c>
      <c r="K43" s="28">
        <f t="shared" si="3"/>
        <v>0</v>
      </c>
      <c r="L43" s="28">
        <f t="shared" si="3"/>
        <v>0</v>
      </c>
      <c r="M43" s="28">
        <f t="shared" si="3"/>
        <v>0</v>
      </c>
      <c r="N43" s="28">
        <f t="shared" si="3"/>
        <v>0</v>
      </c>
      <c r="O43" t="s">
        <v>52</v>
      </c>
    </row>
    <row r="44" spans="1:15" x14ac:dyDescent="0.25">
      <c r="A44" s="18"/>
      <c r="B44" s="15">
        <f>SUM(B34:B43)</f>
        <v>2400</v>
      </c>
      <c r="C44" s="15">
        <f t="shared" ref="C44:N44" si="4">SUM(C34:C43)</f>
        <v>200</v>
      </c>
      <c r="D44" s="15">
        <f t="shared" si="4"/>
        <v>200</v>
      </c>
      <c r="E44" s="15">
        <f t="shared" si="4"/>
        <v>200</v>
      </c>
      <c r="F44" s="15">
        <f t="shared" si="4"/>
        <v>200</v>
      </c>
      <c r="G44" s="15">
        <f t="shared" si="4"/>
        <v>200</v>
      </c>
      <c r="H44" s="15">
        <f t="shared" si="4"/>
        <v>200</v>
      </c>
      <c r="I44" s="15">
        <f t="shared" si="4"/>
        <v>200</v>
      </c>
      <c r="J44" s="15">
        <f t="shared" si="4"/>
        <v>200</v>
      </c>
      <c r="K44" s="15">
        <f t="shared" si="4"/>
        <v>200</v>
      </c>
      <c r="L44" s="15">
        <f t="shared" si="4"/>
        <v>200</v>
      </c>
      <c r="M44" s="15">
        <f t="shared" si="4"/>
        <v>200</v>
      </c>
      <c r="N44" s="15">
        <f t="shared" si="4"/>
        <v>200</v>
      </c>
    </row>
    <row r="45" spans="1:15" x14ac:dyDescent="0.25">
      <c r="A45" s="1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5" x14ac:dyDescent="0.25">
      <c r="A46" s="33" t="s">
        <v>57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5" x14ac:dyDescent="0.25">
      <c r="A47" s="18" t="s">
        <v>58</v>
      </c>
      <c r="B47" s="20">
        <v>103.93700787401576</v>
      </c>
      <c r="C47" s="20">
        <f t="shared" ref="C47:N48" si="5">$B47/12</f>
        <v>8.6614173228346463</v>
      </c>
      <c r="D47" s="20">
        <f t="shared" si="5"/>
        <v>8.6614173228346463</v>
      </c>
      <c r="E47" s="20">
        <f t="shared" si="5"/>
        <v>8.6614173228346463</v>
      </c>
      <c r="F47" s="20">
        <f t="shared" si="5"/>
        <v>8.6614173228346463</v>
      </c>
      <c r="G47" s="20">
        <f t="shared" si="5"/>
        <v>8.6614173228346463</v>
      </c>
      <c r="H47" s="20">
        <f t="shared" si="5"/>
        <v>8.6614173228346463</v>
      </c>
      <c r="I47" s="20">
        <f t="shared" si="5"/>
        <v>8.6614173228346463</v>
      </c>
      <c r="J47" s="20">
        <f t="shared" si="5"/>
        <v>8.6614173228346463</v>
      </c>
      <c r="K47" s="20">
        <f t="shared" si="5"/>
        <v>8.6614173228346463</v>
      </c>
      <c r="L47" s="20">
        <f t="shared" si="5"/>
        <v>8.6614173228346463</v>
      </c>
      <c r="M47" s="20">
        <f t="shared" si="5"/>
        <v>8.6614173228346463</v>
      </c>
      <c r="N47" s="20">
        <f t="shared" si="5"/>
        <v>8.6614173228346463</v>
      </c>
      <c r="O47" t="s">
        <v>29</v>
      </c>
    </row>
    <row r="48" spans="1:15" ht="17.25" x14ac:dyDescent="0.4">
      <c r="A48" s="18" t="s">
        <v>59</v>
      </c>
      <c r="B48" s="28">
        <v>188.97637795275594</v>
      </c>
      <c r="C48" s="28">
        <f t="shared" si="5"/>
        <v>15.748031496062994</v>
      </c>
      <c r="D48" s="28">
        <f t="shared" si="5"/>
        <v>15.748031496062994</v>
      </c>
      <c r="E48" s="28">
        <f t="shared" si="5"/>
        <v>15.748031496062994</v>
      </c>
      <c r="F48" s="28">
        <f t="shared" si="5"/>
        <v>15.748031496062994</v>
      </c>
      <c r="G48" s="28">
        <f t="shared" si="5"/>
        <v>15.748031496062994</v>
      </c>
      <c r="H48" s="28">
        <f t="shared" si="5"/>
        <v>15.748031496062994</v>
      </c>
      <c r="I48" s="28">
        <f t="shared" si="5"/>
        <v>15.748031496062994</v>
      </c>
      <c r="J48" s="28">
        <f t="shared" si="5"/>
        <v>15.748031496062994</v>
      </c>
      <c r="K48" s="28">
        <f t="shared" si="5"/>
        <v>15.748031496062994</v>
      </c>
      <c r="L48" s="28">
        <f t="shared" si="5"/>
        <v>15.748031496062994</v>
      </c>
      <c r="M48" s="28">
        <f t="shared" si="5"/>
        <v>15.748031496062994</v>
      </c>
      <c r="N48" s="28">
        <f t="shared" si="5"/>
        <v>15.748031496062994</v>
      </c>
      <c r="O48" t="s">
        <v>60</v>
      </c>
    </row>
    <row r="49" spans="1:15" x14ac:dyDescent="0.25">
      <c r="A49" s="18"/>
      <c r="B49" s="15">
        <f>SUM(B47:B48)</f>
        <v>292.91338582677167</v>
      </c>
      <c r="C49" s="15">
        <f t="shared" ref="C49:N49" si="6">SUM(C47:C48)</f>
        <v>24.409448818897641</v>
      </c>
      <c r="D49" s="15">
        <f t="shared" si="6"/>
        <v>24.409448818897641</v>
      </c>
      <c r="E49" s="15">
        <f t="shared" si="6"/>
        <v>24.409448818897641</v>
      </c>
      <c r="F49" s="15">
        <f t="shared" si="6"/>
        <v>24.409448818897641</v>
      </c>
      <c r="G49" s="15">
        <f t="shared" si="6"/>
        <v>24.409448818897641</v>
      </c>
      <c r="H49" s="15">
        <f t="shared" si="6"/>
        <v>24.409448818897641</v>
      </c>
      <c r="I49" s="15">
        <f t="shared" si="6"/>
        <v>24.409448818897641</v>
      </c>
      <c r="J49" s="15">
        <f t="shared" si="6"/>
        <v>24.409448818897641</v>
      </c>
      <c r="K49" s="15">
        <f t="shared" si="6"/>
        <v>24.409448818897641</v>
      </c>
      <c r="L49" s="15">
        <f t="shared" si="6"/>
        <v>24.409448818897641</v>
      </c>
      <c r="M49" s="15">
        <f t="shared" si="6"/>
        <v>24.409448818897641</v>
      </c>
      <c r="N49" s="15">
        <f t="shared" si="6"/>
        <v>24.409448818897641</v>
      </c>
    </row>
    <row r="50" spans="1:15" x14ac:dyDescent="0.25">
      <c r="A50" s="18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5" x14ac:dyDescent="0.25">
      <c r="A51" s="33" t="s">
        <v>61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5" x14ac:dyDescent="0.25">
      <c r="A52" s="18" t="s">
        <v>62</v>
      </c>
      <c r="B52" s="20">
        <v>214.77165354330711</v>
      </c>
      <c r="C52" s="20">
        <f t="shared" ref="C52:N68" si="7">$B52/12</f>
        <v>17.897637795275593</v>
      </c>
      <c r="D52" s="20">
        <f t="shared" si="7"/>
        <v>17.897637795275593</v>
      </c>
      <c r="E52" s="20">
        <f t="shared" si="7"/>
        <v>17.897637795275593</v>
      </c>
      <c r="F52" s="20">
        <f t="shared" si="7"/>
        <v>17.897637795275593</v>
      </c>
      <c r="G52" s="20">
        <f t="shared" si="7"/>
        <v>17.897637795275593</v>
      </c>
      <c r="H52" s="20">
        <f t="shared" si="7"/>
        <v>17.897637795275593</v>
      </c>
      <c r="I52" s="20">
        <f t="shared" si="7"/>
        <v>17.897637795275593</v>
      </c>
      <c r="J52" s="20">
        <f t="shared" si="7"/>
        <v>17.897637795275593</v>
      </c>
      <c r="K52" s="20">
        <f t="shared" si="7"/>
        <v>17.897637795275593</v>
      </c>
      <c r="L52" s="20">
        <f t="shared" si="7"/>
        <v>17.897637795275593</v>
      </c>
      <c r="M52" s="20">
        <f t="shared" si="7"/>
        <v>17.897637795275593</v>
      </c>
      <c r="N52" s="20">
        <f t="shared" si="7"/>
        <v>17.897637795275593</v>
      </c>
      <c r="O52" t="s">
        <v>63</v>
      </c>
    </row>
    <row r="53" spans="1:15" x14ac:dyDescent="0.25">
      <c r="A53" s="18" t="s">
        <v>64</v>
      </c>
      <c r="B53" s="20">
        <v>214.81889763779532</v>
      </c>
      <c r="C53" s="20">
        <f t="shared" si="7"/>
        <v>17.901574803149611</v>
      </c>
      <c r="D53" s="20">
        <f t="shared" si="7"/>
        <v>17.901574803149611</v>
      </c>
      <c r="E53" s="20">
        <f t="shared" si="7"/>
        <v>17.901574803149611</v>
      </c>
      <c r="F53" s="20">
        <f t="shared" si="7"/>
        <v>17.901574803149611</v>
      </c>
      <c r="G53" s="20">
        <f t="shared" si="7"/>
        <v>17.901574803149611</v>
      </c>
      <c r="H53" s="20">
        <f t="shared" si="7"/>
        <v>17.901574803149611</v>
      </c>
      <c r="I53" s="20">
        <f t="shared" si="7"/>
        <v>17.901574803149611</v>
      </c>
      <c r="J53" s="20">
        <f t="shared" si="7"/>
        <v>17.901574803149611</v>
      </c>
      <c r="K53" s="20">
        <f t="shared" si="7"/>
        <v>17.901574803149611</v>
      </c>
      <c r="L53" s="20">
        <f t="shared" si="7"/>
        <v>17.901574803149611</v>
      </c>
      <c r="M53" s="20">
        <f t="shared" si="7"/>
        <v>17.901574803149611</v>
      </c>
      <c r="N53" s="20">
        <f t="shared" si="7"/>
        <v>17.901574803149611</v>
      </c>
      <c r="O53" t="s">
        <v>63</v>
      </c>
    </row>
    <row r="54" spans="1:15" x14ac:dyDescent="0.25">
      <c r="A54" s="18" t="s">
        <v>65</v>
      </c>
      <c r="B54" s="20">
        <v>93.968503937007881</v>
      </c>
      <c r="C54" s="20">
        <f t="shared" si="7"/>
        <v>7.8307086614173231</v>
      </c>
      <c r="D54" s="20">
        <f t="shared" si="7"/>
        <v>7.8307086614173231</v>
      </c>
      <c r="E54" s="20">
        <f t="shared" si="7"/>
        <v>7.8307086614173231</v>
      </c>
      <c r="F54" s="20">
        <f t="shared" si="7"/>
        <v>7.8307086614173231</v>
      </c>
      <c r="G54" s="20">
        <f t="shared" si="7"/>
        <v>7.8307086614173231</v>
      </c>
      <c r="H54" s="20">
        <f t="shared" si="7"/>
        <v>7.8307086614173231</v>
      </c>
      <c r="I54" s="20">
        <f t="shared" si="7"/>
        <v>7.8307086614173231</v>
      </c>
      <c r="J54" s="20">
        <f t="shared" si="7"/>
        <v>7.8307086614173231</v>
      </c>
      <c r="K54" s="20">
        <f t="shared" si="7"/>
        <v>7.8307086614173231</v>
      </c>
      <c r="L54" s="20">
        <f t="shared" si="7"/>
        <v>7.8307086614173231</v>
      </c>
      <c r="M54" s="20">
        <f t="shared" si="7"/>
        <v>7.8307086614173231</v>
      </c>
      <c r="N54" s="20">
        <f t="shared" si="7"/>
        <v>7.8307086614173231</v>
      </c>
      <c r="O54" t="s">
        <v>63</v>
      </c>
    </row>
    <row r="55" spans="1:15" x14ac:dyDescent="0.25">
      <c r="A55" s="18" t="s">
        <v>66</v>
      </c>
      <c r="B55" s="20">
        <v>1350.9921259842522</v>
      </c>
      <c r="C55" s="20">
        <f t="shared" si="7"/>
        <v>112.58267716535435</v>
      </c>
      <c r="D55" s="20">
        <f t="shared" si="7"/>
        <v>112.58267716535435</v>
      </c>
      <c r="E55" s="20">
        <f t="shared" si="7"/>
        <v>112.58267716535435</v>
      </c>
      <c r="F55" s="20">
        <f t="shared" si="7"/>
        <v>112.58267716535435</v>
      </c>
      <c r="G55" s="20">
        <f t="shared" si="7"/>
        <v>112.58267716535435</v>
      </c>
      <c r="H55" s="20">
        <f t="shared" si="7"/>
        <v>112.58267716535435</v>
      </c>
      <c r="I55" s="20">
        <f t="shared" si="7"/>
        <v>112.58267716535435</v>
      </c>
      <c r="J55" s="20">
        <f t="shared" si="7"/>
        <v>112.58267716535435</v>
      </c>
      <c r="K55" s="20">
        <f t="shared" si="7"/>
        <v>112.58267716535435</v>
      </c>
      <c r="L55" s="20">
        <f t="shared" si="7"/>
        <v>112.58267716535435</v>
      </c>
      <c r="M55" s="20">
        <f t="shared" si="7"/>
        <v>112.58267716535435</v>
      </c>
      <c r="N55" s="20">
        <f t="shared" si="7"/>
        <v>112.58267716535435</v>
      </c>
      <c r="O55" t="s">
        <v>63</v>
      </c>
    </row>
    <row r="56" spans="1:15" x14ac:dyDescent="0.25">
      <c r="A56" s="18" t="s">
        <v>67</v>
      </c>
      <c r="B56" s="20">
        <v>325.46456692913392</v>
      </c>
      <c r="C56" s="20">
        <f t="shared" si="7"/>
        <v>27.122047244094492</v>
      </c>
      <c r="D56" s="20">
        <f t="shared" si="7"/>
        <v>27.122047244094492</v>
      </c>
      <c r="E56" s="20">
        <f t="shared" si="7"/>
        <v>27.122047244094492</v>
      </c>
      <c r="F56" s="20">
        <f t="shared" si="7"/>
        <v>27.122047244094492</v>
      </c>
      <c r="G56" s="20">
        <f t="shared" si="7"/>
        <v>27.122047244094492</v>
      </c>
      <c r="H56" s="20">
        <f t="shared" si="7"/>
        <v>27.122047244094492</v>
      </c>
      <c r="I56" s="20">
        <f t="shared" si="7"/>
        <v>27.122047244094492</v>
      </c>
      <c r="J56" s="20">
        <f t="shared" si="7"/>
        <v>27.122047244094492</v>
      </c>
      <c r="K56" s="20">
        <f t="shared" si="7"/>
        <v>27.122047244094492</v>
      </c>
      <c r="L56" s="20">
        <f t="shared" si="7"/>
        <v>27.122047244094492</v>
      </c>
      <c r="M56" s="20">
        <f t="shared" si="7"/>
        <v>27.122047244094492</v>
      </c>
      <c r="N56" s="20">
        <f t="shared" si="7"/>
        <v>27.122047244094492</v>
      </c>
      <c r="O56" t="s">
        <v>63</v>
      </c>
    </row>
    <row r="57" spans="1:15" x14ac:dyDescent="0.25">
      <c r="A57" s="18" t="s">
        <v>68</v>
      </c>
      <c r="B57" s="20">
        <v>35.244094488188978</v>
      </c>
      <c r="C57" s="20">
        <f t="shared" si="7"/>
        <v>2.9370078740157481</v>
      </c>
      <c r="D57" s="20">
        <f t="shared" si="7"/>
        <v>2.9370078740157481</v>
      </c>
      <c r="E57" s="20">
        <f t="shared" si="7"/>
        <v>2.9370078740157481</v>
      </c>
      <c r="F57" s="20">
        <f t="shared" si="7"/>
        <v>2.9370078740157481</v>
      </c>
      <c r="G57" s="20">
        <f t="shared" si="7"/>
        <v>2.9370078740157481</v>
      </c>
      <c r="H57" s="20">
        <f t="shared" si="7"/>
        <v>2.9370078740157481</v>
      </c>
      <c r="I57" s="20">
        <f t="shared" si="7"/>
        <v>2.9370078740157481</v>
      </c>
      <c r="J57" s="20">
        <f t="shared" si="7"/>
        <v>2.9370078740157481</v>
      </c>
      <c r="K57" s="20">
        <f t="shared" si="7"/>
        <v>2.9370078740157481</v>
      </c>
      <c r="L57" s="20">
        <f t="shared" si="7"/>
        <v>2.9370078740157481</v>
      </c>
      <c r="M57" s="20">
        <f t="shared" si="7"/>
        <v>2.9370078740157481</v>
      </c>
      <c r="N57" s="20">
        <f t="shared" si="7"/>
        <v>2.9370078740157481</v>
      </c>
      <c r="O57" t="s">
        <v>63</v>
      </c>
    </row>
    <row r="58" spans="1:15" x14ac:dyDescent="0.25">
      <c r="A58" s="18" t="s">
        <v>69</v>
      </c>
      <c r="B58" s="20">
        <v>176.03149606299215</v>
      </c>
      <c r="C58" s="20">
        <f t="shared" si="7"/>
        <v>14.66929133858268</v>
      </c>
      <c r="D58" s="20">
        <f t="shared" si="7"/>
        <v>14.66929133858268</v>
      </c>
      <c r="E58" s="20">
        <f t="shared" si="7"/>
        <v>14.66929133858268</v>
      </c>
      <c r="F58" s="20">
        <f t="shared" si="7"/>
        <v>14.66929133858268</v>
      </c>
      <c r="G58" s="20">
        <f t="shared" si="7"/>
        <v>14.66929133858268</v>
      </c>
      <c r="H58" s="20">
        <f t="shared" si="7"/>
        <v>14.66929133858268</v>
      </c>
      <c r="I58" s="20">
        <f t="shared" si="7"/>
        <v>14.66929133858268</v>
      </c>
      <c r="J58" s="20">
        <f t="shared" si="7"/>
        <v>14.66929133858268</v>
      </c>
      <c r="K58" s="20">
        <f t="shared" si="7"/>
        <v>14.66929133858268</v>
      </c>
      <c r="L58" s="20">
        <f t="shared" si="7"/>
        <v>14.66929133858268</v>
      </c>
      <c r="M58" s="20">
        <f t="shared" si="7"/>
        <v>14.66929133858268</v>
      </c>
      <c r="N58" s="20">
        <f t="shared" si="7"/>
        <v>14.66929133858268</v>
      </c>
      <c r="O58" t="s">
        <v>63</v>
      </c>
    </row>
    <row r="59" spans="1:15" x14ac:dyDescent="0.25">
      <c r="A59" s="18" t="s">
        <v>70</v>
      </c>
      <c r="B59" s="20">
        <v>237.44881889763784</v>
      </c>
      <c r="C59" s="20">
        <f t="shared" si="7"/>
        <v>19.787401574803152</v>
      </c>
      <c r="D59" s="20">
        <f t="shared" si="7"/>
        <v>19.787401574803152</v>
      </c>
      <c r="E59" s="20">
        <f t="shared" si="7"/>
        <v>19.787401574803152</v>
      </c>
      <c r="F59" s="20">
        <f t="shared" si="7"/>
        <v>19.787401574803152</v>
      </c>
      <c r="G59" s="20">
        <f t="shared" si="7"/>
        <v>19.787401574803152</v>
      </c>
      <c r="H59" s="20">
        <f t="shared" si="7"/>
        <v>19.787401574803152</v>
      </c>
      <c r="I59" s="20">
        <f t="shared" si="7"/>
        <v>19.787401574803152</v>
      </c>
      <c r="J59" s="20">
        <f t="shared" si="7"/>
        <v>19.787401574803152</v>
      </c>
      <c r="K59" s="20">
        <f t="shared" si="7"/>
        <v>19.787401574803152</v>
      </c>
      <c r="L59" s="20">
        <f t="shared" si="7"/>
        <v>19.787401574803152</v>
      </c>
      <c r="M59" s="20">
        <f t="shared" si="7"/>
        <v>19.787401574803152</v>
      </c>
      <c r="N59" s="20">
        <f t="shared" si="7"/>
        <v>19.787401574803152</v>
      </c>
      <c r="O59" t="s">
        <v>63</v>
      </c>
    </row>
    <row r="60" spans="1:15" x14ac:dyDescent="0.25">
      <c r="A60" s="18" t="s">
        <v>71</v>
      </c>
      <c r="B60" s="20">
        <v>333.54330708661422</v>
      </c>
      <c r="C60" s="20">
        <f t="shared" si="7"/>
        <v>27.795275590551185</v>
      </c>
      <c r="D60" s="20">
        <f t="shared" si="7"/>
        <v>27.795275590551185</v>
      </c>
      <c r="E60" s="20">
        <f t="shared" si="7"/>
        <v>27.795275590551185</v>
      </c>
      <c r="F60" s="20">
        <f t="shared" si="7"/>
        <v>27.795275590551185</v>
      </c>
      <c r="G60" s="20">
        <f t="shared" si="7"/>
        <v>27.795275590551185</v>
      </c>
      <c r="H60" s="20">
        <f t="shared" si="7"/>
        <v>27.795275590551185</v>
      </c>
      <c r="I60" s="20">
        <f t="shared" si="7"/>
        <v>27.795275590551185</v>
      </c>
      <c r="J60" s="20">
        <f t="shared" si="7"/>
        <v>27.795275590551185</v>
      </c>
      <c r="K60" s="20">
        <f t="shared" si="7"/>
        <v>27.795275590551185</v>
      </c>
      <c r="L60" s="20">
        <f t="shared" si="7"/>
        <v>27.795275590551185</v>
      </c>
      <c r="M60" s="20">
        <f t="shared" si="7"/>
        <v>27.795275590551185</v>
      </c>
      <c r="N60" s="20">
        <f t="shared" si="7"/>
        <v>27.795275590551185</v>
      </c>
      <c r="O60" t="s">
        <v>63</v>
      </c>
    </row>
    <row r="61" spans="1:15" x14ac:dyDescent="0.25">
      <c r="A61" s="18" t="s">
        <v>72</v>
      </c>
      <c r="B61" s="20">
        <v>5.6692913385826778</v>
      </c>
      <c r="C61" s="20">
        <f t="shared" si="7"/>
        <v>0.47244094488188981</v>
      </c>
      <c r="D61" s="20">
        <f t="shared" si="7"/>
        <v>0.47244094488188981</v>
      </c>
      <c r="E61" s="20">
        <f t="shared" si="7"/>
        <v>0.47244094488188981</v>
      </c>
      <c r="F61" s="20">
        <f t="shared" si="7"/>
        <v>0.47244094488188981</v>
      </c>
      <c r="G61" s="20">
        <f t="shared" si="7"/>
        <v>0.47244094488188981</v>
      </c>
      <c r="H61" s="20">
        <f t="shared" si="7"/>
        <v>0.47244094488188981</v>
      </c>
      <c r="I61" s="20">
        <f t="shared" si="7"/>
        <v>0.47244094488188981</v>
      </c>
      <c r="J61" s="20">
        <f t="shared" si="7"/>
        <v>0.47244094488188981</v>
      </c>
      <c r="K61" s="20">
        <f t="shared" si="7"/>
        <v>0.47244094488188981</v>
      </c>
      <c r="L61" s="20">
        <f t="shared" si="7"/>
        <v>0.47244094488188981</v>
      </c>
      <c r="M61" s="20">
        <f t="shared" si="7"/>
        <v>0.47244094488188981</v>
      </c>
      <c r="N61" s="20">
        <f t="shared" si="7"/>
        <v>0.47244094488188981</v>
      </c>
      <c r="O61" t="s">
        <v>63</v>
      </c>
    </row>
    <row r="62" spans="1:15" x14ac:dyDescent="0.25">
      <c r="A62" s="18" t="s">
        <v>73</v>
      </c>
      <c r="B62" s="20">
        <v>11280</v>
      </c>
      <c r="C62" s="20">
        <f t="shared" si="7"/>
        <v>940</v>
      </c>
      <c r="D62" s="20">
        <f t="shared" si="7"/>
        <v>940</v>
      </c>
      <c r="E62" s="20">
        <f t="shared" si="7"/>
        <v>940</v>
      </c>
      <c r="F62" s="20">
        <f t="shared" si="7"/>
        <v>940</v>
      </c>
      <c r="G62" s="20">
        <f t="shared" si="7"/>
        <v>940</v>
      </c>
      <c r="H62" s="20">
        <f t="shared" si="7"/>
        <v>940</v>
      </c>
      <c r="I62" s="20">
        <f t="shared" si="7"/>
        <v>940</v>
      </c>
      <c r="J62" s="20">
        <f t="shared" si="7"/>
        <v>940</v>
      </c>
      <c r="K62" s="20">
        <f t="shared" si="7"/>
        <v>940</v>
      </c>
      <c r="L62" s="20">
        <f t="shared" si="7"/>
        <v>940</v>
      </c>
      <c r="M62" s="20">
        <f t="shared" si="7"/>
        <v>940</v>
      </c>
      <c r="N62" s="20">
        <f t="shared" si="7"/>
        <v>940</v>
      </c>
      <c r="O62" t="s">
        <v>74</v>
      </c>
    </row>
    <row r="63" spans="1:15" x14ac:dyDescent="0.25">
      <c r="A63" s="18" t="s">
        <v>75</v>
      </c>
      <c r="B63" s="20">
        <v>144</v>
      </c>
      <c r="C63" s="20">
        <f t="shared" si="7"/>
        <v>12</v>
      </c>
      <c r="D63" s="20">
        <f t="shared" si="7"/>
        <v>12</v>
      </c>
      <c r="E63" s="20">
        <f t="shared" si="7"/>
        <v>12</v>
      </c>
      <c r="F63" s="20">
        <f t="shared" si="7"/>
        <v>12</v>
      </c>
      <c r="G63" s="20">
        <f t="shared" si="7"/>
        <v>12</v>
      </c>
      <c r="H63" s="20">
        <f t="shared" si="7"/>
        <v>12</v>
      </c>
      <c r="I63" s="20">
        <f t="shared" si="7"/>
        <v>12</v>
      </c>
      <c r="J63" s="20">
        <f t="shared" si="7"/>
        <v>12</v>
      </c>
      <c r="K63" s="20">
        <f t="shared" si="7"/>
        <v>12</v>
      </c>
      <c r="L63" s="20">
        <f t="shared" si="7"/>
        <v>12</v>
      </c>
      <c r="M63" s="20">
        <f t="shared" si="7"/>
        <v>12</v>
      </c>
      <c r="N63" s="20">
        <f t="shared" si="7"/>
        <v>12</v>
      </c>
      <c r="O63" t="s">
        <v>74</v>
      </c>
    </row>
    <row r="64" spans="1:15" x14ac:dyDescent="0.25">
      <c r="A64" s="18" t="s">
        <v>76</v>
      </c>
      <c r="B64" s="20">
        <v>576</v>
      </c>
      <c r="C64" s="20">
        <f t="shared" si="7"/>
        <v>48</v>
      </c>
      <c r="D64" s="20">
        <f t="shared" si="7"/>
        <v>48</v>
      </c>
      <c r="E64" s="20">
        <f t="shared" si="7"/>
        <v>48</v>
      </c>
      <c r="F64" s="20">
        <f t="shared" si="7"/>
        <v>48</v>
      </c>
      <c r="G64" s="20">
        <f t="shared" si="7"/>
        <v>48</v>
      </c>
      <c r="H64" s="20">
        <f t="shared" si="7"/>
        <v>48</v>
      </c>
      <c r="I64" s="20">
        <f t="shared" si="7"/>
        <v>48</v>
      </c>
      <c r="J64" s="20">
        <f t="shared" si="7"/>
        <v>48</v>
      </c>
      <c r="K64" s="20">
        <f t="shared" si="7"/>
        <v>48</v>
      </c>
      <c r="L64" s="20">
        <f t="shared" si="7"/>
        <v>48</v>
      </c>
      <c r="M64" s="20">
        <f t="shared" si="7"/>
        <v>48</v>
      </c>
      <c r="N64" s="20">
        <f t="shared" si="7"/>
        <v>48</v>
      </c>
      <c r="O64" t="s">
        <v>74</v>
      </c>
    </row>
    <row r="65" spans="1:15" x14ac:dyDescent="0.25">
      <c r="A65" s="18" t="s">
        <v>77</v>
      </c>
      <c r="B65" s="20">
        <v>456</v>
      </c>
      <c r="C65" s="20">
        <f t="shared" si="7"/>
        <v>38</v>
      </c>
      <c r="D65" s="20">
        <f t="shared" si="7"/>
        <v>38</v>
      </c>
      <c r="E65" s="20">
        <f t="shared" si="7"/>
        <v>38</v>
      </c>
      <c r="F65" s="20">
        <f t="shared" si="7"/>
        <v>38</v>
      </c>
      <c r="G65" s="20">
        <f t="shared" si="7"/>
        <v>38</v>
      </c>
      <c r="H65" s="20">
        <f t="shared" si="7"/>
        <v>38</v>
      </c>
      <c r="I65" s="20">
        <f t="shared" si="7"/>
        <v>38</v>
      </c>
      <c r="J65" s="20">
        <f t="shared" si="7"/>
        <v>38</v>
      </c>
      <c r="K65" s="20">
        <f t="shared" si="7"/>
        <v>38</v>
      </c>
      <c r="L65" s="20">
        <f t="shared" si="7"/>
        <v>38</v>
      </c>
      <c r="M65" s="20">
        <f t="shared" si="7"/>
        <v>38</v>
      </c>
      <c r="N65" s="20">
        <f t="shared" si="7"/>
        <v>38</v>
      </c>
      <c r="O65" t="s">
        <v>74</v>
      </c>
    </row>
    <row r="66" spans="1:15" x14ac:dyDescent="0.25">
      <c r="A66" s="18" t="s">
        <v>78</v>
      </c>
      <c r="B66" s="20">
        <v>0</v>
      </c>
      <c r="C66" s="20">
        <f t="shared" si="7"/>
        <v>0</v>
      </c>
      <c r="D66" s="20">
        <f t="shared" si="7"/>
        <v>0</v>
      </c>
      <c r="E66" s="20">
        <f t="shared" si="7"/>
        <v>0</v>
      </c>
      <c r="F66" s="20">
        <f t="shared" si="7"/>
        <v>0</v>
      </c>
      <c r="G66" s="20">
        <f t="shared" si="7"/>
        <v>0</v>
      </c>
      <c r="H66" s="20">
        <f t="shared" si="7"/>
        <v>0</v>
      </c>
      <c r="I66" s="20">
        <f t="shared" si="7"/>
        <v>0</v>
      </c>
      <c r="J66" s="20">
        <f t="shared" si="7"/>
        <v>0</v>
      </c>
      <c r="K66" s="20">
        <f t="shared" si="7"/>
        <v>0</v>
      </c>
      <c r="L66" s="20">
        <f t="shared" si="7"/>
        <v>0</v>
      </c>
      <c r="M66" s="20">
        <f t="shared" si="7"/>
        <v>0</v>
      </c>
      <c r="N66" s="20">
        <f t="shared" si="7"/>
        <v>0</v>
      </c>
      <c r="O66" t="s">
        <v>74</v>
      </c>
    </row>
    <row r="67" spans="1:15" x14ac:dyDescent="0.25">
      <c r="A67" s="18" t="s">
        <v>79</v>
      </c>
      <c r="B67" s="20">
        <v>96</v>
      </c>
      <c r="C67" s="20">
        <f t="shared" si="7"/>
        <v>8</v>
      </c>
      <c r="D67" s="20">
        <f t="shared" si="7"/>
        <v>8</v>
      </c>
      <c r="E67" s="20">
        <f t="shared" si="7"/>
        <v>8</v>
      </c>
      <c r="F67" s="20">
        <f t="shared" si="7"/>
        <v>8</v>
      </c>
      <c r="G67" s="20">
        <f t="shared" si="7"/>
        <v>8</v>
      </c>
      <c r="H67" s="20">
        <f t="shared" si="7"/>
        <v>8</v>
      </c>
      <c r="I67" s="20">
        <f t="shared" si="7"/>
        <v>8</v>
      </c>
      <c r="J67" s="20">
        <f t="shared" si="7"/>
        <v>8</v>
      </c>
      <c r="K67" s="20">
        <f t="shared" si="7"/>
        <v>8</v>
      </c>
      <c r="L67" s="20">
        <f t="shared" si="7"/>
        <v>8</v>
      </c>
      <c r="M67" s="20">
        <f t="shared" si="7"/>
        <v>8</v>
      </c>
      <c r="N67" s="20">
        <f t="shared" si="7"/>
        <v>8</v>
      </c>
      <c r="O67" t="s">
        <v>74</v>
      </c>
    </row>
    <row r="68" spans="1:15" ht="17.25" x14ac:dyDescent="0.4">
      <c r="A68" s="18" t="s">
        <v>80</v>
      </c>
      <c r="B68" s="28">
        <v>0</v>
      </c>
      <c r="C68" s="28">
        <f t="shared" si="7"/>
        <v>0</v>
      </c>
      <c r="D68" s="28">
        <f t="shared" si="7"/>
        <v>0</v>
      </c>
      <c r="E68" s="28">
        <f t="shared" si="7"/>
        <v>0</v>
      </c>
      <c r="F68" s="28">
        <f t="shared" si="7"/>
        <v>0</v>
      </c>
      <c r="G68" s="28">
        <f t="shared" si="7"/>
        <v>0</v>
      </c>
      <c r="H68" s="28">
        <f t="shared" si="7"/>
        <v>0</v>
      </c>
      <c r="I68" s="28">
        <f t="shared" si="7"/>
        <v>0</v>
      </c>
      <c r="J68" s="28">
        <f t="shared" si="7"/>
        <v>0</v>
      </c>
      <c r="K68" s="28">
        <f t="shared" si="7"/>
        <v>0</v>
      </c>
      <c r="L68" s="28">
        <f t="shared" si="7"/>
        <v>0</v>
      </c>
      <c r="M68" s="28">
        <f t="shared" si="7"/>
        <v>0</v>
      </c>
      <c r="N68" s="28">
        <f t="shared" si="7"/>
        <v>0</v>
      </c>
      <c r="O68" t="s">
        <v>74</v>
      </c>
    </row>
    <row r="69" spans="1:15" x14ac:dyDescent="0.25">
      <c r="A69" s="18" t="s">
        <v>81</v>
      </c>
      <c r="B69" s="15">
        <f>SUM(B52:B68)</f>
        <v>15539.952755905513</v>
      </c>
      <c r="C69" s="15">
        <f t="shared" ref="C69:N69" si="8">SUM(C52:C68)</f>
        <v>1294.9960629921261</v>
      </c>
      <c r="D69" s="15">
        <f t="shared" si="8"/>
        <v>1294.9960629921261</v>
      </c>
      <c r="E69" s="15">
        <f t="shared" si="8"/>
        <v>1294.9960629921261</v>
      </c>
      <c r="F69" s="15">
        <f t="shared" si="8"/>
        <v>1294.9960629921261</v>
      </c>
      <c r="G69" s="15">
        <f t="shared" si="8"/>
        <v>1294.9960629921261</v>
      </c>
      <c r="H69" s="15">
        <f t="shared" si="8"/>
        <v>1294.9960629921261</v>
      </c>
      <c r="I69" s="15">
        <f t="shared" si="8"/>
        <v>1294.9960629921261</v>
      </c>
      <c r="J69" s="15">
        <f t="shared" si="8"/>
        <v>1294.9960629921261</v>
      </c>
      <c r="K69" s="15">
        <f t="shared" si="8"/>
        <v>1294.9960629921261</v>
      </c>
      <c r="L69" s="15">
        <f t="shared" si="8"/>
        <v>1294.9960629921261</v>
      </c>
      <c r="M69" s="15">
        <f t="shared" si="8"/>
        <v>1294.9960629921261</v>
      </c>
      <c r="N69" s="15">
        <f t="shared" si="8"/>
        <v>1294.9960629921261</v>
      </c>
    </row>
    <row r="70" spans="1:15" x14ac:dyDescent="0.25">
      <c r="A70" s="18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5" x14ac:dyDescent="0.25">
      <c r="A71" s="33" t="s">
        <v>82</v>
      </c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5" x14ac:dyDescent="0.25">
      <c r="A72" s="18" t="s">
        <v>83</v>
      </c>
      <c r="B72" s="20">
        <v>15874.015748031497</v>
      </c>
      <c r="C72" s="20">
        <f t="shared" ref="C72:N73" si="9">$B72/12</f>
        <v>1322.8346456692914</v>
      </c>
      <c r="D72" s="20">
        <f t="shared" si="9"/>
        <v>1322.8346456692914</v>
      </c>
      <c r="E72" s="20">
        <f t="shared" si="9"/>
        <v>1322.8346456692914</v>
      </c>
      <c r="F72" s="20">
        <f t="shared" si="9"/>
        <v>1322.8346456692914</v>
      </c>
      <c r="G72" s="20">
        <f t="shared" si="9"/>
        <v>1322.8346456692914</v>
      </c>
      <c r="H72" s="20">
        <f t="shared" si="9"/>
        <v>1322.8346456692914</v>
      </c>
      <c r="I72" s="20">
        <f t="shared" si="9"/>
        <v>1322.8346456692914</v>
      </c>
      <c r="J72" s="20">
        <f t="shared" si="9"/>
        <v>1322.8346456692914</v>
      </c>
      <c r="K72" s="20">
        <f t="shared" si="9"/>
        <v>1322.8346456692914</v>
      </c>
      <c r="L72" s="20">
        <f t="shared" si="9"/>
        <v>1322.8346456692914</v>
      </c>
      <c r="M72" s="20">
        <f t="shared" si="9"/>
        <v>1322.8346456692914</v>
      </c>
      <c r="N72" s="20">
        <f t="shared" si="9"/>
        <v>1322.8346456692914</v>
      </c>
      <c r="O72" t="s">
        <v>29</v>
      </c>
    </row>
    <row r="73" spans="1:15" ht="17.25" x14ac:dyDescent="0.4">
      <c r="A73" s="18" t="s">
        <v>84</v>
      </c>
      <c r="B73" s="27">
        <v>0</v>
      </c>
      <c r="C73" s="28">
        <f t="shared" si="9"/>
        <v>0</v>
      </c>
      <c r="D73" s="28">
        <f t="shared" si="9"/>
        <v>0</v>
      </c>
      <c r="E73" s="28">
        <f t="shared" si="9"/>
        <v>0</v>
      </c>
      <c r="F73" s="28">
        <f t="shared" si="9"/>
        <v>0</v>
      </c>
      <c r="G73" s="28">
        <f t="shared" si="9"/>
        <v>0</v>
      </c>
      <c r="H73" s="28">
        <f t="shared" si="9"/>
        <v>0</v>
      </c>
      <c r="I73" s="28">
        <f t="shared" si="9"/>
        <v>0</v>
      </c>
      <c r="J73" s="28">
        <f t="shared" si="9"/>
        <v>0</v>
      </c>
      <c r="K73" s="28">
        <f t="shared" si="9"/>
        <v>0</v>
      </c>
      <c r="L73" s="28">
        <f t="shared" si="9"/>
        <v>0</v>
      </c>
      <c r="M73" s="28">
        <f t="shared" si="9"/>
        <v>0</v>
      </c>
      <c r="N73" s="28">
        <f t="shared" si="9"/>
        <v>0</v>
      </c>
    </row>
    <row r="74" spans="1:15" x14ac:dyDescent="0.25">
      <c r="A74" s="18"/>
      <c r="B74" s="15">
        <f>SUM(B72:B73)</f>
        <v>15874.015748031497</v>
      </c>
      <c r="C74" s="15">
        <f t="shared" ref="C74:N74" si="10">SUM(C72:C73)</f>
        <v>1322.8346456692914</v>
      </c>
      <c r="D74" s="15">
        <f t="shared" si="10"/>
        <v>1322.8346456692914</v>
      </c>
      <c r="E74" s="15">
        <f t="shared" si="10"/>
        <v>1322.8346456692914</v>
      </c>
      <c r="F74" s="15">
        <f t="shared" si="10"/>
        <v>1322.8346456692914</v>
      </c>
      <c r="G74" s="15">
        <f t="shared" si="10"/>
        <v>1322.8346456692914</v>
      </c>
      <c r="H74" s="15">
        <f t="shared" si="10"/>
        <v>1322.8346456692914</v>
      </c>
      <c r="I74" s="15">
        <f t="shared" si="10"/>
        <v>1322.8346456692914</v>
      </c>
      <c r="J74" s="15">
        <f t="shared" si="10"/>
        <v>1322.8346456692914</v>
      </c>
      <c r="K74" s="15">
        <f t="shared" si="10"/>
        <v>1322.8346456692914</v>
      </c>
      <c r="L74" s="15">
        <f t="shared" si="10"/>
        <v>1322.8346456692914</v>
      </c>
      <c r="M74" s="15">
        <f t="shared" si="10"/>
        <v>1322.8346456692914</v>
      </c>
      <c r="N74" s="15">
        <f t="shared" si="10"/>
        <v>1322.8346456692914</v>
      </c>
    </row>
    <row r="75" spans="1:15" x14ac:dyDescent="0.25">
      <c r="A75" s="18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1:15" x14ac:dyDescent="0.25">
      <c r="A76" s="33" t="s">
        <v>85</v>
      </c>
      <c r="B76" s="19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1:15" x14ac:dyDescent="0.25">
      <c r="A77" s="18" t="s">
        <v>86</v>
      </c>
      <c r="B77" s="22">
        <v>0</v>
      </c>
      <c r="C77" s="20">
        <f t="shared" ref="C77:N85" si="11">$B77/12</f>
        <v>0</v>
      </c>
      <c r="D77" s="20">
        <f t="shared" si="11"/>
        <v>0</v>
      </c>
      <c r="E77" s="20">
        <f t="shared" si="11"/>
        <v>0</v>
      </c>
      <c r="F77" s="20">
        <f t="shared" si="11"/>
        <v>0</v>
      </c>
      <c r="G77" s="20">
        <f t="shared" si="11"/>
        <v>0</v>
      </c>
      <c r="H77" s="20">
        <f t="shared" si="11"/>
        <v>0</v>
      </c>
      <c r="I77" s="20">
        <f t="shared" si="11"/>
        <v>0</v>
      </c>
      <c r="J77" s="20">
        <f t="shared" si="11"/>
        <v>0</v>
      </c>
      <c r="K77" s="20">
        <f t="shared" si="11"/>
        <v>0</v>
      </c>
      <c r="L77" s="20">
        <f t="shared" si="11"/>
        <v>0</v>
      </c>
      <c r="M77" s="20">
        <f t="shared" si="11"/>
        <v>0</v>
      </c>
      <c r="N77" s="20">
        <f t="shared" si="11"/>
        <v>0</v>
      </c>
      <c r="O77" t="s">
        <v>52</v>
      </c>
    </row>
    <row r="78" spans="1:15" x14ac:dyDescent="0.25">
      <c r="A78" s="18" t="s">
        <v>87</v>
      </c>
      <c r="B78" s="21">
        <v>9600</v>
      </c>
      <c r="C78" s="20">
        <f t="shared" si="11"/>
        <v>800</v>
      </c>
      <c r="D78" s="20">
        <f t="shared" si="11"/>
        <v>800</v>
      </c>
      <c r="E78" s="20">
        <f t="shared" si="11"/>
        <v>800</v>
      </c>
      <c r="F78" s="20">
        <f t="shared" si="11"/>
        <v>800</v>
      </c>
      <c r="G78" s="20">
        <f t="shared" si="11"/>
        <v>800</v>
      </c>
      <c r="H78" s="20">
        <f t="shared" si="11"/>
        <v>800</v>
      </c>
      <c r="I78" s="20">
        <f t="shared" si="11"/>
        <v>800</v>
      </c>
      <c r="J78" s="20">
        <f t="shared" si="11"/>
        <v>800</v>
      </c>
      <c r="K78" s="20">
        <f t="shared" si="11"/>
        <v>800</v>
      </c>
      <c r="L78" s="20">
        <f t="shared" si="11"/>
        <v>800</v>
      </c>
      <c r="M78" s="20">
        <f t="shared" si="11"/>
        <v>800</v>
      </c>
      <c r="N78" s="20">
        <f t="shared" si="11"/>
        <v>800</v>
      </c>
      <c r="O78" t="s">
        <v>52</v>
      </c>
    </row>
    <row r="79" spans="1:15" x14ac:dyDescent="0.25">
      <c r="A79" s="18" t="s">
        <v>88</v>
      </c>
      <c r="B79" s="21">
        <v>7200</v>
      </c>
      <c r="C79" s="20">
        <f t="shared" si="11"/>
        <v>600</v>
      </c>
      <c r="D79" s="20">
        <f t="shared" si="11"/>
        <v>600</v>
      </c>
      <c r="E79" s="20">
        <f t="shared" si="11"/>
        <v>600</v>
      </c>
      <c r="F79" s="20">
        <f t="shared" si="11"/>
        <v>600</v>
      </c>
      <c r="G79" s="20">
        <f t="shared" si="11"/>
        <v>600</v>
      </c>
      <c r="H79" s="20">
        <f t="shared" si="11"/>
        <v>600</v>
      </c>
      <c r="I79" s="20">
        <f t="shared" si="11"/>
        <v>600</v>
      </c>
      <c r="J79" s="20">
        <f t="shared" si="11"/>
        <v>600</v>
      </c>
      <c r="K79" s="20">
        <f t="shared" si="11"/>
        <v>600</v>
      </c>
      <c r="L79" s="20">
        <f t="shared" si="11"/>
        <v>600</v>
      </c>
      <c r="M79" s="20">
        <f t="shared" si="11"/>
        <v>600</v>
      </c>
      <c r="N79" s="20">
        <f t="shared" si="11"/>
        <v>600</v>
      </c>
      <c r="O79" t="s">
        <v>52</v>
      </c>
    </row>
    <row r="80" spans="1:15" x14ac:dyDescent="0.25">
      <c r="A80" s="18" t="s">
        <v>89</v>
      </c>
      <c r="B80" s="21">
        <v>4680</v>
      </c>
      <c r="C80" s="20">
        <f t="shared" si="11"/>
        <v>390</v>
      </c>
      <c r="D80" s="20">
        <f t="shared" si="11"/>
        <v>390</v>
      </c>
      <c r="E80" s="20">
        <f t="shared" si="11"/>
        <v>390</v>
      </c>
      <c r="F80" s="20">
        <f t="shared" si="11"/>
        <v>390</v>
      </c>
      <c r="G80" s="20">
        <f t="shared" si="11"/>
        <v>390</v>
      </c>
      <c r="H80" s="20">
        <f t="shared" si="11"/>
        <v>390</v>
      </c>
      <c r="I80" s="20">
        <f t="shared" si="11"/>
        <v>390</v>
      </c>
      <c r="J80" s="20">
        <f t="shared" si="11"/>
        <v>390</v>
      </c>
      <c r="K80" s="20">
        <f t="shared" si="11"/>
        <v>390</v>
      </c>
      <c r="L80" s="20">
        <f t="shared" si="11"/>
        <v>390</v>
      </c>
      <c r="M80" s="20">
        <f t="shared" si="11"/>
        <v>390</v>
      </c>
      <c r="N80" s="20">
        <f t="shared" si="11"/>
        <v>390</v>
      </c>
      <c r="O80" t="s">
        <v>52</v>
      </c>
    </row>
    <row r="81" spans="1:15" x14ac:dyDescent="0.25">
      <c r="A81" s="18" t="s">
        <v>90</v>
      </c>
      <c r="B81" s="21">
        <v>10800</v>
      </c>
      <c r="C81" s="20">
        <f t="shared" si="11"/>
        <v>900</v>
      </c>
      <c r="D81" s="20">
        <f t="shared" si="11"/>
        <v>900</v>
      </c>
      <c r="E81" s="20">
        <f t="shared" si="11"/>
        <v>900</v>
      </c>
      <c r="F81" s="20">
        <f t="shared" si="11"/>
        <v>900</v>
      </c>
      <c r="G81" s="20">
        <f t="shared" si="11"/>
        <v>900</v>
      </c>
      <c r="H81" s="20">
        <f t="shared" si="11"/>
        <v>900</v>
      </c>
      <c r="I81" s="20">
        <f t="shared" si="11"/>
        <v>900</v>
      </c>
      <c r="J81" s="20">
        <f t="shared" si="11"/>
        <v>900</v>
      </c>
      <c r="K81" s="20">
        <f t="shared" si="11"/>
        <v>900</v>
      </c>
      <c r="L81" s="20">
        <f t="shared" si="11"/>
        <v>900</v>
      </c>
      <c r="M81" s="20">
        <f t="shared" si="11"/>
        <v>900</v>
      </c>
      <c r="N81" s="20">
        <f t="shared" si="11"/>
        <v>900</v>
      </c>
      <c r="O81" t="s">
        <v>52</v>
      </c>
    </row>
    <row r="82" spans="1:15" x14ac:dyDescent="0.25">
      <c r="A82" s="18" t="s">
        <v>91</v>
      </c>
      <c r="B82" s="22">
        <v>0</v>
      </c>
      <c r="C82" s="20">
        <f t="shared" si="11"/>
        <v>0</v>
      </c>
      <c r="D82" s="20">
        <f t="shared" si="11"/>
        <v>0</v>
      </c>
      <c r="E82" s="20">
        <f t="shared" si="11"/>
        <v>0</v>
      </c>
      <c r="F82" s="20">
        <f t="shared" si="11"/>
        <v>0</v>
      </c>
      <c r="G82" s="20">
        <f t="shared" si="11"/>
        <v>0</v>
      </c>
      <c r="H82" s="20">
        <f t="shared" si="11"/>
        <v>0</v>
      </c>
      <c r="I82" s="20">
        <f t="shared" si="11"/>
        <v>0</v>
      </c>
      <c r="J82" s="20">
        <f t="shared" si="11"/>
        <v>0</v>
      </c>
      <c r="K82" s="20">
        <f t="shared" si="11"/>
        <v>0</v>
      </c>
      <c r="L82" s="20">
        <f t="shared" si="11"/>
        <v>0</v>
      </c>
      <c r="M82" s="20">
        <f t="shared" si="11"/>
        <v>0</v>
      </c>
      <c r="N82" s="20">
        <f t="shared" si="11"/>
        <v>0</v>
      </c>
      <c r="O82" t="s">
        <v>52</v>
      </c>
    </row>
    <row r="83" spans="1:15" x14ac:dyDescent="0.25">
      <c r="A83" s="18" t="s">
        <v>92</v>
      </c>
      <c r="B83" s="22">
        <v>0</v>
      </c>
      <c r="C83" s="20">
        <f t="shared" si="11"/>
        <v>0</v>
      </c>
      <c r="D83" s="20">
        <f t="shared" si="11"/>
        <v>0</v>
      </c>
      <c r="E83" s="20">
        <f t="shared" si="11"/>
        <v>0</v>
      </c>
      <c r="F83" s="20">
        <f t="shared" si="11"/>
        <v>0</v>
      </c>
      <c r="G83" s="20">
        <f t="shared" si="11"/>
        <v>0</v>
      </c>
      <c r="H83" s="20">
        <f t="shared" si="11"/>
        <v>0</v>
      </c>
      <c r="I83" s="20">
        <f t="shared" si="11"/>
        <v>0</v>
      </c>
      <c r="J83" s="20">
        <f t="shared" si="11"/>
        <v>0</v>
      </c>
      <c r="K83" s="20">
        <f t="shared" si="11"/>
        <v>0</v>
      </c>
      <c r="L83" s="20">
        <f t="shared" si="11"/>
        <v>0</v>
      </c>
      <c r="M83" s="20">
        <f t="shared" si="11"/>
        <v>0</v>
      </c>
      <c r="N83" s="20">
        <f t="shared" si="11"/>
        <v>0</v>
      </c>
      <c r="O83" t="s">
        <v>52</v>
      </c>
    </row>
    <row r="84" spans="1:15" x14ac:dyDescent="0.25">
      <c r="A84" s="35" t="s">
        <v>93</v>
      </c>
      <c r="B84" s="22">
        <v>0</v>
      </c>
      <c r="C84" s="20">
        <f t="shared" si="11"/>
        <v>0</v>
      </c>
      <c r="D84" s="20">
        <f t="shared" si="11"/>
        <v>0</v>
      </c>
      <c r="E84" s="20">
        <f t="shared" si="11"/>
        <v>0</v>
      </c>
      <c r="F84" s="20">
        <f t="shared" si="11"/>
        <v>0</v>
      </c>
      <c r="G84" s="20">
        <f t="shared" si="11"/>
        <v>0</v>
      </c>
      <c r="H84" s="20">
        <f t="shared" si="11"/>
        <v>0</v>
      </c>
      <c r="I84" s="20">
        <f t="shared" si="11"/>
        <v>0</v>
      </c>
      <c r="J84" s="20">
        <f t="shared" si="11"/>
        <v>0</v>
      </c>
      <c r="K84" s="20">
        <f t="shared" si="11"/>
        <v>0</v>
      </c>
      <c r="L84" s="20">
        <f t="shared" si="11"/>
        <v>0</v>
      </c>
      <c r="M84" s="20">
        <f t="shared" si="11"/>
        <v>0</v>
      </c>
      <c r="N84" s="20">
        <f t="shared" si="11"/>
        <v>0</v>
      </c>
      <c r="O84" t="s">
        <v>52</v>
      </c>
    </row>
    <row r="85" spans="1:15" ht="17.25" x14ac:dyDescent="0.4">
      <c r="A85" s="35" t="s">
        <v>94</v>
      </c>
      <c r="B85" s="29">
        <v>0</v>
      </c>
      <c r="C85" s="28">
        <f t="shared" si="11"/>
        <v>0</v>
      </c>
      <c r="D85" s="28">
        <f t="shared" si="11"/>
        <v>0</v>
      </c>
      <c r="E85" s="28">
        <f t="shared" si="11"/>
        <v>0</v>
      </c>
      <c r="F85" s="28">
        <f t="shared" si="11"/>
        <v>0</v>
      </c>
      <c r="G85" s="28">
        <f t="shared" si="11"/>
        <v>0</v>
      </c>
      <c r="H85" s="28">
        <f t="shared" si="11"/>
        <v>0</v>
      </c>
      <c r="I85" s="28">
        <f t="shared" si="11"/>
        <v>0</v>
      </c>
      <c r="J85" s="28">
        <f t="shared" si="11"/>
        <v>0</v>
      </c>
      <c r="K85" s="28">
        <f t="shared" si="11"/>
        <v>0</v>
      </c>
      <c r="L85" s="28">
        <f t="shared" si="11"/>
        <v>0</v>
      </c>
      <c r="M85" s="28">
        <f t="shared" si="11"/>
        <v>0</v>
      </c>
      <c r="N85" s="28">
        <f t="shared" si="11"/>
        <v>0</v>
      </c>
    </row>
    <row r="86" spans="1:15" x14ac:dyDescent="0.25">
      <c r="A86" s="35"/>
      <c r="B86" s="15">
        <f>SUM(B77:B85)</f>
        <v>32280</v>
      </c>
      <c r="C86" s="15">
        <f t="shared" ref="C86:N86" si="12">SUM(C77:C85)</f>
        <v>2690</v>
      </c>
      <c r="D86" s="15">
        <f t="shared" si="12"/>
        <v>2690</v>
      </c>
      <c r="E86" s="15">
        <f t="shared" si="12"/>
        <v>2690</v>
      </c>
      <c r="F86" s="15">
        <f t="shared" si="12"/>
        <v>2690</v>
      </c>
      <c r="G86" s="15">
        <f t="shared" si="12"/>
        <v>2690</v>
      </c>
      <c r="H86" s="15">
        <f t="shared" si="12"/>
        <v>2690</v>
      </c>
      <c r="I86" s="15">
        <f t="shared" si="12"/>
        <v>2690</v>
      </c>
      <c r="J86" s="15">
        <f t="shared" si="12"/>
        <v>2690</v>
      </c>
      <c r="K86" s="15">
        <f t="shared" si="12"/>
        <v>2690</v>
      </c>
      <c r="L86" s="15">
        <f t="shared" si="12"/>
        <v>2690</v>
      </c>
      <c r="M86" s="15">
        <f t="shared" si="12"/>
        <v>2690</v>
      </c>
      <c r="N86" s="15">
        <f t="shared" si="12"/>
        <v>2690</v>
      </c>
    </row>
    <row r="87" spans="1:15" x14ac:dyDescent="0.25">
      <c r="A87" s="35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5" x14ac:dyDescent="0.25">
      <c r="A88" s="33" t="s">
        <v>95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5" x14ac:dyDescent="0.25">
      <c r="A89" s="18" t="s">
        <v>96</v>
      </c>
      <c r="B89" s="19">
        <v>0</v>
      </c>
      <c r="C89" s="20">
        <f t="shared" ref="C89:N99" si="13">$B89/12</f>
        <v>0</v>
      </c>
      <c r="D89" s="20">
        <f t="shared" si="13"/>
        <v>0</v>
      </c>
      <c r="E89" s="20">
        <f t="shared" si="13"/>
        <v>0</v>
      </c>
      <c r="F89" s="20">
        <f t="shared" si="13"/>
        <v>0</v>
      </c>
      <c r="G89" s="20">
        <f t="shared" si="13"/>
        <v>0</v>
      </c>
      <c r="H89" s="20">
        <f t="shared" si="13"/>
        <v>0</v>
      </c>
      <c r="I89" s="20">
        <f t="shared" si="13"/>
        <v>0</v>
      </c>
      <c r="J89" s="20">
        <f t="shared" si="13"/>
        <v>0</v>
      </c>
      <c r="K89" s="20">
        <f t="shared" si="13"/>
        <v>0</v>
      </c>
      <c r="L89" s="20">
        <f t="shared" si="13"/>
        <v>0</v>
      </c>
      <c r="M89" s="20">
        <f t="shared" si="13"/>
        <v>0</v>
      </c>
      <c r="N89" s="20">
        <f t="shared" si="13"/>
        <v>0</v>
      </c>
      <c r="O89" t="s">
        <v>97</v>
      </c>
    </row>
    <row r="90" spans="1:15" x14ac:dyDescent="0.25">
      <c r="A90" s="18" t="s">
        <v>98</v>
      </c>
      <c r="B90" s="19">
        <v>0</v>
      </c>
      <c r="C90" s="20">
        <f t="shared" si="13"/>
        <v>0</v>
      </c>
      <c r="D90" s="20">
        <f t="shared" si="13"/>
        <v>0</v>
      </c>
      <c r="E90" s="20">
        <f t="shared" si="13"/>
        <v>0</v>
      </c>
      <c r="F90" s="20">
        <f t="shared" si="13"/>
        <v>0</v>
      </c>
      <c r="G90" s="20">
        <f t="shared" si="13"/>
        <v>0</v>
      </c>
      <c r="H90" s="20">
        <f t="shared" si="13"/>
        <v>0</v>
      </c>
      <c r="I90" s="20">
        <f t="shared" si="13"/>
        <v>0</v>
      </c>
      <c r="J90" s="20">
        <f t="shared" si="13"/>
        <v>0</v>
      </c>
      <c r="K90" s="20">
        <f t="shared" si="13"/>
        <v>0</v>
      </c>
      <c r="L90" s="20">
        <f t="shared" si="13"/>
        <v>0</v>
      </c>
      <c r="M90" s="20">
        <f t="shared" si="13"/>
        <v>0</v>
      </c>
      <c r="N90" s="20">
        <f t="shared" si="13"/>
        <v>0</v>
      </c>
      <c r="O90" t="s">
        <v>29</v>
      </c>
    </row>
    <row r="91" spans="1:15" x14ac:dyDescent="0.25">
      <c r="A91" s="18" t="s">
        <v>99</v>
      </c>
      <c r="B91" s="19">
        <v>0</v>
      </c>
      <c r="C91" s="20">
        <f t="shared" si="13"/>
        <v>0</v>
      </c>
      <c r="D91" s="20">
        <f t="shared" si="13"/>
        <v>0</v>
      </c>
      <c r="E91" s="20">
        <f t="shared" si="13"/>
        <v>0</v>
      </c>
      <c r="F91" s="20">
        <f t="shared" si="13"/>
        <v>0</v>
      </c>
      <c r="G91" s="20">
        <f t="shared" si="13"/>
        <v>0</v>
      </c>
      <c r="H91" s="20">
        <f t="shared" si="13"/>
        <v>0</v>
      </c>
      <c r="I91" s="20">
        <f t="shared" si="13"/>
        <v>0</v>
      </c>
      <c r="J91" s="20">
        <f t="shared" si="13"/>
        <v>0</v>
      </c>
      <c r="K91" s="20">
        <f t="shared" si="13"/>
        <v>0</v>
      </c>
      <c r="L91" s="20">
        <f t="shared" si="13"/>
        <v>0</v>
      </c>
      <c r="M91" s="20">
        <f t="shared" si="13"/>
        <v>0</v>
      </c>
      <c r="N91" s="20">
        <f t="shared" si="13"/>
        <v>0</v>
      </c>
      <c r="O91" t="s">
        <v>100</v>
      </c>
    </row>
    <row r="92" spans="1:15" x14ac:dyDescent="0.25">
      <c r="A92" s="18" t="s">
        <v>101</v>
      </c>
      <c r="B92" s="19">
        <v>0</v>
      </c>
      <c r="C92" s="20">
        <f t="shared" si="13"/>
        <v>0</v>
      </c>
      <c r="D92" s="20">
        <f t="shared" si="13"/>
        <v>0</v>
      </c>
      <c r="E92" s="20">
        <f t="shared" si="13"/>
        <v>0</v>
      </c>
      <c r="F92" s="20">
        <f t="shared" si="13"/>
        <v>0</v>
      </c>
      <c r="G92" s="20">
        <f t="shared" si="13"/>
        <v>0</v>
      </c>
      <c r="H92" s="20">
        <f t="shared" si="13"/>
        <v>0</v>
      </c>
      <c r="I92" s="20">
        <f t="shared" si="13"/>
        <v>0</v>
      </c>
      <c r="J92" s="20">
        <f t="shared" si="13"/>
        <v>0</v>
      </c>
      <c r="K92" s="20">
        <f t="shared" si="13"/>
        <v>0</v>
      </c>
      <c r="L92" s="20">
        <f t="shared" si="13"/>
        <v>0</v>
      </c>
      <c r="M92" s="20">
        <f t="shared" si="13"/>
        <v>0</v>
      </c>
      <c r="N92" s="20">
        <f t="shared" si="13"/>
        <v>0</v>
      </c>
      <c r="O92" t="s">
        <v>52</v>
      </c>
    </row>
    <row r="93" spans="1:15" x14ac:dyDescent="0.25">
      <c r="A93" s="18" t="s">
        <v>102</v>
      </c>
      <c r="B93" s="20">
        <v>1653.5433070866145</v>
      </c>
      <c r="C93" s="20">
        <f t="shared" si="13"/>
        <v>137.7952755905512</v>
      </c>
      <c r="D93" s="20">
        <f t="shared" si="13"/>
        <v>137.7952755905512</v>
      </c>
      <c r="E93" s="20">
        <f t="shared" si="13"/>
        <v>137.7952755905512</v>
      </c>
      <c r="F93" s="20">
        <f t="shared" si="13"/>
        <v>137.7952755905512</v>
      </c>
      <c r="G93" s="20">
        <f t="shared" si="13"/>
        <v>137.7952755905512</v>
      </c>
      <c r="H93" s="20">
        <f t="shared" si="13"/>
        <v>137.7952755905512</v>
      </c>
      <c r="I93" s="20">
        <f t="shared" si="13"/>
        <v>137.7952755905512</v>
      </c>
      <c r="J93" s="20">
        <f t="shared" si="13"/>
        <v>137.7952755905512</v>
      </c>
      <c r="K93" s="20">
        <f t="shared" si="13"/>
        <v>137.7952755905512</v>
      </c>
      <c r="L93" s="20">
        <f t="shared" si="13"/>
        <v>137.7952755905512</v>
      </c>
      <c r="M93" s="20">
        <f t="shared" si="13"/>
        <v>137.7952755905512</v>
      </c>
      <c r="N93" s="20">
        <f t="shared" si="13"/>
        <v>137.7952755905512</v>
      </c>
      <c r="O93" t="s">
        <v>103</v>
      </c>
    </row>
    <row r="94" spans="1:15" x14ac:dyDescent="0.25">
      <c r="A94" s="18" t="s">
        <v>104</v>
      </c>
      <c r="B94" s="19">
        <v>0</v>
      </c>
      <c r="C94" s="20">
        <f t="shared" si="13"/>
        <v>0</v>
      </c>
      <c r="D94" s="20">
        <f t="shared" si="13"/>
        <v>0</v>
      </c>
      <c r="E94" s="20">
        <f t="shared" si="13"/>
        <v>0</v>
      </c>
      <c r="F94" s="20">
        <f t="shared" si="13"/>
        <v>0</v>
      </c>
      <c r="G94" s="20">
        <f t="shared" si="13"/>
        <v>0</v>
      </c>
      <c r="H94" s="20">
        <f t="shared" si="13"/>
        <v>0</v>
      </c>
      <c r="I94" s="20">
        <f t="shared" si="13"/>
        <v>0</v>
      </c>
      <c r="J94" s="20">
        <f t="shared" si="13"/>
        <v>0</v>
      </c>
      <c r="K94" s="20">
        <f t="shared" si="13"/>
        <v>0</v>
      </c>
      <c r="L94" s="20">
        <f t="shared" si="13"/>
        <v>0</v>
      </c>
      <c r="M94" s="20">
        <f t="shared" si="13"/>
        <v>0</v>
      </c>
      <c r="N94" s="20">
        <f t="shared" si="13"/>
        <v>0</v>
      </c>
      <c r="O94" t="s">
        <v>52</v>
      </c>
    </row>
    <row r="95" spans="1:15" x14ac:dyDescent="0.25">
      <c r="A95" s="18" t="s">
        <v>105</v>
      </c>
      <c r="B95" s="20">
        <v>7559.0551181102373</v>
      </c>
      <c r="C95" s="20">
        <f t="shared" si="13"/>
        <v>629.92125984251982</v>
      </c>
      <c r="D95" s="20">
        <f t="shared" si="13"/>
        <v>629.92125984251982</v>
      </c>
      <c r="E95" s="20">
        <f t="shared" si="13"/>
        <v>629.92125984251982</v>
      </c>
      <c r="F95" s="20">
        <f t="shared" si="13"/>
        <v>629.92125984251982</v>
      </c>
      <c r="G95" s="20">
        <f t="shared" si="13"/>
        <v>629.92125984251982</v>
      </c>
      <c r="H95" s="20">
        <f t="shared" si="13"/>
        <v>629.92125984251982</v>
      </c>
      <c r="I95" s="20">
        <f t="shared" si="13"/>
        <v>629.92125984251982</v>
      </c>
      <c r="J95" s="20">
        <f t="shared" si="13"/>
        <v>629.92125984251982</v>
      </c>
      <c r="K95" s="20">
        <f t="shared" si="13"/>
        <v>629.92125984251982</v>
      </c>
      <c r="L95" s="20">
        <f t="shared" si="13"/>
        <v>629.92125984251982</v>
      </c>
      <c r="M95" s="20">
        <f t="shared" si="13"/>
        <v>629.92125984251982</v>
      </c>
      <c r="N95" s="20">
        <f t="shared" si="13"/>
        <v>629.92125984251982</v>
      </c>
      <c r="O95" t="s">
        <v>29</v>
      </c>
    </row>
    <row r="96" spans="1:15" x14ac:dyDescent="0.25">
      <c r="A96" s="18" t="s">
        <v>106</v>
      </c>
      <c r="B96" s="19">
        <v>0</v>
      </c>
      <c r="C96" s="20">
        <f t="shared" si="13"/>
        <v>0</v>
      </c>
      <c r="D96" s="20">
        <f t="shared" si="13"/>
        <v>0</v>
      </c>
      <c r="E96" s="20">
        <f t="shared" si="13"/>
        <v>0</v>
      </c>
      <c r="F96" s="20">
        <f t="shared" si="13"/>
        <v>0</v>
      </c>
      <c r="G96" s="20">
        <f t="shared" si="13"/>
        <v>0</v>
      </c>
      <c r="H96" s="20">
        <f t="shared" si="13"/>
        <v>0</v>
      </c>
      <c r="I96" s="20">
        <f t="shared" si="13"/>
        <v>0</v>
      </c>
      <c r="J96" s="20">
        <f t="shared" si="13"/>
        <v>0</v>
      </c>
      <c r="K96" s="20">
        <f t="shared" si="13"/>
        <v>0</v>
      </c>
      <c r="L96" s="20">
        <f t="shared" si="13"/>
        <v>0</v>
      </c>
      <c r="M96" s="20">
        <f t="shared" si="13"/>
        <v>0</v>
      </c>
      <c r="N96" s="20">
        <f t="shared" si="13"/>
        <v>0</v>
      </c>
      <c r="O96" t="s">
        <v>107</v>
      </c>
    </row>
    <row r="97" spans="1:15" x14ac:dyDescent="0.25">
      <c r="A97" s="18" t="s">
        <v>6</v>
      </c>
      <c r="B97" s="19">
        <v>0</v>
      </c>
      <c r="C97" s="20">
        <f t="shared" si="13"/>
        <v>0</v>
      </c>
      <c r="D97" s="20">
        <f t="shared" si="13"/>
        <v>0</v>
      </c>
      <c r="E97" s="20">
        <f t="shared" si="13"/>
        <v>0</v>
      </c>
      <c r="F97" s="20">
        <f t="shared" si="13"/>
        <v>0</v>
      </c>
      <c r="G97" s="20">
        <f t="shared" si="13"/>
        <v>0</v>
      </c>
      <c r="H97" s="20">
        <f t="shared" si="13"/>
        <v>0</v>
      </c>
      <c r="I97" s="20">
        <f t="shared" si="13"/>
        <v>0</v>
      </c>
      <c r="J97" s="20">
        <f t="shared" si="13"/>
        <v>0</v>
      </c>
      <c r="K97" s="20">
        <f t="shared" si="13"/>
        <v>0</v>
      </c>
      <c r="L97" s="20">
        <f t="shared" si="13"/>
        <v>0</v>
      </c>
      <c r="M97" s="20">
        <f t="shared" si="13"/>
        <v>0</v>
      </c>
      <c r="N97" s="20">
        <f t="shared" si="13"/>
        <v>0</v>
      </c>
    </row>
    <row r="98" spans="1:15" x14ac:dyDescent="0.25">
      <c r="A98" s="18" t="s">
        <v>108</v>
      </c>
      <c r="B98" s="19">
        <v>0</v>
      </c>
      <c r="C98" s="20">
        <f t="shared" si="13"/>
        <v>0</v>
      </c>
      <c r="D98" s="20">
        <f t="shared" si="13"/>
        <v>0</v>
      </c>
      <c r="E98" s="20">
        <f t="shared" si="13"/>
        <v>0</v>
      </c>
      <c r="F98" s="20">
        <f t="shared" si="13"/>
        <v>0</v>
      </c>
      <c r="G98" s="20">
        <f t="shared" si="13"/>
        <v>0</v>
      </c>
      <c r="H98" s="20">
        <f t="shared" si="13"/>
        <v>0</v>
      </c>
      <c r="I98" s="20">
        <f t="shared" si="13"/>
        <v>0</v>
      </c>
      <c r="J98" s="20">
        <f t="shared" si="13"/>
        <v>0</v>
      </c>
      <c r="K98" s="20">
        <f t="shared" si="13"/>
        <v>0</v>
      </c>
      <c r="L98" s="20">
        <f t="shared" si="13"/>
        <v>0</v>
      </c>
      <c r="M98" s="20">
        <f t="shared" si="13"/>
        <v>0</v>
      </c>
      <c r="N98" s="20">
        <f t="shared" si="13"/>
        <v>0</v>
      </c>
    </row>
    <row r="99" spans="1:15" ht="17.25" x14ac:dyDescent="0.4">
      <c r="A99" s="18" t="s">
        <v>109</v>
      </c>
      <c r="B99" s="27">
        <v>0</v>
      </c>
      <c r="C99" s="28">
        <f t="shared" si="13"/>
        <v>0</v>
      </c>
      <c r="D99" s="28">
        <f t="shared" si="13"/>
        <v>0</v>
      </c>
      <c r="E99" s="28">
        <f t="shared" si="13"/>
        <v>0</v>
      </c>
      <c r="F99" s="28">
        <f t="shared" si="13"/>
        <v>0</v>
      </c>
      <c r="G99" s="28">
        <f t="shared" si="13"/>
        <v>0</v>
      </c>
      <c r="H99" s="28">
        <f t="shared" si="13"/>
        <v>0</v>
      </c>
      <c r="I99" s="28">
        <f t="shared" si="13"/>
        <v>0</v>
      </c>
      <c r="J99" s="28">
        <f t="shared" si="13"/>
        <v>0</v>
      </c>
      <c r="K99" s="28">
        <f t="shared" si="13"/>
        <v>0</v>
      </c>
      <c r="L99" s="28">
        <f t="shared" si="13"/>
        <v>0</v>
      </c>
      <c r="M99" s="28">
        <f t="shared" si="13"/>
        <v>0</v>
      </c>
      <c r="N99" s="28">
        <f t="shared" si="13"/>
        <v>0</v>
      </c>
      <c r="O99" t="s">
        <v>52</v>
      </c>
    </row>
    <row r="100" spans="1:15" x14ac:dyDescent="0.25">
      <c r="A100" s="18"/>
      <c r="B100" s="15">
        <f>SUM(B89:B99)</f>
        <v>9212.5984251968512</v>
      </c>
      <c r="C100" s="15">
        <f t="shared" ref="C100:N100" si="14">SUM(C89:C99)</f>
        <v>767.71653543307104</v>
      </c>
      <c r="D100" s="15">
        <f t="shared" si="14"/>
        <v>767.71653543307104</v>
      </c>
      <c r="E100" s="15">
        <f t="shared" si="14"/>
        <v>767.71653543307104</v>
      </c>
      <c r="F100" s="15">
        <f t="shared" si="14"/>
        <v>767.71653543307104</v>
      </c>
      <c r="G100" s="15">
        <f t="shared" si="14"/>
        <v>767.71653543307104</v>
      </c>
      <c r="H100" s="15">
        <f t="shared" si="14"/>
        <v>767.71653543307104</v>
      </c>
      <c r="I100" s="15">
        <f t="shared" si="14"/>
        <v>767.71653543307104</v>
      </c>
      <c r="J100" s="15">
        <f t="shared" si="14"/>
        <v>767.71653543307104</v>
      </c>
      <c r="K100" s="15">
        <f t="shared" si="14"/>
        <v>767.71653543307104</v>
      </c>
      <c r="L100" s="15">
        <f t="shared" si="14"/>
        <v>767.71653543307104</v>
      </c>
      <c r="M100" s="15">
        <f t="shared" si="14"/>
        <v>767.71653543307104</v>
      </c>
      <c r="N100" s="15">
        <f t="shared" si="14"/>
        <v>767.71653543307104</v>
      </c>
    </row>
    <row r="101" spans="1:15" x14ac:dyDescent="0.25">
      <c r="A101" s="18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5" x14ac:dyDescent="0.25">
      <c r="A102" s="33" t="s">
        <v>110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5" x14ac:dyDescent="0.25">
      <c r="A103" s="18" t="s">
        <v>111</v>
      </c>
      <c r="B103" s="20">
        <v>7762.3307086614186</v>
      </c>
      <c r="C103" s="20">
        <f t="shared" ref="C103:N110" si="15">$B103/12</f>
        <v>646.86089238845159</v>
      </c>
      <c r="D103" s="20">
        <f t="shared" si="15"/>
        <v>646.86089238845159</v>
      </c>
      <c r="E103" s="20">
        <f t="shared" si="15"/>
        <v>646.86089238845159</v>
      </c>
      <c r="F103" s="20">
        <f t="shared" si="15"/>
        <v>646.86089238845159</v>
      </c>
      <c r="G103" s="20">
        <f t="shared" si="15"/>
        <v>646.86089238845159</v>
      </c>
      <c r="H103" s="20">
        <f t="shared" si="15"/>
        <v>646.86089238845159</v>
      </c>
      <c r="I103" s="20">
        <f t="shared" si="15"/>
        <v>646.86089238845159</v>
      </c>
      <c r="J103" s="20">
        <f t="shared" si="15"/>
        <v>646.86089238845159</v>
      </c>
      <c r="K103" s="20">
        <f t="shared" si="15"/>
        <v>646.86089238845159</v>
      </c>
      <c r="L103" s="20">
        <f t="shared" si="15"/>
        <v>646.86089238845159</v>
      </c>
      <c r="M103" s="20">
        <f t="shared" si="15"/>
        <v>646.86089238845159</v>
      </c>
      <c r="N103" s="20">
        <f t="shared" si="15"/>
        <v>646.86089238845159</v>
      </c>
      <c r="O103" t="s">
        <v>112</v>
      </c>
    </row>
    <row r="104" spans="1:15" x14ac:dyDescent="0.25">
      <c r="A104" s="18" t="s">
        <v>113</v>
      </c>
      <c r="B104" s="20">
        <v>708.66141732283472</v>
      </c>
      <c r="C104" s="20">
        <f t="shared" si="15"/>
        <v>59.055118110236229</v>
      </c>
      <c r="D104" s="20">
        <f t="shared" si="15"/>
        <v>59.055118110236229</v>
      </c>
      <c r="E104" s="20">
        <f t="shared" si="15"/>
        <v>59.055118110236229</v>
      </c>
      <c r="F104" s="20">
        <f t="shared" si="15"/>
        <v>59.055118110236229</v>
      </c>
      <c r="G104" s="20">
        <f t="shared" si="15"/>
        <v>59.055118110236229</v>
      </c>
      <c r="H104" s="20">
        <f t="shared" si="15"/>
        <v>59.055118110236229</v>
      </c>
      <c r="I104" s="20">
        <f t="shared" si="15"/>
        <v>59.055118110236229</v>
      </c>
      <c r="J104" s="20">
        <f t="shared" si="15"/>
        <v>59.055118110236229</v>
      </c>
      <c r="K104" s="20">
        <f t="shared" si="15"/>
        <v>59.055118110236229</v>
      </c>
      <c r="L104" s="20">
        <f t="shared" si="15"/>
        <v>59.055118110236229</v>
      </c>
      <c r="M104" s="20">
        <f t="shared" si="15"/>
        <v>59.055118110236229</v>
      </c>
      <c r="N104" s="20">
        <f t="shared" si="15"/>
        <v>59.055118110236229</v>
      </c>
      <c r="O104" t="s">
        <v>29</v>
      </c>
    </row>
    <row r="105" spans="1:15" x14ac:dyDescent="0.25">
      <c r="A105" s="18" t="s">
        <v>114</v>
      </c>
      <c r="B105" s="20">
        <v>3614.1732283464571</v>
      </c>
      <c r="C105" s="20">
        <f t="shared" si="15"/>
        <v>301.18110236220474</v>
      </c>
      <c r="D105" s="20">
        <f t="shared" si="15"/>
        <v>301.18110236220474</v>
      </c>
      <c r="E105" s="20">
        <f t="shared" si="15"/>
        <v>301.18110236220474</v>
      </c>
      <c r="F105" s="20">
        <f t="shared" si="15"/>
        <v>301.18110236220474</v>
      </c>
      <c r="G105" s="20">
        <f t="shared" si="15"/>
        <v>301.18110236220474</v>
      </c>
      <c r="H105" s="20">
        <f t="shared" si="15"/>
        <v>301.18110236220474</v>
      </c>
      <c r="I105" s="20">
        <f t="shared" si="15"/>
        <v>301.18110236220474</v>
      </c>
      <c r="J105" s="20">
        <f t="shared" si="15"/>
        <v>301.18110236220474</v>
      </c>
      <c r="K105" s="20">
        <f t="shared" si="15"/>
        <v>301.18110236220474</v>
      </c>
      <c r="L105" s="20">
        <f t="shared" si="15"/>
        <v>301.18110236220474</v>
      </c>
      <c r="M105" s="20">
        <f t="shared" si="15"/>
        <v>301.18110236220474</v>
      </c>
      <c r="N105" s="20">
        <f t="shared" si="15"/>
        <v>301.18110236220474</v>
      </c>
      <c r="O105" t="s">
        <v>115</v>
      </c>
    </row>
    <row r="106" spans="1:15" x14ac:dyDescent="0.25">
      <c r="A106" s="18" t="s">
        <v>116</v>
      </c>
      <c r="B106" s="20">
        <v>472.44094488188983</v>
      </c>
      <c r="C106" s="20">
        <f t="shared" si="15"/>
        <v>39.370078740157489</v>
      </c>
      <c r="D106" s="20">
        <f t="shared" si="15"/>
        <v>39.370078740157489</v>
      </c>
      <c r="E106" s="20">
        <f t="shared" si="15"/>
        <v>39.370078740157489</v>
      </c>
      <c r="F106" s="20">
        <f t="shared" si="15"/>
        <v>39.370078740157489</v>
      </c>
      <c r="G106" s="20">
        <f t="shared" si="15"/>
        <v>39.370078740157489</v>
      </c>
      <c r="H106" s="20">
        <f t="shared" si="15"/>
        <v>39.370078740157489</v>
      </c>
      <c r="I106" s="20">
        <f t="shared" si="15"/>
        <v>39.370078740157489</v>
      </c>
      <c r="J106" s="20">
        <f t="shared" si="15"/>
        <v>39.370078740157489</v>
      </c>
      <c r="K106" s="20">
        <f t="shared" si="15"/>
        <v>39.370078740157489</v>
      </c>
      <c r="L106" s="20">
        <f t="shared" si="15"/>
        <v>39.370078740157489</v>
      </c>
      <c r="M106" s="20">
        <f t="shared" si="15"/>
        <v>39.370078740157489</v>
      </c>
      <c r="N106" s="20">
        <f t="shared" si="15"/>
        <v>39.370078740157489</v>
      </c>
      <c r="O106" t="s">
        <v>29</v>
      </c>
    </row>
    <row r="107" spans="1:15" x14ac:dyDescent="0.25">
      <c r="A107" s="18" t="s">
        <v>110</v>
      </c>
      <c r="B107" s="19">
        <v>0</v>
      </c>
      <c r="C107" s="20">
        <f t="shared" si="15"/>
        <v>0</v>
      </c>
      <c r="D107" s="20">
        <f t="shared" si="15"/>
        <v>0</v>
      </c>
      <c r="E107" s="20">
        <f t="shared" si="15"/>
        <v>0</v>
      </c>
      <c r="F107" s="20">
        <f t="shared" si="15"/>
        <v>0</v>
      </c>
      <c r="G107" s="20">
        <f t="shared" si="15"/>
        <v>0</v>
      </c>
      <c r="H107" s="20">
        <f t="shared" si="15"/>
        <v>0</v>
      </c>
      <c r="I107" s="20">
        <f t="shared" si="15"/>
        <v>0</v>
      </c>
      <c r="J107" s="20">
        <f t="shared" si="15"/>
        <v>0</v>
      </c>
      <c r="K107" s="20">
        <f t="shared" si="15"/>
        <v>0</v>
      </c>
      <c r="L107" s="20">
        <f t="shared" si="15"/>
        <v>0</v>
      </c>
      <c r="M107" s="20">
        <f t="shared" si="15"/>
        <v>0</v>
      </c>
      <c r="N107" s="20">
        <f t="shared" si="15"/>
        <v>0</v>
      </c>
    </row>
    <row r="108" spans="1:15" x14ac:dyDescent="0.25">
      <c r="A108" s="18" t="s">
        <v>117</v>
      </c>
      <c r="B108" s="20">
        <v>1133.8582677165357</v>
      </c>
      <c r="C108" s="20">
        <f t="shared" si="15"/>
        <v>94.48818897637797</v>
      </c>
      <c r="D108" s="20">
        <f t="shared" si="15"/>
        <v>94.48818897637797</v>
      </c>
      <c r="E108" s="20">
        <f t="shared" si="15"/>
        <v>94.48818897637797</v>
      </c>
      <c r="F108" s="20">
        <f t="shared" si="15"/>
        <v>94.48818897637797</v>
      </c>
      <c r="G108" s="20">
        <f t="shared" si="15"/>
        <v>94.48818897637797</v>
      </c>
      <c r="H108" s="20">
        <f t="shared" si="15"/>
        <v>94.48818897637797</v>
      </c>
      <c r="I108" s="20">
        <f t="shared" si="15"/>
        <v>94.48818897637797</v>
      </c>
      <c r="J108" s="20">
        <f t="shared" si="15"/>
        <v>94.48818897637797</v>
      </c>
      <c r="K108" s="20">
        <f t="shared" si="15"/>
        <v>94.48818897637797</v>
      </c>
      <c r="L108" s="20">
        <f t="shared" si="15"/>
        <v>94.48818897637797</v>
      </c>
      <c r="M108" s="20">
        <f t="shared" si="15"/>
        <v>94.48818897637797</v>
      </c>
      <c r="N108" s="20">
        <f t="shared" si="15"/>
        <v>94.48818897637797</v>
      </c>
      <c r="O108" t="s">
        <v>29</v>
      </c>
    </row>
    <row r="109" spans="1:15" x14ac:dyDescent="0.25">
      <c r="A109" s="18" t="s">
        <v>118</v>
      </c>
      <c r="B109" s="19">
        <v>0</v>
      </c>
      <c r="C109" s="20">
        <f t="shared" si="15"/>
        <v>0</v>
      </c>
      <c r="D109" s="20">
        <f t="shared" si="15"/>
        <v>0</v>
      </c>
      <c r="E109" s="20">
        <f t="shared" si="15"/>
        <v>0</v>
      </c>
      <c r="F109" s="20">
        <f t="shared" si="15"/>
        <v>0</v>
      </c>
      <c r="G109" s="20">
        <f t="shared" si="15"/>
        <v>0</v>
      </c>
      <c r="H109" s="20">
        <f t="shared" si="15"/>
        <v>0</v>
      </c>
      <c r="I109" s="20">
        <f t="shared" si="15"/>
        <v>0</v>
      </c>
      <c r="J109" s="20">
        <f t="shared" si="15"/>
        <v>0</v>
      </c>
      <c r="K109" s="20">
        <f t="shared" si="15"/>
        <v>0</v>
      </c>
      <c r="L109" s="20">
        <f t="shared" si="15"/>
        <v>0</v>
      </c>
      <c r="M109" s="20">
        <f t="shared" si="15"/>
        <v>0</v>
      </c>
      <c r="N109" s="20">
        <f t="shared" si="15"/>
        <v>0</v>
      </c>
      <c r="O109" t="s">
        <v>29</v>
      </c>
    </row>
    <row r="110" spans="1:15" ht="17.25" x14ac:dyDescent="0.4">
      <c r="A110" s="18" t="s">
        <v>119</v>
      </c>
      <c r="B110" s="28">
        <v>1200</v>
      </c>
      <c r="C110" s="28">
        <f t="shared" si="15"/>
        <v>100</v>
      </c>
      <c r="D110" s="28">
        <f t="shared" si="15"/>
        <v>100</v>
      </c>
      <c r="E110" s="28">
        <f t="shared" si="15"/>
        <v>100</v>
      </c>
      <c r="F110" s="28">
        <f t="shared" si="15"/>
        <v>100</v>
      </c>
      <c r="G110" s="28">
        <f t="shared" si="15"/>
        <v>100</v>
      </c>
      <c r="H110" s="28">
        <f t="shared" si="15"/>
        <v>100</v>
      </c>
      <c r="I110" s="28">
        <f t="shared" si="15"/>
        <v>100</v>
      </c>
      <c r="J110" s="28">
        <f t="shared" si="15"/>
        <v>100</v>
      </c>
      <c r="K110" s="28">
        <f t="shared" si="15"/>
        <v>100</v>
      </c>
      <c r="L110" s="28">
        <f t="shared" si="15"/>
        <v>100</v>
      </c>
      <c r="M110" s="28">
        <f t="shared" si="15"/>
        <v>100</v>
      </c>
      <c r="N110" s="28">
        <f t="shared" si="15"/>
        <v>100</v>
      </c>
      <c r="O110" t="s">
        <v>120</v>
      </c>
    </row>
    <row r="111" spans="1:15" x14ac:dyDescent="0.25">
      <c r="A111" s="18"/>
      <c r="B111" s="15">
        <f>SUM(B103:B110)</f>
        <v>14891.464566929137</v>
      </c>
      <c r="C111" s="15">
        <f t="shared" ref="C111:N111" si="16">SUM(C103:C110)</f>
        <v>1240.9553805774281</v>
      </c>
      <c r="D111" s="15">
        <f t="shared" si="16"/>
        <v>1240.9553805774281</v>
      </c>
      <c r="E111" s="15">
        <f t="shared" si="16"/>
        <v>1240.9553805774281</v>
      </c>
      <c r="F111" s="15">
        <f t="shared" si="16"/>
        <v>1240.9553805774281</v>
      </c>
      <c r="G111" s="15">
        <f t="shared" si="16"/>
        <v>1240.9553805774281</v>
      </c>
      <c r="H111" s="15">
        <f t="shared" si="16"/>
        <v>1240.9553805774281</v>
      </c>
      <c r="I111" s="15">
        <f t="shared" si="16"/>
        <v>1240.9553805774281</v>
      </c>
      <c r="J111" s="15">
        <f t="shared" si="16"/>
        <v>1240.9553805774281</v>
      </c>
      <c r="K111" s="15">
        <f t="shared" si="16"/>
        <v>1240.9553805774281</v>
      </c>
      <c r="L111" s="15">
        <f t="shared" si="16"/>
        <v>1240.9553805774281</v>
      </c>
      <c r="M111" s="15">
        <f t="shared" si="16"/>
        <v>1240.9553805774281</v>
      </c>
      <c r="N111" s="15">
        <f t="shared" si="16"/>
        <v>1240.9553805774281</v>
      </c>
    </row>
    <row r="112" spans="1:15" x14ac:dyDescent="0.25">
      <c r="A112" s="18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5" x14ac:dyDescent="0.25">
      <c r="A113" s="33" t="s">
        <v>121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5" x14ac:dyDescent="0.25">
      <c r="A114" s="18" t="s">
        <v>122</v>
      </c>
      <c r="B114" s="20">
        <v>240</v>
      </c>
      <c r="C114" s="20">
        <f t="shared" ref="C114:N119" si="17">$B114/12</f>
        <v>20</v>
      </c>
      <c r="D114" s="20">
        <f t="shared" si="17"/>
        <v>20</v>
      </c>
      <c r="E114" s="20">
        <f t="shared" si="17"/>
        <v>20</v>
      </c>
      <c r="F114" s="20">
        <f t="shared" si="17"/>
        <v>20</v>
      </c>
      <c r="G114" s="20">
        <f t="shared" si="17"/>
        <v>20</v>
      </c>
      <c r="H114" s="20">
        <f t="shared" si="17"/>
        <v>20</v>
      </c>
      <c r="I114" s="20">
        <f t="shared" si="17"/>
        <v>20</v>
      </c>
      <c r="J114" s="20">
        <f t="shared" si="17"/>
        <v>20</v>
      </c>
      <c r="K114" s="20">
        <f t="shared" si="17"/>
        <v>20</v>
      </c>
      <c r="L114" s="20">
        <f t="shared" si="17"/>
        <v>20</v>
      </c>
      <c r="M114" s="20">
        <f t="shared" si="17"/>
        <v>20</v>
      </c>
      <c r="N114" s="20">
        <f t="shared" si="17"/>
        <v>20</v>
      </c>
      <c r="O114" t="s">
        <v>123</v>
      </c>
    </row>
    <row r="115" spans="1:15" x14ac:dyDescent="0.25">
      <c r="A115" s="18" t="s">
        <v>124</v>
      </c>
      <c r="B115" s="20">
        <v>344000</v>
      </c>
      <c r="C115" s="20">
        <f t="shared" si="17"/>
        <v>28666.666666666668</v>
      </c>
      <c r="D115" s="20">
        <f t="shared" si="17"/>
        <v>28666.666666666668</v>
      </c>
      <c r="E115" s="20">
        <f t="shared" si="17"/>
        <v>28666.666666666668</v>
      </c>
      <c r="F115" s="20">
        <f t="shared" si="17"/>
        <v>28666.666666666668</v>
      </c>
      <c r="G115" s="20">
        <f t="shared" si="17"/>
        <v>28666.666666666668</v>
      </c>
      <c r="H115" s="20">
        <f t="shared" si="17"/>
        <v>28666.666666666668</v>
      </c>
      <c r="I115" s="20">
        <f t="shared" si="17"/>
        <v>28666.666666666668</v>
      </c>
      <c r="J115" s="20">
        <f t="shared" si="17"/>
        <v>28666.666666666668</v>
      </c>
      <c r="K115" s="20">
        <f t="shared" si="17"/>
        <v>28666.666666666668</v>
      </c>
      <c r="L115" s="20">
        <f t="shared" si="17"/>
        <v>28666.666666666668</v>
      </c>
      <c r="M115" s="20">
        <f t="shared" si="17"/>
        <v>28666.666666666668</v>
      </c>
      <c r="N115" s="20">
        <f t="shared" si="17"/>
        <v>28666.666666666668</v>
      </c>
      <c r="O115" t="s">
        <v>123</v>
      </c>
    </row>
    <row r="116" spans="1:15" x14ac:dyDescent="0.25">
      <c r="A116" s="18" t="s">
        <v>125</v>
      </c>
      <c r="B116" s="20">
        <v>21328</v>
      </c>
      <c r="C116" s="20">
        <f t="shared" si="17"/>
        <v>1777.3333333333333</v>
      </c>
      <c r="D116" s="20">
        <f t="shared" si="17"/>
        <v>1777.3333333333333</v>
      </c>
      <c r="E116" s="20">
        <f t="shared" si="17"/>
        <v>1777.3333333333333</v>
      </c>
      <c r="F116" s="20">
        <f t="shared" si="17"/>
        <v>1777.3333333333333</v>
      </c>
      <c r="G116" s="20">
        <f t="shared" si="17"/>
        <v>1777.3333333333333</v>
      </c>
      <c r="H116" s="20">
        <f t="shared" si="17"/>
        <v>1777.3333333333333</v>
      </c>
      <c r="I116" s="20">
        <f t="shared" si="17"/>
        <v>1777.3333333333333</v>
      </c>
      <c r="J116" s="20">
        <f t="shared" si="17"/>
        <v>1777.3333333333333</v>
      </c>
      <c r="K116" s="20">
        <f t="shared" si="17"/>
        <v>1777.3333333333333</v>
      </c>
      <c r="L116" s="20">
        <f t="shared" si="17"/>
        <v>1777.3333333333333</v>
      </c>
      <c r="M116" s="20">
        <f t="shared" si="17"/>
        <v>1777.3333333333333</v>
      </c>
      <c r="N116" s="20">
        <f t="shared" si="17"/>
        <v>1777.3333333333333</v>
      </c>
      <c r="O116" t="s">
        <v>123</v>
      </c>
    </row>
    <row r="117" spans="1:15" x14ac:dyDescent="0.25">
      <c r="A117" s="18" t="s">
        <v>126</v>
      </c>
      <c r="B117" s="20">
        <v>4988</v>
      </c>
      <c r="C117" s="20">
        <f t="shared" si="17"/>
        <v>415.66666666666669</v>
      </c>
      <c r="D117" s="20">
        <f t="shared" si="17"/>
        <v>415.66666666666669</v>
      </c>
      <c r="E117" s="20">
        <f t="shared" si="17"/>
        <v>415.66666666666669</v>
      </c>
      <c r="F117" s="20">
        <f t="shared" si="17"/>
        <v>415.66666666666669</v>
      </c>
      <c r="G117" s="20">
        <f t="shared" si="17"/>
        <v>415.66666666666669</v>
      </c>
      <c r="H117" s="20">
        <f t="shared" si="17"/>
        <v>415.66666666666669</v>
      </c>
      <c r="I117" s="20">
        <f t="shared" si="17"/>
        <v>415.66666666666669</v>
      </c>
      <c r="J117" s="20">
        <f t="shared" si="17"/>
        <v>415.66666666666669</v>
      </c>
      <c r="K117" s="20">
        <f t="shared" si="17"/>
        <v>415.66666666666669</v>
      </c>
      <c r="L117" s="20">
        <f t="shared" si="17"/>
        <v>415.66666666666669</v>
      </c>
      <c r="M117" s="20">
        <f t="shared" si="17"/>
        <v>415.66666666666669</v>
      </c>
      <c r="N117" s="20">
        <f t="shared" si="17"/>
        <v>415.66666666666669</v>
      </c>
      <c r="O117" t="s">
        <v>123</v>
      </c>
    </row>
    <row r="118" spans="1:15" x14ac:dyDescent="0.25">
      <c r="A118" s="18" t="s">
        <v>127</v>
      </c>
      <c r="B118" s="20">
        <v>378</v>
      </c>
      <c r="C118" s="20">
        <f t="shared" si="17"/>
        <v>31.5</v>
      </c>
      <c r="D118" s="20">
        <f t="shared" si="17"/>
        <v>31.5</v>
      </c>
      <c r="E118" s="20">
        <f t="shared" si="17"/>
        <v>31.5</v>
      </c>
      <c r="F118" s="20">
        <f t="shared" si="17"/>
        <v>31.5</v>
      </c>
      <c r="G118" s="20">
        <f t="shared" si="17"/>
        <v>31.5</v>
      </c>
      <c r="H118" s="20">
        <f t="shared" si="17"/>
        <v>31.5</v>
      </c>
      <c r="I118" s="20">
        <f t="shared" si="17"/>
        <v>31.5</v>
      </c>
      <c r="J118" s="20">
        <f t="shared" si="17"/>
        <v>31.5</v>
      </c>
      <c r="K118" s="20">
        <f t="shared" si="17"/>
        <v>31.5</v>
      </c>
      <c r="L118" s="20">
        <f t="shared" si="17"/>
        <v>31.5</v>
      </c>
      <c r="M118" s="20">
        <f t="shared" si="17"/>
        <v>31.5</v>
      </c>
      <c r="N118" s="20">
        <f t="shared" si="17"/>
        <v>31.5</v>
      </c>
      <c r="O118" t="s">
        <v>123</v>
      </c>
    </row>
    <row r="119" spans="1:15" ht="17.25" x14ac:dyDescent="0.4">
      <c r="A119" s="18" t="s">
        <v>128</v>
      </c>
      <c r="B119" s="28">
        <v>13760</v>
      </c>
      <c r="C119" s="28">
        <f t="shared" si="17"/>
        <v>1146.6666666666667</v>
      </c>
      <c r="D119" s="28">
        <f t="shared" si="17"/>
        <v>1146.6666666666667</v>
      </c>
      <c r="E119" s="28">
        <f t="shared" si="17"/>
        <v>1146.6666666666667</v>
      </c>
      <c r="F119" s="28">
        <f t="shared" si="17"/>
        <v>1146.6666666666667</v>
      </c>
      <c r="G119" s="28">
        <f t="shared" si="17"/>
        <v>1146.6666666666667</v>
      </c>
      <c r="H119" s="28">
        <f t="shared" si="17"/>
        <v>1146.6666666666667</v>
      </c>
      <c r="I119" s="28">
        <f t="shared" si="17"/>
        <v>1146.6666666666667</v>
      </c>
      <c r="J119" s="28">
        <f t="shared" si="17"/>
        <v>1146.6666666666667</v>
      </c>
      <c r="K119" s="28">
        <f t="shared" si="17"/>
        <v>1146.6666666666667</v>
      </c>
      <c r="L119" s="28">
        <f t="shared" si="17"/>
        <v>1146.6666666666667</v>
      </c>
      <c r="M119" s="28">
        <f t="shared" si="17"/>
        <v>1146.6666666666667</v>
      </c>
      <c r="N119" s="28">
        <f t="shared" si="17"/>
        <v>1146.6666666666667</v>
      </c>
      <c r="O119" t="s">
        <v>123</v>
      </c>
    </row>
    <row r="120" spans="1:15" x14ac:dyDescent="0.25">
      <c r="A120" s="18"/>
      <c r="B120" s="15">
        <f>SUM(B114:B119)</f>
        <v>384694</v>
      </c>
      <c r="C120" s="15">
        <f t="shared" ref="C120:N120" si="18">SUM(C114:C119)</f>
        <v>32057.833333333336</v>
      </c>
      <c r="D120" s="15">
        <f t="shared" si="18"/>
        <v>32057.833333333336</v>
      </c>
      <c r="E120" s="15">
        <f t="shared" si="18"/>
        <v>32057.833333333336</v>
      </c>
      <c r="F120" s="15">
        <f t="shared" si="18"/>
        <v>32057.833333333336</v>
      </c>
      <c r="G120" s="15">
        <f t="shared" si="18"/>
        <v>32057.833333333336</v>
      </c>
      <c r="H120" s="15">
        <f t="shared" si="18"/>
        <v>32057.833333333336</v>
      </c>
      <c r="I120" s="15">
        <f t="shared" si="18"/>
        <v>32057.833333333336</v>
      </c>
      <c r="J120" s="15">
        <f t="shared" si="18"/>
        <v>32057.833333333336</v>
      </c>
      <c r="K120" s="15">
        <f t="shared" si="18"/>
        <v>32057.833333333336</v>
      </c>
      <c r="L120" s="15">
        <f t="shared" si="18"/>
        <v>32057.833333333336</v>
      </c>
      <c r="M120" s="15">
        <f t="shared" si="18"/>
        <v>32057.833333333336</v>
      </c>
      <c r="N120" s="15">
        <f t="shared" si="18"/>
        <v>32057.833333333336</v>
      </c>
      <c r="O120" s="36"/>
    </row>
    <row r="121" spans="1:15" x14ac:dyDescent="0.25">
      <c r="A121" s="18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1:15" x14ac:dyDescent="0.25">
      <c r="A122" s="33" t="s">
        <v>129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1:15" x14ac:dyDescent="0.25">
      <c r="A123" s="18" t="s">
        <v>130</v>
      </c>
      <c r="B123" s="19">
        <v>0</v>
      </c>
      <c r="C123" s="20">
        <f t="shared" ref="C123:N125" si="19">$B123/12</f>
        <v>0</v>
      </c>
      <c r="D123" s="20">
        <f t="shared" si="19"/>
        <v>0</v>
      </c>
      <c r="E123" s="20">
        <f t="shared" si="19"/>
        <v>0</v>
      </c>
      <c r="F123" s="20">
        <f t="shared" si="19"/>
        <v>0</v>
      </c>
      <c r="G123" s="20">
        <f t="shared" si="19"/>
        <v>0</v>
      </c>
      <c r="H123" s="20">
        <f t="shared" si="19"/>
        <v>0</v>
      </c>
      <c r="I123" s="20">
        <f t="shared" si="19"/>
        <v>0</v>
      </c>
      <c r="J123" s="20">
        <f t="shared" si="19"/>
        <v>0</v>
      </c>
      <c r="K123" s="20">
        <f t="shared" si="19"/>
        <v>0</v>
      </c>
      <c r="L123" s="20">
        <f t="shared" si="19"/>
        <v>0</v>
      </c>
      <c r="M123" s="20">
        <f t="shared" si="19"/>
        <v>0</v>
      </c>
      <c r="N123" s="20">
        <f t="shared" si="19"/>
        <v>0</v>
      </c>
    </row>
    <row r="124" spans="1:15" x14ac:dyDescent="0.25">
      <c r="A124" s="18" t="s">
        <v>131</v>
      </c>
      <c r="B124" s="19">
        <v>0</v>
      </c>
      <c r="C124" s="20">
        <f t="shared" si="19"/>
        <v>0</v>
      </c>
      <c r="D124" s="20">
        <f t="shared" si="19"/>
        <v>0</v>
      </c>
      <c r="E124" s="20">
        <f t="shared" si="19"/>
        <v>0</v>
      </c>
      <c r="F124" s="20">
        <f t="shared" si="19"/>
        <v>0</v>
      </c>
      <c r="G124" s="20">
        <f t="shared" si="19"/>
        <v>0</v>
      </c>
      <c r="H124" s="20">
        <f t="shared" si="19"/>
        <v>0</v>
      </c>
      <c r="I124" s="20">
        <f t="shared" si="19"/>
        <v>0</v>
      </c>
      <c r="J124" s="20">
        <f t="shared" si="19"/>
        <v>0</v>
      </c>
      <c r="K124" s="20">
        <f t="shared" si="19"/>
        <v>0</v>
      </c>
      <c r="L124" s="20">
        <f t="shared" si="19"/>
        <v>0</v>
      </c>
      <c r="M124" s="20">
        <f t="shared" si="19"/>
        <v>0</v>
      </c>
      <c r="N124" s="20">
        <f t="shared" si="19"/>
        <v>0</v>
      </c>
    </row>
    <row r="125" spans="1:15" ht="17.25" x14ac:dyDescent="0.4">
      <c r="A125" s="18" t="s">
        <v>132</v>
      </c>
      <c r="B125" s="27">
        <v>0</v>
      </c>
      <c r="C125" s="28">
        <f t="shared" si="19"/>
        <v>0</v>
      </c>
      <c r="D125" s="28">
        <f t="shared" si="19"/>
        <v>0</v>
      </c>
      <c r="E125" s="28">
        <f t="shared" si="19"/>
        <v>0</v>
      </c>
      <c r="F125" s="28">
        <f t="shared" si="19"/>
        <v>0</v>
      </c>
      <c r="G125" s="28">
        <f t="shared" si="19"/>
        <v>0</v>
      </c>
      <c r="H125" s="28">
        <f t="shared" si="19"/>
        <v>0</v>
      </c>
      <c r="I125" s="28">
        <f t="shared" si="19"/>
        <v>0</v>
      </c>
      <c r="J125" s="28">
        <f t="shared" si="19"/>
        <v>0</v>
      </c>
      <c r="K125" s="28">
        <f t="shared" si="19"/>
        <v>0</v>
      </c>
      <c r="L125" s="28">
        <f t="shared" si="19"/>
        <v>0</v>
      </c>
      <c r="M125" s="28">
        <f t="shared" si="19"/>
        <v>0</v>
      </c>
      <c r="N125" s="28">
        <f t="shared" si="19"/>
        <v>0</v>
      </c>
    </row>
    <row r="126" spans="1:15" x14ac:dyDescent="0.25">
      <c r="A126" s="37"/>
      <c r="B126" s="38">
        <f>SUM(B123:B125)</f>
        <v>0</v>
      </c>
      <c r="C126" s="15">
        <f t="shared" ref="C126:N126" si="20">SUM(C123:C125)</f>
        <v>0</v>
      </c>
      <c r="D126" s="15">
        <f t="shared" si="20"/>
        <v>0</v>
      </c>
      <c r="E126" s="15">
        <f t="shared" si="20"/>
        <v>0</v>
      </c>
      <c r="F126" s="15">
        <f t="shared" si="20"/>
        <v>0</v>
      </c>
      <c r="G126" s="15">
        <f t="shared" si="20"/>
        <v>0</v>
      </c>
      <c r="H126" s="15">
        <f t="shared" si="20"/>
        <v>0</v>
      </c>
      <c r="I126" s="15">
        <f t="shared" si="20"/>
        <v>0</v>
      </c>
      <c r="J126" s="15">
        <f t="shared" si="20"/>
        <v>0</v>
      </c>
      <c r="K126" s="15">
        <f t="shared" si="20"/>
        <v>0</v>
      </c>
      <c r="L126" s="15">
        <f t="shared" si="20"/>
        <v>0</v>
      </c>
      <c r="M126" s="15">
        <f t="shared" si="20"/>
        <v>0</v>
      </c>
      <c r="N126" s="15">
        <f t="shared" si="20"/>
        <v>0</v>
      </c>
    </row>
    <row r="127" spans="1:15" x14ac:dyDescent="0.25">
      <c r="A127" s="37"/>
    </row>
    <row r="128" spans="1:15" x14ac:dyDescent="0.25">
      <c r="A128" s="31" t="s">
        <v>133</v>
      </c>
      <c r="B128" s="38">
        <f>B44+B49+B69+B74+B86+B100+B111+B120+B126</f>
        <v>475184.94488188974</v>
      </c>
      <c r="C128" s="38">
        <f t="shared" ref="C128:N128" si="21">C44+C49+C69+C74+C86+C100+C111+C120+C126</f>
        <v>39598.74540682415</v>
      </c>
      <c r="D128" s="38">
        <f t="shared" si="21"/>
        <v>39598.74540682415</v>
      </c>
      <c r="E128" s="38">
        <f t="shared" si="21"/>
        <v>39598.74540682415</v>
      </c>
      <c r="F128" s="38">
        <f t="shared" si="21"/>
        <v>39598.74540682415</v>
      </c>
      <c r="G128" s="38">
        <f t="shared" si="21"/>
        <v>39598.74540682415</v>
      </c>
      <c r="H128" s="38">
        <f t="shared" si="21"/>
        <v>39598.74540682415</v>
      </c>
      <c r="I128" s="38">
        <f t="shared" si="21"/>
        <v>39598.74540682415</v>
      </c>
      <c r="J128" s="38">
        <f t="shared" si="21"/>
        <v>39598.74540682415</v>
      </c>
      <c r="K128" s="38">
        <f t="shared" si="21"/>
        <v>39598.74540682415</v>
      </c>
      <c r="L128" s="38">
        <f t="shared" si="21"/>
        <v>39598.74540682415</v>
      </c>
      <c r="M128" s="38">
        <f t="shared" si="21"/>
        <v>39598.74540682415</v>
      </c>
      <c r="N128" s="38">
        <f t="shared" si="21"/>
        <v>39598.74540682415</v>
      </c>
    </row>
    <row r="130" spans="1:14" x14ac:dyDescent="0.25">
      <c r="A130" s="31" t="s">
        <v>134</v>
      </c>
      <c r="B130" s="38">
        <f>B30-B128</f>
        <v>-475184.94488188974</v>
      </c>
      <c r="C130" s="38">
        <f t="shared" ref="C130:N130" si="22">C30-C128</f>
        <v>-39598.74540682415</v>
      </c>
      <c r="D130" s="38">
        <f t="shared" si="22"/>
        <v>-39598.74540682415</v>
      </c>
      <c r="E130" s="38">
        <f t="shared" si="22"/>
        <v>-39598.74540682415</v>
      </c>
      <c r="F130" s="38">
        <f t="shared" si="22"/>
        <v>-39598.74540682415</v>
      </c>
      <c r="G130" s="38">
        <f t="shared" si="22"/>
        <v>-39598.74540682415</v>
      </c>
      <c r="H130" s="38">
        <f t="shared" si="22"/>
        <v>-39598.74540682415</v>
      </c>
      <c r="I130" s="38">
        <f t="shared" si="22"/>
        <v>-39598.74540682415</v>
      </c>
      <c r="J130" s="38">
        <f t="shared" si="22"/>
        <v>-39598.74540682415</v>
      </c>
      <c r="K130" s="38">
        <f t="shared" si="22"/>
        <v>-39598.74540682415</v>
      </c>
      <c r="L130" s="38">
        <f t="shared" si="22"/>
        <v>-39598.74540682415</v>
      </c>
      <c r="M130" s="38">
        <f t="shared" si="22"/>
        <v>-39598.74540682415</v>
      </c>
      <c r="N130" s="38">
        <f t="shared" si="22"/>
        <v>-39598.74540682415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CB3FA-8E18-4F5E-8DCF-B2764111CB71}">
  <dimension ref="A3:O130"/>
  <sheetViews>
    <sheetView showGridLines="0" workbookViewId="0"/>
  </sheetViews>
  <sheetFormatPr defaultRowHeight="15" x14ac:dyDescent="0.25"/>
  <cols>
    <col min="1" max="1" width="45.85546875" bestFit="1" customWidth="1"/>
    <col min="2" max="2" width="13.42578125" bestFit="1" customWidth="1"/>
    <col min="3" max="14" width="12.28515625" bestFit="1" customWidth="1"/>
  </cols>
  <sheetData>
    <row r="3" spans="1:15" x14ac:dyDescent="0.25">
      <c r="B3" s="8" t="s">
        <v>4</v>
      </c>
      <c r="C3" s="44">
        <v>44013</v>
      </c>
      <c r="D3" s="44">
        <v>44044</v>
      </c>
      <c r="E3" s="44">
        <v>44075</v>
      </c>
      <c r="F3" s="44">
        <v>44105</v>
      </c>
      <c r="G3" s="44">
        <v>44136</v>
      </c>
      <c r="H3" s="44">
        <v>44166</v>
      </c>
      <c r="I3" s="44">
        <v>44197</v>
      </c>
      <c r="J3" s="44">
        <v>44228</v>
      </c>
      <c r="K3" s="44">
        <v>44256</v>
      </c>
      <c r="L3" s="44">
        <v>44287</v>
      </c>
      <c r="M3" s="44">
        <v>44317</v>
      </c>
      <c r="N3" s="44">
        <v>44348</v>
      </c>
    </row>
    <row r="4" spans="1:15" x14ac:dyDescent="0.25">
      <c r="B4" s="8"/>
    </row>
    <row r="5" spans="1:15" x14ac:dyDescent="0.25">
      <c r="B5" s="8"/>
    </row>
    <row r="6" spans="1:15" x14ac:dyDescent="0.25">
      <c r="A6" s="11" t="s">
        <v>11</v>
      </c>
      <c r="B6" s="13">
        <v>4.25</v>
      </c>
    </row>
    <row r="7" spans="1:15" x14ac:dyDescent="0.25">
      <c r="A7" s="11" t="s">
        <v>12</v>
      </c>
      <c r="B7" s="16">
        <v>0.10039370078740159</v>
      </c>
    </row>
    <row r="8" spans="1:15" x14ac:dyDescent="0.25">
      <c r="A8" s="11" t="s">
        <v>13</v>
      </c>
      <c r="B8" s="13"/>
    </row>
    <row r="9" spans="1:15" x14ac:dyDescent="0.25">
      <c r="B9" s="8"/>
    </row>
    <row r="10" spans="1:15" x14ac:dyDescent="0.25">
      <c r="A10" s="11" t="s">
        <v>14</v>
      </c>
    </row>
    <row r="11" spans="1:15" x14ac:dyDescent="0.25">
      <c r="A11" s="18" t="s">
        <v>15</v>
      </c>
      <c r="B11" s="20">
        <v>0</v>
      </c>
      <c r="C11" s="20">
        <f>$B11/12</f>
        <v>0</v>
      </c>
      <c r="D11" s="20">
        <f>$B11/12</f>
        <v>0</v>
      </c>
      <c r="E11" s="20">
        <f t="shared" ref="E11:N26" si="0">$B11/12</f>
        <v>0</v>
      </c>
      <c r="F11" s="20">
        <f t="shared" si="0"/>
        <v>0</v>
      </c>
      <c r="G11" s="20">
        <f t="shared" si="0"/>
        <v>0</v>
      </c>
      <c r="H11" s="20">
        <f t="shared" si="0"/>
        <v>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20">
        <f t="shared" si="0"/>
        <v>0</v>
      </c>
      <c r="O11" t="s">
        <v>16</v>
      </c>
    </row>
    <row r="12" spans="1:15" x14ac:dyDescent="0.25">
      <c r="A12" s="18" t="s">
        <v>17</v>
      </c>
      <c r="B12" s="20">
        <v>0</v>
      </c>
      <c r="C12" s="20">
        <f t="shared" ref="C12:N29" si="1">$B12/12</f>
        <v>0</v>
      </c>
      <c r="D12" s="20">
        <f t="shared" si="1"/>
        <v>0</v>
      </c>
      <c r="E12" s="20">
        <f t="shared" si="0"/>
        <v>0</v>
      </c>
      <c r="F12" s="20">
        <f t="shared" si="0"/>
        <v>0</v>
      </c>
      <c r="G12" s="20">
        <f t="shared" si="0"/>
        <v>0</v>
      </c>
      <c r="H12" s="20">
        <f t="shared" si="0"/>
        <v>0</v>
      </c>
      <c r="I12" s="20">
        <f t="shared" si="0"/>
        <v>0</v>
      </c>
      <c r="J12" s="20">
        <f t="shared" si="0"/>
        <v>0</v>
      </c>
      <c r="K12" s="20">
        <f t="shared" si="0"/>
        <v>0</v>
      </c>
      <c r="L12" s="20">
        <f t="shared" si="0"/>
        <v>0</v>
      </c>
      <c r="M12" s="20">
        <f t="shared" si="0"/>
        <v>0</v>
      </c>
      <c r="N12" s="20">
        <f t="shared" si="0"/>
        <v>0</v>
      </c>
    </row>
    <row r="13" spans="1:15" x14ac:dyDescent="0.25">
      <c r="A13" s="18" t="s">
        <v>18</v>
      </c>
      <c r="B13" s="20">
        <v>0</v>
      </c>
      <c r="C13" s="20">
        <f t="shared" si="1"/>
        <v>0</v>
      </c>
      <c r="D13" s="20">
        <f t="shared" si="1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t="s">
        <v>19</v>
      </c>
    </row>
    <row r="14" spans="1:15" x14ac:dyDescent="0.25">
      <c r="A14" s="18" t="s">
        <v>20</v>
      </c>
      <c r="B14" s="20">
        <v>0</v>
      </c>
      <c r="C14" s="20">
        <f t="shared" si="1"/>
        <v>0</v>
      </c>
      <c r="D14" s="20">
        <f t="shared" si="1"/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  <c r="N14" s="20">
        <f t="shared" si="0"/>
        <v>0</v>
      </c>
    </row>
    <row r="15" spans="1:15" x14ac:dyDescent="0.25">
      <c r="A15" s="18" t="s">
        <v>21</v>
      </c>
      <c r="B15" s="20">
        <v>0</v>
      </c>
      <c r="C15" s="20">
        <f t="shared" si="1"/>
        <v>0</v>
      </c>
      <c r="D15" s="20">
        <f t="shared" si="1"/>
        <v>0</v>
      </c>
      <c r="E15" s="20">
        <f t="shared" si="0"/>
        <v>0</v>
      </c>
      <c r="F15" s="20">
        <f t="shared" si="0"/>
        <v>0</v>
      </c>
      <c r="G15" s="20">
        <f t="shared" si="0"/>
        <v>0</v>
      </c>
      <c r="H15" s="20">
        <f t="shared" si="0"/>
        <v>0</v>
      </c>
      <c r="I15" s="20">
        <f t="shared" si="0"/>
        <v>0</v>
      </c>
      <c r="J15" s="20">
        <f t="shared" si="0"/>
        <v>0</v>
      </c>
      <c r="K15" s="20">
        <f t="shared" si="0"/>
        <v>0</v>
      </c>
      <c r="L15" s="20">
        <f t="shared" si="0"/>
        <v>0</v>
      </c>
      <c r="M15" s="20">
        <f t="shared" si="0"/>
        <v>0</v>
      </c>
      <c r="N15" s="20">
        <f t="shared" si="0"/>
        <v>0</v>
      </c>
    </row>
    <row r="16" spans="1:15" x14ac:dyDescent="0.25">
      <c r="A16" s="18" t="s">
        <v>22</v>
      </c>
      <c r="B16" s="20">
        <v>0</v>
      </c>
      <c r="C16" s="20">
        <f t="shared" si="1"/>
        <v>0</v>
      </c>
      <c r="D16" s="20">
        <f t="shared" si="1"/>
        <v>0</v>
      </c>
      <c r="E16" s="20">
        <f t="shared" si="0"/>
        <v>0</v>
      </c>
      <c r="F16" s="20">
        <f t="shared" si="0"/>
        <v>0</v>
      </c>
      <c r="G16" s="20">
        <f t="shared" si="0"/>
        <v>0</v>
      </c>
      <c r="H16" s="20">
        <f t="shared" si="0"/>
        <v>0</v>
      </c>
      <c r="I16" s="20">
        <f t="shared" si="0"/>
        <v>0</v>
      </c>
      <c r="J16" s="20">
        <f t="shared" si="0"/>
        <v>0</v>
      </c>
      <c r="K16" s="20">
        <f t="shared" si="0"/>
        <v>0</v>
      </c>
      <c r="L16" s="20">
        <f t="shared" si="0"/>
        <v>0</v>
      </c>
      <c r="M16" s="20">
        <f t="shared" si="0"/>
        <v>0</v>
      </c>
      <c r="N16" s="20">
        <f t="shared" si="0"/>
        <v>0</v>
      </c>
    </row>
    <row r="17" spans="1:15" x14ac:dyDescent="0.25">
      <c r="A17" s="18" t="s">
        <v>23</v>
      </c>
      <c r="B17" s="20"/>
      <c r="C17" s="20">
        <f t="shared" si="1"/>
        <v>0</v>
      </c>
      <c r="D17" s="20">
        <f t="shared" si="1"/>
        <v>0</v>
      </c>
      <c r="E17" s="20">
        <f t="shared" si="0"/>
        <v>0</v>
      </c>
      <c r="F17" s="20">
        <f t="shared" si="0"/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  <c r="L17" s="20">
        <f t="shared" si="0"/>
        <v>0</v>
      </c>
      <c r="M17" s="20">
        <f t="shared" si="0"/>
        <v>0</v>
      </c>
      <c r="N17" s="20">
        <f t="shared" si="0"/>
        <v>0</v>
      </c>
      <c r="O17" t="s">
        <v>24</v>
      </c>
    </row>
    <row r="18" spans="1:15" x14ac:dyDescent="0.25">
      <c r="A18" s="18" t="s">
        <v>25</v>
      </c>
      <c r="B18" s="20">
        <v>0</v>
      </c>
      <c r="C18" s="20">
        <f t="shared" si="1"/>
        <v>0</v>
      </c>
      <c r="D18" s="20">
        <f t="shared" si="1"/>
        <v>0</v>
      </c>
      <c r="E18" s="20">
        <f t="shared" si="0"/>
        <v>0</v>
      </c>
      <c r="F18" s="20">
        <f t="shared" si="0"/>
        <v>0</v>
      </c>
      <c r="G18" s="20">
        <f t="shared" si="0"/>
        <v>0</v>
      </c>
      <c r="H18" s="20">
        <f t="shared" si="0"/>
        <v>0</v>
      </c>
      <c r="I18" s="20">
        <f t="shared" si="0"/>
        <v>0</v>
      </c>
      <c r="J18" s="20">
        <f t="shared" si="0"/>
        <v>0</v>
      </c>
      <c r="K18" s="20">
        <f t="shared" si="0"/>
        <v>0</v>
      </c>
      <c r="L18" s="20">
        <f t="shared" si="0"/>
        <v>0</v>
      </c>
      <c r="M18" s="20">
        <f t="shared" si="0"/>
        <v>0</v>
      </c>
      <c r="N18" s="20">
        <f t="shared" si="0"/>
        <v>0</v>
      </c>
    </row>
    <row r="19" spans="1:15" x14ac:dyDescent="0.25">
      <c r="A19" s="18" t="s">
        <v>26</v>
      </c>
      <c r="B19" s="20">
        <v>0</v>
      </c>
      <c r="C19" s="20">
        <f t="shared" si="1"/>
        <v>0</v>
      </c>
      <c r="D19" s="20">
        <f t="shared" si="1"/>
        <v>0</v>
      </c>
      <c r="E19" s="20">
        <f t="shared" si="0"/>
        <v>0</v>
      </c>
      <c r="F19" s="20">
        <f t="shared" si="0"/>
        <v>0</v>
      </c>
      <c r="G19" s="20">
        <f t="shared" si="0"/>
        <v>0</v>
      </c>
      <c r="H19" s="20">
        <f t="shared" si="0"/>
        <v>0</v>
      </c>
      <c r="I19" s="20">
        <f t="shared" si="0"/>
        <v>0</v>
      </c>
      <c r="J19" s="20">
        <f t="shared" si="0"/>
        <v>0</v>
      </c>
      <c r="K19" s="20">
        <f t="shared" si="0"/>
        <v>0</v>
      </c>
      <c r="L19" s="20">
        <f t="shared" si="0"/>
        <v>0</v>
      </c>
      <c r="M19" s="20">
        <f t="shared" si="0"/>
        <v>0</v>
      </c>
      <c r="N19" s="20">
        <f t="shared" si="0"/>
        <v>0</v>
      </c>
    </row>
    <row r="20" spans="1:15" x14ac:dyDescent="0.25">
      <c r="A20" s="18" t="s">
        <v>27</v>
      </c>
      <c r="B20" s="20">
        <v>0</v>
      </c>
      <c r="C20" s="20">
        <f t="shared" si="1"/>
        <v>0</v>
      </c>
      <c r="D20" s="20">
        <f t="shared" si="1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</row>
    <row r="21" spans="1:15" x14ac:dyDescent="0.25">
      <c r="A21" s="18" t="s">
        <v>28</v>
      </c>
      <c r="B21" s="20"/>
      <c r="C21" s="20">
        <f t="shared" si="1"/>
        <v>0</v>
      </c>
      <c r="D21" s="20">
        <f t="shared" si="1"/>
        <v>0</v>
      </c>
      <c r="E21" s="20">
        <f t="shared" si="0"/>
        <v>0</v>
      </c>
      <c r="F21" s="20">
        <f t="shared" si="0"/>
        <v>0</v>
      </c>
      <c r="G21" s="20">
        <f t="shared" si="0"/>
        <v>0</v>
      </c>
      <c r="H21" s="20">
        <f t="shared" si="0"/>
        <v>0</v>
      </c>
      <c r="I21" s="20">
        <f t="shared" si="0"/>
        <v>0</v>
      </c>
      <c r="J21" s="20">
        <f t="shared" si="0"/>
        <v>0</v>
      </c>
      <c r="K21" s="20">
        <f t="shared" si="0"/>
        <v>0</v>
      </c>
      <c r="L21" s="20">
        <f t="shared" si="0"/>
        <v>0</v>
      </c>
      <c r="M21" s="20">
        <f t="shared" si="0"/>
        <v>0</v>
      </c>
      <c r="N21" s="20">
        <f t="shared" si="0"/>
        <v>0</v>
      </c>
      <c r="O21" t="s">
        <v>29</v>
      </c>
    </row>
    <row r="22" spans="1:15" x14ac:dyDescent="0.25">
      <c r="A22" s="18" t="s">
        <v>30</v>
      </c>
      <c r="B22" s="20">
        <v>0</v>
      </c>
      <c r="C22" s="20">
        <f t="shared" si="1"/>
        <v>0</v>
      </c>
      <c r="D22" s="20">
        <f t="shared" si="1"/>
        <v>0</v>
      </c>
      <c r="E22" s="20">
        <f t="shared" si="0"/>
        <v>0</v>
      </c>
      <c r="F22" s="20">
        <f t="shared" si="0"/>
        <v>0</v>
      </c>
      <c r="G22" s="20">
        <f t="shared" si="0"/>
        <v>0</v>
      </c>
      <c r="H22" s="20">
        <f t="shared" si="0"/>
        <v>0</v>
      </c>
      <c r="I22" s="20">
        <f t="shared" si="0"/>
        <v>0</v>
      </c>
      <c r="J22" s="20">
        <f t="shared" si="0"/>
        <v>0</v>
      </c>
      <c r="K22" s="20">
        <f t="shared" si="0"/>
        <v>0</v>
      </c>
      <c r="L22" s="20">
        <f t="shared" si="0"/>
        <v>0</v>
      </c>
      <c r="M22" s="20">
        <f t="shared" si="0"/>
        <v>0</v>
      </c>
      <c r="N22" s="20">
        <f t="shared" si="0"/>
        <v>0</v>
      </c>
      <c r="O22" t="s">
        <v>24</v>
      </c>
    </row>
    <row r="23" spans="1:15" x14ac:dyDescent="0.25">
      <c r="A23" s="18" t="s">
        <v>31</v>
      </c>
      <c r="B23" s="20">
        <v>0</v>
      </c>
      <c r="C23" s="20">
        <f t="shared" si="1"/>
        <v>0</v>
      </c>
      <c r="D23" s="20">
        <f t="shared" si="1"/>
        <v>0</v>
      </c>
      <c r="E23" s="20">
        <f t="shared" si="0"/>
        <v>0</v>
      </c>
      <c r="F23" s="20">
        <f t="shared" si="0"/>
        <v>0</v>
      </c>
      <c r="G23" s="20">
        <f t="shared" si="0"/>
        <v>0</v>
      </c>
      <c r="H23" s="20">
        <f t="shared" si="0"/>
        <v>0</v>
      </c>
      <c r="I23" s="20">
        <f t="shared" si="0"/>
        <v>0</v>
      </c>
      <c r="J23" s="20">
        <f t="shared" si="0"/>
        <v>0</v>
      </c>
      <c r="K23" s="20">
        <f t="shared" si="0"/>
        <v>0</v>
      </c>
      <c r="L23" s="20">
        <f t="shared" si="0"/>
        <v>0</v>
      </c>
      <c r="M23" s="20">
        <f t="shared" si="0"/>
        <v>0</v>
      </c>
      <c r="N23" s="20">
        <f t="shared" si="0"/>
        <v>0</v>
      </c>
    </row>
    <row r="24" spans="1:15" x14ac:dyDescent="0.25">
      <c r="A24" s="18" t="s">
        <v>32</v>
      </c>
      <c r="B24" s="20">
        <v>0</v>
      </c>
      <c r="C24" s="20">
        <f t="shared" si="1"/>
        <v>0</v>
      </c>
      <c r="D24" s="20">
        <f t="shared" si="1"/>
        <v>0</v>
      </c>
      <c r="E24" s="20">
        <f t="shared" si="0"/>
        <v>0</v>
      </c>
      <c r="F24" s="20">
        <f t="shared" si="0"/>
        <v>0</v>
      </c>
      <c r="G24" s="20">
        <f t="shared" si="0"/>
        <v>0</v>
      </c>
      <c r="H24" s="20">
        <f t="shared" si="0"/>
        <v>0</v>
      </c>
      <c r="I24" s="20">
        <f t="shared" si="0"/>
        <v>0</v>
      </c>
      <c r="J24" s="20">
        <f t="shared" si="0"/>
        <v>0</v>
      </c>
      <c r="K24" s="20">
        <f t="shared" si="0"/>
        <v>0</v>
      </c>
      <c r="L24" s="20">
        <f t="shared" si="0"/>
        <v>0</v>
      </c>
      <c r="M24" s="20">
        <f t="shared" si="0"/>
        <v>0</v>
      </c>
      <c r="N24" s="20">
        <f t="shared" si="0"/>
        <v>0</v>
      </c>
      <c r="O24" t="s">
        <v>33</v>
      </c>
    </row>
    <row r="25" spans="1:15" x14ac:dyDescent="0.25">
      <c r="A25" s="18" t="s">
        <v>34</v>
      </c>
      <c r="B25" s="20">
        <v>0</v>
      </c>
      <c r="C25" s="20">
        <f t="shared" si="1"/>
        <v>0</v>
      </c>
      <c r="D25" s="20">
        <f t="shared" si="1"/>
        <v>0</v>
      </c>
      <c r="E25" s="20">
        <f t="shared" si="0"/>
        <v>0</v>
      </c>
      <c r="F25" s="20">
        <f t="shared" si="0"/>
        <v>0</v>
      </c>
      <c r="G25" s="20">
        <f t="shared" si="0"/>
        <v>0</v>
      </c>
      <c r="H25" s="20">
        <f t="shared" si="0"/>
        <v>0</v>
      </c>
      <c r="I25" s="20">
        <f t="shared" si="0"/>
        <v>0</v>
      </c>
      <c r="J25" s="20">
        <f t="shared" si="0"/>
        <v>0</v>
      </c>
      <c r="K25" s="20">
        <f t="shared" si="0"/>
        <v>0</v>
      </c>
      <c r="L25" s="20">
        <f t="shared" si="0"/>
        <v>0</v>
      </c>
      <c r="M25" s="20">
        <f t="shared" si="0"/>
        <v>0</v>
      </c>
      <c r="N25" s="20">
        <f t="shared" si="0"/>
        <v>0</v>
      </c>
      <c r="O25" t="s">
        <v>35</v>
      </c>
    </row>
    <row r="26" spans="1:15" x14ac:dyDescent="0.25">
      <c r="A26" s="18" t="s">
        <v>36</v>
      </c>
      <c r="B26" s="20">
        <v>0</v>
      </c>
      <c r="C26" s="20">
        <f t="shared" si="1"/>
        <v>0</v>
      </c>
      <c r="D26" s="20">
        <f t="shared" si="1"/>
        <v>0</v>
      </c>
      <c r="E26" s="20">
        <f t="shared" si="0"/>
        <v>0</v>
      </c>
      <c r="F26" s="20">
        <f t="shared" si="0"/>
        <v>0</v>
      </c>
      <c r="G26" s="20">
        <f t="shared" si="0"/>
        <v>0</v>
      </c>
      <c r="H26" s="20">
        <f t="shared" si="0"/>
        <v>0</v>
      </c>
      <c r="I26" s="20">
        <f t="shared" si="0"/>
        <v>0</v>
      </c>
      <c r="J26" s="20">
        <f t="shared" si="0"/>
        <v>0</v>
      </c>
      <c r="K26" s="20">
        <f t="shared" si="0"/>
        <v>0</v>
      </c>
      <c r="L26" s="20">
        <f t="shared" si="0"/>
        <v>0</v>
      </c>
      <c r="M26" s="20">
        <f t="shared" si="0"/>
        <v>0</v>
      </c>
      <c r="N26" s="20">
        <f t="shared" si="0"/>
        <v>0</v>
      </c>
    </row>
    <row r="27" spans="1:15" x14ac:dyDescent="0.25">
      <c r="A27" s="18" t="s">
        <v>37</v>
      </c>
      <c r="B27" s="20">
        <v>0</v>
      </c>
      <c r="C27" s="20">
        <f t="shared" si="1"/>
        <v>0</v>
      </c>
      <c r="D27" s="20">
        <f t="shared" si="1"/>
        <v>0</v>
      </c>
      <c r="E27" s="20">
        <f t="shared" si="1"/>
        <v>0</v>
      </c>
      <c r="F27" s="20">
        <f t="shared" si="1"/>
        <v>0</v>
      </c>
      <c r="G27" s="20">
        <f t="shared" si="1"/>
        <v>0</v>
      </c>
      <c r="H27" s="20">
        <f t="shared" si="1"/>
        <v>0</v>
      </c>
      <c r="I27" s="20">
        <f t="shared" si="1"/>
        <v>0</v>
      </c>
      <c r="J27" s="20">
        <f t="shared" si="1"/>
        <v>0</v>
      </c>
      <c r="K27" s="20">
        <f t="shared" si="1"/>
        <v>0</v>
      </c>
      <c r="L27" s="20">
        <f t="shared" si="1"/>
        <v>0</v>
      </c>
      <c r="M27" s="20">
        <f t="shared" si="1"/>
        <v>0</v>
      </c>
      <c r="N27" s="20">
        <f t="shared" si="1"/>
        <v>0</v>
      </c>
    </row>
    <row r="28" spans="1:15" x14ac:dyDescent="0.25">
      <c r="A28" s="18" t="s">
        <v>38</v>
      </c>
      <c r="B28" s="45">
        <v>0</v>
      </c>
      <c r="C28" s="20">
        <f t="shared" si="1"/>
        <v>0</v>
      </c>
      <c r="D28" s="20">
        <f t="shared" si="1"/>
        <v>0</v>
      </c>
      <c r="E28" s="20">
        <f t="shared" si="1"/>
        <v>0</v>
      </c>
      <c r="F28" s="20">
        <f t="shared" si="1"/>
        <v>0</v>
      </c>
      <c r="G28" s="20">
        <f t="shared" si="1"/>
        <v>0</v>
      </c>
      <c r="H28" s="20">
        <f t="shared" si="1"/>
        <v>0</v>
      </c>
      <c r="I28" s="20">
        <f t="shared" si="1"/>
        <v>0</v>
      </c>
      <c r="J28" s="20">
        <f t="shared" si="1"/>
        <v>0</v>
      </c>
      <c r="K28" s="20">
        <f t="shared" si="1"/>
        <v>0</v>
      </c>
      <c r="L28" s="20">
        <f t="shared" si="1"/>
        <v>0</v>
      </c>
      <c r="M28" s="20">
        <f t="shared" si="1"/>
        <v>0</v>
      </c>
      <c r="N28" s="20">
        <f t="shared" si="1"/>
        <v>0</v>
      </c>
      <c r="O28" t="s">
        <v>39</v>
      </c>
    </row>
    <row r="29" spans="1:15" ht="17.25" x14ac:dyDescent="0.4">
      <c r="A29" s="18" t="s">
        <v>40</v>
      </c>
      <c r="B29" s="28">
        <v>0</v>
      </c>
      <c r="C29" s="28">
        <f t="shared" si="1"/>
        <v>0</v>
      </c>
      <c r="D29" s="28">
        <f t="shared" si="1"/>
        <v>0</v>
      </c>
      <c r="E29" s="28">
        <f t="shared" si="1"/>
        <v>0</v>
      </c>
      <c r="F29" s="28">
        <f t="shared" si="1"/>
        <v>0</v>
      </c>
      <c r="G29" s="28">
        <f t="shared" si="1"/>
        <v>0</v>
      </c>
      <c r="H29" s="28">
        <f t="shared" si="1"/>
        <v>0</v>
      </c>
      <c r="I29" s="28">
        <f t="shared" si="1"/>
        <v>0</v>
      </c>
      <c r="J29" s="28">
        <f t="shared" si="1"/>
        <v>0</v>
      </c>
      <c r="K29" s="28">
        <f t="shared" si="1"/>
        <v>0</v>
      </c>
      <c r="L29" s="28">
        <f t="shared" si="1"/>
        <v>0</v>
      </c>
      <c r="M29" s="28">
        <f t="shared" si="1"/>
        <v>0</v>
      </c>
      <c r="N29" s="28">
        <f t="shared" si="1"/>
        <v>0</v>
      </c>
    </row>
    <row r="30" spans="1:15" x14ac:dyDescent="0.25">
      <c r="A30" s="31" t="s">
        <v>41</v>
      </c>
      <c r="B30" s="15">
        <f>SUM(B11:B29)</f>
        <v>0</v>
      </c>
      <c r="C30" s="15">
        <f t="shared" ref="C30:N30" si="2">SUM(C11:C29)</f>
        <v>0</v>
      </c>
      <c r="D30" s="15">
        <f t="shared" si="2"/>
        <v>0</v>
      </c>
      <c r="E30" s="15">
        <f t="shared" si="2"/>
        <v>0</v>
      </c>
      <c r="F30" s="15">
        <f t="shared" si="2"/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</row>
    <row r="31" spans="1:15" x14ac:dyDescent="0.25">
      <c r="A31" s="3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32"/>
    </row>
    <row r="32" spans="1:15" x14ac:dyDescent="0.25">
      <c r="A32" s="11" t="s">
        <v>42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5" x14ac:dyDescent="0.25">
      <c r="A33" s="33" t="s">
        <v>43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5" x14ac:dyDescent="0.25">
      <c r="A34" s="18" t="s">
        <v>44</v>
      </c>
      <c r="B34" s="20">
        <v>0</v>
      </c>
      <c r="C34" s="20">
        <f t="shared" ref="C34:N43" si="3">$B34/12</f>
        <v>0</v>
      </c>
      <c r="D34" s="20">
        <f t="shared" si="3"/>
        <v>0</v>
      </c>
      <c r="E34" s="20">
        <f t="shared" si="3"/>
        <v>0</v>
      </c>
      <c r="F34" s="20">
        <f t="shared" si="3"/>
        <v>0</v>
      </c>
      <c r="G34" s="20">
        <f t="shared" si="3"/>
        <v>0</v>
      </c>
      <c r="H34" s="20">
        <f t="shared" si="3"/>
        <v>0</v>
      </c>
      <c r="I34" s="20">
        <f t="shared" si="3"/>
        <v>0</v>
      </c>
      <c r="J34" s="20">
        <f t="shared" si="3"/>
        <v>0</v>
      </c>
      <c r="K34" s="20">
        <f t="shared" si="3"/>
        <v>0</v>
      </c>
      <c r="L34" s="20">
        <f t="shared" si="3"/>
        <v>0</v>
      </c>
      <c r="M34" s="20">
        <f t="shared" si="3"/>
        <v>0</v>
      </c>
      <c r="N34" s="20">
        <f t="shared" si="3"/>
        <v>0</v>
      </c>
    </row>
    <row r="35" spans="1:15" x14ac:dyDescent="0.25">
      <c r="A35" s="18" t="s">
        <v>45</v>
      </c>
      <c r="B35" s="20">
        <v>0</v>
      </c>
      <c r="C35" s="20">
        <f t="shared" si="3"/>
        <v>0</v>
      </c>
      <c r="D35" s="20">
        <f t="shared" si="3"/>
        <v>0</v>
      </c>
      <c r="E35" s="20">
        <f t="shared" si="3"/>
        <v>0</v>
      </c>
      <c r="F35" s="20">
        <f t="shared" si="3"/>
        <v>0</v>
      </c>
      <c r="G35" s="20">
        <f t="shared" si="3"/>
        <v>0</v>
      </c>
      <c r="H35" s="20">
        <f t="shared" si="3"/>
        <v>0</v>
      </c>
      <c r="I35" s="20">
        <f t="shared" si="3"/>
        <v>0</v>
      </c>
      <c r="J35" s="20">
        <f t="shared" si="3"/>
        <v>0</v>
      </c>
      <c r="K35" s="20">
        <f t="shared" si="3"/>
        <v>0</v>
      </c>
      <c r="L35" s="20">
        <f t="shared" si="3"/>
        <v>0</v>
      </c>
      <c r="M35" s="20">
        <f t="shared" si="3"/>
        <v>0</v>
      </c>
      <c r="N35" s="20">
        <f t="shared" si="3"/>
        <v>0</v>
      </c>
    </row>
    <row r="36" spans="1:15" x14ac:dyDescent="0.25">
      <c r="A36" s="18" t="s">
        <v>46</v>
      </c>
      <c r="B36" s="20">
        <v>0</v>
      </c>
      <c r="C36" s="20">
        <f t="shared" si="3"/>
        <v>0</v>
      </c>
      <c r="D36" s="20">
        <f t="shared" si="3"/>
        <v>0</v>
      </c>
      <c r="E36" s="20">
        <f t="shared" si="3"/>
        <v>0</v>
      </c>
      <c r="F36" s="20">
        <f t="shared" si="3"/>
        <v>0</v>
      </c>
      <c r="G36" s="20">
        <f t="shared" si="3"/>
        <v>0</v>
      </c>
      <c r="H36" s="20">
        <f t="shared" si="3"/>
        <v>0</v>
      </c>
      <c r="I36" s="20">
        <f t="shared" si="3"/>
        <v>0</v>
      </c>
      <c r="J36" s="20">
        <f t="shared" si="3"/>
        <v>0</v>
      </c>
      <c r="K36" s="20">
        <f t="shared" si="3"/>
        <v>0</v>
      </c>
      <c r="L36" s="20">
        <f t="shared" si="3"/>
        <v>0</v>
      </c>
      <c r="M36" s="20">
        <f t="shared" si="3"/>
        <v>0</v>
      </c>
      <c r="N36" s="20">
        <f t="shared" si="3"/>
        <v>0</v>
      </c>
      <c r="O36" t="s">
        <v>47</v>
      </c>
    </row>
    <row r="37" spans="1:15" x14ac:dyDescent="0.25">
      <c r="A37" s="18" t="s">
        <v>48</v>
      </c>
      <c r="B37" s="20">
        <v>0</v>
      </c>
      <c r="C37" s="20">
        <f t="shared" si="3"/>
        <v>0</v>
      </c>
      <c r="D37" s="20">
        <f t="shared" si="3"/>
        <v>0</v>
      </c>
      <c r="E37" s="20">
        <f t="shared" si="3"/>
        <v>0</v>
      </c>
      <c r="F37" s="20">
        <f t="shared" si="3"/>
        <v>0</v>
      </c>
      <c r="G37" s="20">
        <f t="shared" si="3"/>
        <v>0</v>
      </c>
      <c r="H37" s="20">
        <f t="shared" si="3"/>
        <v>0</v>
      </c>
      <c r="I37" s="20">
        <f t="shared" si="3"/>
        <v>0</v>
      </c>
      <c r="J37" s="20">
        <f t="shared" si="3"/>
        <v>0</v>
      </c>
      <c r="K37" s="20">
        <f t="shared" si="3"/>
        <v>0</v>
      </c>
      <c r="L37" s="20">
        <f t="shared" si="3"/>
        <v>0</v>
      </c>
      <c r="M37" s="20">
        <f t="shared" si="3"/>
        <v>0</v>
      </c>
      <c r="N37" s="20">
        <f t="shared" si="3"/>
        <v>0</v>
      </c>
    </row>
    <row r="38" spans="1:15" x14ac:dyDescent="0.25">
      <c r="A38" s="18" t="s">
        <v>49</v>
      </c>
      <c r="B38" s="20">
        <v>5100</v>
      </c>
      <c r="C38" s="20">
        <f t="shared" si="3"/>
        <v>425</v>
      </c>
      <c r="D38" s="20">
        <f t="shared" si="3"/>
        <v>425</v>
      </c>
      <c r="E38" s="20">
        <f t="shared" si="3"/>
        <v>425</v>
      </c>
      <c r="F38" s="20">
        <f t="shared" si="3"/>
        <v>425</v>
      </c>
      <c r="G38" s="20">
        <f t="shared" si="3"/>
        <v>425</v>
      </c>
      <c r="H38" s="20">
        <f t="shared" si="3"/>
        <v>425</v>
      </c>
      <c r="I38" s="20">
        <f t="shared" si="3"/>
        <v>425</v>
      </c>
      <c r="J38" s="20">
        <f t="shared" si="3"/>
        <v>425</v>
      </c>
      <c r="K38" s="20">
        <f t="shared" si="3"/>
        <v>425</v>
      </c>
      <c r="L38" s="20">
        <f t="shared" si="3"/>
        <v>425</v>
      </c>
      <c r="M38" s="20">
        <f t="shared" si="3"/>
        <v>425</v>
      </c>
      <c r="N38" s="20">
        <f t="shared" si="3"/>
        <v>425</v>
      </c>
      <c r="O38" t="s">
        <v>50</v>
      </c>
    </row>
    <row r="39" spans="1:15" x14ac:dyDescent="0.25">
      <c r="A39" s="18" t="s">
        <v>51</v>
      </c>
      <c r="B39" s="20">
        <v>0</v>
      </c>
      <c r="C39" s="20">
        <f t="shared" si="3"/>
        <v>0</v>
      </c>
      <c r="D39" s="20">
        <f t="shared" si="3"/>
        <v>0</v>
      </c>
      <c r="E39" s="20">
        <f t="shared" si="3"/>
        <v>0</v>
      </c>
      <c r="F39" s="20">
        <f t="shared" si="3"/>
        <v>0</v>
      </c>
      <c r="G39" s="20">
        <f t="shared" si="3"/>
        <v>0</v>
      </c>
      <c r="H39" s="20">
        <f t="shared" si="3"/>
        <v>0</v>
      </c>
      <c r="I39" s="20">
        <f t="shared" si="3"/>
        <v>0</v>
      </c>
      <c r="J39" s="20">
        <f t="shared" si="3"/>
        <v>0</v>
      </c>
      <c r="K39" s="20">
        <f t="shared" si="3"/>
        <v>0</v>
      </c>
      <c r="L39" s="20">
        <f t="shared" si="3"/>
        <v>0</v>
      </c>
      <c r="M39" s="20">
        <f t="shared" si="3"/>
        <v>0</v>
      </c>
      <c r="N39" s="20">
        <f t="shared" si="3"/>
        <v>0</v>
      </c>
      <c r="O39" t="s">
        <v>52</v>
      </c>
    </row>
    <row r="40" spans="1:15" x14ac:dyDescent="0.25">
      <c r="A40" s="18" t="s">
        <v>53</v>
      </c>
      <c r="B40" s="20">
        <v>0</v>
      </c>
      <c r="C40" s="20">
        <f t="shared" si="3"/>
        <v>0</v>
      </c>
      <c r="D40" s="20">
        <f t="shared" si="3"/>
        <v>0</v>
      </c>
      <c r="E40" s="20">
        <f t="shared" si="3"/>
        <v>0</v>
      </c>
      <c r="F40" s="20">
        <f t="shared" si="3"/>
        <v>0</v>
      </c>
      <c r="G40" s="20">
        <f t="shared" si="3"/>
        <v>0</v>
      </c>
      <c r="H40" s="20">
        <f t="shared" si="3"/>
        <v>0</v>
      </c>
      <c r="I40" s="20">
        <f t="shared" si="3"/>
        <v>0</v>
      </c>
      <c r="J40" s="20">
        <f t="shared" si="3"/>
        <v>0</v>
      </c>
      <c r="K40" s="20">
        <f t="shared" si="3"/>
        <v>0</v>
      </c>
      <c r="L40" s="20">
        <f t="shared" si="3"/>
        <v>0</v>
      </c>
      <c r="M40" s="20">
        <f t="shared" si="3"/>
        <v>0</v>
      </c>
      <c r="N40" s="20">
        <f t="shared" si="3"/>
        <v>0</v>
      </c>
    </row>
    <row r="41" spans="1:15" x14ac:dyDescent="0.25">
      <c r="A41" s="18" t="s">
        <v>54</v>
      </c>
      <c r="B41" s="20"/>
      <c r="C41" s="20">
        <f t="shared" si="3"/>
        <v>0</v>
      </c>
      <c r="D41" s="20">
        <f t="shared" si="3"/>
        <v>0</v>
      </c>
      <c r="E41" s="20">
        <f t="shared" si="3"/>
        <v>0</v>
      </c>
      <c r="F41" s="20">
        <f t="shared" si="3"/>
        <v>0</v>
      </c>
      <c r="G41" s="20">
        <f t="shared" si="3"/>
        <v>0</v>
      </c>
      <c r="H41" s="20">
        <f t="shared" si="3"/>
        <v>0</v>
      </c>
      <c r="I41" s="20">
        <f t="shared" si="3"/>
        <v>0</v>
      </c>
      <c r="J41" s="20">
        <f t="shared" si="3"/>
        <v>0</v>
      </c>
      <c r="K41" s="20">
        <f t="shared" si="3"/>
        <v>0</v>
      </c>
      <c r="L41" s="20">
        <f t="shared" si="3"/>
        <v>0</v>
      </c>
      <c r="M41" s="20">
        <f t="shared" si="3"/>
        <v>0</v>
      </c>
      <c r="N41" s="20">
        <f t="shared" si="3"/>
        <v>0</v>
      </c>
    </row>
    <row r="42" spans="1:15" x14ac:dyDescent="0.25">
      <c r="A42" s="18" t="s">
        <v>55</v>
      </c>
      <c r="B42" s="20"/>
      <c r="C42" s="20">
        <f t="shared" si="3"/>
        <v>0</v>
      </c>
      <c r="D42" s="20">
        <f t="shared" si="3"/>
        <v>0</v>
      </c>
      <c r="E42" s="20">
        <f t="shared" si="3"/>
        <v>0</v>
      </c>
      <c r="F42" s="20">
        <f t="shared" si="3"/>
        <v>0</v>
      </c>
      <c r="G42" s="20">
        <f t="shared" si="3"/>
        <v>0</v>
      </c>
      <c r="H42" s="20">
        <f t="shared" si="3"/>
        <v>0</v>
      </c>
      <c r="I42" s="20">
        <f t="shared" si="3"/>
        <v>0</v>
      </c>
      <c r="J42" s="20">
        <f t="shared" si="3"/>
        <v>0</v>
      </c>
      <c r="K42" s="20">
        <f t="shared" si="3"/>
        <v>0</v>
      </c>
      <c r="L42" s="20">
        <f t="shared" si="3"/>
        <v>0</v>
      </c>
      <c r="M42" s="20">
        <f t="shared" si="3"/>
        <v>0</v>
      </c>
      <c r="N42" s="20">
        <f t="shared" si="3"/>
        <v>0</v>
      </c>
    </row>
    <row r="43" spans="1:15" ht="17.25" x14ac:dyDescent="0.4">
      <c r="A43" s="18" t="s">
        <v>56</v>
      </c>
      <c r="B43" s="28">
        <v>1200</v>
      </c>
      <c r="C43" s="28">
        <f t="shared" si="3"/>
        <v>100</v>
      </c>
      <c r="D43" s="28">
        <f t="shared" si="3"/>
        <v>100</v>
      </c>
      <c r="E43" s="28">
        <f t="shared" si="3"/>
        <v>100</v>
      </c>
      <c r="F43" s="28">
        <f t="shared" si="3"/>
        <v>100</v>
      </c>
      <c r="G43" s="28">
        <f t="shared" si="3"/>
        <v>100</v>
      </c>
      <c r="H43" s="28">
        <f t="shared" si="3"/>
        <v>100</v>
      </c>
      <c r="I43" s="28">
        <f t="shared" si="3"/>
        <v>100</v>
      </c>
      <c r="J43" s="28">
        <f t="shared" si="3"/>
        <v>100</v>
      </c>
      <c r="K43" s="28">
        <f t="shared" si="3"/>
        <v>100</v>
      </c>
      <c r="L43" s="28">
        <f t="shared" si="3"/>
        <v>100</v>
      </c>
      <c r="M43" s="28">
        <f t="shared" si="3"/>
        <v>100</v>
      </c>
      <c r="N43" s="28">
        <f t="shared" si="3"/>
        <v>100</v>
      </c>
      <c r="O43" t="s">
        <v>52</v>
      </c>
    </row>
    <row r="44" spans="1:15" x14ac:dyDescent="0.25">
      <c r="A44" s="18"/>
      <c r="B44" s="15">
        <f>SUM(B34:B43)</f>
        <v>6300</v>
      </c>
      <c r="C44" s="15">
        <f t="shared" ref="C44:N44" si="4">SUM(C34:C43)</f>
        <v>525</v>
      </c>
      <c r="D44" s="15">
        <f t="shared" si="4"/>
        <v>525</v>
      </c>
      <c r="E44" s="15">
        <f t="shared" si="4"/>
        <v>525</v>
      </c>
      <c r="F44" s="15">
        <f t="shared" si="4"/>
        <v>525</v>
      </c>
      <c r="G44" s="15">
        <f t="shared" si="4"/>
        <v>525</v>
      </c>
      <c r="H44" s="15">
        <f t="shared" si="4"/>
        <v>525</v>
      </c>
      <c r="I44" s="15">
        <f t="shared" si="4"/>
        <v>525</v>
      </c>
      <c r="J44" s="15">
        <f t="shared" si="4"/>
        <v>525</v>
      </c>
      <c r="K44" s="15">
        <f t="shared" si="4"/>
        <v>525</v>
      </c>
      <c r="L44" s="15">
        <f t="shared" si="4"/>
        <v>525</v>
      </c>
      <c r="M44" s="15">
        <f t="shared" si="4"/>
        <v>525</v>
      </c>
      <c r="N44" s="15">
        <f t="shared" si="4"/>
        <v>525</v>
      </c>
    </row>
    <row r="45" spans="1:15" x14ac:dyDescent="0.25">
      <c r="A45" s="18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5" x14ac:dyDescent="0.25">
      <c r="A46" s="33" t="s">
        <v>57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5" x14ac:dyDescent="0.25">
      <c r="A47" s="18" t="s">
        <v>58</v>
      </c>
      <c r="B47" s="20">
        <v>220.8661417322835</v>
      </c>
      <c r="C47" s="20">
        <f t="shared" ref="C47:N48" si="5">$B47/12</f>
        <v>18.405511811023626</v>
      </c>
      <c r="D47" s="20">
        <f t="shared" si="5"/>
        <v>18.405511811023626</v>
      </c>
      <c r="E47" s="20">
        <f t="shared" si="5"/>
        <v>18.405511811023626</v>
      </c>
      <c r="F47" s="20">
        <f t="shared" si="5"/>
        <v>18.405511811023626</v>
      </c>
      <c r="G47" s="20">
        <f t="shared" si="5"/>
        <v>18.405511811023626</v>
      </c>
      <c r="H47" s="20">
        <f t="shared" si="5"/>
        <v>18.405511811023626</v>
      </c>
      <c r="I47" s="20">
        <f t="shared" si="5"/>
        <v>18.405511811023626</v>
      </c>
      <c r="J47" s="20">
        <f t="shared" si="5"/>
        <v>18.405511811023626</v>
      </c>
      <c r="K47" s="20">
        <f t="shared" si="5"/>
        <v>18.405511811023626</v>
      </c>
      <c r="L47" s="20">
        <f t="shared" si="5"/>
        <v>18.405511811023626</v>
      </c>
      <c r="M47" s="20">
        <f t="shared" si="5"/>
        <v>18.405511811023626</v>
      </c>
      <c r="N47" s="20">
        <f t="shared" si="5"/>
        <v>18.405511811023626</v>
      </c>
      <c r="O47" t="s">
        <v>29</v>
      </c>
    </row>
    <row r="48" spans="1:15" ht="17.25" x14ac:dyDescent="0.4">
      <c r="A48" s="18" t="s">
        <v>59</v>
      </c>
      <c r="B48" s="28">
        <v>401.57480314960634</v>
      </c>
      <c r="C48" s="28">
        <f t="shared" si="5"/>
        <v>33.464566929133859</v>
      </c>
      <c r="D48" s="28">
        <f t="shared" si="5"/>
        <v>33.464566929133859</v>
      </c>
      <c r="E48" s="28">
        <f t="shared" si="5"/>
        <v>33.464566929133859</v>
      </c>
      <c r="F48" s="28">
        <f t="shared" si="5"/>
        <v>33.464566929133859</v>
      </c>
      <c r="G48" s="28">
        <f t="shared" si="5"/>
        <v>33.464566929133859</v>
      </c>
      <c r="H48" s="28">
        <f t="shared" si="5"/>
        <v>33.464566929133859</v>
      </c>
      <c r="I48" s="28">
        <f t="shared" si="5"/>
        <v>33.464566929133859</v>
      </c>
      <c r="J48" s="28">
        <f t="shared" si="5"/>
        <v>33.464566929133859</v>
      </c>
      <c r="K48" s="28">
        <f t="shared" si="5"/>
        <v>33.464566929133859</v>
      </c>
      <c r="L48" s="28">
        <f t="shared" si="5"/>
        <v>33.464566929133859</v>
      </c>
      <c r="M48" s="28">
        <f t="shared" si="5"/>
        <v>33.464566929133859</v>
      </c>
      <c r="N48" s="28">
        <f t="shared" si="5"/>
        <v>33.464566929133859</v>
      </c>
      <c r="O48" t="s">
        <v>60</v>
      </c>
    </row>
    <row r="49" spans="1:15" x14ac:dyDescent="0.25">
      <c r="A49" s="18"/>
      <c r="B49" s="15">
        <f>SUM(B47:B48)</f>
        <v>622.44094488188989</v>
      </c>
      <c r="C49" s="15">
        <f t="shared" ref="C49:N49" si="6">SUM(C47:C48)</f>
        <v>51.870078740157481</v>
      </c>
      <c r="D49" s="15">
        <f t="shared" si="6"/>
        <v>51.870078740157481</v>
      </c>
      <c r="E49" s="15">
        <f t="shared" si="6"/>
        <v>51.870078740157481</v>
      </c>
      <c r="F49" s="15">
        <f t="shared" si="6"/>
        <v>51.870078740157481</v>
      </c>
      <c r="G49" s="15">
        <f t="shared" si="6"/>
        <v>51.870078740157481</v>
      </c>
      <c r="H49" s="15">
        <f t="shared" si="6"/>
        <v>51.870078740157481</v>
      </c>
      <c r="I49" s="15">
        <f t="shared" si="6"/>
        <v>51.870078740157481</v>
      </c>
      <c r="J49" s="15">
        <f t="shared" si="6"/>
        <v>51.870078740157481</v>
      </c>
      <c r="K49" s="15">
        <f t="shared" si="6"/>
        <v>51.870078740157481</v>
      </c>
      <c r="L49" s="15">
        <f t="shared" si="6"/>
        <v>51.870078740157481</v>
      </c>
      <c r="M49" s="15">
        <f t="shared" si="6"/>
        <v>51.870078740157481</v>
      </c>
      <c r="N49" s="15">
        <f t="shared" si="6"/>
        <v>51.870078740157481</v>
      </c>
    </row>
    <row r="50" spans="1:15" x14ac:dyDescent="0.25">
      <c r="A50" s="18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5" x14ac:dyDescent="0.25">
      <c r="A51" s="33" t="s">
        <v>61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5" x14ac:dyDescent="0.25">
      <c r="A52" s="18" t="s">
        <v>62</v>
      </c>
      <c r="B52" s="20">
        <v>456.38976377952764</v>
      </c>
      <c r="C52" s="20">
        <f t="shared" ref="C52:N68" si="7">$B52/12</f>
        <v>38.032480314960637</v>
      </c>
      <c r="D52" s="20">
        <f t="shared" si="7"/>
        <v>38.032480314960637</v>
      </c>
      <c r="E52" s="20">
        <f t="shared" si="7"/>
        <v>38.032480314960637</v>
      </c>
      <c r="F52" s="20">
        <f t="shared" si="7"/>
        <v>38.032480314960637</v>
      </c>
      <c r="G52" s="20">
        <f t="shared" si="7"/>
        <v>38.032480314960637</v>
      </c>
      <c r="H52" s="20">
        <f t="shared" si="7"/>
        <v>38.032480314960637</v>
      </c>
      <c r="I52" s="20">
        <f t="shared" si="7"/>
        <v>38.032480314960637</v>
      </c>
      <c r="J52" s="20">
        <f t="shared" si="7"/>
        <v>38.032480314960637</v>
      </c>
      <c r="K52" s="20">
        <f t="shared" si="7"/>
        <v>38.032480314960637</v>
      </c>
      <c r="L52" s="20">
        <f t="shared" si="7"/>
        <v>38.032480314960637</v>
      </c>
      <c r="M52" s="20">
        <f t="shared" si="7"/>
        <v>38.032480314960637</v>
      </c>
      <c r="N52" s="20">
        <f t="shared" si="7"/>
        <v>38.032480314960637</v>
      </c>
      <c r="O52" t="s">
        <v>63</v>
      </c>
    </row>
    <row r="53" spans="1:15" x14ac:dyDescent="0.25">
      <c r="A53" s="18" t="s">
        <v>64</v>
      </c>
      <c r="B53" s="20">
        <v>456.49015748031502</v>
      </c>
      <c r="C53" s="20">
        <f t="shared" si="7"/>
        <v>38.040846456692918</v>
      </c>
      <c r="D53" s="20">
        <f t="shared" si="7"/>
        <v>38.040846456692918</v>
      </c>
      <c r="E53" s="20">
        <f t="shared" si="7"/>
        <v>38.040846456692918</v>
      </c>
      <c r="F53" s="20">
        <f t="shared" si="7"/>
        <v>38.040846456692918</v>
      </c>
      <c r="G53" s="20">
        <f t="shared" si="7"/>
        <v>38.040846456692918</v>
      </c>
      <c r="H53" s="20">
        <f t="shared" si="7"/>
        <v>38.040846456692918</v>
      </c>
      <c r="I53" s="20">
        <f t="shared" si="7"/>
        <v>38.040846456692918</v>
      </c>
      <c r="J53" s="20">
        <f t="shared" si="7"/>
        <v>38.040846456692918</v>
      </c>
      <c r="K53" s="20">
        <f t="shared" si="7"/>
        <v>38.040846456692918</v>
      </c>
      <c r="L53" s="20">
        <f t="shared" si="7"/>
        <v>38.040846456692918</v>
      </c>
      <c r="M53" s="20">
        <f t="shared" si="7"/>
        <v>38.040846456692918</v>
      </c>
      <c r="N53" s="20">
        <f t="shared" si="7"/>
        <v>38.040846456692918</v>
      </c>
      <c r="O53" t="s">
        <v>63</v>
      </c>
    </row>
    <row r="54" spans="1:15" x14ac:dyDescent="0.25">
      <c r="A54" s="18" t="s">
        <v>65</v>
      </c>
      <c r="B54" s="20">
        <v>199.68307086614178</v>
      </c>
      <c r="C54" s="20">
        <f t="shared" si="7"/>
        <v>16.640255905511815</v>
      </c>
      <c r="D54" s="20">
        <f t="shared" si="7"/>
        <v>16.640255905511815</v>
      </c>
      <c r="E54" s="20">
        <f t="shared" si="7"/>
        <v>16.640255905511815</v>
      </c>
      <c r="F54" s="20">
        <f t="shared" si="7"/>
        <v>16.640255905511815</v>
      </c>
      <c r="G54" s="20">
        <f t="shared" si="7"/>
        <v>16.640255905511815</v>
      </c>
      <c r="H54" s="20">
        <f t="shared" si="7"/>
        <v>16.640255905511815</v>
      </c>
      <c r="I54" s="20">
        <f t="shared" si="7"/>
        <v>16.640255905511815</v>
      </c>
      <c r="J54" s="20">
        <f t="shared" si="7"/>
        <v>16.640255905511815</v>
      </c>
      <c r="K54" s="20">
        <f t="shared" si="7"/>
        <v>16.640255905511815</v>
      </c>
      <c r="L54" s="20">
        <f t="shared" si="7"/>
        <v>16.640255905511815</v>
      </c>
      <c r="M54" s="20">
        <f t="shared" si="7"/>
        <v>16.640255905511815</v>
      </c>
      <c r="N54" s="20">
        <f t="shared" si="7"/>
        <v>16.640255905511815</v>
      </c>
      <c r="O54" t="s">
        <v>63</v>
      </c>
    </row>
    <row r="55" spans="1:15" x14ac:dyDescent="0.25">
      <c r="A55" s="18" t="s">
        <v>66</v>
      </c>
      <c r="B55" s="20">
        <v>2870.8582677165359</v>
      </c>
      <c r="C55" s="20">
        <f t="shared" si="7"/>
        <v>239.23818897637798</v>
      </c>
      <c r="D55" s="20">
        <f t="shared" si="7"/>
        <v>239.23818897637798</v>
      </c>
      <c r="E55" s="20">
        <f t="shared" si="7"/>
        <v>239.23818897637798</v>
      </c>
      <c r="F55" s="20">
        <f t="shared" si="7"/>
        <v>239.23818897637798</v>
      </c>
      <c r="G55" s="20">
        <f t="shared" si="7"/>
        <v>239.23818897637798</v>
      </c>
      <c r="H55" s="20">
        <f t="shared" si="7"/>
        <v>239.23818897637798</v>
      </c>
      <c r="I55" s="20">
        <f t="shared" si="7"/>
        <v>239.23818897637798</v>
      </c>
      <c r="J55" s="20">
        <f t="shared" si="7"/>
        <v>239.23818897637798</v>
      </c>
      <c r="K55" s="20">
        <f t="shared" si="7"/>
        <v>239.23818897637798</v>
      </c>
      <c r="L55" s="20">
        <f t="shared" si="7"/>
        <v>239.23818897637798</v>
      </c>
      <c r="M55" s="20">
        <f t="shared" si="7"/>
        <v>239.23818897637798</v>
      </c>
      <c r="N55" s="20">
        <f t="shared" si="7"/>
        <v>239.23818897637798</v>
      </c>
      <c r="O55" t="s">
        <v>63</v>
      </c>
    </row>
    <row r="56" spans="1:15" x14ac:dyDescent="0.25">
      <c r="A56" s="18" t="s">
        <v>67</v>
      </c>
      <c r="B56" s="20">
        <v>691.61220472440959</v>
      </c>
      <c r="C56" s="20">
        <f t="shared" si="7"/>
        <v>57.634350393700799</v>
      </c>
      <c r="D56" s="20">
        <f t="shared" si="7"/>
        <v>57.634350393700799</v>
      </c>
      <c r="E56" s="20">
        <f t="shared" si="7"/>
        <v>57.634350393700799</v>
      </c>
      <c r="F56" s="20">
        <f t="shared" si="7"/>
        <v>57.634350393700799</v>
      </c>
      <c r="G56" s="20">
        <f t="shared" si="7"/>
        <v>57.634350393700799</v>
      </c>
      <c r="H56" s="20">
        <f t="shared" si="7"/>
        <v>57.634350393700799</v>
      </c>
      <c r="I56" s="20">
        <f t="shared" si="7"/>
        <v>57.634350393700799</v>
      </c>
      <c r="J56" s="20">
        <f t="shared" si="7"/>
        <v>57.634350393700799</v>
      </c>
      <c r="K56" s="20">
        <f t="shared" si="7"/>
        <v>57.634350393700799</v>
      </c>
      <c r="L56" s="20">
        <f t="shared" si="7"/>
        <v>57.634350393700799</v>
      </c>
      <c r="M56" s="20">
        <f t="shared" si="7"/>
        <v>57.634350393700799</v>
      </c>
      <c r="N56" s="20">
        <f t="shared" si="7"/>
        <v>57.634350393700799</v>
      </c>
      <c r="O56" t="s">
        <v>63</v>
      </c>
    </row>
    <row r="57" spans="1:15" x14ac:dyDescent="0.25">
      <c r="A57" s="18" t="s">
        <v>68</v>
      </c>
      <c r="B57" s="20">
        <v>74.893700787401585</v>
      </c>
      <c r="C57" s="20">
        <f t="shared" si="7"/>
        <v>6.2411417322834657</v>
      </c>
      <c r="D57" s="20">
        <f t="shared" si="7"/>
        <v>6.2411417322834657</v>
      </c>
      <c r="E57" s="20">
        <f t="shared" si="7"/>
        <v>6.2411417322834657</v>
      </c>
      <c r="F57" s="20">
        <f t="shared" si="7"/>
        <v>6.2411417322834657</v>
      </c>
      <c r="G57" s="20">
        <f t="shared" si="7"/>
        <v>6.2411417322834657</v>
      </c>
      <c r="H57" s="20">
        <f t="shared" si="7"/>
        <v>6.2411417322834657</v>
      </c>
      <c r="I57" s="20">
        <f t="shared" si="7"/>
        <v>6.2411417322834657</v>
      </c>
      <c r="J57" s="20">
        <f t="shared" si="7"/>
        <v>6.2411417322834657</v>
      </c>
      <c r="K57" s="20">
        <f t="shared" si="7"/>
        <v>6.2411417322834657</v>
      </c>
      <c r="L57" s="20">
        <f t="shared" si="7"/>
        <v>6.2411417322834657</v>
      </c>
      <c r="M57" s="20">
        <f t="shared" si="7"/>
        <v>6.2411417322834657</v>
      </c>
      <c r="N57" s="20">
        <f t="shared" si="7"/>
        <v>6.2411417322834657</v>
      </c>
      <c r="O57" t="s">
        <v>63</v>
      </c>
    </row>
    <row r="58" spans="1:15" x14ac:dyDescent="0.25">
      <c r="A58" s="18" t="s">
        <v>69</v>
      </c>
      <c r="B58" s="20">
        <v>374.06692913385831</v>
      </c>
      <c r="C58" s="20">
        <f t="shared" si="7"/>
        <v>31.172244094488192</v>
      </c>
      <c r="D58" s="20">
        <f t="shared" si="7"/>
        <v>31.172244094488192</v>
      </c>
      <c r="E58" s="20">
        <f t="shared" si="7"/>
        <v>31.172244094488192</v>
      </c>
      <c r="F58" s="20">
        <f t="shared" si="7"/>
        <v>31.172244094488192</v>
      </c>
      <c r="G58" s="20">
        <f t="shared" si="7"/>
        <v>31.172244094488192</v>
      </c>
      <c r="H58" s="20">
        <f t="shared" si="7"/>
        <v>31.172244094488192</v>
      </c>
      <c r="I58" s="20">
        <f t="shared" si="7"/>
        <v>31.172244094488192</v>
      </c>
      <c r="J58" s="20">
        <f t="shared" si="7"/>
        <v>31.172244094488192</v>
      </c>
      <c r="K58" s="20">
        <f t="shared" si="7"/>
        <v>31.172244094488192</v>
      </c>
      <c r="L58" s="20">
        <f t="shared" si="7"/>
        <v>31.172244094488192</v>
      </c>
      <c r="M58" s="20">
        <f t="shared" si="7"/>
        <v>31.172244094488192</v>
      </c>
      <c r="N58" s="20">
        <f t="shared" si="7"/>
        <v>31.172244094488192</v>
      </c>
      <c r="O58" t="s">
        <v>63</v>
      </c>
    </row>
    <row r="59" spans="1:15" x14ac:dyDescent="0.25">
      <c r="A59" s="18" t="s">
        <v>70</v>
      </c>
      <c r="B59" s="20">
        <v>504.57874015748041</v>
      </c>
      <c r="C59" s="20">
        <f t="shared" si="7"/>
        <v>42.048228346456703</v>
      </c>
      <c r="D59" s="20">
        <f t="shared" si="7"/>
        <v>42.048228346456703</v>
      </c>
      <c r="E59" s="20">
        <f t="shared" si="7"/>
        <v>42.048228346456703</v>
      </c>
      <c r="F59" s="20">
        <f t="shared" si="7"/>
        <v>42.048228346456703</v>
      </c>
      <c r="G59" s="20">
        <f t="shared" si="7"/>
        <v>42.048228346456703</v>
      </c>
      <c r="H59" s="20">
        <f t="shared" si="7"/>
        <v>42.048228346456703</v>
      </c>
      <c r="I59" s="20">
        <f t="shared" si="7"/>
        <v>42.048228346456703</v>
      </c>
      <c r="J59" s="20">
        <f t="shared" si="7"/>
        <v>42.048228346456703</v>
      </c>
      <c r="K59" s="20">
        <f t="shared" si="7"/>
        <v>42.048228346456703</v>
      </c>
      <c r="L59" s="20">
        <f t="shared" si="7"/>
        <v>42.048228346456703</v>
      </c>
      <c r="M59" s="20">
        <f t="shared" si="7"/>
        <v>42.048228346456703</v>
      </c>
      <c r="N59" s="20">
        <f t="shared" si="7"/>
        <v>42.048228346456703</v>
      </c>
      <c r="O59" t="s">
        <v>63</v>
      </c>
    </row>
    <row r="60" spans="1:15" x14ac:dyDescent="0.25">
      <c r="A60" s="18" t="s">
        <v>71</v>
      </c>
      <c r="B60" s="20">
        <v>708.77952755905528</v>
      </c>
      <c r="C60" s="20">
        <f t="shared" si="7"/>
        <v>59.064960629921273</v>
      </c>
      <c r="D60" s="20">
        <f t="shared" si="7"/>
        <v>59.064960629921273</v>
      </c>
      <c r="E60" s="20">
        <f t="shared" si="7"/>
        <v>59.064960629921273</v>
      </c>
      <c r="F60" s="20">
        <f t="shared" si="7"/>
        <v>59.064960629921273</v>
      </c>
      <c r="G60" s="20">
        <f t="shared" si="7"/>
        <v>59.064960629921273</v>
      </c>
      <c r="H60" s="20">
        <f t="shared" si="7"/>
        <v>59.064960629921273</v>
      </c>
      <c r="I60" s="20">
        <f t="shared" si="7"/>
        <v>59.064960629921273</v>
      </c>
      <c r="J60" s="20">
        <f t="shared" si="7"/>
        <v>59.064960629921273</v>
      </c>
      <c r="K60" s="20">
        <f t="shared" si="7"/>
        <v>59.064960629921273</v>
      </c>
      <c r="L60" s="20">
        <f t="shared" si="7"/>
        <v>59.064960629921273</v>
      </c>
      <c r="M60" s="20">
        <f t="shared" si="7"/>
        <v>59.064960629921273</v>
      </c>
      <c r="N60" s="20">
        <f t="shared" si="7"/>
        <v>59.064960629921273</v>
      </c>
      <c r="O60" t="s">
        <v>63</v>
      </c>
    </row>
    <row r="61" spans="1:15" x14ac:dyDescent="0.25">
      <c r="A61" s="18" t="s">
        <v>72</v>
      </c>
      <c r="B61" s="20">
        <v>12.047244094488191</v>
      </c>
      <c r="C61" s="20">
        <f t="shared" si="7"/>
        <v>1.003937007874016</v>
      </c>
      <c r="D61" s="20">
        <f t="shared" si="7"/>
        <v>1.003937007874016</v>
      </c>
      <c r="E61" s="20">
        <f t="shared" si="7"/>
        <v>1.003937007874016</v>
      </c>
      <c r="F61" s="20">
        <f t="shared" si="7"/>
        <v>1.003937007874016</v>
      </c>
      <c r="G61" s="20">
        <f t="shared" si="7"/>
        <v>1.003937007874016</v>
      </c>
      <c r="H61" s="20">
        <f t="shared" si="7"/>
        <v>1.003937007874016</v>
      </c>
      <c r="I61" s="20">
        <f t="shared" si="7"/>
        <v>1.003937007874016</v>
      </c>
      <c r="J61" s="20">
        <f t="shared" si="7"/>
        <v>1.003937007874016</v>
      </c>
      <c r="K61" s="20">
        <f t="shared" si="7"/>
        <v>1.003937007874016</v>
      </c>
      <c r="L61" s="20">
        <f t="shared" si="7"/>
        <v>1.003937007874016</v>
      </c>
      <c r="M61" s="20">
        <f t="shared" si="7"/>
        <v>1.003937007874016</v>
      </c>
      <c r="N61" s="20">
        <f t="shared" si="7"/>
        <v>1.003937007874016</v>
      </c>
      <c r="O61" t="s">
        <v>63</v>
      </c>
    </row>
    <row r="62" spans="1:15" x14ac:dyDescent="0.25">
      <c r="A62" s="18" t="s">
        <v>73</v>
      </c>
      <c r="B62" s="20">
        <v>23970</v>
      </c>
      <c r="C62" s="20">
        <f t="shared" si="7"/>
        <v>1997.5</v>
      </c>
      <c r="D62" s="20">
        <f t="shared" si="7"/>
        <v>1997.5</v>
      </c>
      <c r="E62" s="20">
        <f t="shared" si="7"/>
        <v>1997.5</v>
      </c>
      <c r="F62" s="20">
        <f t="shared" si="7"/>
        <v>1997.5</v>
      </c>
      <c r="G62" s="20">
        <f t="shared" si="7"/>
        <v>1997.5</v>
      </c>
      <c r="H62" s="20">
        <f t="shared" si="7"/>
        <v>1997.5</v>
      </c>
      <c r="I62" s="20">
        <f t="shared" si="7"/>
        <v>1997.5</v>
      </c>
      <c r="J62" s="20">
        <f t="shared" si="7"/>
        <v>1997.5</v>
      </c>
      <c r="K62" s="20">
        <f t="shared" si="7"/>
        <v>1997.5</v>
      </c>
      <c r="L62" s="20">
        <f t="shared" si="7"/>
        <v>1997.5</v>
      </c>
      <c r="M62" s="20">
        <f t="shared" si="7"/>
        <v>1997.5</v>
      </c>
      <c r="N62" s="20">
        <f t="shared" si="7"/>
        <v>1997.5</v>
      </c>
      <c r="O62" t="s">
        <v>74</v>
      </c>
    </row>
    <row r="63" spans="1:15" x14ac:dyDescent="0.25">
      <c r="A63" s="18" t="s">
        <v>75</v>
      </c>
      <c r="B63" s="20">
        <v>306</v>
      </c>
      <c r="C63" s="20">
        <f t="shared" si="7"/>
        <v>25.5</v>
      </c>
      <c r="D63" s="20">
        <f t="shared" si="7"/>
        <v>25.5</v>
      </c>
      <c r="E63" s="20">
        <f t="shared" si="7"/>
        <v>25.5</v>
      </c>
      <c r="F63" s="20">
        <f t="shared" si="7"/>
        <v>25.5</v>
      </c>
      <c r="G63" s="20">
        <f t="shared" si="7"/>
        <v>25.5</v>
      </c>
      <c r="H63" s="20">
        <f t="shared" si="7"/>
        <v>25.5</v>
      </c>
      <c r="I63" s="20">
        <f t="shared" si="7"/>
        <v>25.5</v>
      </c>
      <c r="J63" s="20">
        <f t="shared" si="7"/>
        <v>25.5</v>
      </c>
      <c r="K63" s="20">
        <f t="shared" si="7"/>
        <v>25.5</v>
      </c>
      <c r="L63" s="20">
        <f t="shared" si="7"/>
        <v>25.5</v>
      </c>
      <c r="M63" s="20">
        <f t="shared" si="7"/>
        <v>25.5</v>
      </c>
      <c r="N63" s="20">
        <f t="shared" si="7"/>
        <v>25.5</v>
      </c>
      <c r="O63" t="s">
        <v>74</v>
      </c>
    </row>
    <row r="64" spans="1:15" x14ac:dyDescent="0.25">
      <c r="A64" s="18" t="s">
        <v>76</v>
      </c>
      <c r="B64" s="20">
        <v>1224</v>
      </c>
      <c r="C64" s="20">
        <f t="shared" si="7"/>
        <v>102</v>
      </c>
      <c r="D64" s="20">
        <f t="shared" si="7"/>
        <v>102</v>
      </c>
      <c r="E64" s="20">
        <f t="shared" si="7"/>
        <v>102</v>
      </c>
      <c r="F64" s="20">
        <f t="shared" si="7"/>
        <v>102</v>
      </c>
      <c r="G64" s="20">
        <f t="shared" si="7"/>
        <v>102</v>
      </c>
      <c r="H64" s="20">
        <f t="shared" si="7"/>
        <v>102</v>
      </c>
      <c r="I64" s="20">
        <f t="shared" si="7"/>
        <v>102</v>
      </c>
      <c r="J64" s="20">
        <f t="shared" si="7"/>
        <v>102</v>
      </c>
      <c r="K64" s="20">
        <f t="shared" si="7"/>
        <v>102</v>
      </c>
      <c r="L64" s="20">
        <f t="shared" si="7"/>
        <v>102</v>
      </c>
      <c r="M64" s="20">
        <f t="shared" si="7"/>
        <v>102</v>
      </c>
      <c r="N64" s="20">
        <f t="shared" si="7"/>
        <v>102</v>
      </c>
      <c r="O64" t="s">
        <v>74</v>
      </c>
    </row>
    <row r="65" spans="1:15" x14ac:dyDescent="0.25">
      <c r="A65" s="18" t="s">
        <v>77</v>
      </c>
      <c r="B65" s="20">
        <v>969</v>
      </c>
      <c r="C65" s="20">
        <f t="shared" si="7"/>
        <v>80.75</v>
      </c>
      <c r="D65" s="20">
        <f t="shared" si="7"/>
        <v>80.75</v>
      </c>
      <c r="E65" s="20">
        <f t="shared" si="7"/>
        <v>80.75</v>
      </c>
      <c r="F65" s="20">
        <f t="shared" si="7"/>
        <v>80.75</v>
      </c>
      <c r="G65" s="20">
        <f t="shared" si="7"/>
        <v>80.75</v>
      </c>
      <c r="H65" s="20">
        <f t="shared" si="7"/>
        <v>80.75</v>
      </c>
      <c r="I65" s="20">
        <f t="shared" si="7"/>
        <v>80.75</v>
      </c>
      <c r="J65" s="20">
        <f t="shared" si="7"/>
        <v>80.75</v>
      </c>
      <c r="K65" s="20">
        <f t="shared" si="7"/>
        <v>80.75</v>
      </c>
      <c r="L65" s="20">
        <f t="shared" si="7"/>
        <v>80.75</v>
      </c>
      <c r="M65" s="20">
        <f t="shared" si="7"/>
        <v>80.75</v>
      </c>
      <c r="N65" s="20">
        <f t="shared" si="7"/>
        <v>80.75</v>
      </c>
      <c r="O65" t="s">
        <v>74</v>
      </c>
    </row>
    <row r="66" spans="1:15" x14ac:dyDescent="0.25">
      <c r="A66" s="18" t="s">
        <v>78</v>
      </c>
      <c r="B66" s="20">
        <v>0</v>
      </c>
      <c r="C66" s="20">
        <f t="shared" si="7"/>
        <v>0</v>
      </c>
      <c r="D66" s="20">
        <f t="shared" si="7"/>
        <v>0</v>
      </c>
      <c r="E66" s="20">
        <f t="shared" si="7"/>
        <v>0</v>
      </c>
      <c r="F66" s="20">
        <f t="shared" si="7"/>
        <v>0</v>
      </c>
      <c r="G66" s="20">
        <f t="shared" si="7"/>
        <v>0</v>
      </c>
      <c r="H66" s="20">
        <f t="shared" si="7"/>
        <v>0</v>
      </c>
      <c r="I66" s="20">
        <f t="shared" si="7"/>
        <v>0</v>
      </c>
      <c r="J66" s="20">
        <f t="shared" si="7"/>
        <v>0</v>
      </c>
      <c r="K66" s="20">
        <f t="shared" si="7"/>
        <v>0</v>
      </c>
      <c r="L66" s="20">
        <f t="shared" si="7"/>
        <v>0</v>
      </c>
      <c r="M66" s="20">
        <f t="shared" si="7"/>
        <v>0</v>
      </c>
      <c r="N66" s="20">
        <f t="shared" si="7"/>
        <v>0</v>
      </c>
      <c r="O66" t="s">
        <v>74</v>
      </c>
    </row>
    <row r="67" spans="1:15" x14ac:dyDescent="0.25">
      <c r="A67" s="18" t="s">
        <v>79</v>
      </c>
      <c r="B67" s="20">
        <v>204</v>
      </c>
      <c r="C67" s="20">
        <f t="shared" si="7"/>
        <v>17</v>
      </c>
      <c r="D67" s="20">
        <f t="shared" si="7"/>
        <v>17</v>
      </c>
      <c r="E67" s="20">
        <f t="shared" si="7"/>
        <v>17</v>
      </c>
      <c r="F67" s="20">
        <f t="shared" si="7"/>
        <v>17</v>
      </c>
      <c r="G67" s="20">
        <f t="shared" si="7"/>
        <v>17</v>
      </c>
      <c r="H67" s="20">
        <f t="shared" si="7"/>
        <v>17</v>
      </c>
      <c r="I67" s="20">
        <f t="shared" si="7"/>
        <v>17</v>
      </c>
      <c r="J67" s="20">
        <f t="shared" si="7"/>
        <v>17</v>
      </c>
      <c r="K67" s="20">
        <f t="shared" si="7"/>
        <v>17</v>
      </c>
      <c r="L67" s="20">
        <f t="shared" si="7"/>
        <v>17</v>
      </c>
      <c r="M67" s="20">
        <f t="shared" si="7"/>
        <v>17</v>
      </c>
      <c r="N67" s="20">
        <f t="shared" si="7"/>
        <v>17</v>
      </c>
      <c r="O67" t="s">
        <v>74</v>
      </c>
    </row>
    <row r="68" spans="1:15" ht="17.25" x14ac:dyDescent="0.4">
      <c r="A68" s="18" t="s">
        <v>80</v>
      </c>
      <c r="B68" s="28">
        <v>0</v>
      </c>
      <c r="C68" s="28">
        <f t="shared" si="7"/>
        <v>0</v>
      </c>
      <c r="D68" s="28">
        <f t="shared" si="7"/>
        <v>0</v>
      </c>
      <c r="E68" s="28">
        <f t="shared" si="7"/>
        <v>0</v>
      </c>
      <c r="F68" s="28">
        <f t="shared" si="7"/>
        <v>0</v>
      </c>
      <c r="G68" s="28">
        <f t="shared" si="7"/>
        <v>0</v>
      </c>
      <c r="H68" s="28">
        <f t="shared" si="7"/>
        <v>0</v>
      </c>
      <c r="I68" s="28">
        <f t="shared" si="7"/>
        <v>0</v>
      </c>
      <c r="J68" s="28">
        <f t="shared" si="7"/>
        <v>0</v>
      </c>
      <c r="K68" s="28">
        <f t="shared" si="7"/>
        <v>0</v>
      </c>
      <c r="L68" s="28">
        <f t="shared" si="7"/>
        <v>0</v>
      </c>
      <c r="M68" s="28">
        <f t="shared" si="7"/>
        <v>0</v>
      </c>
      <c r="N68" s="28">
        <f t="shared" si="7"/>
        <v>0</v>
      </c>
      <c r="O68" t="s">
        <v>74</v>
      </c>
    </row>
    <row r="69" spans="1:15" x14ac:dyDescent="0.25">
      <c r="A69" s="18" t="s">
        <v>81</v>
      </c>
      <c r="B69" s="15">
        <f>SUM(B52:B68)</f>
        <v>33022.399606299216</v>
      </c>
      <c r="C69" s="15">
        <f t="shared" ref="C69:N69" si="8">SUM(C52:C68)</f>
        <v>2751.866633858268</v>
      </c>
      <c r="D69" s="15">
        <f t="shared" si="8"/>
        <v>2751.866633858268</v>
      </c>
      <c r="E69" s="15">
        <f t="shared" si="8"/>
        <v>2751.866633858268</v>
      </c>
      <c r="F69" s="15">
        <f t="shared" si="8"/>
        <v>2751.866633858268</v>
      </c>
      <c r="G69" s="15">
        <f t="shared" si="8"/>
        <v>2751.866633858268</v>
      </c>
      <c r="H69" s="15">
        <f t="shared" si="8"/>
        <v>2751.866633858268</v>
      </c>
      <c r="I69" s="15">
        <f t="shared" si="8"/>
        <v>2751.866633858268</v>
      </c>
      <c r="J69" s="15">
        <f t="shared" si="8"/>
        <v>2751.866633858268</v>
      </c>
      <c r="K69" s="15">
        <f t="shared" si="8"/>
        <v>2751.866633858268</v>
      </c>
      <c r="L69" s="15">
        <f t="shared" si="8"/>
        <v>2751.866633858268</v>
      </c>
      <c r="M69" s="15">
        <f t="shared" si="8"/>
        <v>2751.866633858268</v>
      </c>
      <c r="N69" s="15">
        <f t="shared" si="8"/>
        <v>2751.866633858268</v>
      </c>
    </row>
    <row r="70" spans="1:15" x14ac:dyDescent="0.25">
      <c r="A70" s="18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5" x14ac:dyDescent="0.25">
      <c r="A71" s="33" t="s">
        <v>82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5" x14ac:dyDescent="0.25">
      <c r="A72" s="18" t="s">
        <v>83</v>
      </c>
      <c r="B72" s="20">
        <v>33732.283464566935</v>
      </c>
      <c r="C72" s="20">
        <f t="shared" ref="C72:N73" si="9">$B72/12</f>
        <v>2811.0236220472448</v>
      </c>
      <c r="D72" s="20">
        <f t="shared" si="9"/>
        <v>2811.0236220472448</v>
      </c>
      <c r="E72" s="20">
        <f t="shared" si="9"/>
        <v>2811.0236220472448</v>
      </c>
      <c r="F72" s="20">
        <f t="shared" si="9"/>
        <v>2811.0236220472448</v>
      </c>
      <c r="G72" s="20">
        <f t="shared" si="9"/>
        <v>2811.0236220472448</v>
      </c>
      <c r="H72" s="20">
        <f t="shared" si="9"/>
        <v>2811.0236220472448</v>
      </c>
      <c r="I72" s="20">
        <f t="shared" si="9"/>
        <v>2811.0236220472448</v>
      </c>
      <c r="J72" s="20">
        <f t="shared" si="9"/>
        <v>2811.0236220472448</v>
      </c>
      <c r="K72" s="20">
        <f t="shared" si="9"/>
        <v>2811.0236220472448</v>
      </c>
      <c r="L72" s="20">
        <f t="shared" si="9"/>
        <v>2811.0236220472448</v>
      </c>
      <c r="M72" s="20">
        <f t="shared" si="9"/>
        <v>2811.0236220472448</v>
      </c>
      <c r="N72" s="20">
        <f t="shared" si="9"/>
        <v>2811.0236220472448</v>
      </c>
      <c r="O72" t="s">
        <v>29</v>
      </c>
    </row>
    <row r="73" spans="1:15" ht="17.25" x14ac:dyDescent="0.4">
      <c r="A73" s="18" t="s">
        <v>84</v>
      </c>
      <c r="B73" s="28">
        <v>0</v>
      </c>
      <c r="C73" s="28">
        <f t="shared" si="9"/>
        <v>0</v>
      </c>
      <c r="D73" s="28">
        <f t="shared" si="9"/>
        <v>0</v>
      </c>
      <c r="E73" s="28">
        <f t="shared" si="9"/>
        <v>0</v>
      </c>
      <c r="F73" s="28">
        <f t="shared" si="9"/>
        <v>0</v>
      </c>
      <c r="G73" s="28">
        <f t="shared" si="9"/>
        <v>0</v>
      </c>
      <c r="H73" s="28">
        <f t="shared" si="9"/>
        <v>0</v>
      </c>
      <c r="I73" s="28">
        <f t="shared" si="9"/>
        <v>0</v>
      </c>
      <c r="J73" s="28">
        <f t="shared" si="9"/>
        <v>0</v>
      </c>
      <c r="K73" s="28">
        <f t="shared" si="9"/>
        <v>0</v>
      </c>
      <c r="L73" s="28">
        <f t="shared" si="9"/>
        <v>0</v>
      </c>
      <c r="M73" s="28">
        <f t="shared" si="9"/>
        <v>0</v>
      </c>
      <c r="N73" s="28">
        <f t="shared" si="9"/>
        <v>0</v>
      </c>
    </row>
    <row r="74" spans="1:15" x14ac:dyDescent="0.25">
      <c r="A74" s="18"/>
      <c r="B74" s="15">
        <f>SUM(B72:B73)</f>
        <v>33732.283464566935</v>
      </c>
      <c r="C74" s="15">
        <f t="shared" ref="C74:N74" si="10">SUM(C72:C73)</f>
        <v>2811.0236220472448</v>
      </c>
      <c r="D74" s="15">
        <f t="shared" si="10"/>
        <v>2811.0236220472448</v>
      </c>
      <c r="E74" s="15">
        <f t="shared" si="10"/>
        <v>2811.0236220472448</v>
      </c>
      <c r="F74" s="15">
        <f t="shared" si="10"/>
        <v>2811.0236220472448</v>
      </c>
      <c r="G74" s="15">
        <f t="shared" si="10"/>
        <v>2811.0236220472448</v>
      </c>
      <c r="H74" s="15">
        <f t="shared" si="10"/>
        <v>2811.0236220472448</v>
      </c>
      <c r="I74" s="15">
        <f t="shared" si="10"/>
        <v>2811.0236220472448</v>
      </c>
      <c r="J74" s="15">
        <f t="shared" si="10"/>
        <v>2811.0236220472448</v>
      </c>
      <c r="K74" s="15">
        <f t="shared" si="10"/>
        <v>2811.0236220472448</v>
      </c>
      <c r="L74" s="15">
        <f t="shared" si="10"/>
        <v>2811.0236220472448</v>
      </c>
      <c r="M74" s="15">
        <f t="shared" si="10"/>
        <v>2811.0236220472448</v>
      </c>
      <c r="N74" s="15">
        <f t="shared" si="10"/>
        <v>2811.0236220472448</v>
      </c>
    </row>
    <row r="75" spans="1:15" x14ac:dyDescent="0.25">
      <c r="A75" s="18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1:15" x14ac:dyDescent="0.25">
      <c r="A76" s="33" t="s">
        <v>85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1:15" x14ac:dyDescent="0.25">
      <c r="A77" s="18" t="s">
        <v>86</v>
      </c>
      <c r="B77" s="20">
        <v>1500</v>
      </c>
      <c r="C77" s="20">
        <f t="shared" ref="C77:N85" si="11">$B77/12</f>
        <v>125</v>
      </c>
      <c r="D77" s="20">
        <f t="shared" si="11"/>
        <v>125</v>
      </c>
      <c r="E77" s="20">
        <f t="shared" si="11"/>
        <v>125</v>
      </c>
      <c r="F77" s="20">
        <f t="shared" si="11"/>
        <v>125</v>
      </c>
      <c r="G77" s="20">
        <f t="shared" si="11"/>
        <v>125</v>
      </c>
      <c r="H77" s="20">
        <f t="shared" si="11"/>
        <v>125</v>
      </c>
      <c r="I77" s="20">
        <f t="shared" si="11"/>
        <v>125</v>
      </c>
      <c r="J77" s="20">
        <f t="shared" si="11"/>
        <v>125</v>
      </c>
      <c r="K77" s="20">
        <f t="shared" si="11"/>
        <v>125</v>
      </c>
      <c r="L77" s="20">
        <f t="shared" si="11"/>
        <v>125</v>
      </c>
      <c r="M77" s="20">
        <f t="shared" si="11"/>
        <v>125</v>
      </c>
      <c r="N77" s="20">
        <f t="shared" si="11"/>
        <v>125</v>
      </c>
      <c r="O77" t="s">
        <v>52</v>
      </c>
    </row>
    <row r="78" spans="1:15" x14ac:dyDescent="0.25">
      <c r="A78" s="18" t="s">
        <v>87</v>
      </c>
      <c r="B78" s="20">
        <v>1200</v>
      </c>
      <c r="C78" s="20">
        <f t="shared" si="11"/>
        <v>100</v>
      </c>
      <c r="D78" s="20">
        <f t="shared" si="11"/>
        <v>100</v>
      </c>
      <c r="E78" s="20">
        <f t="shared" si="11"/>
        <v>100</v>
      </c>
      <c r="F78" s="20">
        <f t="shared" si="11"/>
        <v>100</v>
      </c>
      <c r="G78" s="20">
        <f t="shared" si="11"/>
        <v>100</v>
      </c>
      <c r="H78" s="20">
        <f t="shared" si="11"/>
        <v>100</v>
      </c>
      <c r="I78" s="20">
        <f t="shared" si="11"/>
        <v>100</v>
      </c>
      <c r="J78" s="20">
        <f t="shared" si="11"/>
        <v>100</v>
      </c>
      <c r="K78" s="20">
        <f t="shared" si="11"/>
        <v>100</v>
      </c>
      <c r="L78" s="20">
        <f t="shared" si="11"/>
        <v>100</v>
      </c>
      <c r="M78" s="20">
        <f t="shared" si="11"/>
        <v>100</v>
      </c>
      <c r="N78" s="20">
        <f t="shared" si="11"/>
        <v>100</v>
      </c>
      <c r="O78" t="s">
        <v>52</v>
      </c>
    </row>
    <row r="79" spans="1:15" x14ac:dyDescent="0.25">
      <c r="A79" s="18" t="s">
        <v>88</v>
      </c>
      <c r="B79" s="20">
        <v>600</v>
      </c>
      <c r="C79" s="20">
        <f t="shared" si="11"/>
        <v>50</v>
      </c>
      <c r="D79" s="20">
        <f t="shared" si="11"/>
        <v>50</v>
      </c>
      <c r="E79" s="20">
        <f t="shared" si="11"/>
        <v>50</v>
      </c>
      <c r="F79" s="20">
        <f t="shared" si="11"/>
        <v>50</v>
      </c>
      <c r="G79" s="20">
        <f t="shared" si="11"/>
        <v>50</v>
      </c>
      <c r="H79" s="20">
        <f t="shared" si="11"/>
        <v>50</v>
      </c>
      <c r="I79" s="20">
        <f t="shared" si="11"/>
        <v>50</v>
      </c>
      <c r="J79" s="20">
        <f t="shared" si="11"/>
        <v>50</v>
      </c>
      <c r="K79" s="20">
        <f t="shared" si="11"/>
        <v>50</v>
      </c>
      <c r="L79" s="20">
        <f t="shared" si="11"/>
        <v>50</v>
      </c>
      <c r="M79" s="20">
        <f t="shared" si="11"/>
        <v>50</v>
      </c>
      <c r="N79" s="20">
        <f t="shared" si="11"/>
        <v>50</v>
      </c>
      <c r="O79" t="s">
        <v>52</v>
      </c>
    </row>
    <row r="80" spans="1:15" x14ac:dyDescent="0.25">
      <c r="A80" s="18" t="s">
        <v>89</v>
      </c>
      <c r="B80" s="20">
        <v>390</v>
      </c>
      <c r="C80" s="20">
        <f t="shared" si="11"/>
        <v>32.5</v>
      </c>
      <c r="D80" s="20">
        <f t="shared" si="11"/>
        <v>32.5</v>
      </c>
      <c r="E80" s="20">
        <f t="shared" si="11"/>
        <v>32.5</v>
      </c>
      <c r="F80" s="20">
        <f t="shared" si="11"/>
        <v>32.5</v>
      </c>
      <c r="G80" s="20">
        <f t="shared" si="11"/>
        <v>32.5</v>
      </c>
      <c r="H80" s="20">
        <f t="shared" si="11"/>
        <v>32.5</v>
      </c>
      <c r="I80" s="20">
        <f t="shared" si="11"/>
        <v>32.5</v>
      </c>
      <c r="J80" s="20">
        <f t="shared" si="11"/>
        <v>32.5</v>
      </c>
      <c r="K80" s="20">
        <f t="shared" si="11"/>
        <v>32.5</v>
      </c>
      <c r="L80" s="20">
        <f t="shared" si="11"/>
        <v>32.5</v>
      </c>
      <c r="M80" s="20">
        <f t="shared" si="11"/>
        <v>32.5</v>
      </c>
      <c r="N80" s="20">
        <f t="shared" si="11"/>
        <v>32.5</v>
      </c>
      <c r="O80" t="s">
        <v>52</v>
      </c>
    </row>
    <row r="81" spans="1:15" x14ac:dyDescent="0.25">
      <c r="A81" s="18" t="s">
        <v>90</v>
      </c>
      <c r="B81" s="20">
        <v>900</v>
      </c>
      <c r="C81" s="20">
        <f t="shared" si="11"/>
        <v>75</v>
      </c>
      <c r="D81" s="20">
        <f t="shared" si="11"/>
        <v>75</v>
      </c>
      <c r="E81" s="20">
        <f t="shared" si="11"/>
        <v>75</v>
      </c>
      <c r="F81" s="20">
        <f t="shared" si="11"/>
        <v>75</v>
      </c>
      <c r="G81" s="20">
        <f t="shared" si="11"/>
        <v>75</v>
      </c>
      <c r="H81" s="20">
        <f t="shared" si="11"/>
        <v>75</v>
      </c>
      <c r="I81" s="20">
        <f t="shared" si="11"/>
        <v>75</v>
      </c>
      <c r="J81" s="20">
        <f t="shared" si="11"/>
        <v>75</v>
      </c>
      <c r="K81" s="20">
        <f t="shared" si="11"/>
        <v>75</v>
      </c>
      <c r="L81" s="20">
        <f t="shared" si="11"/>
        <v>75</v>
      </c>
      <c r="M81" s="20">
        <f t="shared" si="11"/>
        <v>75</v>
      </c>
      <c r="N81" s="20">
        <f t="shared" si="11"/>
        <v>75</v>
      </c>
      <c r="O81" t="s">
        <v>52</v>
      </c>
    </row>
    <row r="82" spans="1:15" x14ac:dyDescent="0.25">
      <c r="A82" s="18" t="s">
        <v>91</v>
      </c>
      <c r="B82" s="20">
        <v>0</v>
      </c>
      <c r="C82" s="20">
        <f t="shared" si="11"/>
        <v>0</v>
      </c>
      <c r="D82" s="20">
        <f t="shared" si="11"/>
        <v>0</v>
      </c>
      <c r="E82" s="20">
        <f t="shared" si="11"/>
        <v>0</v>
      </c>
      <c r="F82" s="20">
        <f t="shared" si="11"/>
        <v>0</v>
      </c>
      <c r="G82" s="20">
        <f t="shared" si="11"/>
        <v>0</v>
      </c>
      <c r="H82" s="20">
        <f t="shared" si="11"/>
        <v>0</v>
      </c>
      <c r="I82" s="20">
        <f t="shared" si="11"/>
        <v>0</v>
      </c>
      <c r="J82" s="20">
        <f t="shared" si="11"/>
        <v>0</v>
      </c>
      <c r="K82" s="20">
        <f t="shared" si="11"/>
        <v>0</v>
      </c>
      <c r="L82" s="20">
        <f t="shared" si="11"/>
        <v>0</v>
      </c>
      <c r="M82" s="20">
        <f t="shared" si="11"/>
        <v>0</v>
      </c>
      <c r="N82" s="20">
        <f t="shared" si="11"/>
        <v>0</v>
      </c>
      <c r="O82" t="s">
        <v>52</v>
      </c>
    </row>
    <row r="83" spans="1:15" x14ac:dyDescent="0.25">
      <c r="A83" s="18" t="s">
        <v>92</v>
      </c>
      <c r="B83" s="20">
        <v>0</v>
      </c>
      <c r="C83" s="20">
        <f t="shared" si="11"/>
        <v>0</v>
      </c>
      <c r="D83" s="20">
        <f t="shared" si="11"/>
        <v>0</v>
      </c>
      <c r="E83" s="20">
        <f t="shared" si="11"/>
        <v>0</v>
      </c>
      <c r="F83" s="20">
        <f t="shared" si="11"/>
        <v>0</v>
      </c>
      <c r="G83" s="20">
        <f t="shared" si="11"/>
        <v>0</v>
      </c>
      <c r="H83" s="20">
        <f t="shared" si="11"/>
        <v>0</v>
      </c>
      <c r="I83" s="20">
        <f t="shared" si="11"/>
        <v>0</v>
      </c>
      <c r="J83" s="20">
        <f t="shared" si="11"/>
        <v>0</v>
      </c>
      <c r="K83" s="20">
        <f t="shared" si="11"/>
        <v>0</v>
      </c>
      <c r="L83" s="20">
        <f t="shared" si="11"/>
        <v>0</v>
      </c>
      <c r="M83" s="20">
        <f t="shared" si="11"/>
        <v>0</v>
      </c>
      <c r="N83" s="20">
        <f t="shared" si="11"/>
        <v>0</v>
      </c>
      <c r="O83" t="s">
        <v>52</v>
      </c>
    </row>
    <row r="84" spans="1:15" x14ac:dyDescent="0.25">
      <c r="A84" s="35" t="s">
        <v>93</v>
      </c>
      <c r="B84" s="20">
        <v>0</v>
      </c>
      <c r="C84" s="20">
        <f t="shared" si="11"/>
        <v>0</v>
      </c>
      <c r="D84" s="20">
        <f t="shared" si="11"/>
        <v>0</v>
      </c>
      <c r="E84" s="20">
        <f t="shared" si="11"/>
        <v>0</v>
      </c>
      <c r="F84" s="20">
        <f t="shared" si="11"/>
        <v>0</v>
      </c>
      <c r="G84" s="20">
        <f t="shared" si="11"/>
        <v>0</v>
      </c>
      <c r="H84" s="20">
        <f t="shared" si="11"/>
        <v>0</v>
      </c>
      <c r="I84" s="20">
        <f t="shared" si="11"/>
        <v>0</v>
      </c>
      <c r="J84" s="20">
        <f t="shared" si="11"/>
        <v>0</v>
      </c>
      <c r="K84" s="20">
        <f t="shared" si="11"/>
        <v>0</v>
      </c>
      <c r="L84" s="20">
        <f t="shared" si="11"/>
        <v>0</v>
      </c>
      <c r="M84" s="20">
        <f t="shared" si="11"/>
        <v>0</v>
      </c>
      <c r="N84" s="20">
        <f t="shared" si="11"/>
        <v>0</v>
      </c>
      <c r="O84" t="s">
        <v>52</v>
      </c>
    </row>
    <row r="85" spans="1:15" ht="17.25" x14ac:dyDescent="0.4">
      <c r="A85" s="35" t="s">
        <v>94</v>
      </c>
      <c r="B85" s="28">
        <v>0</v>
      </c>
      <c r="C85" s="28">
        <f t="shared" si="11"/>
        <v>0</v>
      </c>
      <c r="D85" s="28">
        <f t="shared" si="11"/>
        <v>0</v>
      </c>
      <c r="E85" s="28">
        <f t="shared" si="11"/>
        <v>0</v>
      </c>
      <c r="F85" s="28">
        <f t="shared" si="11"/>
        <v>0</v>
      </c>
      <c r="G85" s="28">
        <f t="shared" si="11"/>
        <v>0</v>
      </c>
      <c r="H85" s="28">
        <f t="shared" si="11"/>
        <v>0</v>
      </c>
      <c r="I85" s="28">
        <f t="shared" si="11"/>
        <v>0</v>
      </c>
      <c r="J85" s="28">
        <f t="shared" si="11"/>
        <v>0</v>
      </c>
      <c r="K85" s="28">
        <f t="shared" si="11"/>
        <v>0</v>
      </c>
      <c r="L85" s="28">
        <f t="shared" si="11"/>
        <v>0</v>
      </c>
      <c r="M85" s="28">
        <f t="shared" si="11"/>
        <v>0</v>
      </c>
      <c r="N85" s="28">
        <f t="shared" si="11"/>
        <v>0</v>
      </c>
    </row>
    <row r="86" spans="1:15" x14ac:dyDescent="0.25">
      <c r="A86" s="35"/>
      <c r="B86" s="15">
        <f>SUM(B77:B85)</f>
        <v>4590</v>
      </c>
      <c r="C86" s="15">
        <f t="shared" ref="C86:N86" si="12">SUM(C77:C85)</f>
        <v>382.5</v>
      </c>
      <c r="D86" s="15">
        <f t="shared" si="12"/>
        <v>382.5</v>
      </c>
      <c r="E86" s="15">
        <f t="shared" si="12"/>
        <v>382.5</v>
      </c>
      <c r="F86" s="15">
        <f t="shared" si="12"/>
        <v>382.5</v>
      </c>
      <c r="G86" s="15">
        <f t="shared" si="12"/>
        <v>382.5</v>
      </c>
      <c r="H86" s="15">
        <f t="shared" si="12"/>
        <v>382.5</v>
      </c>
      <c r="I86" s="15">
        <f t="shared" si="12"/>
        <v>382.5</v>
      </c>
      <c r="J86" s="15">
        <f t="shared" si="12"/>
        <v>382.5</v>
      </c>
      <c r="K86" s="15">
        <f t="shared" si="12"/>
        <v>382.5</v>
      </c>
      <c r="L86" s="15">
        <f t="shared" si="12"/>
        <v>382.5</v>
      </c>
      <c r="M86" s="15">
        <f t="shared" si="12"/>
        <v>382.5</v>
      </c>
      <c r="N86" s="15">
        <f t="shared" si="12"/>
        <v>382.5</v>
      </c>
    </row>
    <row r="87" spans="1:15" x14ac:dyDescent="0.25">
      <c r="A87" s="35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5" x14ac:dyDescent="0.25">
      <c r="A88" s="33" t="s">
        <v>95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5" x14ac:dyDescent="0.25">
      <c r="A89" s="18" t="s">
        <v>96</v>
      </c>
      <c r="B89" s="20">
        <v>0</v>
      </c>
      <c r="C89" s="20">
        <f t="shared" ref="C89:N99" si="13">$B89/12</f>
        <v>0</v>
      </c>
      <c r="D89" s="20">
        <f t="shared" si="13"/>
        <v>0</v>
      </c>
      <c r="E89" s="20">
        <f t="shared" si="13"/>
        <v>0</v>
      </c>
      <c r="F89" s="20">
        <f t="shared" si="13"/>
        <v>0</v>
      </c>
      <c r="G89" s="20">
        <f t="shared" si="13"/>
        <v>0</v>
      </c>
      <c r="H89" s="20">
        <f t="shared" si="13"/>
        <v>0</v>
      </c>
      <c r="I89" s="20">
        <f t="shared" si="13"/>
        <v>0</v>
      </c>
      <c r="J89" s="20">
        <f t="shared" si="13"/>
        <v>0</v>
      </c>
      <c r="K89" s="20">
        <f t="shared" si="13"/>
        <v>0</v>
      </c>
      <c r="L89" s="20">
        <f t="shared" si="13"/>
        <v>0</v>
      </c>
      <c r="M89" s="20">
        <f t="shared" si="13"/>
        <v>0</v>
      </c>
      <c r="N89" s="20">
        <f t="shared" si="13"/>
        <v>0</v>
      </c>
      <c r="O89" t="s">
        <v>97</v>
      </c>
    </row>
    <row r="90" spans="1:15" x14ac:dyDescent="0.25">
      <c r="A90" s="18" t="s">
        <v>98</v>
      </c>
      <c r="B90" s="20">
        <v>0</v>
      </c>
      <c r="C90" s="20">
        <f t="shared" si="13"/>
        <v>0</v>
      </c>
      <c r="D90" s="20">
        <f t="shared" si="13"/>
        <v>0</v>
      </c>
      <c r="E90" s="20">
        <f t="shared" si="13"/>
        <v>0</v>
      </c>
      <c r="F90" s="20">
        <f t="shared" si="13"/>
        <v>0</v>
      </c>
      <c r="G90" s="20">
        <f t="shared" si="13"/>
        <v>0</v>
      </c>
      <c r="H90" s="20">
        <f t="shared" si="13"/>
        <v>0</v>
      </c>
      <c r="I90" s="20">
        <f t="shared" si="13"/>
        <v>0</v>
      </c>
      <c r="J90" s="20">
        <f t="shared" si="13"/>
        <v>0</v>
      </c>
      <c r="K90" s="20">
        <f t="shared" si="13"/>
        <v>0</v>
      </c>
      <c r="L90" s="20">
        <f t="shared" si="13"/>
        <v>0</v>
      </c>
      <c r="M90" s="20">
        <f t="shared" si="13"/>
        <v>0</v>
      </c>
      <c r="N90" s="20">
        <f t="shared" si="13"/>
        <v>0</v>
      </c>
      <c r="O90" t="s">
        <v>29</v>
      </c>
    </row>
    <row r="91" spans="1:15" x14ac:dyDescent="0.25">
      <c r="A91" s="18" t="s">
        <v>99</v>
      </c>
      <c r="B91" s="20">
        <v>0</v>
      </c>
      <c r="C91" s="20">
        <f t="shared" si="13"/>
        <v>0</v>
      </c>
      <c r="D91" s="20">
        <f t="shared" si="13"/>
        <v>0</v>
      </c>
      <c r="E91" s="20">
        <f t="shared" si="13"/>
        <v>0</v>
      </c>
      <c r="F91" s="20">
        <f t="shared" si="13"/>
        <v>0</v>
      </c>
      <c r="G91" s="20">
        <f t="shared" si="13"/>
        <v>0</v>
      </c>
      <c r="H91" s="20">
        <f t="shared" si="13"/>
        <v>0</v>
      </c>
      <c r="I91" s="20">
        <f t="shared" si="13"/>
        <v>0</v>
      </c>
      <c r="J91" s="20">
        <f t="shared" si="13"/>
        <v>0</v>
      </c>
      <c r="K91" s="20">
        <f t="shared" si="13"/>
        <v>0</v>
      </c>
      <c r="L91" s="20">
        <f t="shared" si="13"/>
        <v>0</v>
      </c>
      <c r="M91" s="20">
        <f t="shared" si="13"/>
        <v>0</v>
      </c>
      <c r="N91" s="20">
        <f t="shared" si="13"/>
        <v>0</v>
      </c>
      <c r="O91" t="s">
        <v>100</v>
      </c>
    </row>
    <row r="92" spans="1:15" x14ac:dyDescent="0.25">
      <c r="A92" s="18" t="s">
        <v>101</v>
      </c>
      <c r="B92" s="20">
        <v>0</v>
      </c>
      <c r="C92" s="20">
        <f t="shared" si="13"/>
        <v>0</v>
      </c>
      <c r="D92" s="20">
        <f t="shared" si="13"/>
        <v>0</v>
      </c>
      <c r="E92" s="20">
        <f t="shared" si="13"/>
        <v>0</v>
      </c>
      <c r="F92" s="20">
        <f t="shared" si="13"/>
        <v>0</v>
      </c>
      <c r="G92" s="20">
        <f t="shared" si="13"/>
        <v>0</v>
      </c>
      <c r="H92" s="20">
        <f t="shared" si="13"/>
        <v>0</v>
      </c>
      <c r="I92" s="20">
        <f t="shared" si="13"/>
        <v>0</v>
      </c>
      <c r="J92" s="20">
        <f t="shared" si="13"/>
        <v>0</v>
      </c>
      <c r="K92" s="20">
        <f t="shared" si="13"/>
        <v>0</v>
      </c>
      <c r="L92" s="20">
        <f t="shared" si="13"/>
        <v>0</v>
      </c>
      <c r="M92" s="20">
        <f t="shared" si="13"/>
        <v>0</v>
      </c>
      <c r="N92" s="20">
        <f t="shared" si="13"/>
        <v>0</v>
      </c>
      <c r="O92" t="s">
        <v>52</v>
      </c>
    </row>
    <row r="93" spans="1:15" x14ac:dyDescent="0.25">
      <c r="A93" s="18" t="s">
        <v>102</v>
      </c>
      <c r="B93" s="20">
        <v>3513.7795275590556</v>
      </c>
      <c r="C93" s="20">
        <f t="shared" si="13"/>
        <v>292.8149606299213</v>
      </c>
      <c r="D93" s="20">
        <f t="shared" si="13"/>
        <v>292.8149606299213</v>
      </c>
      <c r="E93" s="20">
        <f t="shared" si="13"/>
        <v>292.8149606299213</v>
      </c>
      <c r="F93" s="20">
        <f t="shared" si="13"/>
        <v>292.8149606299213</v>
      </c>
      <c r="G93" s="20">
        <f t="shared" si="13"/>
        <v>292.8149606299213</v>
      </c>
      <c r="H93" s="20">
        <f t="shared" si="13"/>
        <v>292.8149606299213</v>
      </c>
      <c r="I93" s="20">
        <f t="shared" si="13"/>
        <v>292.8149606299213</v>
      </c>
      <c r="J93" s="20">
        <f t="shared" si="13"/>
        <v>292.8149606299213</v>
      </c>
      <c r="K93" s="20">
        <f t="shared" si="13"/>
        <v>292.8149606299213</v>
      </c>
      <c r="L93" s="20">
        <f t="shared" si="13"/>
        <v>292.8149606299213</v>
      </c>
      <c r="M93" s="20">
        <f t="shared" si="13"/>
        <v>292.8149606299213</v>
      </c>
      <c r="N93" s="20">
        <f t="shared" si="13"/>
        <v>292.8149606299213</v>
      </c>
      <c r="O93" t="s">
        <v>103</v>
      </c>
    </row>
    <row r="94" spans="1:15" x14ac:dyDescent="0.25">
      <c r="A94" s="18" t="s">
        <v>104</v>
      </c>
      <c r="B94" s="20">
        <v>0</v>
      </c>
      <c r="C94" s="20">
        <f t="shared" si="13"/>
        <v>0</v>
      </c>
      <c r="D94" s="20">
        <f t="shared" si="13"/>
        <v>0</v>
      </c>
      <c r="E94" s="20">
        <f t="shared" si="13"/>
        <v>0</v>
      </c>
      <c r="F94" s="20">
        <f t="shared" si="13"/>
        <v>0</v>
      </c>
      <c r="G94" s="20">
        <f t="shared" si="13"/>
        <v>0</v>
      </c>
      <c r="H94" s="20">
        <f t="shared" si="13"/>
        <v>0</v>
      </c>
      <c r="I94" s="20">
        <f t="shared" si="13"/>
        <v>0</v>
      </c>
      <c r="J94" s="20">
        <f t="shared" si="13"/>
        <v>0</v>
      </c>
      <c r="K94" s="20">
        <f t="shared" si="13"/>
        <v>0</v>
      </c>
      <c r="L94" s="20">
        <f t="shared" si="13"/>
        <v>0</v>
      </c>
      <c r="M94" s="20">
        <f t="shared" si="13"/>
        <v>0</v>
      </c>
      <c r="N94" s="20">
        <f t="shared" si="13"/>
        <v>0</v>
      </c>
      <c r="O94" t="s">
        <v>52</v>
      </c>
    </row>
    <row r="95" spans="1:15" x14ac:dyDescent="0.25">
      <c r="A95" s="18" t="s">
        <v>105</v>
      </c>
      <c r="B95" s="20">
        <v>16062.992125984254</v>
      </c>
      <c r="C95" s="20">
        <f t="shared" si="13"/>
        <v>1338.5826771653544</v>
      </c>
      <c r="D95" s="20">
        <f t="shared" si="13"/>
        <v>1338.5826771653544</v>
      </c>
      <c r="E95" s="20">
        <f t="shared" si="13"/>
        <v>1338.5826771653544</v>
      </c>
      <c r="F95" s="20">
        <f t="shared" si="13"/>
        <v>1338.5826771653544</v>
      </c>
      <c r="G95" s="20">
        <f t="shared" si="13"/>
        <v>1338.5826771653544</v>
      </c>
      <c r="H95" s="20">
        <f t="shared" si="13"/>
        <v>1338.5826771653544</v>
      </c>
      <c r="I95" s="20">
        <f t="shared" si="13"/>
        <v>1338.5826771653544</v>
      </c>
      <c r="J95" s="20">
        <f t="shared" si="13"/>
        <v>1338.5826771653544</v>
      </c>
      <c r="K95" s="20">
        <f t="shared" si="13"/>
        <v>1338.5826771653544</v>
      </c>
      <c r="L95" s="20">
        <f t="shared" si="13"/>
        <v>1338.5826771653544</v>
      </c>
      <c r="M95" s="20">
        <f t="shared" si="13"/>
        <v>1338.5826771653544</v>
      </c>
      <c r="N95" s="20">
        <f t="shared" si="13"/>
        <v>1338.5826771653544</v>
      </c>
      <c r="O95" t="s">
        <v>29</v>
      </c>
    </row>
    <row r="96" spans="1:15" x14ac:dyDescent="0.25">
      <c r="A96" s="18" t="s">
        <v>106</v>
      </c>
      <c r="B96" s="20">
        <v>0</v>
      </c>
      <c r="C96" s="20">
        <f t="shared" si="13"/>
        <v>0</v>
      </c>
      <c r="D96" s="20">
        <f t="shared" si="13"/>
        <v>0</v>
      </c>
      <c r="E96" s="20">
        <f t="shared" si="13"/>
        <v>0</v>
      </c>
      <c r="F96" s="20">
        <f t="shared" si="13"/>
        <v>0</v>
      </c>
      <c r="G96" s="20">
        <f t="shared" si="13"/>
        <v>0</v>
      </c>
      <c r="H96" s="20">
        <f t="shared" si="13"/>
        <v>0</v>
      </c>
      <c r="I96" s="20">
        <f t="shared" si="13"/>
        <v>0</v>
      </c>
      <c r="J96" s="20">
        <f t="shared" si="13"/>
        <v>0</v>
      </c>
      <c r="K96" s="20">
        <f t="shared" si="13"/>
        <v>0</v>
      </c>
      <c r="L96" s="20">
        <f t="shared" si="13"/>
        <v>0</v>
      </c>
      <c r="M96" s="20">
        <f t="shared" si="13"/>
        <v>0</v>
      </c>
      <c r="N96" s="20">
        <f t="shared" si="13"/>
        <v>0</v>
      </c>
      <c r="O96" t="s">
        <v>107</v>
      </c>
    </row>
    <row r="97" spans="1:15" x14ac:dyDescent="0.25">
      <c r="A97" s="18" t="s">
        <v>6</v>
      </c>
      <c r="B97" s="20">
        <v>0</v>
      </c>
      <c r="C97" s="20">
        <f t="shared" si="13"/>
        <v>0</v>
      </c>
      <c r="D97" s="20">
        <f t="shared" si="13"/>
        <v>0</v>
      </c>
      <c r="E97" s="20">
        <f t="shared" si="13"/>
        <v>0</v>
      </c>
      <c r="F97" s="20">
        <f t="shared" si="13"/>
        <v>0</v>
      </c>
      <c r="G97" s="20">
        <f t="shared" si="13"/>
        <v>0</v>
      </c>
      <c r="H97" s="20">
        <f t="shared" si="13"/>
        <v>0</v>
      </c>
      <c r="I97" s="20">
        <f t="shared" si="13"/>
        <v>0</v>
      </c>
      <c r="J97" s="20">
        <f t="shared" si="13"/>
        <v>0</v>
      </c>
      <c r="K97" s="20">
        <f t="shared" si="13"/>
        <v>0</v>
      </c>
      <c r="L97" s="20">
        <f t="shared" si="13"/>
        <v>0</v>
      </c>
      <c r="M97" s="20">
        <f t="shared" si="13"/>
        <v>0</v>
      </c>
      <c r="N97" s="20">
        <f t="shared" si="13"/>
        <v>0</v>
      </c>
    </row>
    <row r="98" spans="1:15" x14ac:dyDescent="0.25">
      <c r="A98" s="18" t="s">
        <v>108</v>
      </c>
      <c r="B98" s="20">
        <v>0</v>
      </c>
      <c r="C98" s="20">
        <f t="shared" si="13"/>
        <v>0</v>
      </c>
      <c r="D98" s="20">
        <f t="shared" si="13"/>
        <v>0</v>
      </c>
      <c r="E98" s="20">
        <f t="shared" si="13"/>
        <v>0</v>
      </c>
      <c r="F98" s="20">
        <f t="shared" si="13"/>
        <v>0</v>
      </c>
      <c r="G98" s="20">
        <f t="shared" si="13"/>
        <v>0</v>
      </c>
      <c r="H98" s="20">
        <f t="shared" si="13"/>
        <v>0</v>
      </c>
      <c r="I98" s="20">
        <f t="shared" si="13"/>
        <v>0</v>
      </c>
      <c r="J98" s="20">
        <f t="shared" si="13"/>
        <v>0</v>
      </c>
      <c r="K98" s="20">
        <f t="shared" si="13"/>
        <v>0</v>
      </c>
      <c r="L98" s="20">
        <f t="shared" si="13"/>
        <v>0</v>
      </c>
      <c r="M98" s="20">
        <f t="shared" si="13"/>
        <v>0</v>
      </c>
      <c r="N98" s="20">
        <f t="shared" si="13"/>
        <v>0</v>
      </c>
    </row>
    <row r="99" spans="1:15" ht="17.25" x14ac:dyDescent="0.4">
      <c r="A99" s="18" t="s">
        <v>109</v>
      </c>
      <c r="B99" s="28">
        <v>0</v>
      </c>
      <c r="C99" s="28">
        <f t="shared" si="13"/>
        <v>0</v>
      </c>
      <c r="D99" s="28">
        <f t="shared" si="13"/>
        <v>0</v>
      </c>
      <c r="E99" s="28">
        <f t="shared" si="13"/>
        <v>0</v>
      </c>
      <c r="F99" s="28">
        <f t="shared" si="13"/>
        <v>0</v>
      </c>
      <c r="G99" s="28">
        <f t="shared" si="13"/>
        <v>0</v>
      </c>
      <c r="H99" s="28">
        <f t="shared" si="13"/>
        <v>0</v>
      </c>
      <c r="I99" s="28">
        <f t="shared" si="13"/>
        <v>0</v>
      </c>
      <c r="J99" s="28">
        <f t="shared" si="13"/>
        <v>0</v>
      </c>
      <c r="K99" s="28">
        <f t="shared" si="13"/>
        <v>0</v>
      </c>
      <c r="L99" s="28">
        <f t="shared" si="13"/>
        <v>0</v>
      </c>
      <c r="M99" s="28">
        <f t="shared" si="13"/>
        <v>0</v>
      </c>
      <c r="N99" s="28">
        <f t="shared" si="13"/>
        <v>0</v>
      </c>
      <c r="O99" t="s">
        <v>52</v>
      </c>
    </row>
    <row r="100" spans="1:15" x14ac:dyDescent="0.25">
      <c r="A100" s="18"/>
      <c r="B100" s="15">
        <f>SUM(B89:B99)</f>
        <v>19576.77165354331</v>
      </c>
      <c r="C100" s="15">
        <f t="shared" ref="C100:N100" si="14">SUM(C89:C99)</f>
        <v>1631.3976377952758</v>
      </c>
      <c r="D100" s="15">
        <f t="shared" si="14"/>
        <v>1631.3976377952758</v>
      </c>
      <c r="E100" s="15">
        <f t="shared" si="14"/>
        <v>1631.3976377952758</v>
      </c>
      <c r="F100" s="15">
        <f t="shared" si="14"/>
        <v>1631.3976377952758</v>
      </c>
      <c r="G100" s="15">
        <f t="shared" si="14"/>
        <v>1631.3976377952758</v>
      </c>
      <c r="H100" s="15">
        <f t="shared" si="14"/>
        <v>1631.3976377952758</v>
      </c>
      <c r="I100" s="15">
        <f t="shared" si="14"/>
        <v>1631.3976377952758</v>
      </c>
      <c r="J100" s="15">
        <f t="shared" si="14"/>
        <v>1631.3976377952758</v>
      </c>
      <c r="K100" s="15">
        <f t="shared" si="14"/>
        <v>1631.3976377952758</v>
      </c>
      <c r="L100" s="15">
        <f t="shared" si="14"/>
        <v>1631.3976377952758</v>
      </c>
      <c r="M100" s="15">
        <f t="shared" si="14"/>
        <v>1631.3976377952758</v>
      </c>
      <c r="N100" s="15">
        <f t="shared" si="14"/>
        <v>1631.3976377952758</v>
      </c>
    </row>
    <row r="101" spans="1:15" x14ac:dyDescent="0.25">
      <c r="A101" s="18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5" x14ac:dyDescent="0.25">
      <c r="A102" s="33" t="s">
        <v>110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5" x14ac:dyDescent="0.25">
      <c r="A103" s="18" t="s">
        <v>111</v>
      </c>
      <c r="B103" s="20">
        <v>16494.952755905513</v>
      </c>
      <c r="C103" s="20">
        <f t="shared" ref="C103:N110" si="15">$B103/12</f>
        <v>1374.5793963254594</v>
      </c>
      <c r="D103" s="20">
        <f t="shared" si="15"/>
        <v>1374.5793963254594</v>
      </c>
      <c r="E103" s="20">
        <f t="shared" si="15"/>
        <v>1374.5793963254594</v>
      </c>
      <c r="F103" s="20">
        <f t="shared" si="15"/>
        <v>1374.5793963254594</v>
      </c>
      <c r="G103" s="20">
        <f t="shared" si="15"/>
        <v>1374.5793963254594</v>
      </c>
      <c r="H103" s="20">
        <f t="shared" si="15"/>
        <v>1374.5793963254594</v>
      </c>
      <c r="I103" s="20">
        <f t="shared" si="15"/>
        <v>1374.5793963254594</v>
      </c>
      <c r="J103" s="20">
        <f t="shared" si="15"/>
        <v>1374.5793963254594</v>
      </c>
      <c r="K103" s="20">
        <f t="shared" si="15"/>
        <v>1374.5793963254594</v>
      </c>
      <c r="L103" s="20">
        <f t="shared" si="15"/>
        <v>1374.5793963254594</v>
      </c>
      <c r="M103" s="20">
        <f t="shared" si="15"/>
        <v>1374.5793963254594</v>
      </c>
      <c r="N103" s="20">
        <f t="shared" si="15"/>
        <v>1374.5793963254594</v>
      </c>
      <c r="O103" t="s">
        <v>112</v>
      </c>
    </row>
    <row r="104" spans="1:15" x14ac:dyDescent="0.25">
      <c r="A104" s="18" t="s">
        <v>113</v>
      </c>
      <c r="B104" s="20">
        <v>1505.9055118110239</v>
      </c>
      <c r="C104" s="20">
        <f t="shared" si="15"/>
        <v>125.49212598425198</v>
      </c>
      <c r="D104" s="20">
        <f t="shared" si="15"/>
        <v>125.49212598425198</v>
      </c>
      <c r="E104" s="20">
        <f t="shared" si="15"/>
        <v>125.49212598425198</v>
      </c>
      <c r="F104" s="20">
        <f t="shared" si="15"/>
        <v>125.49212598425198</v>
      </c>
      <c r="G104" s="20">
        <f t="shared" si="15"/>
        <v>125.49212598425198</v>
      </c>
      <c r="H104" s="20">
        <f t="shared" si="15"/>
        <v>125.49212598425198</v>
      </c>
      <c r="I104" s="20">
        <f t="shared" si="15"/>
        <v>125.49212598425198</v>
      </c>
      <c r="J104" s="20">
        <f t="shared" si="15"/>
        <v>125.49212598425198</v>
      </c>
      <c r="K104" s="20">
        <f t="shared" si="15"/>
        <v>125.49212598425198</v>
      </c>
      <c r="L104" s="20">
        <f t="shared" si="15"/>
        <v>125.49212598425198</v>
      </c>
      <c r="M104" s="20">
        <f t="shared" si="15"/>
        <v>125.49212598425198</v>
      </c>
      <c r="N104" s="20">
        <f t="shared" si="15"/>
        <v>125.49212598425198</v>
      </c>
      <c r="O104" t="s">
        <v>29</v>
      </c>
    </row>
    <row r="105" spans="1:15" x14ac:dyDescent="0.25">
      <c r="A105" s="18" t="s">
        <v>114</v>
      </c>
      <c r="B105" s="20">
        <v>10680.118110236222</v>
      </c>
      <c r="C105" s="20">
        <f t="shared" si="15"/>
        <v>890.00984251968521</v>
      </c>
      <c r="D105" s="20">
        <f t="shared" si="15"/>
        <v>890.00984251968521</v>
      </c>
      <c r="E105" s="20">
        <f t="shared" si="15"/>
        <v>890.00984251968521</v>
      </c>
      <c r="F105" s="20">
        <f t="shared" si="15"/>
        <v>890.00984251968521</v>
      </c>
      <c r="G105" s="20">
        <f t="shared" si="15"/>
        <v>890.00984251968521</v>
      </c>
      <c r="H105" s="20">
        <f t="shared" si="15"/>
        <v>890.00984251968521</v>
      </c>
      <c r="I105" s="20">
        <f t="shared" si="15"/>
        <v>890.00984251968521</v>
      </c>
      <c r="J105" s="20">
        <f t="shared" si="15"/>
        <v>890.00984251968521</v>
      </c>
      <c r="K105" s="20">
        <f t="shared" si="15"/>
        <v>890.00984251968521</v>
      </c>
      <c r="L105" s="20">
        <f t="shared" si="15"/>
        <v>890.00984251968521</v>
      </c>
      <c r="M105" s="20">
        <f t="shared" si="15"/>
        <v>890.00984251968521</v>
      </c>
      <c r="N105" s="20">
        <f t="shared" si="15"/>
        <v>890.00984251968521</v>
      </c>
      <c r="O105" t="s">
        <v>115</v>
      </c>
    </row>
    <row r="106" spans="1:15" x14ac:dyDescent="0.25">
      <c r="A106" s="18" t="s">
        <v>116</v>
      </c>
      <c r="B106" s="20">
        <v>1003.9370078740159</v>
      </c>
      <c r="C106" s="20">
        <f t="shared" si="15"/>
        <v>83.661417322834652</v>
      </c>
      <c r="D106" s="20">
        <f t="shared" si="15"/>
        <v>83.661417322834652</v>
      </c>
      <c r="E106" s="20">
        <f t="shared" si="15"/>
        <v>83.661417322834652</v>
      </c>
      <c r="F106" s="20">
        <f t="shared" si="15"/>
        <v>83.661417322834652</v>
      </c>
      <c r="G106" s="20">
        <f t="shared" si="15"/>
        <v>83.661417322834652</v>
      </c>
      <c r="H106" s="20">
        <f t="shared" si="15"/>
        <v>83.661417322834652</v>
      </c>
      <c r="I106" s="20">
        <f t="shared" si="15"/>
        <v>83.661417322834652</v>
      </c>
      <c r="J106" s="20">
        <f t="shared" si="15"/>
        <v>83.661417322834652</v>
      </c>
      <c r="K106" s="20">
        <f t="shared" si="15"/>
        <v>83.661417322834652</v>
      </c>
      <c r="L106" s="20">
        <f t="shared" si="15"/>
        <v>83.661417322834652</v>
      </c>
      <c r="M106" s="20">
        <f t="shared" si="15"/>
        <v>83.661417322834652</v>
      </c>
      <c r="N106" s="20">
        <f t="shared" si="15"/>
        <v>83.661417322834652</v>
      </c>
      <c r="O106" t="s">
        <v>29</v>
      </c>
    </row>
    <row r="107" spans="1:15" x14ac:dyDescent="0.25">
      <c r="A107" s="18" t="s">
        <v>110</v>
      </c>
      <c r="B107" s="20">
        <v>0</v>
      </c>
      <c r="C107" s="20">
        <f t="shared" si="15"/>
        <v>0</v>
      </c>
      <c r="D107" s="20">
        <f t="shared" si="15"/>
        <v>0</v>
      </c>
      <c r="E107" s="20">
        <f t="shared" si="15"/>
        <v>0</v>
      </c>
      <c r="F107" s="20">
        <f t="shared" si="15"/>
        <v>0</v>
      </c>
      <c r="G107" s="20">
        <f t="shared" si="15"/>
        <v>0</v>
      </c>
      <c r="H107" s="20">
        <f t="shared" si="15"/>
        <v>0</v>
      </c>
      <c r="I107" s="20">
        <f t="shared" si="15"/>
        <v>0</v>
      </c>
      <c r="J107" s="20">
        <f t="shared" si="15"/>
        <v>0</v>
      </c>
      <c r="K107" s="20">
        <f t="shared" si="15"/>
        <v>0</v>
      </c>
      <c r="L107" s="20">
        <f t="shared" si="15"/>
        <v>0</v>
      </c>
      <c r="M107" s="20">
        <f t="shared" si="15"/>
        <v>0</v>
      </c>
      <c r="N107" s="20">
        <f t="shared" si="15"/>
        <v>0</v>
      </c>
    </row>
    <row r="108" spans="1:15" x14ac:dyDescent="0.25">
      <c r="A108" s="18" t="s">
        <v>117</v>
      </c>
      <c r="B108" s="20">
        <v>2409.4488188976384</v>
      </c>
      <c r="C108" s="20">
        <f t="shared" si="15"/>
        <v>200.7874015748032</v>
      </c>
      <c r="D108" s="20">
        <f t="shared" si="15"/>
        <v>200.7874015748032</v>
      </c>
      <c r="E108" s="20">
        <f t="shared" si="15"/>
        <v>200.7874015748032</v>
      </c>
      <c r="F108" s="20">
        <f t="shared" si="15"/>
        <v>200.7874015748032</v>
      </c>
      <c r="G108" s="20">
        <f t="shared" si="15"/>
        <v>200.7874015748032</v>
      </c>
      <c r="H108" s="20">
        <f t="shared" si="15"/>
        <v>200.7874015748032</v>
      </c>
      <c r="I108" s="20">
        <f t="shared" si="15"/>
        <v>200.7874015748032</v>
      </c>
      <c r="J108" s="20">
        <f t="shared" si="15"/>
        <v>200.7874015748032</v>
      </c>
      <c r="K108" s="20">
        <f t="shared" si="15"/>
        <v>200.7874015748032</v>
      </c>
      <c r="L108" s="20">
        <f t="shared" si="15"/>
        <v>200.7874015748032</v>
      </c>
      <c r="M108" s="20">
        <f t="shared" si="15"/>
        <v>200.7874015748032</v>
      </c>
      <c r="N108" s="20">
        <f t="shared" si="15"/>
        <v>200.7874015748032</v>
      </c>
      <c r="O108" t="s">
        <v>29</v>
      </c>
    </row>
    <row r="109" spans="1:15" x14ac:dyDescent="0.25">
      <c r="A109" s="18" t="s">
        <v>118</v>
      </c>
      <c r="B109" s="20">
        <v>0</v>
      </c>
      <c r="C109" s="20">
        <f t="shared" si="15"/>
        <v>0</v>
      </c>
      <c r="D109" s="20">
        <f t="shared" si="15"/>
        <v>0</v>
      </c>
      <c r="E109" s="20">
        <f t="shared" si="15"/>
        <v>0</v>
      </c>
      <c r="F109" s="20">
        <f t="shared" si="15"/>
        <v>0</v>
      </c>
      <c r="G109" s="20">
        <f t="shared" si="15"/>
        <v>0</v>
      </c>
      <c r="H109" s="20">
        <f t="shared" si="15"/>
        <v>0</v>
      </c>
      <c r="I109" s="20">
        <f t="shared" si="15"/>
        <v>0</v>
      </c>
      <c r="J109" s="20">
        <f t="shared" si="15"/>
        <v>0</v>
      </c>
      <c r="K109" s="20">
        <f t="shared" si="15"/>
        <v>0</v>
      </c>
      <c r="L109" s="20">
        <f t="shared" si="15"/>
        <v>0</v>
      </c>
      <c r="M109" s="20">
        <f t="shared" si="15"/>
        <v>0</v>
      </c>
      <c r="N109" s="20">
        <f t="shared" si="15"/>
        <v>0</v>
      </c>
      <c r="O109" t="s">
        <v>29</v>
      </c>
    </row>
    <row r="110" spans="1:15" ht="17.25" x14ac:dyDescent="0.4">
      <c r="A110" s="18" t="s">
        <v>119</v>
      </c>
      <c r="B110" s="28">
        <v>2550</v>
      </c>
      <c r="C110" s="28">
        <f t="shared" si="15"/>
        <v>212.5</v>
      </c>
      <c r="D110" s="28">
        <f t="shared" si="15"/>
        <v>212.5</v>
      </c>
      <c r="E110" s="28">
        <f t="shared" si="15"/>
        <v>212.5</v>
      </c>
      <c r="F110" s="28">
        <f t="shared" si="15"/>
        <v>212.5</v>
      </c>
      <c r="G110" s="28">
        <f t="shared" si="15"/>
        <v>212.5</v>
      </c>
      <c r="H110" s="28">
        <f t="shared" si="15"/>
        <v>212.5</v>
      </c>
      <c r="I110" s="28">
        <f t="shared" si="15"/>
        <v>212.5</v>
      </c>
      <c r="J110" s="28">
        <f t="shared" si="15"/>
        <v>212.5</v>
      </c>
      <c r="K110" s="28">
        <f t="shared" si="15"/>
        <v>212.5</v>
      </c>
      <c r="L110" s="28">
        <f t="shared" si="15"/>
        <v>212.5</v>
      </c>
      <c r="M110" s="28">
        <f t="shared" si="15"/>
        <v>212.5</v>
      </c>
      <c r="N110" s="28">
        <f t="shared" si="15"/>
        <v>212.5</v>
      </c>
      <c r="O110" t="s">
        <v>120</v>
      </c>
    </row>
    <row r="111" spans="1:15" x14ac:dyDescent="0.25">
      <c r="A111" s="18"/>
      <c r="B111" s="15">
        <f>SUM(B103:B110)</f>
        <v>34644.362204724413</v>
      </c>
      <c r="C111" s="15">
        <f t="shared" ref="C111:N111" si="16">SUM(C103:C110)</f>
        <v>2887.0301837270345</v>
      </c>
      <c r="D111" s="15">
        <f t="shared" si="16"/>
        <v>2887.0301837270345</v>
      </c>
      <c r="E111" s="15">
        <f t="shared" si="16"/>
        <v>2887.0301837270345</v>
      </c>
      <c r="F111" s="15">
        <f t="shared" si="16"/>
        <v>2887.0301837270345</v>
      </c>
      <c r="G111" s="15">
        <f t="shared" si="16"/>
        <v>2887.0301837270345</v>
      </c>
      <c r="H111" s="15">
        <f t="shared" si="16"/>
        <v>2887.0301837270345</v>
      </c>
      <c r="I111" s="15">
        <f t="shared" si="16"/>
        <v>2887.0301837270345</v>
      </c>
      <c r="J111" s="15">
        <f t="shared" si="16"/>
        <v>2887.0301837270345</v>
      </c>
      <c r="K111" s="15">
        <f t="shared" si="16"/>
        <v>2887.0301837270345</v>
      </c>
      <c r="L111" s="15">
        <f t="shared" si="16"/>
        <v>2887.0301837270345</v>
      </c>
      <c r="M111" s="15">
        <f t="shared" si="16"/>
        <v>2887.0301837270345</v>
      </c>
      <c r="N111" s="15">
        <f t="shared" si="16"/>
        <v>2887.0301837270345</v>
      </c>
    </row>
    <row r="112" spans="1:15" x14ac:dyDescent="0.25">
      <c r="A112" s="18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5" x14ac:dyDescent="0.25">
      <c r="A113" s="33" t="s">
        <v>121</v>
      </c>
      <c r="B113" s="20">
        <v>0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5" x14ac:dyDescent="0.25">
      <c r="A114" s="18" t="s">
        <v>122</v>
      </c>
      <c r="B114" s="20">
        <v>510</v>
      </c>
      <c r="C114" s="20">
        <f t="shared" ref="C114:N119" si="17">$B114/12</f>
        <v>42.5</v>
      </c>
      <c r="D114" s="20">
        <f t="shared" si="17"/>
        <v>42.5</v>
      </c>
      <c r="E114" s="20">
        <f t="shared" si="17"/>
        <v>42.5</v>
      </c>
      <c r="F114" s="20">
        <f t="shared" si="17"/>
        <v>42.5</v>
      </c>
      <c r="G114" s="20">
        <f t="shared" si="17"/>
        <v>42.5</v>
      </c>
      <c r="H114" s="20">
        <f t="shared" si="17"/>
        <v>42.5</v>
      </c>
      <c r="I114" s="20">
        <f t="shared" si="17"/>
        <v>42.5</v>
      </c>
      <c r="J114" s="20">
        <f t="shared" si="17"/>
        <v>42.5</v>
      </c>
      <c r="K114" s="20">
        <f t="shared" si="17"/>
        <v>42.5</v>
      </c>
      <c r="L114" s="20">
        <f t="shared" si="17"/>
        <v>42.5</v>
      </c>
      <c r="M114" s="20">
        <f t="shared" si="17"/>
        <v>42.5</v>
      </c>
      <c r="N114" s="20">
        <f t="shared" si="17"/>
        <v>42.5</v>
      </c>
      <c r="O114" t="s">
        <v>123</v>
      </c>
    </row>
    <row r="115" spans="1:15" x14ac:dyDescent="0.25">
      <c r="A115" s="18" t="s">
        <v>124</v>
      </c>
      <c r="B115" s="20">
        <v>344000</v>
      </c>
      <c r="C115" s="20">
        <f t="shared" si="17"/>
        <v>28666.666666666668</v>
      </c>
      <c r="D115" s="20">
        <f t="shared" si="17"/>
        <v>28666.666666666668</v>
      </c>
      <c r="E115" s="20">
        <f t="shared" si="17"/>
        <v>28666.666666666668</v>
      </c>
      <c r="F115" s="20">
        <f t="shared" si="17"/>
        <v>28666.666666666668</v>
      </c>
      <c r="G115" s="20">
        <f t="shared" si="17"/>
        <v>28666.666666666668</v>
      </c>
      <c r="H115" s="20">
        <f t="shared" si="17"/>
        <v>28666.666666666668</v>
      </c>
      <c r="I115" s="20">
        <f t="shared" si="17"/>
        <v>28666.666666666668</v>
      </c>
      <c r="J115" s="20">
        <f t="shared" si="17"/>
        <v>28666.666666666668</v>
      </c>
      <c r="K115" s="20">
        <f t="shared" si="17"/>
        <v>28666.666666666668</v>
      </c>
      <c r="L115" s="20">
        <f t="shared" si="17"/>
        <v>28666.666666666668</v>
      </c>
      <c r="M115" s="20">
        <f t="shared" si="17"/>
        <v>28666.666666666668</v>
      </c>
      <c r="N115" s="20">
        <f t="shared" si="17"/>
        <v>28666.666666666668</v>
      </c>
      <c r="O115" t="s">
        <v>123</v>
      </c>
    </row>
    <row r="116" spans="1:15" x14ac:dyDescent="0.25">
      <c r="A116" s="18" t="s">
        <v>125</v>
      </c>
      <c r="B116" s="20">
        <v>21328</v>
      </c>
      <c r="C116" s="20">
        <f t="shared" si="17"/>
        <v>1777.3333333333333</v>
      </c>
      <c r="D116" s="20">
        <f t="shared" si="17"/>
        <v>1777.3333333333333</v>
      </c>
      <c r="E116" s="20">
        <f t="shared" si="17"/>
        <v>1777.3333333333333</v>
      </c>
      <c r="F116" s="20">
        <f t="shared" si="17"/>
        <v>1777.3333333333333</v>
      </c>
      <c r="G116" s="20">
        <f t="shared" si="17"/>
        <v>1777.3333333333333</v>
      </c>
      <c r="H116" s="20">
        <f t="shared" si="17"/>
        <v>1777.3333333333333</v>
      </c>
      <c r="I116" s="20">
        <f t="shared" si="17"/>
        <v>1777.3333333333333</v>
      </c>
      <c r="J116" s="20">
        <f t="shared" si="17"/>
        <v>1777.3333333333333</v>
      </c>
      <c r="K116" s="20">
        <f t="shared" si="17"/>
        <v>1777.3333333333333</v>
      </c>
      <c r="L116" s="20">
        <f t="shared" si="17"/>
        <v>1777.3333333333333</v>
      </c>
      <c r="M116" s="20">
        <f t="shared" si="17"/>
        <v>1777.3333333333333</v>
      </c>
      <c r="N116" s="20">
        <f t="shared" si="17"/>
        <v>1777.3333333333333</v>
      </c>
      <c r="O116" t="s">
        <v>123</v>
      </c>
    </row>
    <row r="117" spans="1:15" x14ac:dyDescent="0.25">
      <c r="A117" s="18" t="s">
        <v>126</v>
      </c>
      <c r="B117" s="20">
        <v>4988</v>
      </c>
      <c r="C117" s="20">
        <f t="shared" si="17"/>
        <v>415.66666666666669</v>
      </c>
      <c r="D117" s="20">
        <f t="shared" si="17"/>
        <v>415.66666666666669</v>
      </c>
      <c r="E117" s="20">
        <f t="shared" si="17"/>
        <v>415.66666666666669</v>
      </c>
      <c r="F117" s="20">
        <f t="shared" si="17"/>
        <v>415.66666666666669</v>
      </c>
      <c r="G117" s="20">
        <f t="shared" si="17"/>
        <v>415.66666666666669</v>
      </c>
      <c r="H117" s="20">
        <f t="shared" si="17"/>
        <v>415.66666666666669</v>
      </c>
      <c r="I117" s="20">
        <f t="shared" si="17"/>
        <v>415.66666666666669</v>
      </c>
      <c r="J117" s="20">
        <f t="shared" si="17"/>
        <v>415.66666666666669</v>
      </c>
      <c r="K117" s="20">
        <f t="shared" si="17"/>
        <v>415.66666666666669</v>
      </c>
      <c r="L117" s="20">
        <f t="shared" si="17"/>
        <v>415.66666666666669</v>
      </c>
      <c r="M117" s="20">
        <f t="shared" si="17"/>
        <v>415.66666666666669</v>
      </c>
      <c r="N117" s="20">
        <f t="shared" si="17"/>
        <v>415.66666666666669</v>
      </c>
      <c r="O117" t="s">
        <v>123</v>
      </c>
    </row>
    <row r="118" spans="1:15" x14ac:dyDescent="0.25">
      <c r="A118" s="18" t="s">
        <v>127</v>
      </c>
      <c r="B118" s="20">
        <v>945</v>
      </c>
      <c r="C118" s="20">
        <f t="shared" si="17"/>
        <v>78.75</v>
      </c>
      <c r="D118" s="20">
        <f t="shared" si="17"/>
        <v>78.75</v>
      </c>
      <c r="E118" s="20">
        <f t="shared" si="17"/>
        <v>78.75</v>
      </c>
      <c r="F118" s="20">
        <f t="shared" si="17"/>
        <v>78.75</v>
      </c>
      <c r="G118" s="20">
        <f t="shared" si="17"/>
        <v>78.75</v>
      </c>
      <c r="H118" s="20">
        <f t="shared" si="17"/>
        <v>78.75</v>
      </c>
      <c r="I118" s="20">
        <f t="shared" si="17"/>
        <v>78.75</v>
      </c>
      <c r="J118" s="20">
        <f t="shared" si="17"/>
        <v>78.75</v>
      </c>
      <c r="K118" s="20">
        <f t="shared" si="17"/>
        <v>78.75</v>
      </c>
      <c r="L118" s="20">
        <f t="shared" si="17"/>
        <v>78.75</v>
      </c>
      <c r="M118" s="20">
        <f t="shared" si="17"/>
        <v>78.75</v>
      </c>
      <c r="N118" s="20">
        <f t="shared" si="17"/>
        <v>78.75</v>
      </c>
      <c r="O118" t="s">
        <v>123</v>
      </c>
    </row>
    <row r="119" spans="1:15" ht="17.25" x14ac:dyDescent="0.4">
      <c r="A119" s="18" t="s">
        <v>128</v>
      </c>
      <c r="B119" s="28">
        <v>13760</v>
      </c>
      <c r="C119" s="28">
        <f t="shared" si="17"/>
        <v>1146.6666666666667</v>
      </c>
      <c r="D119" s="28">
        <f t="shared" si="17"/>
        <v>1146.6666666666667</v>
      </c>
      <c r="E119" s="28">
        <f t="shared" si="17"/>
        <v>1146.6666666666667</v>
      </c>
      <c r="F119" s="28">
        <f t="shared" si="17"/>
        <v>1146.6666666666667</v>
      </c>
      <c r="G119" s="28">
        <f t="shared" si="17"/>
        <v>1146.6666666666667</v>
      </c>
      <c r="H119" s="28">
        <f t="shared" si="17"/>
        <v>1146.6666666666667</v>
      </c>
      <c r="I119" s="28">
        <f t="shared" si="17"/>
        <v>1146.6666666666667</v>
      </c>
      <c r="J119" s="28">
        <f t="shared" si="17"/>
        <v>1146.6666666666667</v>
      </c>
      <c r="K119" s="28">
        <f t="shared" si="17"/>
        <v>1146.6666666666667</v>
      </c>
      <c r="L119" s="28">
        <f t="shared" si="17"/>
        <v>1146.6666666666667</v>
      </c>
      <c r="M119" s="28">
        <f t="shared" si="17"/>
        <v>1146.6666666666667</v>
      </c>
      <c r="N119" s="28">
        <f t="shared" si="17"/>
        <v>1146.6666666666667</v>
      </c>
      <c r="O119" t="s">
        <v>123</v>
      </c>
    </row>
    <row r="120" spans="1:15" x14ac:dyDescent="0.25">
      <c r="A120" s="18"/>
      <c r="B120" s="15">
        <f>SUM(B114:B119)</f>
        <v>385531</v>
      </c>
      <c r="C120" s="15">
        <f t="shared" ref="C120:N120" si="18">SUM(C114:C119)</f>
        <v>32127.583333333336</v>
      </c>
      <c r="D120" s="15">
        <f t="shared" si="18"/>
        <v>32127.583333333336</v>
      </c>
      <c r="E120" s="15">
        <f t="shared" si="18"/>
        <v>32127.583333333336</v>
      </c>
      <c r="F120" s="15">
        <f t="shared" si="18"/>
        <v>32127.583333333336</v>
      </c>
      <c r="G120" s="15">
        <f t="shared" si="18"/>
        <v>32127.583333333336</v>
      </c>
      <c r="H120" s="15">
        <f t="shared" si="18"/>
        <v>32127.583333333336</v>
      </c>
      <c r="I120" s="15">
        <f t="shared" si="18"/>
        <v>32127.583333333336</v>
      </c>
      <c r="J120" s="15">
        <f t="shared" si="18"/>
        <v>32127.583333333336</v>
      </c>
      <c r="K120" s="15">
        <f t="shared" si="18"/>
        <v>32127.583333333336</v>
      </c>
      <c r="L120" s="15">
        <f t="shared" si="18"/>
        <v>32127.583333333336</v>
      </c>
      <c r="M120" s="15">
        <f t="shared" si="18"/>
        <v>32127.583333333336</v>
      </c>
      <c r="N120" s="15">
        <f t="shared" si="18"/>
        <v>32127.583333333336</v>
      </c>
      <c r="O120" s="36"/>
    </row>
    <row r="121" spans="1:15" x14ac:dyDescent="0.25">
      <c r="A121" s="18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1:15" x14ac:dyDescent="0.25">
      <c r="A122" s="33" t="s">
        <v>129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1:15" x14ac:dyDescent="0.25">
      <c r="A123" s="18" t="s">
        <v>130</v>
      </c>
      <c r="B123" s="20">
        <v>0</v>
      </c>
      <c r="C123" s="20">
        <f t="shared" ref="C123:N125" si="19">$B123/12</f>
        <v>0</v>
      </c>
      <c r="D123" s="20">
        <f t="shared" si="19"/>
        <v>0</v>
      </c>
      <c r="E123" s="20">
        <f t="shared" si="19"/>
        <v>0</v>
      </c>
      <c r="F123" s="20">
        <f t="shared" si="19"/>
        <v>0</v>
      </c>
      <c r="G123" s="20">
        <f t="shared" si="19"/>
        <v>0</v>
      </c>
      <c r="H123" s="20">
        <f t="shared" si="19"/>
        <v>0</v>
      </c>
      <c r="I123" s="20">
        <f t="shared" si="19"/>
        <v>0</v>
      </c>
      <c r="J123" s="20">
        <f t="shared" si="19"/>
        <v>0</v>
      </c>
      <c r="K123" s="20">
        <f t="shared" si="19"/>
        <v>0</v>
      </c>
      <c r="L123" s="20">
        <f t="shared" si="19"/>
        <v>0</v>
      </c>
      <c r="M123" s="20">
        <f t="shared" si="19"/>
        <v>0</v>
      </c>
      <c r="N123" s="20">
        <f t="shared" si="19"/>
        <v>0</v>
      </c>
    </row>
    <row r="124" spans="1:15" x14ac:dyDescent="0.25">
      <c r="A124" s="18" t="s">
        <v>131</v>
      </c>
      <c r="B124" s="20">
        <v>0</v>
      </c>
      <c r="C124" s="20">
        <f t="shared" si="19"/>
        <v>0</v>
      </c>
      <c r="D124" s="20">
        <f t="shared" si="19"/>
        <v>0</v>
      </c>
      <c r="E124" s="20">
        <f t="shared" si="19"/>
        <v>0</v>
      </c>
      <c r="F124" s="20">
        <f t="shared" si="19"/>
        <v>0</v>
      </c>
      <c r="G124" s="20">
        <f t="shared" si="19"/>
        <v>0</v>
      </c>
      <c r="H124" s="20">
        <f t="shared" si="19"/>
        <v>0</v>
      </c>
      <c r="I124" s="20">
        <f t="shared" si="19"/>
        <v>0</v>
      </c>
      <c r="J124" s="20">
        <f t="shared" si="19"/>
        <v>0</v>
      </c>
      <c r="K124" s="20">
        <f t="shared" si="19"/>
        <v>0</v>
      </c>
      <c r="L124" s="20">
        <f t="shared" si="19"/>
        <v>0</v>
      </c>
      <c r="M124" s="20">
        <f t="shared" si="19"/>
        <v>0</v>
      </c>
      <c r="N124" s="20">
        <f t="shared" si="19"/>
        <v>0</v>
      </c>
    </row>
    <row r="125" spans="1:15" ht="17.25" x14ac:dyDescent="0.4">
      <c r="A125" s="18" t="s">
        <v>132</v>
      </c>
      <c r="B125" s="28">
        <v>0</v>
      </c>
      <c r="C125" s="28">
        <f t="shared" si="19"/>
        <v>0</v>
      </c>
      <c r="D125" s="28">
        <f t="shared" si="19"/>
        <v>0</v>
      </c>
      <c r="E125" s="28">
        <f t="shared" si="19"/>
        <v>0</v>
      </c>
      <c r="F125" s="28">
        <f t="shared" si="19"/>
        <v>0</v>
      </c>
      <c r="G125" s="28">
        <f t="shared" si="19"/>
        <v>0</v>
      </c>
      <c r="H125" s="28">
        <f t="shared" si="19"/>
        <v>0</v>
      </c>
      <c r="I125" s="28">
        <f t="shared" si="19"/>
        <v>0</v>
      </c>
      <c r="J125" s="28">
        <f t="shared" si="19"/>
        <v>0</v>
      </c>
      <c r="K125" s="28">
        <f t="shared" si="19"/>
        <v>0</v>
      </c>
      <c r="L125" s="28">
        <f t="shared" si="19"/>
        <v>0</v>
      </c>
      <c r="M125" s="28">
        <f t="shared" si="19"/>
        <v>0</v>
      </c>
      <c r="N125" s="28">
        <f t="shared" si="19"/>
        <v>0</v>
      </c>
    </row>
    <row r="126" spans="1:15" x14ac:dyDescent="0.25">
      <c r="A126" s="37"/>
      <c r="B126" s="15">
        <f>SUM(B123:B125)</f>
        <v>0</v>
      </c>
      <c r="C126" s="15">
        <f t="shared" ref="C126:N126" si="20">SUM(C123:C125)</f>
        <v>0</v>
      </c>
      <c r="D126" s="15">
        <f t="shared" si="20"/>
        <v>0</v>
      </c>
      <c r="E126" s="15">
        <f t="shared" si="20"/>
        <v>0</v>
      </c>
      <c r="F126" s="15">
        <f t="shared" si="20"/>
        <v>0</v>
      </c>
      <c r="G126" s="15">
        <f t="shared" si="20"/>
        <v>0</v>
      </c>
      <c r="H126" s="15">
        <f t="shared" si="20"/>
        <v>0</v>
      </c>
      <c r="I126" s="15">
        <f t="shared" si="20"/>
        <v>0</v>
      </c>
      <c r="J126" s="15">
        <f t="shared" si="20"/>
        <v>0</v>
      </c>
      <c r="K126" s="15">
        <f t="shared" si="20"/>
        <v>0</v>
      </c>
      <c r="L126" s="15">
        <f t="shared" si="20"/>
        <v>0</v>
      </c>
      <c r="M126" s="15">
        <f t="shared" si="20"/>
        <v>0</v>
      </c>
      <c r="N126" s="15">
        <f t="shared" si="20"/>
        <v>0</v>
      </c>
    </row>
    <row r="127" spans="1:15" x14ac:dyDescent="0.25">
      <c r="A127" s="37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1:15" x14ac:dyDescent="0.25">
      <c r="A128" s="31" t="s">
        <v>133</v>
      </c>
      <c r="B128" s="15">
        <f>B44+B49+B69+B74+B86+B100+B111+B120+B126</f>
        <v>518019.25787401578</v>
      </c>
      <c r="C128" s="15">
        <f t="shared" ref="C128:N128" si="21">C44+C49+C69+C74+C86+C100+C111+C120+C126</f>
        <v>43168.27148950132</v>
      </c>
      <c r="D128" s="15">
        <f t="shared" si="21"/>
        <v>43168.27148950132</v>
      </c>
      <c r="E128" s="15">
        <f t="shared" si="21"/>
        <v>43168.27148950132</v>
      </c>
      <c r="F128" s="15">
        <f t="shared" si="21"/>
        <v>43168.27148950132</v>
      </c>
      <c r="G128" s="15">
        <f t="shared" si="21"/>
        <v>43168.27148950132</v>
      </c>
      <c r="H128" s="15">
        <f t="shared" si="21"/>
        <v>43168.27148950132</v>
      </c>
      <c r="I128" s="15">
        <f t="shared" si="21"/>
        <v>43168.27148950132</v>
      </c>
      <c r="J128" s="15">
        <f t="shared" si="21"/>
        <v>43168.27148950132</v>
      </c>
      <c r="K128" s="15">
        <f t="shared" si="21"/>
        <v>43168.27148950132</v>
      </c>
      <c r="L128" s="15">
        <f t="shared" si="21"/>
        <v>43168.27148950132</v>
      </c>
      <c r="M128" s="15">
        <f t="shared" si="21"/>
        <v>43168.27148950132</v>
      </c>
      <c r="N128" s="15">
        <f t="shared" si="21"/>
        <v>43168.27148950132</v>
      </c>
    </row>
    <row r="129" spans="1:14" x14ac:dyDescent="0.2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</row>
    <row r="130" spans="1:14" x14ac:dyDescent="0.25">
      <c r="A130" s="31" t="s">
        <v>134</v>
      </c>
      <c r="B130" s="15">
        <f>B30-B128</f>
        <v>-518019.25787401578</v>
      </c>
      <c r="C130" s="15">
        <f t="shared" ref="C130:N130" si="22">C30-C128</f>
        <v>-43168.27148950132</v>
      </c>
      <c r="D130" s="15">
        <f t="shared" si="22"/>
        <v>-43168.27148950132</v>
      </c>
      <c r="E130" s="15">
        <f t="shared" si="22"/>
        <v>-43168.27148950132</v>
      </c>
      <c r="F130" s="15">
        <f t="shared" si="22"/>
        <v>-43168.27148950132</v>
      </c>
      <c r="G130" s="15">
        <f t="shared" si="22"/>
        <v>-43168.27148950132</v>
      </c>
      <c r="H130" s="15">
        <f t="shared" si="22"/>
        <v>-43168.27148950132</v>
      </c>
      <c r="I130" s="15">
        <f t="shared" si="22"/>
        <v>-43168.27148950132</v>
      </c>
      <c r="J130" s="15">
        <f t="shared" si="22"/>
        <v>-43168.27148950132</v>
      </c>
      <c r="K130" s="15">
        <f t="shared" si="22"/>
        <v>-43168.27148950132</v>
      </c>
      <c r="L130" s="15">
        <f t="shared" si="22"/>
        <v>-43168.27148950132</v>
      </c>
      <c r="M130" s="15">
        <f t="shared" si="22"/>
        <v>-43168.27148950132</v>
      </c>
      <c r="N130" s="15">
        <f t="shared" si="22"/>
        <v>-43168.27148950132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F63E7-9DF4-4EA0-A7DC-860278D813CC}">
  <dimension ref="A3:O130"/>
  <sheetViews>
    <sheetView showGridLines="0" workbookViewId="0"/>
  </sheetViews>
  <sheetFormatPr defaultRowHeight="15" x14ac:dyDescent="0.25"/>
  <cols>
    <col min="1" max="1" width="45.85546875" bestFit="1" customWidth="1"/>
    <col min="2" max="2" width="11.7109375" customWidth="1"/>
    <col min="3" max="14" width="13.7109375" bestFit="1" customWidth="1"/>
  </cols>
  <sheetData>
    <row r="3" spans="1:15" x14ac:dyDescent="0.25">
      <c r="B3" s="8" t="s">
        <v>5</v>
      </c>
      <c r="C3" s="44">
        <v>44013</v>
      </c>
      <c r="D3" s="44">
        <v>44044</v>
      </c>
      <c r="E3" s="44">
        <v>44075</v>
      </c>
      <c r="F3" s="44">
        <v>44105</v>
      </c>
      <c r="G3" s="44">
        <v>44136</v>
      </c>
      <c r="H3" s="44">
        <v>44166</v>
      </c>
      <c r="I3" s="44">
        <v>44197</v>
      </c>
      <c r="J3" s="44">
        <v>44228</v>
      </c>
      <c r="K3" s="44">
        <v>44256</v>
      </c>
      <c r="L3" s="44">
        <v>44287</v>
      </c>
      <c r="M3" s="44">
        <v>44317</v>
      </c>
      <c r="N3" s="44">
        <v>44348</v>
      </c>
    </row>
    <row r="4" spans="1:15" x14ac:dyDescent="0.25">
      <c r="B4" s="8"/>
    </row>
    <row r="5" spans="1:15" x14ac:dyDescent="0.25">
      <c r="B5" s="46"/>
    </row>
    <row r="6" spans="1:15" x14ac:dyDescent="0.25">
      <c r="A6" s="11" t="s">
        <v>11</v>
      </c>
      <c r="B6" s="47">
        <v>3.5</v>
      </c>
    </row>
    <row r="7" spans="1:15" x14ac:dyDescent="0.25">
      <c r="A7" s="11" t="s">
        <v>12</v>
      </c>
      <c r="B7" s="48">
        <v>8.2677165354330714E-2</v>
      </c>
    </row>
    <row r="8" spans="1:15" x14ac:dyDescent="0.25">
      <c r="A8" s="11" t="s">
        <v>13</v>
      </c>
      <c r="B8" s="14"/>
    </row>
    <row r="9" spans="1:15" x14ac:dyDescent="0.25">
      <c r="B9" s="8"/>
    </row>
    <row r="10" spans="1:15" x14ac:dyDescent="0.25">
      <c r="A10" s="11" t="s">
        <v>14</v>
      </c>
    </row>
    <row r="11" spans="1:15" x14ac:dyDescent="0.25">
      <c r="A11" s="18" t="s">
        <v>15</v>
      </c>
      <c r="B11" s="20">
        <v>0</v>
      </c>
      <c r="C11" s="32">
        <f>$B11/12</f>
        <v>0</v>
      </c>
      <c r="D11" s="32">
        <f>$B11/12</f>
        <v>0</v>
      </c>
      <c r="E11" s="32">
        <f t="shared" ref="E11:N26" si="0">$B11/12</f>
        <v>0</v>
      </c>
      <c r="F11" s="32">
        <f t="shared" si="0"/>
        <v>0</v>
      </c>
      <c r="G11" s="32">
        <f t="shared" si="0"/>
        <v>0</v>
      </c>
      <c r="H11" s="32">
        <f t="shared" si="0"/>
        <v>0</v>
      </c>
      <c r="I11" s="32">
        <f t="shared" si="0"/>
        <v>0</v>
      </c>
      <c r="J11" s="32">
        <f t="shared" si="0"/>
        <v>0</v>
      </c>
      <c r="K11" s="32">
        <f t="shared" si="0"/>
        <v>0</v>
      </c>
      <c r="L11" s="32">
        <f t="shared" si="0"/>
        <v>0</v>
      </c>
      <c r="M11" s="32">
        <f t="shared" si="0"/>
        <v>0</v>
      </c>
      <c r="N11" s="32">
        <f t="shared" si="0"/>
        <v>0</v>
      </c>
      <c r="O11" t="s">
        <v>16</v>
      </c>
    </row>
    <row r="12" spans="1:15" x14ac:dyDescent="0.25">
      <c r="A12" s="18" t="s">
        <v>17</v>
      </c>
      <c r="B12" s="20">
        <v>0</v>
      </c>
      <c r="C12" s="32">
        <f t="shared" ref="C12:N29" si="1">$B12/12</f>
        <v>0</v>
      </c>
      <c r="D12" s="32">
        <f t="shared" si="1"/>
        <v>0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 t="shared" si="0"/>
        <v>0</v>
      </c>
      <c r="I12" s="32">
        <f t="shared" si="0"/>
        <v>0</v>
      </c>
      <c r="J12" s="32">
        <f t="shared" si="0"/>
        <v>0</v>
      </c>
      <c r="K12" s="32">
        <f t="shared" si="0"/>
        <v>0</v>
      </c>
      <c r="L12" s="32">
        <f t="shared" si="0"/>
        <v>0</v>
      </c>
      <c r="M12" s="32">
        <f t="shared" si="0"/>
        <v>0</v>
      </c>
      <c r="N12" s="32">
        <f t="shared" si="0"/>
        <v>0</v>
      </c>
    </row>
    <row r="13" spans="1:15" x14ac:dyDescent="0.25">
      <c r="A13" s="18" t="s">
        <v>18</v>
      </c>
      <c r="B13" s="20">
        <v>0</v>
      </c>
      <c r="C13" s="32">
        <f t="shared" si="1"/>
        <v>0</v>
      </c>
      <c r="D13" s="32">
        <f t="shared" si="1"/>
        <v>0</v>
      </c>
      <c r="E13" s="32">
        <f t="shared" si="0"/>
        <v>0</v>
      </c>
      <c r="F13" s="32">
        <f t="shared" si="0"/>
        <v>0</v>
      </c>
      <c r="G13" s="32">
        <f t="shared" si="0"/>
        <v>0</v>
      </c>
      <c r="H13" s="32">
        <f t="shared" si="0"/>
        <v>0</v>
      </c>
      <c r="I13" s="32">
        <f t="shared" si="0"/>
        <v>0</v>
      </c>
      <c r="J13" s="32">
        <f t="shared" si="0"/>
        <v>0</v>
      </c>
      <c r="K13" s="32">
        <f t="shared" si="0"/>
        <v>0</v>
      </c>
      <c r="L13" s="32">
        <f t="shared" si="0"/>
        <v>0</v>
      </c>
      <c r="M13" s="32">
        <f t="shared" si="0"/>
        <v>0</v>
      </c>
      <c r="N13" s="32">
        <f t="shared" si="0"/>
        <v>0</v>
      </c>
      <c r="O13" t="s">
        <v>19</v>
      </c>
    </row>
    <row r="14" spans="1:15" x14ac:dyDescent="0.25">
      <c r="A14" s="18" t="s">
        <v>20</v>
      </c>
      <c r="B14" s="20">
        <v>0</v>
      </c>
      <c r="C14" s="32">
        <f t="shared" si="1"/>
        <v>0</v>
      </c>
      <c r="D14" s="32">
        <f t="shared" si="1"/>
        <v>0</v>
      </c>
      <c r="E14" s="32">
        <f t="shared" si="0"/>
        <v>0</v>
      </c>
      <c r="F14" s="32">
        <f t="shared" si="0"/>
        <v>0</v>
      </c>
      <c r="G14" s="32">
        <f t="shared" si="0"/>
        <v>0</v>
      </c>
      <c r="H14" s="32">
        <f t="shared" si="0"/>
        <v>0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</row>
    <row r="15" spans="1:15" x14ac:dyDescent="0.25">
      <c r="A15" s="18" t="s">
        <v>21</v>
      </c>
      <c r="B15" s="20">
        <v>0</v>
      </c>
      <c r="C15" s="32">
        <f t="shared" si="1"/>
        <v>0</v>
      </c>
      <c r="D15" s="32">
        <f t="shared" si="1"/>
        <v>0</v>
      </c>
      <c r="E15" s="32">
        <f t="shared" si="0"/>
        <v>0</v>
      </c>
      <c r="F15" s="32">
        <f t="shared" si="0"/>
        <v>0</v>
      </c>
      <c r="G15" s="32">
        <f t="shared" si="0"/>
        <v>0</v>
      </c>
      <c r="H15" s="32">
        <f t="shared" si="0"/>
        <v>0</v>
      </c>
      <c r="I15" s="32">
        <f t="shared" si="0"/>
        <v>0</v>
      </c>
      <c r="J15" s="32">
        <f t="shared" si="0"/>
        <v>0</v>
      </c>
      <c r="K15" s="32">
        <f t="shared" si="0"/>
        <v>0</v>
      </c>
      <c r="L15" s="32">
        <f t="shared" si="0"/>
        <v>0</v>
      </c>
      <c r="M15" s="32">
        <f t="shared" si="0"/>
        <v>0</v>
      </c>
      <c r="N15" s="32">
        <f t="shared" si="0"/>
        <v>0</v>
      </c>
    </row>
    <row r="16" spans="1:15" x14ac:dyDescent="0.25">
      <c r="A16" s="18" t="s">
        <v>22</v>
      </c>
      <c r="B16" s="20">
        <v>0</v>
      </c>
      <c r="C16" s="32">
        <f t="shared" si="1"/>
        <v>0</v>
      </c>
      <c r="D16" s="32">
        <f t="shared" si="1"/>
        <v>0</v>
      </c>
      <c r="E16" s="32">
        <f t="shared" si="0"/>
        <v>0</v>
      </c>
      <c r="F16" s="32">
        <f t="shared" si="0"/>
        <v>0</v>
      </c>
      <c r="G16" s="32">
        <f t="shared" si="0"/>
        <v>0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32">
        <f t="shared" si="0"/>
        <v>0</v>
      </c>
      <c r="M16" s="32">
        <f t="shared" si="0"/>
        <v>0</v>
      </c>
      <c r="N16" s="32">
        <f t="shared" si="0"/>
        <v>0</v>
      </c>
    </row>
    <row r="17" spans="1:15" x14ac:dyDescent="0.25">
      <c r="A17" s="18" t="s">
        <v>23</v>
      </c>
      <c r="B17" s="20"/>
      <c r="C17" s="32">
        <f t="shared" si="1"/>
        <v>0</v>
      </c>
      <c r="D17" s="32">
        <f t="shared" si="1"/>
        <v>0</v>
      </c>
      <c r="E17" s="32">
        <f t="shared" si="0"/>
        <v>0</v>
      </c>
      <c r="F17" s="32">
        <f t="shared" si="0"/>
        <v>0</v>
      </c>
      <c r="G17" s="32">
        <f t="shared" si="0"/>
        <v>0</v>
      </c>
      <c r="H17" s="32">
        <f t="shared" si="0"/>
        <v>0</v>
      </c>
      <c r="I17" s="32">
        <f t="shared" si="0"/>
        <v>0</v>
      </c>
      <c r="J17" s="32">
        <f t="shared" si="0"/>
        <v>0</v>
      </c>
      <c r="K17" s="32">
        <f t="shared" si="0"/>
        <v>0</v>
      </c>
      <c r="L17" s="32">
        <f t="shared" si="0"/>
        <v>0</v>
      </c>
      <c r="M17" s="32">
        <f t="shared" si="0"/>
        <v>0</v>
      </c>
      <c r="N17" s="32">
        <f t="shared" si="0"/>
        <v>0</v>
      </c>
      <c r="O17" t="s">
        <v>24</v>
      </c>
    </row>
    <row r="18" spans="1:15" x14ac:dyDescent="0.25">
      <c r="A18" s="18" t="s">
        <v>25</v>
      </c>
      <c r="B18" s="20">
        <v>0</v>
      </c>
      <c r="C18" s="32">
        <f t="shared" si="1"/>
        <v>0</v>
      </c>
      <c r="D18" s="32">
        <f t="shared" si="1"/>
        <v>0</v>
      </c>
      <c r="E18" s="32">
        <f t="shared" si="0"/>
        <v>0</v>
      </c>
      <c r="F18" s="32">
        <f t="shared" si="0"/>
        <v>0</v>
      </c>
      <c r="G18" s="32">
        <f t="shared" si="0"/>
        <v>0</v>
      </c>
      <c r="H18" s="32">
        <f t="shared" si="0"/>
        <v>0</v>
      </c>
      <c r="I18" s="32">
        <f t="shared" si="0"/>
        <v>0</v>
      </c>
      <c r="J18" s="32">
        <f t="shared" si="0"/>
        <v>0</v>
      </c>
      <c r="K18" s="32">
        <f t="shared" si="0"/>
        <v>0</v>
      </c>
      <c r="L18" s="32">
        <f t="shared" si="0"/>
        <v>0</v>
      </c>
      <c r="M18" s="32">
        <f t="shared" si="0"/>
        <v>0</v>
      </c>
      <c r="N18" s="32">
        <f t="shared" si="0"/>
        <v>0</v>
      </c>
    </row>
    <row r="19" spans="1:15" x14ac:dyDescent="0.25">
      <c r="A19" s="18" t="s">
        <v>26</v>
      </c>
      <c r="B19" s="20">
        <v>0</v>
      </c>
      <c r="C19" s="32">
        <f t="shared" si="1"/>
        <v>0</v>
      </c>
      <c r="D19" s="32">
        <f t="shared" si="1"/>
        <v>0</v>
      </c>
      <c r="E19" s="32">
        <f t="shared" si="0"/>
        <v>0</v>
      </c>
      <c r="F19" s="32">
        <f t="shared" si="0"/>
        <v>0</v>
      </c>
      <c r="G19" s="32">
        <f t="shared" si="0"/>
        <v>0</v>
      </c>
      <c r="H19" s="32">
        <f t="shared" si="0"/>
        <v>0</v>
      </c>
      <c r="I19" s="32">
        <f t="shared" si="0"/>
        <v>0</v>
      </c>
      <c r="J19" s="32">
        <f t="shared" si="0"/>
        <v>0</v>
      </c>
      <c r="K19" s="32">
        <f t="shared" si="0"/>
        <v>0</v>
      </c>
      <c r="L19" s="32">
        <f t="shared" si="0"/>
        <v>0</v>
      </c>
      <c r="M19" s="32">
        <f t="shared" si="0"/>
        <v>0</v>
      </c>
      <c r="N19" s="32">
        <f t="shared" si="0"/>
        <v>0</v>
      </c>
    </row>
    <row r="20" spans="1:15" x14ac:dyDescent="0.25">
      <c r="A20" s="18" t="s">
        <v>27</v>
      </c>
      <c r="B20" s="20">
        <v>0</v>
      </c>
      <c r="C20" s="32">
        <f t="shared" si="1"/>
        <v>0</v>
      </c>
      <c r="D20" s="32">
        <f t="shared" si="1"/>
        <v>0</v>
      </c>
      <c r="E20" s="32">
        <f t="shared" si="0"/>
        <v>0</v>
      </c>
      <c r="F20" s="32">
        <f t="shared" si="0"/>
        <v>0</v>
      </c>
      <c r="G20" s="32">
        <f t="shared" si="0"/>
        <v>0</v>
      </c>
      <c r="H20" s="32">
        <f t="shared" si="0"/>
        <v>0</v>
      </c>
      <c r="I20" s="32">
        <f t="shared" si="0"/>
        <v>0</v>
      </c>
      <c r="J20" s="32">
        <f t="shared" si="0"/>
        <v>0</v>
      </c>
      <c r="K20" s="32">
        <f t="shared" si="0"/>
        <v>0</v>
      </c>
      <c r="L20" s="32">
        <f t="shared" si="0"/>
        <v>0</v>
      </c>
      <c r="M20" s="32">
        <f t="shared" si="0"/>
        <v>0</v>
      </c>
      <c r="N20" s="32">
        <f t="shared" si="0"/>
        <v>0</v>
      </c>
    </row>
    <row r="21" spans="1:15" x14ac:dyDescent="0.25">
      <c r="A21" s="18" t="s">
        <v>28</v>
      </c>
      <c r="B21" s="20"/>
      <c r="C21" s="32">
        <f t="shared" si="1"/>
        <v>0</v>
      </c>
      <c r="D21" s="32">
        <f t="shared" si="1"/>
        <v>0</v>
      </c>
      <c r="E21" s="32">
        <f t="shared" si="0"/>
        <v>0</v>
      </c>
      <c r="F21" s="32">
        <f t="shared" si="0"/>
        <v>0</v>
      </c>
      <c r="G21" s="32">
        <f t="shared" si="0"/>
        <v>0</v>
      </c>
      <c r="H21" s="32">
        <f t="shared" si="0"/>
        <v>0</v>
      </c>
      <c r="I21" s="32">
        <f t="shared" si="0"/>
        <v>0</v>
      </c>
      <c r="J21" s="32">
        <f t="shared" si="0"/>
        <v>0</v>
      </c>
      <c r="K21" s="32">
        <f t="shared" si="0"/>
        <v>0</v>
      </c>
      <c r="L21" s="32">
        <f t="shared" si="0"/>
        <v>0</v>
      </c>
      <c r="M21" s="32">
        <f t="shared" si="0"/>
        <v>0</v>
      </c>
      <c r="N21" s="32">
        <f t="shared" si="0"/>
        <v>0</v>
      </c>
      <c r="O21" t="s">
        <v>29</v>
      </c>
    </row>
    <row r="22" spans="1:15" x14ac:dyDescent="0.25">
      <c r="A22" s="18" t="s">
        <v>30</v>
      </c>
      <c r="B22" s="20">
        <v>0</v>
      </c>
      <c r="C22" s="32">
        <f t="shared" si="1"/>
        <v>0</v>
      </c>
      <c r="D22" s="32">
        <f t="shared" si="1"/>
        <v>0</v>
      </c>
      <c r="E22" s="32">
        <f t="shared" si="0"/>
        <v>0</v>
      </c>
      <c r="F22" s="32">
        <f t="shared" si="0"/>
        <v>0</v>
      </c>
      <c r="G22" s="32">
        <f t="shared" si="0"/>
        <v>0</v>
      </c>
      <c r="H22" s="32">
        <f t="shared" si="0"/>
        <v>0</v>
      </c>
      <c r="I22" s="32">
        <f t="shared" si="0"/>
        <v>0</v>
      </c>
      <c r="J22" s="32">
        <f t="shared" si="0"/>
        <v>0</v>
      </c>
      <c r="K22" s="32">
        <f t="shared" si="0"/>
        <v>0</v>
      </c>
      <c r="L22" s="32">
        <f t="shared" si="0"/>
        <v>0</v>
      </c>
      <c r="M22" s="32">
        <f t="shared" si="0"/>
        <v>0</v>
      </c>
      <c r="N22" s="32">
        <f t="shared" si="0"/>
        <v>0</v>
      </c>
      <c r="O22" t="s">
        <v>24</v>
      </c>
    </row>
    <row r="23" spans="1:15" x14ac:dyDescent="0.25">
      <c r="A23" s="18" t="s">
        <v>31</v>
      </c>
      <c r="B23" s="20">
        <v>0</v>
      </c>
      <c r="C23" s="32">
        <f t="shared" si="1"/>
        <v>0</v>
      </c>
      <c r="D23" s="32">
        <f t="shared" si="1"/>
        <v>0</v>
      </c>
      <c r="E23" s="32">
        <f t="shared" si="0"/>
        <v>0</v>
      </c>
      <c r="F23" s="32">
        <f t="shared" si="0"/>
        <v>0</v>
      </c>
      <c r="G23" s="32">
        <f t="shared" si="0"/>
        <v>0</v>
      </c>
      <c r="H23" s="32">
        <f t="shared" si="0"/>
        <v>0</v>
      </c>
      <c r="I23" s="32">
        <f t="shared" si="0"/>
        <v>0</v>
      </c>
      <c r="J23" s="32">
        <f t="shared" si="0"/>
        <v>0</v>
      </c>
      <c r="K23" s="32">
        <f t="shared" si="0"/>
        <v>0</v>
      </c>
      <c r="L23" s="32">
        <f t="shared" si="0"/>
        <v>0</v>
      </c>
      <c r="M23" s="32">
        <f t="shared" si="0"/>
        <v>0</v>
      </c>
      <c r="N23" s="32">
        <f t="shared" si="0"/>
        <v>0</v>
      </c>
    </row>
    <row r="24" spans="1:15" x14ac:dyDescent="0.25">
      <c r="A24" s="18" t="s">
        <v>32</v>
      </c>
      <c r="B24" s="20">
        <v>0</v>
      </c>
      <c r="C24" s="32">
        <f t="shared" si="1"/>
        <v>0</v>
      </c>
      <c r="D24" s="32">
        <f t="shared" si="1"/>
        <v>0</v>
      </c>
      <c r="E24" s="32">
        <f t="shared" si="0"/>
        <v>0</v>
      </c>
      <c r="F24" s="32">
        <f t="shared" si="0"/>
        <v>0</v>
      </c>
      <c r="G24" s="32">
        <f t="shared" si="0"/>
        <v>0</v>
      </c>
      <c r="H24" s="32">
        <f t="shared" si="0"/>
        <v>0</v>
      </c>
      <c r="I24" s="32">
        <f t="shared" si="0"/>
        <v>0</v>
      </c>
      <c r="J24" s="32">
        <f t="shared" si="0"/>
        <v>0</v>
      </c>
      <c r="K24" s="32">
        <f t="shared" si="0"/>
        <v>0</v>
      </c>
      <c r="L24" s="32">
        <f t="shared" si="0"/>
        <v>0</v>
      </c>
      <c r="M24" s="32">
        <f t="shared" si="0"/>
        <v>0</v>
      </c>
      <c r="N24" s="32">
        <f t="shared" si="0"/>
        <v>0</v>
      </c>
      <c r="O24" t="s">
        <v>33</v>
      </c>
    </row>
    <row r="25" spans="1:15" x14ac:dyDescent="0.25">
      <c r="A25" s="18" t="s">
        <v>34</v>
      </c>
      <c r="B25" s="20">
        <v>0</v>
      </c>
      <c r="C25" s="32">
        <f t="shared" si="1"/>
        <v>0</v>
      </c>
      <c r="D25" s="32">
        <f t="shared" si="1"/>
        <v>0</v>
      </c>
      <c r="E25" s="32">
        <f t="shared" si="0"/>
        <v>0</v>
      </c>
      <c r="F25" s="32">
        <f t="shared" si="0"/>
        <v>0</v>
      </c>
      <c r="G25" s="32">
        <f t="shared" si="0"/>
        <v>0</v>
      </c>
      <c r="H25" s="32">
        <f t="shared" si="0"/>
        <v>0</v>
      </c>
      <c r="I25" s="32">
        <f t="shared" si="0"/>
        <v>0</v>
      </c>
      <c r="J25" s="32">
        <f t="shared" si="0"/>
        <v>0</v>
      </c>
      <c r="K25" s="32">
        <f t="shared" si="0"/>
        <v>0</v>
      </c>
      <c r="L25" s="32">
        <f t="shared" si="0"/>
        <v>0</v>
      </c>
      <c r="M25" s="32">
        <f t="shared" si="0"/>
        <v>0</v>
      </c>
      <c r="N25" s="32">
        <f t="shared" si="0"/>
        <v>0</v>
      </c>
      <c r="O25" t="s">
        <v>35</v>
      </c>
    </row>
    <row r="26" spans="1:15" x14ac:dyDescent="0.25">
      <c r="A26" s="18" t="s">
        <v>36</v>
      </c>
      <c r="B26" s="20">
        <v>0</v>
      </c>
      <c r="C26" s="32">
        <f t="shared" si="1"/>
        <v>0</v>
      </c>
      <c r="D26" s="32">
        <f t="shared" si="1"/>
        <v>0</v>
      </c>
      <c r="E26" s="32">
        <f t="shared" si="0"/>
        <v>0</v>
      </c>
      <c r="F26" s="32">
        <f t="shared" si="0"/>
        <v>0</v>
      </c>
      <c r="G26" s="32">
        <f t="shared" si="0"/>
        <v>0</v>
      </c>
      <c r="H26" s="32">
        <f t="shared" si="0"/>
        <v>0</v>
      </c>
      <c r="I26" s="32">
        <f t="shared" si="0"/>
        <v>0</v>
      </c>
      <c r="J26" s="32">
        <f t="shared" si="0"/>
        <v>0</v>
      </c>
      <c r="K26" s="32">
        <f t="shared" si="0"/>
        <v>0</v>
      </c>
      <c r="L26" s="32">
        <f t="shared" si="0"/>
        <v>0</v>
      </c>
      <c r="M26" s="32">
        <f t="shared" si="0"/>
        <v>0</v>
      </c>
      <c r="N26" s="32">
        <f t="shared" si="0"/>
        <v>0</v>
      </c>
    </row>
    <row r="27" spans="1:15" x14ac:dyDescent="0.25">
      <c r="A27" s="18" t="s">
        <v>37</v>
      </c>
      <c r="B27" s="20">
        <v>0</v>
      </c>
      <c r="C27" s="32">
        <f t="shared" si="1"/>
        <v>0</v>
      </c>
      <c r="D27" s="32">
        <f t="shared" si="1"/>
        <v>0</v>
      </c>
      <c r="E27" s="32">
        <f t="shared" si="1"/>
        <v>0</v>
      </c>
      <c r="F27" s="32">
        <f t="shared" si="1"/>
        <v>0</v>
      </c>
      <c r="G27" s="32">
        <f t="shared" si="1"/>
        <v>0</v>
      </c>
      <c r="H27" s="32">
        <f t="shared" si="1"/>
        <v>0</v>
      </c>
      <c r="I27" s="32">
        <f t="shared" si="1"/>
        <v>0</v>
      </c>
      <c r="J27" s="32">
        <f t="shared" si="1"/>
        <v>0</v>
      </c>
      <c r="K27" s="32">
        <f t="shared" si="1"/>
        <v>0</v>
      </c>
      <c r="L27" s="32">
        <f t="shared" si="1"/>
        <v>0</v>
      </c>
      <c r="M27" s="32">
        <f t="shared" si="1"/>
        <v>0</v>
      </c>
      <c r="N27" s="32">
        <f t="shared" si="1"/>
        <v>0</v>
      </c>
    </row>
    <row r="28" spans="1:15" x14ac:dyDescent="0.25">
      <c r="A28" s="18" t="s">
        <v>38</v>
      </c>
      <c r="B28" s="45">
        <v>0</v>
      </c>
      <c r="C28" s="32">
        <f t="shared" si="1"/>
        <v>0</v>
      </c>
      <c r="D28" s="32">
        <f t="shared" si="1"/>
        <v>0</v>
      </c>
      <c r="E28" s="32">
        <f t="shared" si="1"/>
        <v>0</v>
      </c>
      <c r="F28" s="32">
        <f t="shared" si="1"/>
        <v>0</v>
      </c>
      <c r="G28" s="32">
        <f t="shared" si="1"/>
        <v>0</v>
      </c>
      <c r="H28" s="32">
        <f t="shared" si="1"/>
        <v>0</v>
      </c>
      <c r="I28" s="32">
        <f t="shared" si="1"/>
        <v>0</v>
      </c>
      <c r="J28" s="32">
        <f t="shared" si="1"/>
        <v>0</v>
      </c>
      <c r="K28" s="32">
        <f t="shared" si="1"/>
        <v>0</v>
      </c>
      <c r="L28" s="32">
        <f t="shared" si="1"/>
        <v>0</v>
      </c>
      <c r="M28" s="32">
        <f t="shared" si="1"/>
        <v>0</v>
      </c>
      <c r="N28" s="32">
        <f t="shared" si="1"/>
        <v>0</v>
      </c>
      <c r="O28" t="s">
        <v>39</v>
      </c>
    </row>
    <row r="29" spans="1:15" ht="17.25" x14ac:dyDescent="0.4">
      <c r="A29" s="18" t="s">
        <v>40</v>
      </c>
      <c r="B29" s="28">
        <v>1000000</v>
      </c>
      <c r="C29" s="49">
        <f t="shared" si="1"/>
        <v>83333.333333333328</v>
      </c>
      <c r="D29" s="49">
        <f t="shared" si="1"/>
        <v>83333.333333333328</v>
      </c>
      <c r="E29" s="49">
        <f t="shared" si="1"/>
        <v>83333.333333333328</v>
      </c>
      <c r="F29" s="49">
        <f t="shared" si="1"/>
        <v>83333.333333333328</v>
      </c>
      <c r="G29" s="49">
        <f t="shared" si="1"/>
        <v>83333.333333333328</v>
      </c>
      <c r="H29" s="49">
        <f t="shared" si="1"/>
        <v>83333.333333333328</v>
      </c>
      <c r="I29" s="49">
        <f t="shared" si="1"/>
        <v>83333.333333333328</v>
      </c>
      <c r="J29" s="49">
        <f t="shared" si="1"/>
        <v>83333.333333333328</v>
      </c>
      <c r="K29" s="49">
        <f t="shared" si="1"/>
        <v>83333.333333333328</v>
      </c>
      <c r="L29" s="49">
        <f t="shared" si="1"/>
        <v>83333.333333333328</v>
      </c>
      <c r="M29" s="49">
        <f t="shared" si="1"/>
        <v>83333.333333333328</v>
      </c>
      <c r="N29" s="49">
        <f t="shared" si="1"/>
        <v>83333.333333333328</v>
      </c>
    </row>
    <row r="30" spans="1:15" x14ac:dyDescent="0.25">
      <c r="A30" s="31" t="s">
        <v>41</v>
      </c>
      <c r="B30" s="15">
        <f>SUM(B11:B29)</f>
        <v>1000000</v>
      </c>
      <c r="C30" s="38">
        <f t="shared" ref="C30:N30" si="2">SUM(C11:C29)</f>
        <v>83333.333333333328</v>
      </c>
      <c r="D30" s="38">
        <f t="shared" si="2"/>
        <v>83333.333333333328</v>
      </c>
      <c r="E30" s="38">
        <f t="shared" si="2"/>
        <v>83333.333333333328</v>
      </c>
      <c r="F30" s="38">
        <f t="shared" si="2"/>
        <v>83333.333333333328</v>
      </c>
      <c r="G30" s="38">
        <f t="shared" si="2"/>
        <v>83333.333333333328</v>
      </c>
      <c r="H30" s="38">
        <f t="shared" si="2"/>
        <v>83333.333333333328</v>
      </c>
      <c r="I30" s="38">
        <f t="shared" si="2"/>
        <v>83333.333333333328</v>
      </c>
      <c r="J30" s="38">
        <f t="shared" si="2"/>
        <v>83333.333333333328</v>
      </c>
      <c r="K30" s="38">
        <f t="shared" si="2"/>
        <v>83333.333333333328</v>
      </c>
      <c r="L30" s="38">
        <f t="shared" si="2"/>
        <v>83333.333333333328</v>
      </c>
      <c r="M30" s="38">
        <f t="shared" si="2"/>
        <v>83333.333333333328</v>
      </c>
      <c r="N30" s="38">
        <f t="shared" si="2"/>
        <v>83333.333333333328</v>
      </c>
    </row>
    <row r="31" spans="1:15" x14ac:dyDescent="0.25">
      <c r="A31" s="31"/>
      <c r="B31" s="20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x14ac:dyDescent="0.25">
      <c r="A32" s="11" t="s">
        <v>42</v>
      </c>
      <c r="B32" s="20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5" x14ac:dyDescent="0.25">
      <c r="A33" s="33" t="s">
        <v>43</v>
      </c>
      <c r="B33" s="20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5" x14ac:dyDescent="0.25">
      <c r="A34" s="18" t="s">
        <v>44</v>
      </c>
      <c r="B34" s="20">
        <v>0</v>
      </c>
      <c r="C34" s="32">
        <f t="shared" ref="C34:N43" si="3">$B34/12</f>
        <v>0</v>
      </c>
      <c r="D34" s="32">
        <f t="shared" si="3"/>
        <v>0</v>
      </c>
      <c r="E34" s="32">
        <f t="shared" si="3"/>
        <v>0</v>
      </c>
      <c r="F34" s="32">
        <f t="shared" si="3"/>
        <v>0</v>
      </c>
      <c r="G34" s="32">
        <f t="shared" si="3"/>
        <v>0</v>
      </c>
      <c r="H34" s="32">
        <f t="shared" si="3"/>
        <v>0</v>
      </c>
      <c r="I34" s="32">
        <f t="shared" si="3"/>
        <v>0</v>
      </c>
      <c r="J34" s="32">
        <f t="shared" si="3"/>
        <v>0</v>
      </c>
      <c r="K34" s="32">
        <f t="shared" si="3"/>
        <v>0</v>
      </c>
      <c r="L34" s="32">
        <f t="shared" si="3"/>
        <v>0</v>
      </c>
      <c r="M34" s="32">
        <f t="shared" si="3"/>
        <v>0</v>
      </c>
      <c r="N34" s="32">
        <f t="shared" si="3"/>
        <v>0</v>
      </c>
    </row>
    <row r="35" spans="1:15" x14ac:dyDescent="0.25">
      <c r="A35" s="18" t="s">
        <v>45</v>
      </c>
      <c r="B35" s="20">
        <v>0</v>
      </c>
      <c r="C35" s="32">
        <f t="shared" si="3"/>
        <v>0</v>
      </c>
      <c r="D35" s="32">
        <f t="shared" si="3"/>
        <v>0</v>
      </c>
      <c r="E35" s="32">
        <f t="shared" si="3"/>
        <v>0</v>
      </c>
      <c r="F35" s="32">
        <f t="shared" si="3"/>
        <v>0</v>
      </c>
      <c r="G35" s="32">
        <f t="shared" si="3"/>
        <v>0</v>
      </c>
      <c r="H35" s="32">
        <f t="shared" si="3"/>
        <v>0</v>
      </c>
      <c r="I35" s="32">
        <f t="shared" si="3"/>
        <v>0</v>
      </c>
      <c r="J35" s="32">
        <f t="shared" si="3"/>
        <v>0</v>
      </c>
      <c r="K35" s="32">
        <f t="shared" si="3"/>
        <v>0</v>
      </c>
      <c r="L35" s="32">
        <f t="shared" si="3"/>
        <v>0</v>
      </c>
      <c r="M35" s="32">
        <f t="shared" si="3"/>
        <v>0</v>
      </c>
      <c r="N35" s="32">
        <f t="shared" si="3"/>
        <v>0</v>
      </c>
    </row>
    <row r="36" spans="1:15" x14ac:dyDescent="0.25">
      <c r="A36" s="18" t="s">
        <v>46</v>
      </c>
      <c r="B36" s="20">
        <v>0</v>
      </c>
      <c r="C36" s="32">
        <f t="shared" si="3"/>
        <v>0</v>
      </c>
      <c r="D36" s="32">
        <f t="shared" si="3"/>
        <v>0</v>
      </c>
      <c r="E36" s="32">
        <f t="shared" si="3"/>
        <v>0</v>
      </c>
      <c r="F36" s="32">
        <f t="shared" si="3"/>
        <v>0</v>
      </c>
      <c r="G36" s="32">
        <f t="shared" si="3"/>
        <v>0</v>
      </c>
      <c r="H36" s="32">
        <f t="shared" si="3"/>
        <v>0</v>
      </c>
      <c r="I36" s="32">
        <f t="shared" si="3"/>
        <v>0</v>
      </c>
      <c r="J36" s="32">
        <f t="shared" si="3"/>
        <v>0</v>
      </c>
      <c r="K36" s="32">
        <f t="shared" si="3"/>
        <v>0</v>
      </c>
      <c r="L36" s="32">
        <f t="shared" si="3"/>
        <v>0</v>
      </c>
      <c r="M36" s="32">
        <f t="shared" si="3"/>
        <v>0</v>
      </c>
      <c r="N36" s="32">
        <f t="shared" si="3"/>
        <v>0</v>
      </c>
      <c r="O36" t="s">
        <v>47</v>
      </c>
    </row>
    <row r="37" spans="1:15" x14ac:dyDescent="0.25">
      <c r="A37" s="18" t="s">
        <v>48</v>
      </c>
      <c r="B37" s="20">
        <v>0</v>
      </c>
      <c r="C37" s="32">
        <f t="shared" si="3"/>
        <v>0</v>
      </c>
      <c r="D37" s="32">
        <f t="shared" si="3"/>
        <v>0</v>
      </c>
      <c r="E37" s="32">
        <f t="shared" si="3"/>
        <v>0</v>
      </c>
      <c r="F37" s="32">
        <f t="shared" si="3"/>
        <v>0</v>
      </c>
      <c r="G37" s="32">
        <f t="shared" si="3"/>
        <v>0</v>
      </c>
      <c r="H37" s="32">
        <f t="shared" si="3"/>
        <v>0</v>
      </c>
      <c r="I37" s="32">
        <f t="shared" si="3"/>
        <v>0</v>
      </c>
      <c r="J37" s="32">
        <f t="shared" si="3"/>
        <v>0</v>
      </c>
      <c r="K37" s="32">
        <f t="shared" si="3"/>
        <v>0</v>
      </c>
      <c r="L37" s="32">
        <f t="shared" si="3"/>
        <v>0</v>
      </c>
      <c r="M37" s="32">
        <f t="shared" si="3"/>
        <v>0</v>
      </c>
      <c r="N37" s="32">
        <f t="shared" si="3"/>
        <v>0</v>
      </c>
    </row>
    <row r="38" spans="1:15" x14ac:dyDescent="0.25">
      <c r="A38" s="18" t="s">
        <v>49</v>
      </c>
      <c r="B38" s="20">
        <v>4200</v>
      </c>
      <c r="C38" s="32">
        <f t="shared" si="3"/>
        <v>350</v>
      </c>
      <c r="D38" s="32">
        <f t="shared" si="3"/>
        <v>350</v>
      </c>
      <c r="E38" s="32">
        <f t="shared" si="3"/>
        <v>350</v>
      </c>
      <c r="F38" s="32">
        <f t="shared" si="3"/>
        <v>350</v>
      </c>
      <c r="G38" s="32">
        <f t="shared" si="3"/>
        <v>350</v>
      </c>
      <c r="H38" s="32">
        <f t="shared" si="3"/>
        <v>350</v>
      </c>
      <c r="I38" s="32">
        <f t="shared" si="3"/>
        <v>350</v>
      </c>
      <c r="J38" s="32">
        <f t="shared" si="3"/>
        <v>350</v>
      </c>
      <c r="K38" s="32">
        <f t="shared" si="3"/>
        <v>350</v>
      </c>
      <c r="L38" s="32">
        <f t="shared" si="3"/>
        <v>350</v>
      </c>
      <c r="M38" s="32">
        <f t="shared" si="3"/>
        <v>350</v>
      </c>
      <c r="N38" s="32">
        <f t="shared" si="3"/>
        <v>350</v>
      </c>
      <c r="O38" t="s">
        <v>50</v>
      </c>
    </row>
    <row r="39" spans="1:15" x14ac:dyDescent="0.25">
      <c r="A39" s="18" t="s">
        <v>51</v>
      </c>
      <c r="B39" s="20">
        <v>0</v>
      </c>
      <c r="C39" s="32">
        <f t="shared" si="3"/>
        <v>0</v>
      </c>
      <c r="D39" s="32">
        <f t="shared" si="3"/>
        <v>0</v>
      </c>
      <c r="E39" s="32">
        <f t="shared" si="3"/>
        <v>0</v>
      </c>
      <c r="F39" s="32">
        <f t="shared" si="3"/>
        <v>0</v>
      </c>
      <c r="G39" s="32">
        <f t="shared" si="3"/>
        <v>0</v>
      </c>
      <c r="H39" s="32">
        <f t="shared" si="3"/>
        <v>0</v>
      </c>
      <c r="I39" s="32">
        <f t="shared" si="3"/>
        <v>0</v>
      </c>
      <c r="J39" s="32">
        <f t="shared" si="3"/>
        <v>0</v>
      </c>
      <c r="K39" s="32">
        <f t="shared" si="3"/>
        <v>0</v>
      </c>
      <c r="L39" s="32">
        <f t="shared" si="3"/>
        <v>0</v>
      </c>
      <c r="M39" s="32">
        <f t="shared" si="3"/>
        <v>0</v>
      </c>
      <c r="N39" s="32">
        <f t="shared" si="3"/>
        <v>0</v>
      </c>
      <c r="O39" t="s">
        <v>52</v>
      </c>
    </row>
    <row r="40" spans="1:15" x14ac:dyDescent="0.25">
      <c r="A40" s="18" t="s">
        <v>53</v>
      </c>
      <c r="B40" s="20">
        <v>0</v>
      </c>
      <c r="C40" s="32">
        <f t="shared" si="3"/>
        <v>0</v>
      </c>
      <c r="D40" s="32">
        <f t="shared" si="3"/>
        <v>0</v>
      </c>
      <c r="E40" s="32">
        <f t="shared" si="3"/>
        <v>0</v>
      </c>
      <c r="F40" s="32">
        <f t="shared" si="3"/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32">
        <f t="shared" si="3"/>
        <v>0</v>
      </c>
      <c r="L40" s="32">
        <f t="shared" si="3"/>
        <v>0</v>
      </c>
      <c r="M40" s="32">
        <f t="shared" si="3"/>
        <v>0</v>
      </c>
      <c r="N40" s="32">
        <f t="shared" si="3"/>
        <v>0</v>
      </c>
    </row>
    <row r="41" spans="1:15" x14ac:dyDescent="0.25">
      <c r="A41" s="18" t="s">
        <v>54</v>
      </c>
      <c r="B41" s="20"/>
      <c r="C41" s="32">
        <f t="shared" si="3"/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 t="shared" si="3"/>
        <v>0</v>
      </c>
      <c r="I41" s="32">
        <f t="shared" si="3"/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</row>
    <row r="42" spans="1:15" x14ac:dyDescent="0.25">
      <c r="A42" s="18" t="s">
        <v>55</v>
      </c>
      <c r="B42" s="20"/>
      <c r="C42" s="32">
        <f t="shared" si="3"/>
        <v>0</v>
      </c>
      <c r="D42" s="32">
        <f t="shared" si="3"/>
        <v>0</v>
      </c>
      <c r="E42" s="32">
        <f t="shared" si="3"/>
        <v>0</v>
      </c>
      <c r="F42" s="32">
        <f t="shared" si="3"/>
        <v>0</v>
      </c>
      <c r="G42" s="32">
        <f t="shared" si="3"/>
        <v>0</v>
      </c>
      <c r="H42" s="32">
        <f t="shared" si="3"/>
        <v>0</v>
      </c>
      <c r="I42" s="32">
        <f t="shared" si="3"/>
        <v>0</v>
      </c>
      <c r="J42" s="32">
        <f t="shared" si="3"/>
        <v>0</v>
      </c>
      <c r="K42" s="32">
        <f t="shared" si="3"/>
        <v>0</v>
      </c>
      <c r="L42" s="32">
        <f t="shared" si="3"/>
        <v>0</v>
      </c>
      <c r="M42" s="32">
        <f t="shared" si="3"/>
        <v>0</v>
      </c>
      <c r="N42" s="32">
        <f t="shared" si="3"/>
        <v>0</v>
      </c>
    </row>
    <row r="43" spans="1:15" ht="17.25" x14ac:dyDescent="0.4">
      <c r="A43" s="18" t="s">
        <v>56</v>
      </c>
      <c r="B43" s="28">
        <v>0</v>
      </c>
      <c r="C43" s="49">
        <f t="shared" si="3"/>
        <v>0</v>
      </c>
      <c r="D43" s="49">
        <f t="shared" si="3"/>
        <v>0</v>
      </c>
      <c r="E43" s="49">
        <f t="shared" si="3"/>
        <v>0</v>
      </c>
      <c r="F43" s="49">
        <f t="shared" si="3"/>
        <v>0</v>
      </c>
      <c r="G43" s="49">
        <f t="shared" si="3"/>
        <v>0</v>
      </c>
      <c r="H43" s="49">
        <f t="shared" si="3"/>
        <v>0</v>
      </c>
      <c r="I43" s="49">
        <f t="shared" si="3"/>
        <v>0</v>
      </c>
      <c r="J43" s="49">
        <f t="shared" si="3"/>
        <v>0</v>
      </c>
      <c r="K43" s="49">
        <f t="shared" si="3"/>
        <v>0</v>
      </c>
      <c r="L43" s="49">
        <f t="shared" si="3"/>
        <v>0</v>
      </c>
      <c r="M43" s="49">
        <f t="shared" si="3"/>
        <v>0</v>
      </c>
      <c r="N43" s="49">
        <f t="shared" si="3"/>
        <v>0</v>
      </c>
      <c r="O43" t="s">
        <v>52</v>
      </c>
    </row>
    <row r="44" spans="1:15" x14ac:dyDescent="0.25">
      <c r="A44" s="18"/>
      <c r="B44" s="15">
        <f>SUM(B34:B43)</f>
        <v>4200</v>
      </c>
      <c r="C44" s="38">
        <f t="shared" ref="C44:N44" si="4">SUM(C34:C43)</f>
        <v>350</v>
      </c>
      <c r="D44" s="38">
        <f t="shared" si="4"/>
        <v>350</v>
      </c>
      <c r="E44" s="38">
        <f t="shared" si="4"/>
        <v>350</v>
      </c>
      <c r="F44" s="38">
        <f t="shared" si="4"/>
        <v>350</v>
      </c>
      <c r="G44" s="38">
        <f t="shared" si="4"/>
        <v>350</v>
      </c>
      <c r="H44" s="38">
        <f t="shared" si="4"/>
        <v>350</v>
      </c>
      <c r="I44" s="38">
        <f t="shared" si="4"/>
        <v>350</v>
      </c>
      <c r="J44" s="38">
        <f t="shared" si="4"/>
        <v>350</v>
      </c>
      <c r="K44" s="38">
        <f t="shared" si="4"/>
        <v>350</v>
      </c>
      <c r="L44" s="38">
        <f t="shared" si="4"/>
        <v>350</v>
      </c>
      <c r="M44" s="38">
        <f t="shared" si="4"/>
        <v>350</v>
      </c>
      <c r="N44" s="38">
        <f t="shared" si="4"/>
        <v>350</v>
      </c>
    </row>
    <row r="45" spans="1:15" x14ac:dyDescent="0.25">
      <c r="A45" s="18"/>
      <c r="B45" s="20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5" x14ac:dyDescent="0.25">
      <c r="A46" s="33" t="s">
        <v>57</v>
      </c>
      <c r="B46" s="20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5" x14ac:dyDescent="0.25">
      <c r="A47" s="18" t="s">
        <v>58</v>
      </c>
      <c r="B47" s="20">
        <v>181.88976377952758</v>
      </c>
      <c r="C47" s="32">
        <f t="shared" ref="C47:N48" si="5">$B47/12</f>
        <v>15.157480314960631</v>
      </c>
      <c r="D47" s="32">
        <f t="shared" si="5"/>
        <v>15.157480314960631</v>
      </c>
      <c r="E47" s="32">
        <f t="shared" si="5"/>
        <v>15.157480314960631</v>
      </c>
      <c r="F47" s="32">
        <f t="shared" si="5"/>
        <v>15.157480314960631</v>
      </c>
      <c r="G47" s="32">
        <f t="shared" si="5"/>
        <v>15.157480314960631</v>
      </c>
      <c r="H47" s="32">
        <f t="shared" si="5"/>
        <v>15.157480314960631</v>
      </c>
      <c r="I47" s="32">
        <f t="shared" si="5"/>
        <v>15.157480314960631</v>
      </c>
      <c r="J47" s="32">
        <f t="shared" si="5"/>
        <v>15.157480314960631</v>
      </c>
      <c r="K47" s="32">
        <f t="shared" si="5"/>
        <v>15.157480314960631</v>
      </c>
      <c r="L47" s="32">
        <f t="shared" si="5"/>
        <v>15.157480314960631</v>
      </c>
      <c r="M47" s="32">
        <f t="shared" si="5"/>
        <v>15.157480314960631</v>
      </c>
      <c r="N47" s="32">
        <f t="shared" si="5"/>
        <v>15.157480314960631</v>
      </c>
      <c r="O47" t="s">
        <v>29</v>
      </c>
    </row>
    <row r="48" spans="1:15" ht="17.25" x14ac:dyDescent="0.4">
      <c r="A48" s="18" t="s">
        <v>59</v>
      </c>
      <c r="B48" s="28">
        <v>330.70866141732284</v>
      </c>
      <c r="C48" s="49">
        <f t="shared" si="5"/>
        <v>27.559055118110237</v>
      </c>
      <c r="D48" s="49">
        <f t="shared" si="5"/>
        <v>27.559055118110237</v>
      </c>
      <c r="E48" s="49">
        <f t="shared" si="5"/>
        <v>27.559055118110237</v>
      </c>
      <c r="F48" s="49">
        <f t="shared" si="5"/>
        <v>27.559055118110237</v>
      </c>
      <c r="G48" s="49">
        <f t="shared" si="5"/>
        <v>27.559055118110237</v>
      </c>
      <c r="H48" s="49">
        <f t="shared" si="5"/>
        <v>27.559055118110237</v>
      </c>
      <c r="I48" s="49">
        <f t="shared" si="5"/>
        <v>27.559055118110237</v>
      </c>
      <c r="J48" s="49">
        <f t="shared" si="5"/>
        <v>27.559055118110237</v>
      </c>
      <c r="K48" s="49">
        <f t="shared" si="5"/>
        <v>27.559055118110237</v>
      </c>
      <c r="L48" s="49">
        <f t="shared" si="5"/>
        <v>27.559055118110237</v>
      </c>
      <c r="M48" s="49">
        <f t="shared" si="5"/>
        <v>27.559055118110237</v>
      </c>
      <c r="N48" s="49">
        <f t="shared" si="5"/>
        <v>27.559055118110237</v>
      </c>
      <c r="O48" t="s">
        <v>60</v>
      </c>
    </row>
    <row r="49" spans="1:15" x14ac:dyDescent="0.25">
      <c r="A49" s="18"/>
      <c r="B49" s="15">
        <f>SUM(B47:B48)</f>
        <v>512.59842519685049</v>
      </c>
      <c r="C49" s="32">
        <f t="shared" ref="C49:N49" si="6">SUM(C47:C48)</f>
        <v>42.716535433070867</v>
      </c>
      <c r="D49" s="32">
        <f t="shared" si="6"/>
        <v>42.716535433070867</v>
      </c>
      <c r="E49" s="32">
        <f t="shared" si="6"/>
        <v>42.716535433070867</v>
      </c>
      <c r="F49" s="32">
        <f t="shared" si="6"/>
        <v>42.716535433070867</v>
      </c>
      <c r="G49" s="32">
        <f t="shared" si="6"/>
        <v>42.716535433070867</v>
      </c>
      <c r="H49" s="32">
        <f t="shared" si="6"/>
        <v>42.716535433070867</v>
      </c>
      <c r="I49" s="32">
        <f t="shared" si="6"/>
        <v>42.716535433070867</v>
      </c>
      <c r="J49" s="32">
        <f t="shared" si="6"/>
        <v>42.716535433070867</v>
      </c>
      <c r="K49" s="32">
        <f t="shared" si="6"/>
        <v>42.716535433070867</v>
      </c>
      <c r="L49" s="32">
        <f t="shared" si="6"/>
        <v>42.716535433070867</v>
      </c>
      <c r="M49" s="32">
        <f t="shared" si="6"/>
        <v>42.716535433070867</v>
      </c>
      <c r="N49" s="32">
        <f t="shared" si="6"/>
        <v>42.716535433070867</v>
      </c>
    </row>
    <row r="50" spans="1:15" x14ac:dyDescent="0.25">
      <c r="A50" s="18"/>
      <c r="B50" s="20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5" x14ac:dyDescent="0.25">
      <c r="A51" s="33" t="s">
        <v>61</v>
      </c>
      <c r="B51" s="20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5" x14ac:dyDescent="0.25">
      <c r="A52" s="18" t="s">
        <v>62</v>
      </c>
      <c r="B52" s="20">
        <v>375.85039370078744</v>
      </c>
      <c r="C52" s="32">
        <f t="shared" ref="C52:N68" si="7">$B52/12</f>
        <v>31.320866141732285</v>
      </c>
      <c r="D52" s="32">
        <f t="shared" si="7"/>
        <v>31.320866141732285</v>
      </c>
      <c r="E52" s="32">
        <f t="shared" si="7"/>
        <v>31.320866141732285</v>
      </c>
      <c r="F52" s="32">
        <f t="shared" si="7"/>
        <v>31.320866141732285</v>
      </c>
      <c r="G52" s="32">
        <f t="shared" si="7"/>
        <v>31.320866141732285</v>
      </c>
      <c r="H52" s="32">
        <f t="shared" si="7"/>
        <v>31.320866141732285</v>
      </c>
      <c r="I52" s="32">
        <f t="shared" si="7"/>
        <v>31.320866141732285</v>
      </c>
      <c r="J52" s="32">
        <f t="shared" si="7"/>
        <v>31.320866141732285</v>
      </c>
      <c r="K52" s="32">
        <f t="shared" si="7"/>
        <v>31.320866141732285</v>
      </c>
      <c r="L52" s="32">
        <f t="shared" si="7"/>
        <v>31.320866141732285</v>
      </c>
      <c r="M52" s="32">
        <f t="shared" si="7"/>
        <v>31.320866141732285</v>
      </c>
      <c r="N52" s="32">
        <f t="shared" si="7"/>
        <v>31.320866141732285</v>
      </c>
      <c r="O52" t="s">
        <v>63</v>
      </c>
    </row>
    <row r="53" spans="1:15" x14ac:dyDescent="0.25">
      <c r="A53" s="18" t="s">
        <v>64</v>
      </c>
      <c r="B53" s="20">
        <v>375.93307086614175</v>
      </c>
      <c r="C53" s="32">
        <f t="shared" si="7"/>
        <v>31.327755905511811</v>
      </c>
      <c r="D53" s="32">
        <f t="shared" si="7"/>
        <v>31.327755905511811</v>
      </c>
      <c r="E53" s="32">
        <f t="shared" si="7"/>
        <v>31.327755905511811</v>
      </c>
      <c r="F53" s="32">
        <f t="shared" si="7"/>
        <v>31.327755905511811</v>
      </c>
      <c r="G53" s="32">
        <f t="shared" si="7"/>
        <v>31.327755905511811</v>
      </c>
      <c r="H53" s="32">
        <f t="shared" si="7"/>
        <v>31.327755905511811</v>
      </c>
      <c r="I53" s="32">
        <f t="shared" si="7"/>
        <v>31.327755905511811</v>
      </c>
      <c r="J53" s="32">
        <f t="shared" si="7"/>
        <v>31.327755905511811</v>
      </c>
      <c r="K53" s="32">
        <f t="shared" si="7"/>
        <v>31.327755905511811</v>
      </c>
      <c r="L53" s="32">
        <f t="shared" si="7"/>
        <v>31.327755905511811</v>
      </c>
      <c r="M53" s="32">
        <f t="shared" si="7"/>
        <v>31.327755905511811</v>
      </c>
      <c r="N53" s="32">
        <f t="shared" si="7"/>
        <v>31.327755905511811</v>
      </c>
      <c r="O53" t="s">
        <v>63</v>
      </c>
    </row>
    <row r="54" spans="1:15" x14ac:dyDescent="0.25">
      <c r="A54" s="18" t="s">
        <v>65</v>
      </c>
      <c r="B54" s="20">
        <v>164.44488188976379</v>
      </c>
      <c r="C54" s="32">
        <f t="shared" si="7"/>
        <v>13.703740157480317</v>
      </c>
      <c r="D54" s="32">
        <f t="shared" si="7"/>
        <v>13.703740157480317</v>
      </c>
      <c r="E54" s="32">
        <f t="shared" si="7"/>
        <v>13.703740157480317</v>
      </c>
      <c r="F54" s="32">
        <f t="shared" si="7"/>
        <v>13.703740157480317</v>
      </c>
      <c r="G54" s="32">
        <f t="shared" si="7"/>
        <v>13.703740157480317</v>
      </c>
      <c r="H54" s="32">
        <f t="shared" si="7"/>
        <v>13.703740157480317</v>
      </c>
      <c r="I54" s="32">
        <f t="shared" si="7"/>
        <v>13.703740157480317</v>
      </c>
      <c r="J54" s="32">
        <f t="shared" si="7"/>
        <v>13.703740157480317</v>
      </c>
      <c r="K54" s="32">
        <f t="shared" si="7"/>
        <v>13.703740157480317</v>
      </c>
      <c r="L54" s="32">
        <f t="shared" si="7"/>
        <v>13.703740157480317</v>
      </c>
      <c r="M54" s="32">
        <f t="shared" si="7"/>
        <v>13.703740157480317</v>
      </c>
      <c r="N54" s="32">
        <f t="shared" si="7"/>
        <v>13.703740157480317</v>
      </c>
      <c r="O54" t="s">
        <v>63</v>
      </c>
    </row>
    <row r="55" spans="1:15" x14ac:dyDescent="0.25">
      <c r="A55" s="18" t="s">
        <v>66</v>
      </c>
      <c r="B55" s="20">
        <v>2364.2362204724409</v>
      </c>
      <c r="C55" s="32">
        <f t="shared" si="7"/>
        <v>197.01968503937007</v>
      </c>
      <c r="D55" s="32">
        <f t="shared" si="7"/>
        <v>197.01968503937007</v>
      </c>
      <c r="E55" s="32">
        <f t="shared" si="7"/>
        <v>197.01968503937007</v>
      </c>
      <c r="F55" s="32">
        <f t="shared" si="7"/>
        <v>197.01968503937007</v>
      </c>
      <c r="G55" s="32">
        <f t="shared" si="7"/>
        <v>197.01968503937007</v>
      </c>
      <c r="H55" s="32">
        <f t="shared" si="7"/>
        <v>197.01968503937007</v>
      </c>
      <c r="I55" s="32">
        <f t="shared" si="7"/>
        <v>197.01968503937007</v>
      </c>
      <c r="J55" s="32">
        <f t="shared" si="7"/>
        <v>197.01968503937007</v>
      </c>
      <c r="K55" s="32">
        <f t="shared" si="7"/>
        <v>197.01968503937007</v>
      </c>
      <c r="L55" s="32">
        <f t="shared" si="7"/>
        <v>197.01968503937007</v>
      </c>
      <c r="M55" s="32">
        <f t="shared" si="7"/>
        <v>197.01968503937007</v>
      </c>
      <c r="N55" s="32">
        <f t="shared" si="7"/>
        <v>197.01968503937007</v>
      </c>
      <c r="O55" t="s">
        <v>63</v>
      </c>
    </row>
    <row r="56" spans="1:15" x14ac:dyDescent="0.25">
      <c r="A56" s="18" t="s">
        <v>67</v>
      </c>
      <c r="B56" s="20">
        <v>569.56299212598424</v>
      </c>
      <c r="C56" s="32">
        <f t="shared" si="7"/>
        <v>47.463582677165356</v>
      </c>
      <c r="D56" s="32">
        <f t="shared" si="7"/>
        <v>47.463582677165356</v>
      </c>
      <c r="E56" s="32">
        <f t="shared" si="7"/>
        <v>47.463582677165356</v>
      </c>
      <c r="F56" s="32">
        <f t="shared" si="7"/>
        <v>47.463582677165356</v>
      </c>
      <c r="G56" s="32">
        <f t="shared" si="7"/>
        <v>47.463582677165356</v>
      </c>
      <c r="H56" s="32">
        <f t="shared" si="7"/>
        <v>47.463582677165356</v>
      </c>
      <c r="I56" s="32">
        <f t="shared" si="7"/>
        <v>47.463582677165356</v>
      </c>
      <c r="J56" s="32">
        <f t="shared" si="7"/>
        <v>47.463582677165356</v>
      </c>
      <c r="K56" s="32">
        <f t="shared" si="7"/>
        <v>47.463582677165356</v>
      </c>
      <c r="L56" s="32">
        <f t="shared" si="7"/>
        <v>47.463582677165356</v>
      </c>
      <c r="M56" s="32">
        <f t="shared" si="7"/>
        <v>47.463582677165356</v>
      </c>
      <c r="N56" s="32">
        <f t="shared" si="7"/>
        <v>47.463582677165356</v>
      </c>
      <c r="O56" t="s">
        <v>63</v>
      </c>
    </row>
    <row r="57" spans="1:15" x14ac:dyDescent="0.25">
      <c r="A57" s="18" t="s">
        <v>68</v>
      </c>
      <c r="B57" s="20">
        <v>61.677165354330711</v>
      </c>
      <c r="C57" s="32">
        <f t="shared" si="7"/>
        <v>5.1397637795275593</v>
      </c>
      <c r="D57" s="32">
        <f t="shared" si="7"/>
        <v>5.1397637795275593</v>
      </c>
      <c r="E57" s="32">
        <f t="shared" si="7"/>
        <v>5.1397637795275593</v>
      </c>
      <c r="F57" s="32">
        <f t="shared" si="7"/>
        <v>5.1397637795275593</v>
      </c>
      <c r="G57" s="32">
        <f t="shared" si="7"/>
        <v>5.1397637795275593</v>
      </c>
      <c r="H57" s="32">
        <f t="shared" si="7"/>
        <v>5.1397637795275593</v>
      </c>
      <c r="I57" s="32">
        <f t="shared" si="7"/>
        <v>5.1397637795275593</v>
      </c>
      <c r="J57" s="32">
        <f t="shared" si="7"/>
        <v>5.1397637795275593</v>
      </c>
      <c r="K57" s="32">
        <f t="shared" si="7"/>
        <v>5.1397637795275593</v>
      </c>
      <c r="L57" s="32">
        <f t="shared" si="7"/>
        <v>5.1397637795275593</v>
      </c>
      <c r="M57" s="32">
        <f t="shared" si="7"/>
        <v>5.1397637795275593</v>
      </c>
      <c r="N57" s="32">
        <f t="shared" si="7"/>
        <v>5.1397637795275593</v>
      </c>
      <c r="O57" t="s">
        <v>63</v>
      </c>
    </row>
    <row r="58" spans="1:15" x14ac:dyDescent="0.25">
      <c r="A58" s="18" t="s">
        <v>69</v>
      </c>
      <c r="B58" s="20">
        <v>308.05511811023626</v>
      </c>
      <c r="C58" s="32">
        <f t="shared" si="7"/>
        <v>25.671259842519689</v>
      </c>
      <c r="D58" s="32">
        <f t="shared" si="7"/>
        <v>25.671259842519689</v>
      </c>
      <c r="E58" s="32">
        <f t="shared" si="7"/>
        <v>25.671259842519689</v>
      </c>
      <c r="F58" s="32">
        <f t="shared" si="7"/>
        <v>25.671259842519689</v>
      </c>
      <c r="G58" s="32">
        <f t="shared" si="7"/>
        <v>25.671259842519689</v>
      </c>
      <c r="H58" s="32">
        <f t="shared" si="7"/>
        <v>25.671259842519689</v>
      </c>
      <c r="I58" s="32">
        <f t="shared" si="7"/>
        <v>25.671259842519689</v>
      </c>
      <c r="J58" s="32">
        <f t="shared" si="7"/>
        <v>25.671259842519689</v>
      </c>
      <c r="K58" s="32">
        <f t="shared" si="7"/>
        <v>25.671259842519689</v>
      </c>
      <c r="L58" s="32">
        <f t="shared" si="7"/>
        <v>25.671259842519689</v>
      </c>
      <c r="M58" s="32">
        <f t="shared" si="7"/>
        <v>25.671259842519689</v>
      </c>
      <c r="N58" s="32">
        <f t="shared" si="7"/>
        <v>25.671259842519689</v>
      </c>
      <c r="O58" t="s">
        <v>63</v>
      </c>
    </row>
    <row r="59" spans="1:15" x14ac:dyDescent="0.25">
      <c r="A59" s="18" t="s">
        <v>70</v>
      </c>
      <c r="B59" s="20">
        <v>415.53543307086619</v>
      </c>
      <c r="C59" s="32">
        <f t="shared" si="7"/>
        <v>34.627952755905518</v>
      </c>
      <c r="D59" s="32">
        <f t="shared" si="7"/>
        <v>34.627952755905518</v>
      </c>
      <c r="E59" s="32">
        <f t="shared" si="7"/>
        <v>34.627952755905518</v>
      </c>
      <c r="F59" s="32">
        <f t="shared" si="7"/>
        <v>34.627952755905518</v>
      </c>
      <c r="G59" s="32">
        <f t="shared" si="7"/>
        <v>34.627952755905518</v>
      </c>
      <c r="H59" s="32">
        <f t="shared" si="7"/>
        <v>34.627952755905518</v>
      </c>
      <c r="I59" s="32">
        <f t="shared" si="7"/>
        <v>34.627952755905518</v>
      </c>
      <c r="J59" s="32">
        <f t="shared" si="7"/>
        <v>34.627952755905518</v>
      </c>
      <c r="K59" s="32">
        <f t="shared" si="7"/>
        <v>34.627952755905518</v>
      </c>
      <c r="L59" s="32">
        <f t="shared" si="7"/>
        <v>34.627952755905518</v>
      </c>
      <c r="M59" s="32">
        <f t="shared" si="7"/>
        <v>34.627952755905518</v>
      </c>
      <c r="N59" s="32">
        <f t="shared" si="7"/>
        <v>34.627952755905518</v>
      </c>
      <c r="O59" t="s">
        <v>63</v>
      </c>
    </row>
    <row r="60" spans="1:15" x14ac:dyDescent="0.25">
      <c r="A60" s="18" t="s">
        <v>71</v>
      </c>
      <c r="B60" s="20">
        <v>583.70078740157487</v>
      </c>
      <c r="C60" s="32">
        <f t="shared" si="7"/>
        <v>48.64173228346457</v>
      </c>
      <c r="D60" s="32">
        <f t="shared" si="7"/>
        <v>48.64173228346457</v>
      </c>
      <c r="E60" s="32">
        <f t="shared" si="7"/>
        <v>48.64173228346457</v>
      </c>
      <c r="F60" s="32">
        <f t="shared" si="7"/>
        <v>48.64173228346457</v>
      </c>
      <c r="G60" s="32">
        <f t="shared" si="7"/>
        <v>48.64173228346457</v>
      </c>
      <c r="H60" s="32">
        <f t="shared" si="7"/>
        <v>48.64173228346457</v>
      </c>
      <c r="I60" s="32">
        <f t="shared" si="7"/>
        <v>48.64173228346457</v>
      </c>
      <c r="J60" s="32">
        <f t="shared" si="7"/>
        <v>48.64173228346457</v>
      </c>
      <c r="K60" s="32">
        <f t="shared" si="7"/>
        <v>48.64173228346457</v>
      </c>
      <c r="L60" s="32">
        <f t="shared" si="7"/>
        <v>48.64173228346457</v>
      </c>
      <c r="M60" s="32">
        <f t="shared" si="7"/>
        <v>48.64173228346457</v>
      </c>
      <c r="N60" s="32">
        <f t="shared" si="7"/>
        <v>48.64173228346457</v>
      </c>
      <c r="O60" t="s">
        <v>63</v>
      </c>
    </row>
    <row r="61" spans="1:15" x14ac:dyDescent="0.25">
      <c r="A61" s="18" t="s">
        <v>72</v>
      </c>
      <c r="B61" s="20">
        <v>9.9212598425196852</v>
      </c>
      <c r="C61" s="32">
        <f t="shared" si="7"/>
        <v>0.82677165354330706</v>
      </c>
      <c r="D61" s="32">
        <f t="shared" si="7"/>
        <v>0.82677165354330706</v>
      </c>
      <c r="E61" s="32">
        <f t="shared" si="7"/>
        <v>0.82677165354330706</v>
      </c>
      <c r="F61" s="32">
        <f t="shared" si="7"/>
        <v>0.82677165354330706</v>
      </c>
      <c r="G61" s="32">
        <f t="shared" si="7"/>
        <v>0.82677165354330706</v>
      </c>
      <c r="H61" s="32">
        <f t="shared" si="7"/>
        <v>0.82677165354330706</v>
      </c>
      <c r="I61" s="32">
        <f t="shared" si="7"/>
        <v>0.82677165354330706</v>
      </c>
      <c r="J61" s="32">
        <f t="shared" si="7"/>
        <v>0.82677165354330706</v>
      </c>
      <c r="K61" s="32">
        <f t="shared" si="7"/>
        <v>0.82677165354330706</v>
      </c>
      <c r="L61" s="32">
        <f t="shared" si="7"/>
        <v>0.82677165354330706</v>
      </c>
      <c r="M61" s="32">
        <f t="shared" si="7"/>
        <v>0.82677165354330706</v>
      </c>
      <c r="N61" s="32">
        <f t="shared" si="7"/>
        <v>0.82677165354330706</v>
      </c>
      <c r="O61" t="s">
        <v>63</v>
      </c>
    </row>
    <row r="62" spans="1:15" x14ac:dyDescent="0.25">
      <c r="A62" s="18" t="s">
        <v>73</v>
      </c>
      <c r="B62" s="20">
        <v>19740</v>
      </c>
      <c r="C62" s="32">
        <f t="shared" si="7"/>
        <v>1645</v>
      </c>
      <c r="D62" s="32">
        <f t="shared" si="7"/>
        <v>1645</v>
      </c>
      <c r="E62" s="32">
        <f t="shared" si="7"/>
        <v>1645</v>
      </c>
      <c r="F62" s="32">
        <f t="shared" si="7"/>
        <v>1645</v>
      </c>
      <c r="G62" s="32">
        <f t="shared" si="7"/>
        <v>1645</v>
      </c>
      <c r="H62" s="32">
        <f t="shared" si="7"/>
        <v>1645</v>
      </c>
      <c r="I62" s="32">
        <f t="shared" si="7"/>
        <v>1645</v>
      </c>
      <c r="J62" s="32">
        <f t="shared" si="7"/>
        <v>1645</v>
      </c>
      <c r="K62" s="32">
        <f t="shared" si="7"/>
        <v>1645</v>
      </c>
      <c r="L62" s="32">
        <f t="shared" si="7"/>
        <v>1645</v>
      </c>
      <c r="M62" s="32">
        <f t="shared" si="7"/>
        <v>1645</v>
      </c>
      <c r="N62" s="32">
        <f t="shared" si="7"/>
        <v>1645</v>
      </c>
      <c r="O62" t="s">
        <v>74</v>
      </c>
    </row>
    <row r="63" spans="1:15" x14ac:dyDescent="0.25">
      <c r="A63" s="18" t="s">
        <v>75</v>
      </c>
      <c r="B63" s="20">
        <v>252</v>
      </c>
      <c r="C63" s="32">
        <f t="shared" si="7"/>
        <v>21</v>
      </c>
      <c r="D63" s="32">
        <f t="shared" si="7"/>
        <v>21</v>
      </c>
      <c r="E63" s="32">
        <f t="shared" si="7"/>
        <v>21</v>
      </c>
      <c r="F63" s="32">
        <f t="shared" si="7"/>
        <v>21</v>
      </c>
      <c r="G63" s="32">
        <f t="shared" si="7"/>
        <v>21</v>
      </c>
      <c r="H63" s="32">
        <f t="shared" si="7"/>
        <v>21</v>
      </c>
      <c r="I63" s="32">
        <f t="shared" si="7"/>
        <v>21</v>
      </c>
      <c r="J63" s="32">
        <f t="shared" si="7"/>
        <v>21</v>
      </c>
      <c r="K63" s="32">
        <f t="shared" si="7"/>
        <v>21</v>
      </c>
      <c r="L63" s="32">
        <f t="shared" si="7"/>
        <v>21</v>
      </c>
      <c r="M63" s="32">
        <f t="shared" si="7"/>
        <v>21</v>
      </c>
      <c r="N63" s="32">
        <f t="shared" si="7"/>
        <v>21</v>
      </c>
      <c r="O63" t="s">
        <v>74</v>
      </c>
    </row>
    <row r="64" spans="1:15" x14ac:dyDescent="0.25">
      <c r="A64" s="18" t="s">
        <v>76</v>
      </c>
      <c r="B64" s="20">
        <v>1008</v>
      </c>
      <c r="C64" s="32">
        <f t="shared" si="7"/>
        <v>84</v>
      </c>
      <c r="D64" s="32">
        <f t="shared" si="7"/>
        <v>84</v>
      </c>
      <c r="E64" s="32">
        <f t="shared" si="7"/>
        <v>84</v>
      </c>
      <c r="F64" s="32">
        <f t="shared" si="7"/>
        <v>84</v>
      </c>
      <c r="G64" s="32">
        <f t="shared" si="7"/>
        <v>84</v>
      </c>
      <c r="H64" s="32">
        <f t="shared" si="7"/>
        <v>84</v>
      </c>
      <c r="I64" s="32">
        <f t="shared" si="7"/>
        <v>84</v>
      </c>
      <c r="J64" s="32">
        <f t="shared" si="7"/>
        <v>84</v>
      </c>
      <c r="K64" s="32">
        <f t="shared" si="7"/>
        <v>84</v>
      </c>
      <c r="L64" s="32">
        <f t="shared" si="7"/>
        <v>84</v>
      </c>
      <c r="M64" s="32">
        <f t="shared" si="7"/>
        <v>84</v>
      </c>
      <c r="N64" s="32">
        <f t="shared" si="7"/>
        <v>84</v>
      </c>
      <c r="O64" t="s">
        <v>74</v>
      </c>
    </row>
    <row r="65" spans="1:15" x14ac:dyDescent="0.25">
      <c r="A65" s="18" t="s">
        <v>77</v>
      </c>
      <c r="B65" s="20">
        <v>798</v>
      </c>
      <c r="C65" s="32">
        <f t="shared" si="7"/>
        <v>66.5</v>
      </c>
      <c r="D65" s="32">
        <f t="shared" si="7"/>
        <v>66.5</v>
      </c>
      <c r="E65" s="32">
        <f t="shared" si="7"/>
        <v>66.5</v>
      </c>
      <c r="F65" s="32">
        <f t="shared" si="7"/>
        <v>66.5</v>
      </c>
      <c r="G65" s="32">
        <f t="shared" si="7"/>
        <v>66.5</v>
      </c>
      <c r="H65" s="32">
        <f t="shared" si="7"/>
        <v>66.5</v>
      </c>
      <c r="I65" s="32">
        <f t="shared" si="7"/>
        <v>66.5</v>
      </c>
      <c r="J65" s="32">
        <f t="shared" si="7"/>
        <v>66.5</v>
      </c>
      <c r="K65" s="32">
        <f t="shared" si="7"/>
        <v>66.5</v>
      </c>
      <c r="L65" s="32">
        <f t="shared" si="7"/>
        <v>66.5</v>
      </c>
      <c r="M65" s="32">
        <f t="shared" si="7"/>
        <v>66.5</v>
      </c>
      <c r="N65" s="32">
        <f t="shared" si="7"/>
        <v>66.5</v>
      </c>
      <c r="O65" t="s">
        <v>74</v>
      </c>
    </row>
    <row r="66" spans="1:15" x14ac:dyDescent="0.25">
      <c r="A66" s="18" t="s">
        <v>78</v>
      </c>
      <c r="B66" s="20">
        <v>0</v>
      </c>
      <c r="C66" s="32">
        <f t="shared" si="7"/>
        <v>0</v>
      </c>
      <c r="D66" s="32">
        <f t="shared" si="7"/>
        <v>0</v>
      </c>
      <c r="E66" s="32">
        <f t="shared" si="7"/>
        <v>0</v>
      </c>
      <c r="F66" s="32">
        <f t="shared" si="7"/>
        <v>0</v>
      </c>
      <c r="G66" s="32">
        <f t="shared" si="7"/>
        <v>0</v>
      </c>
      <c r="H66" s="32">
        <f t="shared" si="7"/>
        <v>0</v>
      </c>
      <c r="I66" s="32">
        <f t="shared" si="7"/>
        <v>0</v>
      </c>
      <c r="J66" s="32">
        <f t="shared" si="7"/>
        <v>0</v>
      </c>
      <c r="K66" s="32">
        <f t="shared" si="7"/>
        <v>0</v>
      </c>
      <c r="L66" s="32">
        <f t="shared" si="7"/>
        <v>0</v>
      </c>
      <c r="M66" s="32">
        <f t="shared" si="7"/>
        <v>0</v>
      </c>
      <c r="N66" s="32">
        <f t="shared" si="7"/>
        <v>0</v>
      </c>
      <c r="O66" t="s">
        <v>74</v>
      </c>
    </row>
    <row r="67" spans="1:15" x14ac:dyDescent="0.25">
      <c r="A67" s="18" t="s">
        <v>79</v>
      </c>
      <c r="B67" s="20">
        <v>168</v>
      </c>
      <c r="C67" s="32">
        <f t="shared" si="7"/>
        <v>14</v>
      </c>
      <c r="D67" s="32">
        <f t="shared" si="7"/>
        <v>14</v>
      </c>
      <c r="E67" s="32">
        <f t="shared" si="7"/>
        <v>14</v>
      </c>
      <c r="F67" s="32">
        <f t="shared" si="7"/>
        <v>14</v>
      </c>
      <c r="G67" s="32">
        <f t="shared" si="7"/>
        <v>14</v>
      </c>
      <c r="H67" s="32">
        <f t="shared" si="7"/>
        <v>14</v>
      </c>
      <c r="I67" s="32">
        <f t="shared" si="7"/>
        <v>14</v>
      </c>
      <c r="J67" s="32">
        <f t="shared" si="7"/>
        <v>14</v>
      </c>
      <c r="K67" s="32">
        <f t="shared" si="7"/>
        <v>14</v>
      </c>
      <c r="L67" s="32">
        <f t="shared" si="7"/>
        <v>14</v>
      </c>
      <c r="M67" s="32">
        <f t="shared" si="7"/>
        <v>14</v>
      </c>
      <c r="N67" s="32">
        <f t="shared" si="7"/>
        <v>14</v>
      </c>
      <c r="O67" t="s">
        <v>74</v>
      </c>
    </row>
    <row r="68" spans="1:15" ht="17.25" x14ac:dyDescent="0.4">
      <c r="A68" s="18" t="s">
        <v>80</v>
      </c>
      <c r="B68" s="28">
        <v>4200</v>
      </c>
      <c r="C68" s="49">
        <f t="shared" si="7"/>
        <v>350</v>
      </c>
      <c r="D68" s="49">
        <f t="shared" si="7"/>
        <v>350</v>
      </c>
      <c r="E68" s="49">
        <f t="shared" si="7"/>
        <v>350</v>
      </c>
      <c r="F68" s="49">
        <f t="shared" si="7"/>
        <v>350</v>
      </c>
      <c r="G68" s="49">
        <f t="shared" si="7"/>
        <v>350</v>
      </c>
      <c r="H68" s="49">
        <f t="shared" si="7"/>
        <v>350</v>
      </c>
      <c r="I68" s="49">
        <f t="shared" si="7"/>
        <v>350</v>
      </c>
      <c r="J68" s="49">
        <f t="shared" si="7"/>
        <v>350</v>
      </c>
      <c r="K68" s="49">
        <f t="shared" si="7"/>
        <v>350</v>
      </c>
      <c r="L68" s="49">
        <f t="shared" si="7"/>
        <v>350</v>
      </c>
      <c r="M68" s="49">
        <f t="shared" si="7"/>
        <v>350</v>
      </c>
      <c r="N68" s="49">
        <f t="shared" si="7"/>
        <v>350</v>
      </c>
      <c r="O68" t="s">
        <v>74</v>
      </c>
    </row>
    <row r="69" spans="1:15" x14ac:dyDescent="0.25">
      <c r="A69" s="18" t="s">
        <v>81</v>
      </c>
      <c r="B69" s="15">
        <f>SUM(B52:B68)</f>
        <v>31394.917322834644</v>
      </c>
      <c r="C69" s="38">
        <f t="shared" ref="C69:N69" si="8">SUM(C52:C68)</f>
        <v>2616.2431102362207</v>
      </c>
      <c r="D69" s="38">
        <f t="shared" si="8"/>
        <v>2616.2431102362207</v>
      </c>
      <c r="E69" s="38">
        <f t="shared" si="8"/>
        <v>2616.2431102362207</v>
      </c>
      <c r="F69" s="38">
        <f t="shared" si="8"/>
        <v>2616.2431102362207</v>
      </c>
      <c r="G69" s="38">
        <f t="shared" si="8"/>
        <v>2616.2431102362207</v>
      </c>
      <c r="H69" s="38">
        <f t="shared" si="8"/>
        <v>2616.2431102362207</v>
      </c>
      <c r="I69" s="38">
        <f t="shared" si="8"/>
        <v>2616.2431102362207</v>
      </c>
      <c r="J69" s="38">
        <f t="shared" si="8"/>
        <v>2616.2431102362207</v>
      </c>
      <c r="K69" s="38">
        <f t="shared" si="8"/>
        <v>2616.2431102362207</v>
      </c>
      <c r="L69" s="38">
        <f t="shared" si="8"/>
        <v>2616.2431102362207</v>
      </c>
      <c r="M69" s="38">
        <f t="shared" si="8"/>
        <v>2616.2431102362207</v>
      </c>
      <c r="N69" s="38">
        <f t="shared" si="8"/>
        <v>2616.2431102362207</v>
      </c>
    </row>
    <row r="70" spans="1:15" x14ac:dyDescent="0.25">
      <c r="A70" s="18"/>
      <c r="B70" s="20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5" x14ac:dyDescent="0.25">
      <c r="A71" s="33" t="s">
        <v>82</v>
      </c>
      <c r="B71" s="20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5" x14ac:dyDescent="0.25">
      <c r="A72" s="18" t="s">
        <v>83</v>
      </c>
      <c r="B72" s="20">
        <v>27779.527559055121</v>
      </c>
      <c r="C72" s="32">
        <f t="shared" ref="C72:N73" si="9">$B72/12</f>
        <v>2314.9606299212601</v>
      </c>
      <c r="D72" s="32">
        <f t="shared" si="9"/>
        <v>2314.9606299212601</v>
      </c>
      <c r="E72" s="32">
        <f t="shared" si="9"/>
        <v>2314.9606299212601</v>
      </c>
      <c r="F72" s="32">
        <f t="shared" si="9"/>
        <v>2314.9606299212601</v>
      </c>
      <c r="G72" s="32">
        <f t="shared" si="9"/>
        <v>2314.9606299212601</v>
      </c>
      <c r="H72" s="32">
        <f t="shared" si="9"/>
        <v>2314.9606299212601</v>
      </c>
      <c r="I72" s="32">
        <f t="shared" si="9"/>
        <v>2314.9606299212601</v>
      </c>
      <c r="J72" s="32">
        <f t="shared" si="9"/>
        <v>2314.9606299212601</v>
      </c>
      <c r="K72" s="32">
        <f t="shared" si="9"/>
        <v>2314.9606299212601</v>
      </c>
      <c r="L72" s="32">
        <f t="shared" si="9"/>
        <v>2314.9606299212601</v>
      </c>
      <c r="M72" s="32">
        <f t="shared" si="9"/>
        <v>2314.9606299212601</v>
      </c>
      <c r="N72" s="32">
        <f t="shared" si="9"/>
        <v>2314.9606299212601</v>
      </c>
      <c r="O72" t="s">
        <v>29</v>
      </c>
    </row>
    <row r="73" spans="1:15" ht="17.25" x14ac:dyDescent="0.4">
      <c r="A73" s="18" t="s">
        <v>84</v>
      </c>
      <c r="B73" s="28">
        <v>0</v>
      </c>
      <c r="C73" s="49">
        <f t="shared" si="9"/>
        <v>0</v>
      </c>
      <c r="D73" s="49">
        <f t="shared" si="9"/>
        <v>0</v>
      </c>
      <c r="E73" s="49">
        <f t="shared" si="9"/>
        <v>0</v>
      </c>
      <c r="F73" s="49">
        <f t="shared" si="9"/>
        <v>0</v>
      </c>
      <c r="G73" s="49">
        <f t="shared" si="9"/>
        <v>0</v>
      </c>
      <c r="H73" s="49">
        <f t="shared" si="9"/>
        <v>0</v>
      </c>
      <c r="I73" s="49">
        <f t="shared" si="9"/>
        <v>0</v>
      </c>
      <c r="J73" s="49">
        <f t="shared" si="9"/>
        <v>0</v>
      </c>
      <c r="K73" s="49">
        <f t="shared" si="9"/>
        <v>0</v>
      </c>
      <c r="L73" s="49">
        <f t="shared" si="9"/>
        <v>0</v>
      </c>
      <c r="M73" s="49">
        <f t="shared" si="9"/>
        <v>0</v>
      </c>
      <c r="N73" s="49">
        <f t="shared" si="9"/>
        <v>0</v>
      </c>
    </row>
    <row r="74" spans="1:15" x14ac:dyDescent="0.25">
      <c r="A74" s="18"/>
      <c r="B74" s="15">
        <f>SUM(B72:B73)</f>
        <v>27779.527559055121</v>
      </c>
      <c r="C74" s="38">
        <f t="shared" ref="C74:N74" si="10">SUM(C72:C73)</f>
        <v>2314.9606299212601</v>
      </c>
      <c r="D74" s="38">
        <f t="shared" si="10"/>
        <v>2314.9606299212601</v>
      </c>
      <c r="E74" s="38">
        <f t="shared" si="10"/>
        <v>2314.9606299212601</v>
      </c>
      <c r="F74" s="38">
        <f t="shared" si="10"/>
        <v>2314.9606299212601</v>
      </c>
      <c r="G74" s="38">
        <f t="shared" si="10"/>
        <v>2314.9606299212601</v>
      </c>
      <c r="H74" s="38">
        <f t="shared" si="10"/>
        <v>2314.9606299212601</v>
      </c>
      <c r="I74" s="38">
        <f t="shared" si="10"/>
        <v>2314.9606299212601</v>
      </c>
      <c r="J74" s="38">
        <f t="shared" si="10"/>
        <v>2314.9606299212601</v>
      </c>
      <c r="K74" s="38">
        <f t="shared" si="10"/>
        <v>2314.9606299212601</v>
      </c>
      <c r="L74" s="38">
        <f t="shared" si="10"/>
        <v>2314.9606299212601</v>
      </c>
      <c r="M74" s="38">
        <f t="shared" si="10"/>
        <v>2314.9606299212601</v>
      </c>
      <c r="N74" s="38">
        <f t="shared" si="10"/>
        <v>2314.9606299212601</v>
      </c>
    </row>
    <row r="75" spans="1:15" x14ac:dyDescent="0.25">
      <c r="A75" s="18"/>
      <c r="B75" s="20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5" x14ac:dyDescent="0.25">
      <c r="A76" s="33" t="s">
        <v>85</v>
      </c>
      <c r="B76" s="20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5" x14ac:dyDescent="0.25">
      <c r="A77" s="18" t="s">
        <v>86</v>
      </c>
      <c r="B77" s="21">
        <v>0</v>
      </c>
      <c r="C77" s="32">
        <f t="shared" ref="C77:N85" si="11">$B77/12</f>
        <v>0</v>
      </c>
      <c r="D77" s="32">
        <f t="shared" si="11"/>
        <v>0</v>
      </c>
      <c r="E77" s="32">
        <f t="shared" si="11"/>
        <v>0</v>
      </c>
      <c r="F77" s="32">
        <f t="shared" si="11"/>
        <v>0</v>
      </c>
      <c r="G77" s="32">
        <f t="shared" si="11"/>
        <v>0</v>
      </c>
      <c r="H77" s="32">
        <f t="shared" si="11"/>
        <v>0</v>
      </c>
      <c r="I77" s="32">
        <f t="shared" si="11"/>
        <v>0</v>
      </c>
      <c r="J77" s="32">
        <f t="shared" si="11"/>
        <v>0</v>
      </c>
      <c r="K77" s="32">
        <f t="shared" si="11"/>
        <v>0</v>
      </c>
      <c r="L77" s="32">
        <f t="shared" si="11"/>
        <v>0</v>
      </c>
      <c r="M77" s="32">
        <f t="shared" si="11"/>
        <v>0</v>
      </c>
      <c r="N77" s="32">
        <f t="shared" si="11"/>
        <v>0</v>
      </c>
      <c r="O77" t="s">
        <v>52</v>
      </c>
    </row>
    <row r="78" spans="1:15" x14ac:dyDescent="0.25">
      <c r="A78" s="18" t="s">
        <v>87</v>
      </c>
      <c r="B78" s="21">
        <v>1600</v>
      </c>
      <c r="C78" s="32">
        <f t="shared" si="11"/>
        <v>133.33333333333334</v>
      </c>
      <c r="D78" s="32">
        <f t="shared" si="11"/>
        <v>133.33333333333334</v>
      </c>
      <c r="E78" s="32">
        <f t="shared" si="11"/>
        <v>133.33333333333334</v>
      </c>
      <c r="F78" s="32">
        <f t="shared" si="11"/>
        <v>133.33333333333334</v>
      </c>
      <c r="G78" s="32">
        <f t="shared" si="11"/>
        <v>133.33333333333334</v>
      </c>
      <c r="H78" s="32">
        <f t="shared" si="11"/>
        <v>133.33333333333334</v>
      </c>
      <c r="I78" s="32">
        <f t="shared" si="11"/>
        <v>133.33333333333334</v>
      </c>
      <c r="J78" s="32">
        <f t="shared" si="11"/>
        <v>133.33333333333334</v>
      </c>
      <c r="K78" s="32">
        <f t="shared" si="11"/>
        <v>133.33333333333334</v>
      </c>
      <c r="L78" s="32">
        <f t="shared" si="11"/>
        <v>133.33333333333334</v>
      </c>
      <c r="M78" s="32">
        <f t="shared" si="11"/>
        <v>133.33333333333334</v>
      </c>
      <c r="N78" s="32">
        <f t="shared" si="11"/>
        <v>133.33333333333334</v>
      </c>
      <c r="O78" t="s">
        <v>52</v>
      </c>
    </row>
    <row r="79" spans="1:15" x14ac:dyDescent="0.25">
      <c r="A79" s="18" t="s">
        <v>88</v>
      </c>
      <c r="B79" s="21">
        <v>1200</v>
      </c>
      <c r="C79" s="32">
        <f t="shared" si="11"/>
        <v>100</v>
      </c>
      <c r="D79" s="32">
        <f t="shared" si="11"/>
        <v>100</v>
      </c>
      <c r="E79" s="32">
        <f t="shared" si="11"/>
        <v>100</v>
      </c>
      <c r="F79" s="32">
        <f t="shared" si="11"/>
        <v>100</v>
      </c>
      <c r="G79" s="32">
        <f t="shared" si="11"/>
        <v>100</v>
      </c>
      <c r="H79" s="32">
        <f t="shared" si="11"/>
        <v>100</v>
      </c>
      <c r="I79" s="32">
        <f t="shared" si="11"/>
        <v>100</v>
      </c>
      <c r="J79" s="32">
        <f t="shared" si="11"/>
        <v>100</v>
      </c>
      <c r="K79" s="32">
        <f t="shared" si="11"/>
        <v>100</v>
      </c>
      <c r="L79" s="32">
        <f t="shared" si="11"/>
        <v>100</v>
      </c>
      <c r="M79" s="32">
        <f t="shared" si="11"/>
        <v>100</v>
      </c>
      <c r="N79" s="32">
        <f t="shared" si="11"/>
        <v>100</v>
      </c>
      <c r="O79" t="s">
        <v>52</v>
      </c>
    </row>
    <row r="80" spans="1:15" x14ac:dyDescent="0.25">
      <c r="A80" s="18" t="s">
        <v>89</v>
      </c>
      <c r="B80" s="21">
        <v>780</v>
      </c>
      <c r="C80" s="32">
        <f t="shared" si="11"/>
        <v>65</v>
      </c>
      <c r="D80" s="32">
        <f t="shared" si="11"/>
        <v>65</v>
      </c>
      <c r="E80" s="32">
        <f t="shared" si="11"/>
        <v>65</v>
      </c>
      <c r="F80" s="32">
        <f t="shared" si="11"/>
        <v>65</v>
      </c>
      <c r="G80" s="32">
        <f t="shared" si="11"/>
        <v>65</v>
      </c>
      <c r="H80" s="32">
        <f t="shared" si="11"/>
        <v>65</v>
      </c>
      <c r="I80" s="32">
        <f t="shared" si="11"/>
        <v>65</v>
      </c>
      <c r="J80" s="32">
        <f t="shared" si="11"/>
        <v>65</v>
      </c>
      <c r="K80" s="32">
        <f t="shared" si="11"/>
        <v>65</v>
      </c>
      <c r="L80" s="32">
        <f t="shared" si="11"/>
        <v>65</v>
      </c>
      <c r="M80" s="32">
        <f t="shared" si="11"/>
        <v>65</v>
      </c>
      <c r="N80" s="32">
        <f t="shared" si="11"/>
        <v>65</v>
      </c>
      <c r="O80" t="s">
        <v>52</v>
      </c>
    </row>
    <row r="81" spans="1:15" x14ac:dyDescent="0.25">
      <c r="A81" s="18" t="s">
        <v>90</v>
      </c>
      <c r="B81" s="21">
        <v>1800</v>
      </c>
      <c r="C81" s="32">
        <f t="shared" si="11"/>
        <v>150</v>
      </c>
      <c r="D81" s="32">
        <f t="shared" si="11"/>
        <v>150</v>
      </c>
      <c r="E81" s="32">
        <f t="shared" si="11"/>
        <v>150</v>
      </c>
      <c r="F81" s="32">
        <f t="shared" si="11"/>
        <v>150</v>
      </c>
      <c r="G81" s="32">
        <f t="shared" si="11"/>
        <v>150</v>
      </c>
      <c r="H81" s="32">
        <f t="shared" si="11"/>
        <v>150</v>
      </c>
      <c r="I81" s="32">
        <f t="shared" si="11"/>
        <v>150</v>
      </c>
      <c r="J81" s="32">
        <f t="shared" si="11"/>
        <v>150</v>
      </c>
      <c r="K81" s="32">
        <f t="shared" si="11"/>
        <v>150</v>
      </c>
      <c r="L81" s="32">
        <f t="shared" si="11"/>
        <v>150</v>
      </c>
      <c r="M81" s="32">
        <f t="shared" si="11"/>
        <v>150</v>
      </c>
      <c r="N81" s="32">
        <f t="shared" si="11"/>
        <v>150</v>
      </c>
      <c r="O81" t="s">
        <v>52</v>
      </c>
    </row>
    <row r="82" spans="1:15" x14ac:dyDescent="0.25">
      <c r="A82" s="18" t="s">
        <v>91</v>
      </c>
      <c r="B82" s="21">
        <v>0</v>
      </c>
      <c r="C82" s="32">
        <f t="shared" si="11"/>
        <v>0</v>
      </c>
      <c r="D82" s="32">
        <f t="shared" si="11"/>
        <v>0</v>
      </c>
      <c r="E82" s="32">
        <f t="shared" si="11"/>
        <v>0</v>
      </c>
      <c r="F82" s="32">
        <f t="shared" si="11"/>
        <v>0</v>
      </c>
      <c r="G82" s="32">
        <f t="shared" si="11"/>
        <v>0</v>
      </c>
      <c r="H82" s="32">
        <f t="shared" si="11"/>
        <v>0</v>
      </c>
      <c r="I82" s="32">
        <f t="shared" si="11"/>
        <v>0</v>
      </c>
      <c r="J82" s="32">
        <f t="shared" si="11"/>
        <v>0</v>
      </c>
      <c r="K82" s="32">
        <f t="shared" si="11"/>
        <v>0</v>
      </c>
      <c r="L82" s="32">
        <f t="shared" si="11"/>
        <v>0</v>
      </c>
      <c r="M82" s="32">
        <f t="shared" si="11"/>
        <v>0</v>
      </c>
      <c r="N82" s="32">
        <f t="shared" si="11"/>
        <v>0</v>
      </c>
      <c r="O82" t="s">
        <v>52</v>
      </c>
    </row>
    <row r="83" spans="1:15" x14ac:dyDescent="0.25">
      <c r="A83" s="18" t="s">
        <v>92</v>
      </c>
      <c r="B83" s="21">
        <v>0</v>
      </c>
      <c r="C83" s="32">
        <f t="shared" si="11"/>
        <v>0</v>
      </c>
      <c r="D83" s="32">
        <f t="shared" si="11"/>
        <v>0</v>
      </c>
      <c r="E83" s="32">
        <f t="shared" si="11"/>
        <v>0</v>
      </c>
      <c r="F83" s="32">
        <f t="shared" si="11"/>
        <v>0</v>
      </c>
      <c r="G83" s="32">
        <f t="shared" si="11"/>
        <v>0</v>
      </c>
      <c r="H83" s="32">
        <f t="shared" si="11"/>
        <v>0</v>
      </c>
      <c r="I83" s="32">
        <f t="shared" si="11"/>
        <v>0</v>
      </c>
      <c r="J83" s="32">
        <f t="shared" si="11"/>
        <v>0</v>
      </c>
      <c r="K83" s="32">
        <f t="shared" si="11"/>
        <v>0</v>
      </c>
      <c r="L83" s="32">
        <f t="shared" si="11"/>
        <v>0</v>
      </c>
      <c r="M83" s="32">
        <f t="shared" si="11"/>
        <v>0</v>
      </c>
      <c r="N83" s="32">
        <f t="shared" si="11"/>
        <v>0</v>
      </c>
      <c r="O83" t="s">
        <v>52</v>
      </c>
    </row>
    <row r="84" spans="1:15" x14ac:dyDescent="0.25">
      <c r="A84" s="35" t="s">
        <v>93</v>
      </c>
      <c r="B84" s="21">
        <v>0</v>
      </c>
      <c r="C84" s="32">
        <f t="shared" si="11"/>
        <v>0</v>
      </c>
      <c r="D84" s="32">
        <f t="shared" si="11"/>
        <v>0</v>
      </c>
      <c r="E84" s="32">
        <f t="shared" si="11"/>
        <v>0</v>
      </c>
      <c r="F84" s="32">
        <f t="shared" si="11"/>
        <v>0</v>
      </c>
      <c r="G84" s="32">
        <f t="shared" si="11"/>
        <v>0</v>
      </c>
      <c r="H84" s="32">
        <f t="shared" si="11"/>
        <v>0</v>
      </c>
      <c r="I84" s="32">
        <f t="shared" si="11"/>
        <v>0</v>
      </c>
      <c r="J84" s="32">
        <f t="shared" si="11"/>
        <v>0</v>
      </c>
      <c r="K84" s="32">
        <f t="shared" si="11"/>
        <v>0</v>
      </c>
      <c r="L84" s="32">
        <f t="shared" si="11"/>
        <v>0</v>
      </c>
      <c r="M84" s="32">
        <f t="shared" si="11"/>
        <v>0</v>
      </c>
      <c r="N84" s="32">
        <f t="shared" si="11"/>
        <v>0</v>
      </c>
      <c r="O84" t="s">
        <v>52</v>
      </c>
    </row>
    <row r="85" spans="1:15" ht="17.25" x14ac:dyDescent="0.4">
      <c r="A85" s="35" t="s">
        <v>94</v>
      </c>
      <c r="B85" s="30">
        <v>0</v>
      </c>
      <c r="C85" s="49">
        <f t="shared" si="11"/>
        <v>0</v>
      </c>
      <c r="D85" s="49">
        <f t="shared" si="11"/>
        <v>0</v>
      </c>
      <c r="E85" s="49">
        <f t="shared" si="11"/>
        <v>0</v>
      </c>
      <c r="F85" s="49">
        <f t="shared" si="11"/>
        <v>0</v>
      </c>
      <c r="G85" s="49">
        <f t="shared" si="11"/>
        <v>0</v>
      </c>
      <c r="H85" s="49">
        <f t="shared" si="11"/>
        <v>0</v>
      </c>
      <c r="I85" s="49">
        <f t="shared" si="11"/>
        <v>0</v>
      </c>
      <c r="J85" s="49">
        <f t="shared" si="11"/>
        <v>0</v>
      </c>
      <c r="K85" s="49">
        <f t="shared" si="11"/>
        <v>0</v>
      </c>
      <c r="L85" s="49">
        <f t="shared" si="11"/>
        <v>0</v>
      </c>
      <c r="M85" s="49">
        <f t="shared" si="11"/>
        <v>0</v>
      </c>
      <c r="N85" s="49">
        <f t="shared" si="11"/>
        <v>0</v>
      </c>
    </row>
    <row r="86" spans="1:15" x14ac:dyDescent="0.25">
      <c r="A86" s="35"/>
      <c r="B86" s="15">
        <f>SUM(B77:B85)</f>
        <v>5380</v>
      </c>
      <c r="C86" s="38">
        <f t="shared" ref="C86:N86" si="12">SUM(C77:C85)</f>
        <v>448.33333333333337</v>
      </c>
      <c r="D86" s="38">
        <f t="shared" si="12"/>
        <v>448.33333333333337</v>
      </c>
      <c r="E86" s="38">
        <f t="shared" si="12"/>
        <v>448.33333333333337</v>
      </c>
      <c r="F86" s="38">
        <f t="shared" si="12"/>
        <v>448.33333333333337</v>
      </c>
      <c r="G86" s="38">
        <f t="shared" si="12"/>
        <v>448.33333333333337</v>
      </c>
      <c r="H86" s="38">
        <f t="shared" si="12"/>
        <v>448.33333333333337</v>
      </c>
      <c r="I86" s="38">
        <f t="shared" si="12"/>
        <v>448.33333333333337</v>
      </c>
      <c r="J86" s="38">
        <f t="shared" si="12"/>
        <v>448.33333333333337</v>
      </c>
      <c r="K86" s="38">
        <f t="shared" si="12"/>
        <v>448.33333333333337</v>
      </c>
      <c r="L86" s="38">
        <f t="shared" si="12"/>
        <v>448.33333333333337</v>
      </c>
      <c r="M86" s="38">
        <f t="shared" si="12"/>
        <v>448.33333333333337</v>
      </c>
      <c r="N86" s="38">
        <f t="shared" si="12"/>
        <v>448.33333333333337</v>
      </c>
    </row>
    <row r="87" spans="1:15" x14ac:dyDescent="0.25">
      <c r="A87" s="35"/>
      <c r="B87" s="20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5" x14ac:dyDescent="0.25">
      <c r="A88" s="33" t="s">
        <v>95</v>
      </c>
      <c r="B88" s="20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5" x14ac:dyDescent="0.25">
      <c r="A89" s="18" t="s">
        <v>96</v>
      </c>
      <c r="B89" s="20">
        <v>800000</v>
      </c>
      <c r="C89" s="32">
        <f t="shared" ref="C89:N99" si="13">$B89/12</f>
        <v>66666.666666666672</v>
      </c>
      <c r="D89" s="32">
        <f t="shared" si="13"/>
        <v>66666.666666666672</v>
      </c>
      <c r="E89" s="32">
        <f t="shared" si="13"/>
        <v>66666.666666666672</v>
      </c>
      <c r="F89" s="32">
        <f t="shared" si="13"/>
        <v>66666.666666666672</v>
      </c>
      <c r="G89" s="32">
        <f t="shared" si="13"/>
        <v>66666.666666666672</v>
      </c>
      <c r="H89" s="32">
        <f t="shared" si="13"/>
        <v>66666.666666666672</v>
      </c>
      <c r="I89" s="32">
        <f t="shared" si="13"/>
        <v>66666.666666666672</v>
      </c>
      <c r="J89" s="32">
        <f t="shared" si="13"/>
        <v>66666.666666666672</v>
      </c>
      <c r="K89" s="32">
        <f t="shared" si="13"/>
        <v>66666.666666666672</v>
      </c>
      <c r="L89" s="32">
        <f t="shared" si="13"/>
        <v>66666.666666666672</v>
      </c>
      <c r="M89" s="32">
        <f t="shared" si="13"/>
        <v>66666.666666666672</v>
      </c>
      <c r="N89" s="32">
        <f t="shared" si="13"/>
        <v>66666.666666666672</v>
      </c>
      <c r="O89" t="s">
        <v>97</v>
      </c>
    </row>
    <row r="90" spans="1:15" x14ac:dyDescent="0.25">
      <c r="A90" s="18" t="s">
        <v>98</v>
      </c>
      <c r="B90" s="20">
        <v>60000</v>
      </c>
      <c r="C90" s="32">
        <f t="shared" si="13"/>
        <v>5000</v>
      </c>
      <c r="D90" s="32">
        <f t="shared" si="13"/>
        <v>5000</v>
      </c>
      <c r="E90" s="32">
        <f t="shared" si="13"/>
        <v>5000</v>
      </c>
      <c r="F90" s="32">
        <f t="shared" si="13"/>
        <v>5000</v>
      </c>
      <c r="G90" s="32">
        <f t="shared" si="13"/>
        <v>5000</v>
      </c>
      <c r="H90" s="32">
        <f t="shared" si="13"/>
        <v>5000</v>
      </c>
      <c r="I90" s="32">
        <f t="shared" si="13"/>
        <v>5000</v>
      </c>
      <c r="J90" s="32">
        <f t="shared" si="13"/>
        <v>5000</v>
      </c>
      <c r="K90" s="32">
        <f t="shared" si="13"/>
        <v>5000</v>
      </c>
      <c r="L90" s="32">
        <f t="shared" si="13"/>
        <v>5000</v>
      </c>
      <c r="M90" s="32">
        <f t="shared" si="13"/>
        <v>5000</v>
      </c>
      <c r="N90" s="32">
        <f t="shared" si="13"/>
        <v>5000</v>
      </c>
      <c r="O90" t="s">
        <v>29</v>
      </c>
    </row>
    <row r="91" spans="1:15" x14ac:dyDescent="0.25">
      <c r="A91" s="18" t="s">
        <v>99</v>
      </c>
      <c r="B91" s="20">
        <v>640000</v>
      </c>
      <c r="C91" s="32">
        <f t="shared" si="13"/>
        <v>53333.333333333336</v>
      </c>
      <c r="D91" s="32">
        <f t="shared" si="13"/>
        <v>53333.333333333336</v>
      </c>
      <c r="E91" s="32">
        <f t="shared" si="13"/>
        <v>53333.333333333336</v>
      </c>
      <c r="F91" s="32">
        <f t="shared" si="13"/>
        <v>53333.333333333336</v>
      </c>
      <c r="G91" s="32">
        <f t="shared" si="13"/>
        <v>53333.333333333336</v>
      </c>
      <c r="H91" s="32">
        <f t="shared" si="13"/>
        <v>53333.333333333336</v>
      </c>
      <c r="I91" s="32">
        <f t="shared" si="13"/>
        <v>53333.333333333336</v>
      </c>
      <c r="J91" s="32">
        <f t="shared" si="13"/>
        <v>53333.333333333336</v>
      </c>
      <c r="K91" s="32">
        <f t="shared" si="13"/>
        <v>53333.333333333336</v>
      </c>
      <c r="L91" s="32">
        <f t="shared" si="13"/>
        <v>53333.333333333336</v>
      </c>
      <c r="M91" s="32">
        <f t="shared" si="13"/>
        <v>53333.333333333336</v>
      </c>
      <c r="N91" s="32">
        <f t="shared" si="13"/>
        <v>53333.333333333336</v>
      </c>
      <c r="O91" t="s">
        <v>100</v>
      </c>
    </row>
    <row r="92" spans="1:15" x14ac:dyDescent="0.25">
      <c r="A92" s="18" t="s">
        <v>101</v>
      </c>
      <c r="B92" s="20">
        <v>0</v>
      </c>
      <c r="C92" s="32">
        <f t="shared" si="13"/>
        <v>0</v>
      </c>
      <c r="D92" s="32">
        <f t="shared" si="13"/>
        <v>0</v>
      </c>
      <c r="E92" s="32">
        <f t="shared" si="13"/>
        <v>0</v>
      </c>
      <c r="F92" s="32">
        <f t="shared" si="13"/>
        <v>0</v>
      </c>
      <c r="G92" s="32">
        <f t="shared" si="13"/>
        <v>0</v>
      </c>
      <c r="H92" s="32">
        <f t="shared" si="13"/>
        <v>0</v>
      </c>
      <c r="I92" s="32">
        <f t="shared" si="13"/>
        <v>0</v>
      </c>
      <c r="J92" s="32">
        <f t="shared" si="13"/>
        <v>0</v>
      </c>
      <c r="K92" s="32">
        <f t="shared" si="13"/>
        <v>0</v>
      </c>
      <c r="L92" s="32">
        <f t="shared" si="13"/>
        <v>0</v>
      </c>
      <c r="M92" s="32">
        <f t="shared" si="13"/>
        <v>0</v>
      </c>
      <c r="N92" s="32">
        <f t="shared" si="13"/>
        <v>0</v>
      </c>
      <c r="O92" t="s">
        <v>52</v>
      </c>
    </row>
    <row r="93" spans="1:15" x14ac:dyDescent="0.25">
      <c r="A93" s="18" t="s">
        <v>102</v>
      </c>
      <c r="B93" s="20">
        <v>2893.7007874015749</v>
      </c>
      <c r="C93" s="32">
        <f t="shared" si="13"/>
        <v>241.14173228346456</v>
      </c>
      <c r="D93" s="32">
        <f t="shared" si="13"/>
        <v>241.14173228346456</v>
      </c>
      <c r="E93" s="32">
        <f t="shared" si="13"/>
        <v>241.14173228346456</v>
      </c>
      <c r="F93" s="32">
        <f t="shared" si="13"/>
        <v>241.14173228346456</v>
      </c>
      <c r="G93" s="32">
        <f t="shared" si="13"/>
        <v>241.14173228346456</v>
      </c>
      <c r="H93" s="32">
        <f t="shared" si="13"/>
        <v>241.14173228346456</v>
      </c>
      <c r="I93" s="32">
        <f t="shared" si="13"/>
        <v>241.14173228346456</v>
      </c>
      <c r="J93" s="32">
        <f t="shared" si="13"/>
        <v>241.14173228346456</v>
      </c>
      <c r="K93" s="32">
        <f t="shared" si="13"/>
        <v>241.14173228346456</v>
      </c>
      <c r="L93" s="32">
        <f t="shared" si="13"/>
        <v>241.14173228346456</v>
      </c>
      <c r="M93" s="32">
        <f t="shared" si="13"/>
        <v>241.14173228346456</v>
      </c>
      <c r="N93" s="32">
        <f t="shared" si="13"/>
        <v>241.14173228346456</v>
      </c>
      <c r="O93" t="s">
        <v>103</v>
      </c>
    </row>
    <row r="94" spans="1:15" x14ac:dyDescent="0.25">
      <c r="A94" s="18" t="s">
        <v>104</v>
      </c>
      <c r="B94" s="20">
        <v>50000.000000000007</v>
      </c>
      <c r="C94" s="32">
        <f t="shared" si="13"/>
        <v>4166.666666666667</v>
      </c>
      <c r="D94" s="32">
        <f t="shared" si="13"/>
        <v>4166.666666666667</v>
      </c>
      <c r="E94" s="32">
        <f t="shared" si="13"/>
        <v>4166.666666666667</v>
      </c>
      <c r="F94" s="32">
        <f t="shared" si="13"/>
        <v>4166.666666666667</v>
      </c>
      <c r="G94" s="32">
        <f t="shared" si="13"/>
        <v>4166.666666666667</v>
      </c>
      <c r="H94" s="32">
        <f t="shared" si="13"/>
        <v>4166.666666666667</v>
      </c>
      <c r="I94" s="32">
        <f t="shared" si="13"/>
        <v>4166.666666666667</v>
      </c>
      <c r="J94" s="32">
        <f t="shared" si="13"/>
        <v>4166.666666666667</v>
      </c>
      <c r="K94" s="32">
        <f t="shared" si="13"/>
        <v>4166.666666666667</v>
      </c>
      <c r="L94" s="32">
        <f t="shared" si="13"/>
        <v>4166.666666666667</v>
      </c>
      <c r="M94" s="32">
        <f t="shared" si="13"/>
        <v>4166.666666666667</v>
      </c>
      <c r="N94" s="32">
        <f t="shared" si="13"/>
        <v>4166.666666666667</v>
      </c>
      <c r="O94" t="s">
        <v>52</v>
      </c>
    </row>
    <row r="95" spans="1:15" x14ac:dyDescent="0.25">
      <c r="A95" s="18" t="s">
        <v>105</v>
      </c>
      <c r="B95" s="20">
        <v>13228.346456692914</v>
      </c>
      <c r="C95" s="32">
        <f t="shared" si="13"/>
        <v>1102.3622047244096</v>
      </c>
      <c r="D95" s="32">
        <f t="shared" si="13"/>
        <v>1102.3622047244096</v>
      </c>
      <c r="E95" s="32">
        <f t="shared" si="13"/>
        <v>1102.3622047244096</v>
      </c>
      <c r="F95" s="32">
        <f t="shared" si="13"/>
        <v>1102.3622047244096</v>
      </c>
      <c r="G95" s="32">
        <f t="shared" si="13"/>
        <v>1102.3622047244096</v>
      </c>
      <c r="H95" s="32">
        <f t="shared" si="13"/>
        <v>1102.3622047244096</v>
      </c>
      <c r="I95" s="32">
        <f t="shared" si="13"/>
        <v>1102.3622047244096</v>
      </c>
      <c r="J95" s="32">
        <f t="shared" si="13"/>
        <v>1102.3622047244096</v>
      </c>
      <c r="K95" s="32">
        <f t="shared" si="13"/>
        <v>1102.3622047244096</v>
      </c>
      <c r="L95" s="32">
        <f t="shared" si="13"/>
        <v>1102.3622047244096</v>
      </c>
      <c r="M95" s="32">
        <f t="shared" si="13"/>
        <v>1102.3622047244096</v>
      </c>
      <c r="N95" s="32">
        <f t="shared" si="13"/>
        <v>1102.3622047244096</v>
      </c>
      <c r="O95" t="s">
        <v>29</v>
      </c>
    </row>
    <row r="96" spans="1:15" x14ac:dyDescent="0.25">
      <c r="A96" s="18" t="s">
        <v>106</v>
      </c>
      <c r="B96" s="20">
        <v>0</v>
      </c>
      <c r="C96" s="32">
        <f t="shared" si="13"/>
        <v>0</v>
      </c>
      <c r="D96" s="32">
        <f t="shared" si="13"/>
        <v>0</v>
      </c>
      <c r="E96" s="32">
        <f t="shared" si="13"/>
        <v>0</v>
      </c>
      <c r="F96" s="32">
        <f t="shared" si="13"/>
        <v>0</v>
      </c>
      <c r="G96" s="32">
        <f t="shared" si="13"/>
        <v>0</v>
      </c>
      <c r="H96" s="32">
        <f t="shared" si="13"/>
        <v>0</v>
      </c>
      <c r="I96" s="32">
        <f t="shared" si="13"/>
        <v>0</v>
      </c>
      <c r="J96" s="32">
        <f t="shared" si="13"/>
        <v>0</v>
      </c>
      <c r="K96" s="32">
        <f t="shared" si="13"/>
        <v>0</v>
      </c>
      <c r="L96" s="32">
        <f t="shared" si="13"/>
        <v>0</v>
      </c>
      <c r="M96" s="32">
        <f t="shared" si="13"/>
        <v>0</v>
      </c>
      <c r="N96" s="32">
        <f t="shared" si="13"/>
        <v>0</v>
      </c>
      <c r="O96" t="s">
        <v>107</v>
      </c>
    </row>
    <row r="97" spans="1:15" x14ac:dyDescent="0.25">
      <c r="A97" s="18" t="s">
        <v>6</v>
      </c>
      <c r="B97" s="20">
        <v>0</v>
      </c>
      <c r="C97" s="32">
        <f t="shared" si="13"/>
        <v>0</v>
      </c>
      <c r="D97" s="32">
        <f t="shared" si="13"/>
        <v>0</v>
      </c>
      <c r="E97" s="32">
        <f t="shared" si="13"/>
        <v>0</v>
      </c>
      <c r="F97" s="32">
        <f t="shared" si="13"/>
        <v>0</v>
      </c>
      <c r="G97" s="32">
        <f t="shared" si="13"/>
        <v>0</v>
      </c>
      <c r="H97" s="32">
        <f t="shared" si="13"/>
        <v>0</v>
      </c>
      <c r="I97" s="32">
        <f t="shared" si="13"/>
        <v>0</v>
      </c>
      <c r="J97" s="32">
        <f t="shared" si="13"/>
        <v>0</v>
      </c>
      <c r="K97" s="32">
        <f t="shared" si="13"/>
        <v>0</v>
      </c>
      <c r="L97" s="32">
        <f t="shared" si="13"/>
        <v>0</v>
      </c>
      <c r="M97" s="32">
        <f t="shared" si="13"/>
        <v>0</v>
      </c>
      <c r="N97" s="32">
        <f t="shared" si="13"/>
        <v>0</v>
      </c>
    </row>
    <row r="98" spans="1:15" x14ac:dyDescent="0.25">
      <c r="A98" s="18" t="s">
        <v>108</v>
      </c>
      <c r="B98" s="20">
        <v>0</v>
      </c>
      <c r="C98" s="32">
        <f t="shared" si="13"/>
        <v>0</v>
      </c>
      <c r="D98" s="32">
        <f t="shared" si="13"/>
        <v>0</v>
      </c>
      <c r="E98" s="32">
        <f t="shared" si="13"/>
        <v>0</v>
      </c>
      <c r="F98" s="32">
        <f t="shared" si="13"/>
        <v>0</v>
      </c>
      <c r="G98" s="32">
        <f t="shared" si="13"/>
        <v>0</v>
      </c>
      <c r="H98" s="32">
        <f t="shared" si="13"/>
        <v>0</v>
      </c>
      <c r="I98" s="32">
        <f t="shared" si="13"/>
        <v>0</v>
      </c>
      <c r="J98" s="32">
        <f t="shared" si="13"/>
        <v>0</v>
      </c>
      <c r="K98" s="32">
        <f t="shared" si="13"/>
        <v>0</v>
      </c>
      <c r="L98" s="32">
        <f t="shared" si="13"/>
        <v>0</v>
      </c>
      <c r="M98" s="32">
        <f t="shared" si="13"/>
        <v>0</v>
      </c>
      <c r="N98" s="32">
        <f t="shared" si="13"/>
        <v>0</v>
      </c>
    </row>
    <row r="99" spans="1:15" ht="17.25" x14ac:dyDescent="0.4">
      <c r="A99" s="18" t="s">
        <v>109</v>
      </c>
      <c r="B99" s="28">
        <v>0</v>
      </c>
      <c r="C99" s="49">
        <f t="shared" si="13"/>
        <v>0</v>
      </c>
      <c r="D99" s="49">
        <f t="shared" si="13"/>
        <v>0</v>
      </c>
      <c r="E99" s="49">
        <f t="shared" si="13"/>
        <v>0</v>
      </c>
      <c r="F99" s="49">
        <f t="shared" si="13"/>
        <v>0</v>
      </c>
      <c r="G99" s="49">
        <f t="shared" si="13"/>
        <v>0</v>
      </c>
      <c r="H99" s="49">
        <f t="shared" si="13"/>
        <v>0</v>
      </c>
      <c r="I99" s="49">
        <f t="shared" si="13"/>
        <v>0</v>
      </c>
      <c r="J99" s="49">
        <f t="shared" si="13"/>
        <v>0</v>
      </c>
      <c r="K99" s="49">
        <f t="shared" si="13"/>
        <v>0</v>
      </c>
      <c r="L99" s="49">
        <f t="shared" si="13"/>
        <v>0</v>
      </c>
      <c r="M99" s="49">
        <f t="shared" si="13"/>
        <v>0</v>
      </c>
      <c r="N99" s="49">
        <f t="shared" si="13"/>
        <v>0</v>
      </c>
      <c r="O99" t="s">
        <v>52</v>
      </c>
    </row>
    <row r="100" spans="1:15" x14ac:dyDescent="0.25">
      <c r="A100" s="18"/>
      <c r="B100" s="15">
        <f>SUM(B89:B99)</f>
        <v>1566122.0472440945</v>
      </c>
      <c r="C100" s="38">
        <f t="shared" ref="C100:N100" si="14">SUM(C89:C99)</f>
        <v>130510.17060367455</v>
      </c>
      <c r="D100" s="38">
        <f t="shared" si="14"/>
        <v>130510.17060367455</v>
      </c>
      <c r="E100" s="38">
        <f t="shared" si="14"/>
        <v>130510.17060367455</v>
      </c>
      <c r="F100" s="38">
        <f t="shared" si="14"/>
        <v>130510.17060367455</v>
      </c>
      <c r="G100" s="38">
        <f t="shared" si="14"/>
        <v>130510.17060367455</v>
      </c>
      <c r="H100" s="38">
        <f t="shared" si="14"/>
        <v>130510.17060367455</v>
      </c>
      <c r="I100" s="38">
        <f t="shared" si="14"/>
        <v>130510.17060367455</v>
      </c>
      <c r="J100" s="38">
        <f t="shared" si="14"/>
        <v>130510.17060367455</v>
      </c>
      <c r="K100" s="38">
        <f t="shared" si="14"/>
        <v>130510.17060367455</v>
      </c>
      <c r="L100" s="38">
        <f t="shared" si="14"/>
        <v>130510.17060367455</v>
      </c>
      <c r="M100" s="38">
        <f t="shared" si="14"/>
        <v>130510.17060367455</v>
      </c>
      <c r="N100" s="38">
        <f t="shared" si="14"/>
        <v>130510.17060367455</v>
      </c>
    </row>
    <row r="101" spans="1:15" x14ac:dyDescent="0.25">
      <c r="A101" s="18"/>
      <c r="B101" s="20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5" x14ac:dyDescent="0.25">
      <c r="A102" s="33" t="s">
        <v>110</v>
      </c>
      <c r="B102" s="20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5" x14ac:dyDescent="0.25">
      <c r="A103" s="18" t="s">
        <v>111</v>
      </c>
      <c r="B103" s="20">
        <v>13584.07874015748</v>
      </c>
      <c r="C103" s="32">
        <f t="shared" ref="C103:N110" si="15">$B103/12</f>
        <v>1132.0065616797899</v>
      </c>
      <c r="D103" s="32">
        <f t="shared" si="15"/>
        <v>1132.0065616797899</v>
      </c>
      <c r="E103" s="32">
        <f t="shared" si="15"/>
        <v>1132.0065616797899</v>
      </c>
      <c r="F103" s="32">
        <f t="shared" si="15"/>
        <v>1132.0065616797899</v>
      </c>
      <c r="G103" s="32">
        <f t="shared" si="15"/>
        <v>1132.0065616797899</v>
      </c>
      <c r="H103" s="32">
        <f t="shared" si="15"/>
        <v>1132.0065616797899</v>
      </c>
      <c r="I103" s="32">
        <f t="shared" si="15"/>
        <v>1132.0065616797899</v>
      </c>
      <c r="J103" s="32">
        <f t="shared" si="15"/>
        <v>1132.0065616797899</v>
      </c>
      <c r="K103" s="32">
        <f t="shared" si="15"/>
        <v>1132.0065616797899</v>
      </c>
      <c r="L103" s="32">
        <f t="shared" si="15"/>
        <v>1132.0065616797899</v>
      </c>
      <c r="M103" s="32">
        <f t="shared" si="15"/>
        <v>1132.0065616797899</v>
      </c>
      <c r="N103" s="32">
        <f t="shared" si="15"/>
        <v>1132.0065616797899</v>
      </c>
      <c r="O103" t="s">
        <v>112</v>
      </c>
    </row>
    <row r="104" spans="1:15" x14ac:dyDescent="0.25">
      <c r="A104" s="18" t="s">
        <v>113</v>
      </c>
      <c r="B104" s="20">
        <v>1240.1574803149608</v>
      </c>
      <c r="C104" s="32">
        <f t="shared" si="15"/>
        <v>103.34645669291341</v>
      </c>
      <c r="D104" s="32">
        <f t="shared" si="15"/>
        <v>103.34645669291341</v>
      </c>
      <c r="E104" s="32">
        <f t="shared" si="15"/>
        <v>103.34645669291341</v>
      </c>
      <c r="F104" s="32">
        <f t="shared" si="15"/>
        <v>103.34645669291341</v>
      </c>
      <c r="G104" s="32">
        <f t="shared" si="15"/>
        <v>103.34645669291341</v>
      </c>
      <c r="H104" s="32">
        <f t="shared" si="15"/>
        <v>103.34645669291341</v>
      </c>
      <c r="I104" s="32">
        <f t="shared" si="15"/>
        <v>103.34645669291341</v>
      </c>
      <c r="J104" s="32">
        <f t="shared" si="15"/>
        <v>103.34645669291341</v>
      </c>
      <c r="K104" s="32">
        <f t="shared" si="15"/>
        <v>103.34645669291341</v>
      </c>
      <c r="L104" s="32">
        <f t="shared" si="15"/>
        <v>103.34645669291341</v>
      </c>
      <c r="M104" s="32">
        <f t="shared" si="15"/>
        <v>103.34645669291341</v>
      </c>
      <c r="N104" s="32">
        <f t="shared" si="15"/>
        <v>103.34645669291341</v>
      </c>
      <c r="O104" t="s">
        <v>29</v>
      </c>
    </row>
    <row r="105" spans="1:15" x14ac:dyDescent="0.25">
      <c r="A105" s="18" t="s">
        <v>114</v>
      </c>
      <c r="B105" s="20">
        <v>12324.803149606299</v>
      </c>
      <c r="C105" s="32">
        <f t="shared" si="15"/>
        <v>1027.0669291338584</v>
      </c>
      <c r="D105" s="32">
        <f t="shared" si="15"/>
        <v>1027.0669291338584</v>
      </c>
      <c r="E105" s="32">
        <f t="shared" si="15"/>
        <v>1027.0669291338584</v>
      </c>
      <c r="F105" s="32">
        <f t="shared" si="15"/>
        <v>1027.0669291338584</v>
      </c>
      <c r="G105" s="32">
        <f t="shared" si="15"/>
        <v>1027.0669291338584</v>
      </c>
      <c r="H105" s="32">
        <f t="shared" si="15"/>
        <v>1027.0669291338584</v>
      </c>
      <c r="I105" s="32">
        <f t="shared" si="15"/>
        <v>1027.0669291338584</v>
      </c>
      <c r="J105" s="32">
        <f t="shared" si="15"/>
        <v>1027.0669291338584</v>
      </c>
      <c r="K105" s="32">
        <f t="shared" si="15"/>
        <v>1027.0669291338584</v>
      </c>
      <c r="L105" s="32">
        <f t="shared" si="15"/>
        <v>1027.0669291338584</v>
      </c>
      <c r="M105" s="32">
        <f t="shared" si="15"/>
        <v>1027.0669291338584</v>
      </c>
      <c r="N105" s="32">
        <f t="shared" si="15"/>
        <v>1027.0669291338584</v>
      </c>
      <c r="O105" t="s">
        <v>115</v>
      </c>
    </row>
    <row r="106" spans="1:15" x14ac:dyDescent="0.25">
      <c r="A106" s="18" t="s">
        <v>116</v>
      </c>
      <c r="B106" s="20">
        <v>826.77165354330714</v>
      </c>
      <c r="C106" s="32">
        <f t="shared" si="15"/>
        <v>68.8976377952756</v>
      </c>
      <c r="D106" s="32">
        <f t="shared" si="15"/>
        <v>68.8976377952756</v>
      </c>
      <c r="E106" s="32">
        <f t="shared" si="15"/>
        <v>68.8976377952756</v>
      </c>
      <c r="F106" s="32">
        <f t="shared" si="15"/>
        <v>68.8976377952756</v>
      </c>
      <c r="G106" s="32">
        <f t="shared" si="15"/>
        <v>68.8976377952756</v>
      </c>
      <c r="H106" s="32">
        <f t="shared" si="15"/>
        <v>68.8976377952756</v>
      </c>
      <c r="I106" s="32">
        <f t="shared" si="15"/>
        <v>68.8976377952756</v>
      </c>
      <c r="J106" s="32">
        <f t="shared" si="15"/>
        <v>68.8976377952756</v>
      </c>
      <c r="K106" s="32">
        <f t="shared" si="15"/>
        <v>68.8976377952756</v>
      </c>
      <c r="L106" s="32">
        <f t="shared" si="15"/>
        <v>68.8976377952756</v>
      </c>
      <c r="M106" s="32">
        <f t="shared" si="15"/>
        <v>68.8976377952756</v>
      </c>
      <c r="N106" s="32">
        <f t="shared" si="15"/>
        <v>68.8976377952756</v>
      </c>
      <c r="O106" t="s">
        <v>29</v>
      </c>
    </row>
    <row r="107" spans="1:15" x14ac:dyDescent="0.25">
      <c r="A107" s="18" t="s">
        <v>110</v>
      </c>
      <c r="B107" s="20">
        <v>0</v>
      </c>
      <c r="C107" s="32">
        <f t="shared" si="15"/>
        <v>0</v>
      </c>
      <c r="D107" s="32">
        <f t="shared" si="15"/>
        <v>0</v>
      </c>
      <c r="E107" s="32">
        <f t="shared" si="15"/>
        <v>0</v>
      </c>
      <c r="F107" s="32">
        <f t="shared" si="15"/>
        <v>0</v>
      </c>
      <c r="G107" s="32">
        <f t="shared" si="15"/>
        <v>0</v>
      </c>
      <c r="H107" s="32">
        <f t="shared" si="15"/>
        <v>0</v>
      </c>
      <c r="I107" s="32">
        <f t="shared" si="15"/>
        <v>0</v>
      </c>
      <c r="J107" s="32">
        <f t="shared" si="15"/>
        <v>0</v>
      </c>
      <c r="K107" s="32">
        <f t="shared" si="15"/>
        <v>0</v>
      </c>
      <c r="L107" s="32">
        <f t="shared" si="15"/>
        <v>0</v>
      </c>
      <c r="M107" s="32">
        <f t="shared" si="15"/>
        <v>0</v>
      </c>
      <c r="N107" s="32">
        <f t="shared" si="15"/>
        <v>0</v>
      </c>
    </row>
    <row r="108" spans="1:15" x14ac:dyDescent="0.25">
      <c r="A108" s="18" t="s">
        <v>117</v>
      </c>
      <c r="B108" s="20">
        <v>1984.2519685039372</v>
      </c>
      <c r="C108" s="32">
        <f t="shared" si="15"/>
        <v>165.35433070866142</v>
      </c>
      <c r="D108" s="32">
        <f t="shared" si="15"/>
        <v>165.35433070866142</v>
      </c>
      <c r="E108" s="32">
        <f t="shared" si="15"/>
        <v>165.35433070866142</v>
      </c>
      <c r="F108" s="32">
        <f t="shared" si="15"/>
        <v>165.35433070866142</v>
      </c>
      <c r="G108" s="32">
        <f t="shared" si="15"/>
        <v>165.35433070866142</v>
      </c>
      <c r="H108" s="32">
        <f t="shared" si="15"/>
        <v>165.35433070866142</v>
      </c>
      <c r="I108" s="32">
        <f t="shared" si="15"/>
        <v>165.35433070866142</v>
      </c>
      <c r="J108" s="32">
        <f t="shared" si="15"/>
        <v>165.35433070866142</v>
      </c>
      <c r="K108" s="32">
        <f t="shared" si="15"/>
        <v>165.35433070866142</v>
      </c>
      <c r="L108" s="32">
        <f t="shared" si="15"/>
        <v>165.35433070866142</v>
      </c>
      <c r="M108" s="32">
        <f t="shared" si="15"/>
        <v>165.35433070866142</v>
      </c>
      <c r="N108" s="32">
        <f t="shared" si="15"/>
        <v>165.35433070866142</v>
      </c>
      <c r="O108" t="s">
        <v>29</v>
      </c>
    </row>
    <row r="109" spans="1:15" x14ac:dyDescent="0.25">
      <c r="A109" s="18" t="s">
        <v>118</v>
      </c>
      <c r="B109" s="20">
        <v>0</v>
      </c>
      <c r="C109" s="32">
        <f t="shared" si="15"/>
        <v>0</v>
      </c>
      <c r="D109" s="32">
        <f t="shared" si="15"/>
        <v>0</v>
      </c>
      <c r="E109" s="32">
        <f t="shared" si="15"/>
        <v>0</v>
      </c>
      <c r="F109" s="32">
        <f t="shared" si="15"/>
        <v>0</v>
      </c>
      <c r="G109" s="32">
        <f t="shared" si="15"/>
        <v>0</v>
      </c>
      <c r="H109" s="32">
        <f t="shared" si="15"/>
        <v>0</v>
      </c>
      <c r="I109" s="32">
        <f t="shared" si="15"/>
        <v>0</v>
      </c>
      <c r="J109" s="32">
        <f t="shared" si="15"/>
        <v>0</v>
      </c>
      <c r="K109" s="32">
        <f t="shared" si="15"/>
        <v>0</v>
      </c>
      <c r="L109" s="32">
        <f t="shared" si="15"/>
        <v>0</v>
      </c>
      <c r="M109" s="32">
        <f t="shared" si="15"/>
        <v>0</v>
      </c>
      <c r="N109" s="32">
        <f t="shared" si="15"/>
        <v>0</v>
      </c>
      <c r="O109" t="s">
        <v>29</v>
      </c>
    </row>
    <row r="110" spans="1:15" ht="17.25" x14ac:dyDescent="0.4">
      <c r="A110" s="18" t="s">
        <v>119</v>
      </c>
      <c r="B110" s="28">
        <v>2100</v>
      </c>
      <c r="C110" s="49">
        <f t="shared" si="15"/>
        <v>175</v>
      </c>
      <c r="D110" s="49">
        <f t="shared" si="15"/>
        <v>175</v>
      </c>
      <c r="E110" s="49">
        <f t="shared" si="15"/>
        <v>175</v>
      </c>
      <c r="F110" s="49">
        <f t="shared" si="15"/>
        <v>175</v>
      </c>
      <c r="G110" s="49">
        <f t="shared" si="15"/>
        <v>175</v>
      </c>
      <c r="H110" s="49">
        <f t="shared" si="15"/>
        <v>175</v>
      </c>
      <c r="I110" s="49">
        <f t="shared" si="15"/>
        <v>175</v>
      </c>
      <c r="J110" s="49">
        <f t="shared" si="15"/>
        <v>175</v>
      </c>
      <c r="K110" s="49">
        <f t="shared" si="15"/>
        <v>175</v>
      </c>
      <c r="L110" s="49">
        <f t="shared" si="15"/>
        <v>175</v>
      </c>
      <c r="M110" s="49">
        <f t="shared" si="15"/>
        <v>175</v>
      </c>
      <c r="N110" s="49">
        <f t="shared" si="15"/>
        <v>175</v>
      </c>
      <c r="O110" t="s">
        <v>120</v>
      </c>
    </row>
    <row r="111" spans="1:15" x14ac:dyDescent="0.25">
      <c r="A111" s="18"/>
      <c r="B111" s="15">
        <f>SUM(B103:B110)</f>
        <v>32060.062992125982</v>
      </c>
      <c r="C111" s="38">
        <f t="shared" ref="C111:N111" si="16">SUM(C103:C110)</f>
        <v>2671.6719160104985</v>
      </c>
      <c r="D111" s="38">
        <f t="shared" si="16"/>
        <v>2671.6719160104985</v>
      </c>
      <c r="E111" s="38">
        <f t="shared" si="16"/>
        <v>2671.6719160104985</v>
      </c>
      <c r="F111" s="38">
        <f t="shared" si="16"/>
        <v>2671.6719160104985</v>
      </c>
      <c r="G111" s="38">
        <f t="shared" si="16"/>
        <v>2671.6719160104985</v>
      </c>
      <c r="H111" s="38">
        <f t="shared" si="16"/>
        <v>2671.6719160104985</v>
      </c>
      <c r="I111" s="38">
        <f t="shared" si="16"/>
        <v>2671.6719160104985</v>
      </c>
      <c r="J111" s="38">
        <f t="shared" si="16"/>
        <v>2671.6719160104985</v>
      </c>
      <c r="K111" s="38">
        <f t="shared" si="16"/>
        <v>2671.6719160104985</v>
      </c>
      <c r="L111" s="38">
        <f t="shared" si="16"/>
        <v>2671.6719160104985</v>
      </c>
      <c r="M111" s="38">
        <f t="shared" si="16"/>
        <v>2671.6719160104985</v>
      </c>
      <c r="N111" s="38">
        <f t="shared" si="16"/>
        <v>2671.6719160104985</v>
      </c>
    </row>
    <row r="112" spans="1:15" x14ac:dyDescent="0.25">
      <c r="A112" s="18"/>
      <c r="B112" s="20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5" x14ac:dyDescent="0.25">
      <c r="A113" s="33" t="s">
        <v>121</v>
      </c>
      <c r="B113" s="20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5" x14ac:dyDescent="0.25">
      <c r="A114" s="18" t="s">
        <v>122</v>
      </c>
      <c r="B114" s="20">
        <v>420</v>
      </c>
      <c r="C114" s="32">
        <f t="shared" ref="C114:N119" si="17">$B114/12</f>
        <v>35</v>
      </c>
      <c r="D114" s="32">
        <f t="shared" si="17"/>
        <v>35</v>
      </c>
      <c r="E114" s="32">
        <f t="shared" si="17"/>
        <v>35</v>
      </c>
      <c r="F114" s="32">
        <f t="shared" si="17"/>
        <v>35</v>
      </c>
      <c r="G114" s="32">
        <f t="shared" si="17"/>
        <v>35</v>
      </c>
      <c r="H114" s="32">
        <f t="shared" si="17"/>
        <v>35</v>
      </c>
      <c r="I114" s="32">
        <f t="shared" si="17"/>
        <v>35</v>
      </c>
      <c r="J114" s="32">
        <f t="shared" si="17"/>
        <v>35</v>
      </c>
      <c r="K114" s="32">
        <f t="shared" si="17"/>
        <v>35</v>
      </c>
      <c r="L114" s="32">
        <f t="shared" si="17"/>
        <v>35</v>
      </c>
      <c r="M114" s="32">
        <f t="shared" si="17"/>
        <v>35</v>
      </c>
      <c r="N114" s="32">
        <f t="shared" si="17"/>
        <v>35</v>
      </c>
      <c r="O114" t="s">
        <v>123</v>
      </c>
    </row>
    <row r="115" spans="1:15" x14ac:dyDescent="0.25">
      <c r="A115" s="18" t="s">
        <v>124</v>
      </c>
      <c r="B115" s="20">
        <v>337499.99999999994</v>
      </c>
      <c r="C115" s="32">
        <f t="shared" si="17"/>
        <v>28124.999999999996</v>
      </c>
      <c r="D115" s="32">
        <f t="shared" si="17"/>
        <v>28124.999999999996</v>
      </c>
      <c r="E115" s="32">
        <f t="shared" si="17"/>
        <v>28124.999999999996</v>
      </c>
      <c r="F115" s="32">
        <f t="shared" si="17"/>
        <v>28124.999999999996</v>
      </c>
      <c r="G115" s="32">
        <f t="shared" si="17"/>
        <v>28124.999999999996</v>
      </c>
      <c r="H115" s="32">
        <f t="shared" si="17"/>
        <v>28124.999999999996</v>
      </c>
      <c r="I115" s="32">
        <f t="shared" si="17"/>
        <v>28124.999999999996</v>
      </c>
      <c r="J115" s="32">
        <f t="shared" si="17"/>
        <v>28124.999999999996</v>
      </c>
      <c r="K115" s="32">
        <f t="shared" si="17"/>
        <v>28124.999999999996</v>
      </c>
      <c r="L115" s="32">
        <f t="shared" si="17"/>
        <v>28124.999999999996</v>
      </c>
      <c r="M115" s="32">
        <f t="shared" si="17"/>
        <v>28124.999999999996</v>
      </c>
      <c r="N115" s="32">
        <f t="shared" si="17"/>
        <v>28124.999999999996</v>
      </c>
      <c r="O115" t="s">
        <v>123</v>
      </c>
    </row>
    <row r="116" spans="1:15" x14ac:dyDescent="0.25">
      <c r="A116" s="18" t="s">
        <v>125</v>
      </c>
      <c r="B116" s="20">
        <v>20925</v>
      </c>
      <c r="C116" s="32">
        <f t="shared" si="17"/>
        <v>1743.75</v>
      </c>
      <c r="D116" s="32">
        <f t="shared" si="17"/>
        <v>1743.75</v>
      </c>
      <c r="E116" s="32">
        <f t="shared" si="17"/>
        <v>1743.75</v>
      </c>
      <c r="F116" s="32">
        <f t="shared" si="17"/>
        <v>1743.75</v>
      </c>
      <c r="G116" s="32">
        <f t="shared" si="17"/>
        <v>1743.75</v>
      </c>
      <c r="H116" s="32">
        <f t="shared" si="17"/>
        <v>1743.75</v>
      </c>
      <c r="I116" s="32">
        <f t="shared" si="17"/>
        <v>1743.75</v>
      </c>
      <c r="J116" s="32">
        <f t="shared" si="17"/>
        <v>1743.75</v>
      </c>
      <c r="K116" s="32">
        <f t="shared" si="17"/>
        <v>1743.75</v>
      </c>
      <c r="L116" s="32">
        <f t="shared" si="17"/>
        <v>1743.75</v>
      </c>
      <c r="M116" s="32">
        <f t="shared" si="17"/>
        <v>1743.75</v>
      </c>
      <c r="N116" s="32">
        <f t="shared" si="17"/>
        <v>1743.75</v>
      </c>
      <c r="O116" t="s">
        <v>123</v>
      </c>
    </row>
    <row r="117" spans="1:15" x14ac:dyDescent="0.25">
      <c r="A117" s="18" t="s">
        <v>126</v>
      </c>
      <c r="B117" s="20">
        <v>4893.7499999999991</v>
      </c>
      <c r="C117" s="32">
        <f t="shared" si="17"/>
        <v>407.81249999999994</v>
      </c>
      <c r="D117" s="32">
        <f t="shared" si="17"/>
        <v>407.81249999999994</v>
      </c>
      <c r="E117" s="32">
        <f t="shared" si="17"/>
        <v>407.81249999999994</v>
      </c>
      <c r="F117" s="32">
        <f t="shared" si="17"/>
        <v>407.81249999999994</v>
      </c>
      <c r="G117" s="32">
        <f t="shared" si="17"/>
        <v>407.81249999999994</v>
      </c>
      <c r="H117" s="32">
        <f t="shared" si="17"/>
        <v>407.81249999999994</v>
      </c>
      <c r="I117" s="32">
        <f t="shared" si="17"/>
        <v>407.81249999999994</v>
      </c>
      <c r="J117" s="32">
        <f t="shared" si="17"/>
        <v>407.81249999999994</v>
      </c>
      <c r="K117" s="32">
        <f t="shared" si="17"/>
        <v>407.81249999999994</v>
      </c>
      <c r="L117" s="32">
        <f t="shared" si="17"/>
        <v>407.81249999999994</v>
      </c>
      <c r="M117" s="32">
        <f t="shared" si="17"/>
        <v>407.81249999999994</v>
      </c>
      <c r="N117" s="32">
        <f t="shared" si="17"/>
        <v>407.81249999999994</v>
      </c>
      <c r="O117" t="s">
        <v>123</v>
      </c>
    </row>
    <row r="118" spans="1:15" x14ac:dyDescent="0.25">
      <c r="A118" s="18" t="s">
        <v>127</v>
      </c>
      <c r="B118" s="20">
        <v>756</v>
      </c>
      <c r="C118" s="32">
        <f t="shared" si="17"/>
        <v>63</v>
      </c>
      <c r="D118" s="32">
        <f t="shared" si="17"/>
        <v>63</v>
      </c>
      <c r="E118" s="32">
        <f t="shared" si="17"/>
        <v>63</v>
      </c>
      <c r="F118" s="32">
        <f t="shared" si="17"/>
        <v>63</v>
      </c>
      <c r="G118" s="32">
        <f t="shared" si="17"/>
        <v>63</v>
      </c>
      <c r="H118" s="32">
        <f t="shared" si="17"/>
        <v>63</v>
      </c>
      <c r="I118" s="32">
        <f t="shared" si="17"/>
        <v>63</v>
      </c>
      <c r="J118" s="32">
        <f t="shared" si="17"/>
        <v>63</v>
      </c>
      <c r="K118" s="32">
        <f t="shared" si="17"/>
        <v>63</v>
      </c>
      <c r="L118" s="32">
        <f t="shared" si="17"/>
        <v>63</v>
      </c>
      <c r="M118" s="32">
        <f t="shared" si="17"/>
        <v>63</v>
      </c>
      <c r="N118" s="32">
        <f t="shared" si="17"/>
        <v>63</v>
      </c>
      <c r="O118" t="s">
        <v>123</v>
      </c>
    </row>
    <row r="119" spans="1:15" ht="17.25" x14ac:dyDescent="0.4">
      <c r="A119" s="18" t="s">
        <v>128</v>
      </c>
      <c r="B119" s="28">
        <v>13499.999999999998</v>
      </c>
      <c r="C119" s="49">
        <f t="shared" si="17"/>
        <v>1124.9999999999998</v>
      </c>
      <c r="D119" s="49">
        <f t="shared" si="17"/>
        <v>1124.9999999999998</v>
      </c>
      <c r="E119" s="49">
        <f t="shared" si="17"/>
        <v>1124.9999999999998</v>
      </c>
      <c r="F119" s="49">
        <f t="shared" si="17"/>
        <v>1124.9999999999998</v>
      </c>
      <c r="G119" s="49">
        <f t="shared" si="17"/>
        <v>1124.9999999999998</v>
      </c>
      <c r="H119" s="49">
        <f t="shared" si="17"/>
        <v>1124.9999999999998</v>
      </c>
      <c r="I119" s="49">
        <f t="shared" si="17"/>
        <v>1124.9999999999998</v>
      </c>
      <c r="J119" s="49">
        <f t="shared" si="17"/>
        <v>1124.9999999999998</v>
      </c>
      <c r="K119" s="49">
        <f t="shared" si="17"/>
        <v>1124.9999999999998</v>
      </c>
      <c r="L119" s="49">
        <f t="shared" si="17"/>
        <v>1124.9999999999998</v>
      </c>
      <c r="M119" s="49">
        <f t="shared" si="17"/>
        <v>1124.9999999999998</v>
      </c>
      <c r="N119" s="49">
        <f t="shared" si="17"/>
        <v>1124.9999999999998</v>
      </c>
      <c r="O119" t="s">
        <v>123</v>
      </c>
    </row>
    <row r="120" spans="1:15" x14ac:dyDescent="0.25">
      <c r="A120" s="18"/>
      <c r="B120" s="15">
        <f>SUM(B114:B119)</f>
        <v>377994.74999999994</v>
      </c>
      <c r="C120" s="38">
        <f t="shared" ref="C120:N120" si="18">SUM(C114:C119)</f>
        <v>31499.562499999996</v>
      </c>
      <c r="D120" s="38">
        <f t="shared" si="18"/>
        <v>31499.562499999996</v>
      </c>
      <c r="E120" s="38">
        <f t="shared" si="18"/>
        <v>31499.562499999996</v>
      </c>
      <c r="F120" s="38">
        <f t="shared" si="18"/>
        <v>31499.562499999996</v>
      </c>
      <c r="G120" s="38">
        <f t="shared" si="18"/>
        <v>31499.562499999996</v>
      </c>
      <c r="H120" s="38">
        <f t="shared" si="18"/>
        <v>31499.562499999996</v>
      </c>
      <c r="I120" s="38">
        <f t="shared" si="18"/>
        <v>31499.562499999996</v>
      </c>
      <c r="J120" s="38">
        <f t="shared" si="18"/>
        <v>31499.562499999996</v>
      </c>
      <c r="K120" s="38">
        <f t="shared" si="18"/>
        <v>31499.562499999996</v>
      </c>
      <c r="L120" s="38">
        <f t="shared" si="18"/>
        <v>31499.562499999996</v>
      </c>
      <c r="M120" s="38">
        <f t="shared" si="18"/>
        <v>31499.562499999996</v>
      </c>
      <c r="N120" s="38">
        <f t="shared" si="18"/>
        <v>31499.562499999996</v>
      </c>
      <c r="O120" s="36"/>
    </row>
    <row r="121" spans="1:15" x14ac:dyDescent="0.25">
      <c r="A121" s="18"/>
      <c r="B121" s="20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5" x14ac:dyDescent="0.25">
      <c r="A122" s="33" t="s">
        <v>129</v>
      </c>
      <c r="B122" s="20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5" x14ac:dyDescent="0.25">
      <c r="A123" s="18" t="s">
        <v>130</v>
      </c>
      <c r="B123" s="20">
        <v>0</v>
      </c>
      <c r="C123" s="32">
        <f t="shared" ref="C123:N125" si="19">$B123/12</f>
        <v>0</v>
      </c>
      <c r="D123" s="32">
        <f t="shared" si="19"/>
        <v>0</v>
      </c>
      <c r="E123" s="32">
        <f t="shared" si="19"/>
        <v>0</v>
      </c>
      <c r="F123" s="32">
        <f t="shared" si="19"/>
        <v>0</v>
      </c>
      <c r="G123" s="32">
        <f t="shared" si="19"/>
        <v>0</v>
      </c>
      <c r="H123" s="32">
        <f t="shared" si="19"/>
        <v>0</v>
      </c>
      <c r="I123" s="32">
        <f t="shared" si="19"/>
        <v>0</v>
      </c>
      <c r="J123" s="32">
        <f t="shared" si="19"/>
        <v>0</v>
      </c>
      <c r="K123" s="32">
        <f t="shared" si="19"/>
        <v>0</v>
      </c>
      <c r="L123" s="32">
        <f t="shared" si="19"/>
        <v>0</v>
      </c>
      <c r="M123" s="32">
        <f t="shared" si="19"/>
        <v>0</v>
      </c>
      <c r="N123" s="32">
        <f t="shared" si="19"/>
        <v>0</v>
      </c>
    </row>
    <row r="124" spans="1:15" x14ac:dyDescent="0.25">
      <c r="A124" s="18" t="s">
        <v>131</v>
      </c>
      <c r="B124" s="20">
        <v>0</v>
      </c>
      <c r="C124" s="32">
        <f t="shared" si="19"/>
        <v>0</v>
      </c>
      <c r="D124" s="32">
        <f t="shared" si="19"/>
        <v>0</v>
      </c>
      <c r="E124" s="32">
        <f t="shared" si="19"/>
        <v>0</v>
      </c>
      <c r="F124" s="32">
        <f t="shared" si="19"/>
        <v>0</v>
      </c>
      <c r="G124" s="32">
        <f t="shared" si="19"/>
        <v>0</v>
      </c>
      <c r="H124" s="32">
        <f t="shared" si="19"/>
        <v>0</v>
      </c>
      <c r="I124" s="32">
        <f t="shared" si="19"/>
        <v>0</v>
      </c>
      <c r="J124" s="32">
        <f t="shared" si="19"/>
        <v>0</v>
      </c>
      <c r="K124" s="32">
        <f t="shared" si="19"/>
        <v>0</v>
      </c>
      <c r="L124" s="32">
        <f t="shared" si="19"/>
        <v>0</v>
      </c>
      <c r="M124" s="32">
        <f t="shared" si="19"/>
        <v>0</v>
      </c>
      <c r="N124" s="32">
        <f t="shared" si="19"/>
        <v>0</v>
      </c>
    </row>
    <row r="125" spans="1:15" ht="17.25" x14ac:dyDescent="0.4">
      <c r="A125" s="18" t="s">
        <v>132</v>
      </c>
      <c r="B125" s="28">
        <v>0</v>
      </c>
      <c r="C125" s="49">
        <f t="shared" si="19"/>
        <v>0</v>
      </c>
      <c r="D125" s="49">
        <f t="shared" si="19"/>
        <v>0</v>
      </c>
      <c r="E125" s="49">
        <f t="shared" si="19"/>
        <v>0</v>
      </c>
      <c r="F125" s="49">
        <f t="shared" si="19"/>
        <v>0</v>
      </c>
      <c r="G125" s="49">
        <f t="shared" si="19"/>
        <v>0</v>
      </c>
      <c r="H125" s="49">
        <f t="shared" si="19"/>
        <v>0</v>
      </c>
      <c r="I125" s="49">
        <f t="shared" si="19"/>
        <v>0</v>
      </c>
      <c r="J125" s="49">
        <f t="shared" si="19"/>
        <v>0</v>
      </c>
      <c r="K125" s="49">
        <f t="shared" si="19"/>
        <v>0</v>
      </c>
      <c r="L125" s="49">
        <f t="shared" si="19"/>
        <v>0</v>
      </c>
      <c r="M125" s="49">
        <f t="shared" si="19"/>
        <v>0</v>
      </c>
      <c r="N125" s="49">
        <f t="shared" si="19"/>
        <v>0</v>
      </c>
    </row>
    <row r="126" spans="1:15" x14ac:dyDescent="0.25">
      <c r="A126" s="37"/>
      <c r="B126" s="15">
        <f>SUM(B123:B125)</f>
        <v>0</v>
      </c>
      <c r="C126" s="32">
        <f t="shared" ref="C126:N126" si="20">SUM(C123:C125)</f>
        <v>0</v>
      </c>
      <c r="D126" s="32">
        <f t="shared" si="20"/>
        <v>0</v>
      </c>
      <c r="E126" s="32">
        <f t="shared" si="20"/>
        <v>0</v>
      </c>
      <c r="F126" s="32">
        <f t="shared" si="20"/>
        <v>0</v>
      </c>
      <c r="G126" s="32">
        <f t="shared" si="20"/>
        <v>0</v>
      </c>
      <c r="H126" s="32">
        <f t="shared" si="20"/>
        <v>0</v>
      </c>
      <c r="I126" s="32">
        <f t="shared" si="20"/>
        <v>0</v>
      </c>
      <c r="J126" s="32">
        <f t="shared" si="20"/>
        <v>0</v>
      </c>
      <c r="K126" s="32">
        <f t="shared" si="20"/>
        <v>0</v>
      </c>
      <c r="L126" s="32">
        <f t="shared" si="20"/>
        <v>0</v>
      </c>
      <c r="M126" s="32">
        <f t="shared" si="20"/>
        <v>0</v>
      </c>
      <c r="N126" s="32">
        <f t="shared" si="20"/>
        <v>0</v>
      </c>
    </row>
    <row r="127" spans="1:15" x14ac:dyDescent="0.25">
      <c r="A127" s="37"/>
      <c r="B127" s="20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5" x14ac:dyDescent="0.25">
      <c r="A128" s="31" t="s">
        <v>133</v>
      </c>
      <c r="B128" s="15">
        <f>B44+B49+B69+B74+B86+B100+B111+B120+B126</f>
        <v>2045443.9035433072</v>
      </c>
      <c r="C128" s="38">
        <f t="shared" ref="C128:N128" si="21">C44+C49+C69+C74+C86+C100+C111+C120+C126</f>
        <v>170453.65862860892</v>
      </c>
      <c r="D128" s="38">
        <f t="shared" si="21"/>
        <v>170453.65862860892</v>
      </c>
      <c r="E128" s="38">
        <f t="shared" si="21"/>
        <v>170453.65862860892</v>
      </c>
      <c r="F128" s="38">
        <f t="shared" si="21"/>
        <v>170453.65862860892</v>
      </c>
      <c r="G128" s="38">
        <f t="shared" si="21"/>
        <v>170453.65862860892</v>
      </c>
      <c r="H128" s="38">
        <f t="shared" si="21"/>
        <v>170453.65862860892</v>
      </c>
      <c r="I128" s="38">
        <f t="shared" si="21"/>
        <v>170453.65862860892</v>
      </c>
      <c r="J128" s="38">
        <f t="shared" si="21"/>
        <v>170453.65862860892</v>
      </c>
      <c r="K128" s="38">
        <f t="shared" si="21"/>
        <v>170453.65862860892</v>
      </c>
      <c r="L128" s="38">
        <f t="shared" si="21"/>
        <v>170453.65862860892</v>
      </c>
      <c r="M128" s="38">
        <f t="shared" si="21"/>
        <v>170453.65862860892</v>
      </c>
      <c r="N128" s="38">
        <f t="shared" si="21"/>
        <v>170453.65862860892</v>
      </c>
    </row>
    <row r="129" spans="1:14" x14ac:dyDescent="0.25">
      <c r="B129" s="20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</row>
    <row r="130" spans="1:14" x14ac:dyDescent="0.25">
      <c r="A130" s="31" t="s">
        <v>134</v>
      </c>
      <c r="B130" s="15">
        <f>B30-B128</f>
        <v>-1045443.9035433072</v>
      </c>
      <c r="C130" s="38">
        <f t="shared" ref="C130:N130" si="22">C30-C128</f>
        <v>-87120.325295275587</v>
      </c>
      <c r="D130" s="38">
        <f t="shared" si="22"/>
        <v>-87120.325295275587</v>
      </c>
      <c r="E130" s="38">
        <f t="shared" si="22"/>
        <v>-87120.325295275587</v>
      </c>
      <c r="F130" s="38">
        <f t="shared" si="22"/>
        <v>-87120.325295275587</v>
      </c>
      <c r="G130" s="38">
        <f t="shared" si="22"/>
        <v>-87120.325295275587</v>
      </c>
      <c r="H130" s="38">
        <f t="shared" si="22"/>
        <v>-87120.325295275587</v>
      </c>
      <c r="I130" s="38">
        <f t="shared" si="22"/>
        <v>-87120.325295275587</v>
      </c>
      <c r="J130" s="38">
        <f t="shared" si="22"/>
        <v>-87120.325295275587</v>
      </c>
      <c r="K130" s="38">
        <f t="shared" si="22"/>
        <v>-87120.325295275587</v>
      </c>
      <c r="L130" s="38">
        <f t="shared" si="22"/>
        <v>-87120.325295275587</v>
      </c>
      <c r="M130" s="38">
        <f t="shared" si="22"/>
        <v>-87120.325295275587</v>
      </c>
      <c r="N130" s="38">
        <f t="shared" si="22"/>
        <v>-87120.325295275587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D34A2-7C82-4100-A703-324A2374125C}">
  <dimension ref="A3:O130"/>
  <sheetViews>
    <sheetView showGridLines="0" zoomScaleNormal="100" workbookViewId="0"/>
  </sheetViews>
  <sheetFormatPr defaultRowHeight="15" x14ac:dyDescent="0.25"/>
  <cols>
    <col min="1" max="1" width="45.85546875" bestFit="1" customWidth="1"/>
    <col min="2" max="2" width="16.28515625" customWidth="1"/>
  </cols>
  <sheetData>
    <row r="3" spans="1:15" ht="30" x14ac:dyDescent="0.25">
      <c r="B3" s="8" t="s">
        <v>6</v>
      </c>
      <c r="C3" s="44">
        <v>44013</v>
      </c>
      <c r="D3" s="44">
        <v>44044</v>
      </c>
      <c r="E3" s="44">
        <v>44075</v>
      </c>
      <c r="F3" s="44">
        <v>44105</v>
      </c>
      <c r="G3" s="44">
        <v>44136</v>
      </c>
      <c r="H3" s="44">
        <v>44166</v>
      </c>
      <c r="I3" s="44">
        <v>44197</v>
      </c>
      <c r="J3" s="44">
        <v>44228</v>
      </c>
      <c r="K3" s="44">
        <v>44256</v>
      </c>
      <c r="L3" s="44">
        <v>44287</v>
      </c>
      <c r="M3" s="44">
        <v>44317</v>
      </c>
      <c r="N3" s="44">
        <v>44348</v>
      </c>
    </row>
    <row r="4" spans="1:15" x14ac:dyDescent="0.25">
      <c r="B4" s="8"/>
    </row>
    <row r="5" spans="1:15" x14ac:dyDescent="0.25">
      <c r="B5" s="8"/>
    </row>
    <row r="6" spans="1:15" x14ac:dyDescent="0.25">
      <c r="A6" s="11" t="s">
        <v>11</v>
      </c>
      <c r="B6" s="12">
        <v>3</v>
      </c>
    </row>
    <row r="7" spans="1:15" x14ac:dyDescent="0.25">
      <c r="A7" s="11" t="s">
        <v>12</v>
      </c>
      <c r="B7" s="16">
        <v>7.0866141732283477E-2</v>
      </c>
    </row>
    <row r="8" spans="1:15" x14ac:dyDescent="0.25">
      <c r="A8" s="11" t="s">
        <v>13</v>
      </c>
      <c r="B8" s="16">
        <v>9.2071611253196947E-2</v>
      </c>
    </row>
    <row r="9" spans="1:15" x14ac:dyDescent="0.25">
      <c r="B9" s="8"/>
    </row>
    <row r="10" spans="1:15" x14ac:dyDescent="0.25">
      <c r="A10" s="11" t="s">
        <v>14</v>
      </c>
    </row>
    <row r="11" spans="1:15" x14ac:dyDescent="0.25">
      <c r="A11" s="18" t="s">
        <v>15</v>
      </c>
      <c r="B11" s="50">
        <v>199999.99999999997</v>
      </c>
      <c r="C11" s="32">
        <f>$B11/12</f>
        <v>16666.666666666664</v>
      </c>
      <c r="D11" s="32">
        <f>$B11/12</f>
        <v>16666.666666666664</v>
      </c>
      <c r="E11" s="32">
        <f t="shared" ref="E11:N26" si="0">$B11/12</f>
        <v>16666.666666666664</v>
      </c>
      <c r="F11" s="32">
        <f t="shared" si="0"/>
        <v>16666.666666666664</v>
      </c>
      <c r="G11" s="32">
        <f t="shared" si="0"/>
        <v>16666.666666666664</v>
      </c>
      <c r="H11" s="32">
        <f t="shared" si="0"/>
        <v>16666.666666666664</v>
      </c>
      <c r="I11" s="32">
        <f t="shared" si="0"/>
        <v>16666.666666666664</v>
      </c>
      <c r="J11" s="32">
        <f t="shared" si="0"/>
        <v>16666.666666666664</v>
      </c>
      <c r="K11" s="32">
        <f t="shared" si="0"/>
        <v>16666.666666666664</v>
      </c>
      <c r="L11" s="32">
        <f t="shared" si="0"/>
        <v>16666.666666666664</v>
      </c>
      <c r="M11" s="32">
        <f t="shared" si="0"/>
        <v>16666.666666666664</v>
      </c>
      <c r="N11" s="32">
        <f t="shared" si="0"/>
        <v>16666.666666666664</v>
      </c>
      <c r="O11" t="s">
        <v>16</v>
      </c>
    </row>
    <row r="12" spans="1:15" x14ac:dyDescent="0.25">
      <c r="A12" s="18" t="s">
        <v>17</v>
      </c>
      <c r="B12" s="20">
        <v>0</v>
      </c>
      <c r="C12" s="32">
        <f t="shared" ref="C12:N29" si="1">$B12/12</f>
        <v>0</v>
      </c>
      <c r="D12" s="32">
        <f t="shared" si="1"/>
        <v>0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 t="shared" si="0"/>
        <v>0</v>
      </c>
      <c r="I12" s="32">
        <f t="shared" si="0"/>
        <v>0</v>
      </c>
      <c r="J12" s="32">
        <f t="shared" si="0"/>
        <v>0</v>
      </c>
      <c r="K12" s="32">
        <f t="shared" si="0"/>
        <v>0</v>
      </c>
      <c r="L12" s="32">
        <f t="shared" si="0"/>
        <v>0</v>
      </c>
      <c r="M12" s="32">
        <f t="shared" si="0"/>
        <v>0</v>
      </c>
      <c r="N12" s="32">
        <f t="shared" si="0"/>
        <v>0</v>
      </c>
    </row>
    <row r="13" spans="1:15" x14ac:dyDescent="0.25">
      <c r="A13" s="18" t="s">
        <v>18</v>
      </c>
      <c r="B13" s="20">
        <v>300000</v>
      </c>
      <c r="C13" s="32">
        <f t="shared" si="1"/>
        <v>25000</v>
      </c>
      <c r="D13" s="32">
        <f t="shared" si="1"/>
        <v>25000</v>
      </c>
      <c r="E13" s="32">
        <f t="shared" si="0"/>
        <v>25000</v>
      </c>
      <c r="F13" s="32">
        <f t="shared" si="0"/>
        <v>25000</v>
      </c>
      <c r="G13" s="32">
        <f t="shared" si="0"/>
        <v>25000</v>
      </c>
      <c r="H13" s="32">
        <f t="shared" si="0"/>
        <v>25000</v>
      </c>
      <c r="I13" s="32">
        <f t="shared" si="0"/>
        <v>25000</v>
      </c>
      <c r="J13" s="32">
        <f t="shared" si="0"/>
        <v>25000</v>
      </c>
      <c r="K13" s="32">
        <f t="shared" si="0"/>
        <v>25000</v>
      </c>
      <c r="L13" s="32">
        <f t="shared" si="0"/>
        <v>25000</v>
      </c>
      <c r="M13" s="32">
        <f t="shared" si="0"/>
        <v>25000</v>
      </c>
      <c r="N13" s="32">
        <f t="shared" si="0"/>
        <v>25000</v>
      </c>
      <c r="O13" t="s">
        <v>19</v>
      </c>
    </row>
    <row r="14" spans="1:15" x14ac:dyDescent="0.25">
      <c r="A14" s="18" t="s">
        <v>20</v>
      </c>
      <c r="B14" s="21">
        <v>0</v>
      </c>
      <c r="C14" s="32">
        <f t="shared" si="1"/>
        <v>0</v>
      </c>
      <c r="D14" s="32">
        <f t="shared" si="1"/>
        <v>0</v>
      </c>
      <c r="E14" s="32">
        <f t="shared" si="0"/>
        <v>0</v>
      </c>
      <c r="F14" s="32">
        <f t="shared" si="0"/>
        <v>0</v>
      </c>
      <c r="G14" s="32">
        <f t="shared" si="0"/>
        <v>0</v>
      </c>
      <c r="H14" s="32">
        <f t="shared" si="0"/>
        <v>0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</row>
    <row r="15" spans="1:15" x14ac:dyDescent="0.25">
      <c r="A15" s="18" t="s">
        <v>21</v>
      </c>
      <c r="B15" s="21">
        <v>0</v>
      </c>
      <c r="C15" s="32">
        <f t="shared" si="1"/>
        <v>0</v>
      </c>
      <c r="D15" s="32">
        <f t="shared" si="1"/>
        <v>0</v>
      </c>
      <c r="E15" s="32">
        <f t="shared" si="0"/>
        <v>0</v>
      </c>
      <c r="F15" s="32">
        <f t="shared" si="0"/>
        <v>0</v>
      </c>
      <c r="G15" s="32">
        <f t="shared" si="0"/>
        <v>0</v>
      </c>
      <c r="H15" s="32">
        <f t="shared" si="0"/>
        <v>0</v>
      </c>
      <c r="I15" s="32">
        <f t="shared" si="0"/>
        <v>0</v>
      </c>
      <c r="J15" s="32">
        <f t="shared" si="0"/>
        <v>0</v>
      </c>
      <c r="K15" s="32">
        <f t="shared" si="0"/>
        <v>0</v>
      </c>
      <c r="L15" s="32">
        <f t="shared" si="0"/>
        <v>0</v>
      </c>
      <c r="M15" s="32">
        <f t="shared" si="0"/>
        <v>0</v>
      </c>
      <c r="N15" s="32">
        <f t="shared" si="0"/>
        <v>0</v>
      </c>
    </row>
    <row r="16" spans="1:15" x14ac:dyDescent="0.25">
      <c r="A16" s="18" t="s">
        <v>22</v>
      </c>
      <c r="B16" s="21">
        <v>0</v>
      </c>
      <c r="C16" s="32">
        <f t="shared" si="1"/>
        <v>0</v>
      </c>
      <c r="D16" s="32">
        <f t="shared" si="1"/>
        <v>0</v>
      </c>
      <c r="E16" s="32">
        <f t="shared" si="0"/>
        <v>0</v>
      </c>
      <c r="F16" s="32">
        <f t="shared" si="0"/>
        <v>0</v>
      </c>
      <c r="G16" s="32">
        <f t="shared" si="0"/>
        <v>0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32">
        <f t="shared" si="0"/>
        <v>0</v>
      </c>
      <c r="M16" s="32">
        <f t="shared" si="0"/>
        <v>0</v>
      </c>
      <c r="N16" s="32">
        <f t="shared" si="0"/>
        <v>0</v>
      </c>
    </row>
    <row r="17" spans="1:15" x14ac:dyDescent="0.25">
      <c r="A17" s="18" t="s">
        <v>23</v>
      </c>
      <c r="B17" s="21">
        <v>2000000.0000000002</v>
      </c>
      <c r="C17" s="32">
        <f t="shared" si="1"/>
        <v>166666.66666666669</v>
      </c>
      <c r="D17" s="32">
        <f t="shared" si="1"/>
        <v>166666.66666666669</v>
      </c>
      <c r="E17" s="32">
        <f t="shared" si="0"/>
        <v>166666.66666666669</v>
      </c>
      <c r="F17" s="32">
        <f t="shared" si="0"/>
        <v>166666.66666666669</v>
      </c>
      <c r="G17" s="32">
        <f t="shared" si="0"/>
        <v>166666.66666666669</v>
      </c>
      <c r="H17" s="32">
        <f t="shared" si="0"/>
        <v>166666.66666666669</v>
      </c>
      <c r="I17" s="32">
        <f t="shared" si="0"/>
        <v>166666.66666666669</v>
      </c>
      <c r="J17" s="32">
        <f t="shared" si="0"/>
        <v>166666.66666666669</v>
      </c>
      <c r="K17" s="32">
        <f t="shared" si="0"/>
        <v>166666.66666666669</v>
      </c>
      <c r="L17" s="32">
        <f t="shared" si="0"/>
        <v>166666.66666666669</v>
      </c>
      <c r="M17" s="32">
        <f t="shared" si="0"/>
        <v>166666.66666666669</v>
      </c>
      <c r="N17" s="32">
        <f t="shared" si="0"/>
        <v>166666.66666666669</v>
      </c>
      <c r="O17" t="s">
        <v>24</v>
      </c>
    </row>
    <row r="18" spans="1:15" x14ac:dyDescent="0.25">
      <c r="A18" s="18" t="s">
        <v>25</v>
      </c>
      <c r="B18" s="21">
        <v>0</v>
      </c>
      <c r="C18" s="32">
        <f t="shared" si="1"/>
        <v>0</v>
      </c>
      <c r="D18" s="32">
        <f t="shared" si="1"/>
        <v>0</v>
      </c>
      <c r="E18" s="32">
        <f t="shared" si="0"/>
        <v>0</v>
      </c>
      <c r="F18" s="32">
        <f t="shared" si="0"/>
        <v>0</v>
      </c>
      <c r="G18" s="32">
        <f t="shared" si="0"/>
        <v>0</v>
      </c>
      <c r="H18" s="32">
        <f t="shared" si="0"/>
        <v>0</v>
      </c>
      <c r="I18" s="32">
        <f t="shared" si="0"/>
        <v>0</v>
      </c>
      <c r="J18" s="32">
        <f t="shared" si="0"/>
        <v>0</v>
      </c>
      <c r="K18" s="32">
        <f t="shared" si="0"/>
        <v>0</v>
      </c>
      <c r="L18" s="32">
        <f t="shared" si="0"/>
        <v>0</v>
      </c>
      <c r="M18" s="32">
        <f t="shared" si="0"/>
        <v>0</v>
      </c>
      <c r="N18" s="32">
        <f t="shared" si="0"/>
        <v>0</v>
      </c>
    </row>
    <row r="19" spans="1:15" x14ac:dyDescent="0.25">
      <c r="A19" s="18" t="s">
        <v>26</v>
      </c>
      <c r="B19" s="21">
        <v>0</v>
      </c>
      <c r="C19" s="32">
        <f t="shared" si="1"/>
        <v>0</v>
      </c>
      <c r="D19" s="32">
        <f t="shared" si="1"/>
        <v>0</v>
      </c>
      <c r="E19" s="32">
        <f t="shared" si="0"/>
        <v>0</v>
      </c>
      <c r="F19" s="32">
        <f t="shared" si="0"/>
        <v>0</v>
      </c>
      <c r="G19" s="32">
        <f t="shared" si="0"/>
        <v>0</v>
      </c>
      <c r="H19" s="32">
        <f t="shared" si="0"/>
        <v>0</v>
      </c>
      <c r="I19" s="32">
        <f t="shared" si="0"/>
        <v>0</v>
      </c>
      <c r="J19" s="32">
        <f t="shared" si="0"/>
        <v>0</v>
      </c>
      <c r="K19" s="32">
        <f t="shared" si="0"/>
        <v>0</v>
      </c>
      <c r="L19" s="32">
        <f t="shared" si="0"/>
        <v>0</v>
      </c>
      <c r="M19" s="32">
        <f t="shared" si="0"/>
        <v>0</v>
      </c>
      <c r="N19" s="32">
        <f t="shared" si="0"/>
        <v>0</v>
      </c>
    </row>
    <row r="20" spans="1:15" x14ac:dyDescent="0.25">
      <c r="A20" s="18" t="s">
        <v>27</v>
      </c>
      <c r="B20" s="21">
        <v>0</v>
      </c>
      <c r="C20" s="32">
        <f t="shared" si="1"/>
        <v>0</v>
      </c>
      <c r="D20" s="32">
        <f t="shared" si="1"/>
        <v>0</v>
      </c>
      <c r="E20" s="32">
        <f t="shared" si="0"/>
        <v>0</v>
      </c>
      <c r="F20" s="32">
        <f t="shared" si="0"/>
        <v>0</v>
      </c>
      <c r="G20" s="32">
        <f t="shared" si="0"/>
        <v>0</v>
      </c>
      <c r="H20" s="32">
        <f t="shared" si="0"/>
        <v>0</v>
      </c>
      <c r="I20" s="32">
        <f t="shared" si="0"/>
        <v>0</v>
      </c>
      <c r="J20" s="32">
        <f t="shared" si="0"/>
        <v>0</v>
      </c>
      <c r="K20" s="32">
        <f t="shared" si="0"/>
        <v>0</v>
      </c>
      <c r="L20" s="32">
        <f t="shared" si="0"/>
        <v>0</v>
      </c>
      <c r="M20" s="32">
        <f t="shared" si="0"/>
        <v>0</v>
      </c>
      <c r="N20" s="32">
        <f t="shared" si="0"/>
        <v>0</v>
      </c>
    </row>
    <row r="21" spans="1:15" x14ac:dyDescent="0.25">
      <c r="A21" s="18" t="s">
        <v>28</v>
      </c>
      <c r="B21" s="21">
        <v>13999.999999999998</v>
      </c>
      <c r="C21" s="32">
        <f t="shared" si="1"/>
        <v>1166.6666666666665</v>
      </c>
      <c r="D21" s="32">
        <f t="shared" si="1"/>
        <v>1166.6666666666665</v>
      </c>
      <c r="E21" s="32">
        <f t="shared" si="0"/>
        <v>1166.6666666666665</v>
      </c>
      <c r="F21" s="32">
        <f t="shared" si="0"/>
        <v>1166.6666666666665</v>
      </c>
      <c r="G21" s="32">
        <f t="shared" si="0"/>
        <v>1166.6666666666665</v>
      </c>
      <c r="H21" s="32">
        <f t="shared" si="0"/>
        <v>1166.6666666666665</v>
      </c>
      <c r="I21" s="32">
        <f t="shared" si="0"/>
        <v>1166.6666666666665</v>
      </c>
      <c r="J21" s="32">
        <f t="shared" si="0"/>
        <v>1166.6666666666665</v>
      </c>
      <c r="K21" s="32">
        <f t="shared" si="0"/>
        <v>1166.6666666666665</v>
      </c>
      <c r="L21" s="32">
        <f t="shared" si="0"/>
        <v>1166.6666666666665</v>
      </c>
      <c r="M21" s="32">
        <f t="shared" si="0"/>
        <v>1166.6666666666665</v>
      </c>
      <c r="N21" s="32">
        <f t="shared" si="0"/>
        <v>1166.6666666666665</v>
      </c>
      <c r="O21" t="s">
        <v>29</v>
      </c>
    </row>
    <row r="22" spans="1:15" x14ac:dyDescent="0.25">
      <c r="A22" s="18" t="s">
        <v>135</v>
      </c>
      <c r="B22" s="21">
        <v>350000.00000000006</v>
      </c>
      <c r="C22" s="32">
        <f t="shared" si="1"/>
        <v>29166.666666666672</v>
      </c>
      <c r="D22" s="32">
        <f t="shared" si="1"/>
        <v>29166.666666666672</v>
      </c>
      <c r="E22" s="32">
        <f t="shared" si="0"/>
        <v>29166.666666666672</v>
      </c>
      <c r="F22" s="32">
        <f t="shared" si="0"/>
        <v>29166.666666666672</v>
      </c>
      <c r="G22" s="32">
        <f t="shared" si="0"/>
        <v>29166.666666666672</v>
      </c>
      <c r="H22" s="32">
        <f t="shared" si="0"/>
        <v>29166.666666666672</v>
      </c>
      <c r="I22" s="32">
        <f t="shared" si="0"/>
        <v>29166.666666666672</v>
      </c>
      <c r="J22" s="32">
        <f t="shared" si="0"/>
        <v>29166.666666666672</v>
      </c>
      <c r="K22" s="32">
        <f t="shared" si="0"/>
        <v>29166.666666666672</v>
      </c>
      <c r="L22" s="32">
        <f t="shared" si="0"/>
        <v>29166.666666666672</v>
      </c>
      <c r="M22" s="32">
        <f t="shared" si="0"/>
        <v>29166.666666666672</v>
      </c>
      <c r="N22" s="32">
        <f t="shared" si="0"/>
        <v>29166.666666666672</v>
      </c>
      <c r="O22" t="s">
        <v>24</v>
      </c>
    </row>
    <row r="23" spans="1:15" x14ac:dyDescent="0.25">
      <c r="A23" s="18" t="s">
        <v>31</v>
      </c>
      <c r="B23" s="21">
        <v>0</v>
      </c>
      <c r="C23" s="32">
        <f t="shared" si="1"/>
        <v>0</v>
      </c>
      <c r="D23" s="32">
        <f t="shared" si="1"/>
        <v>0</v>
      </c>
      <c r="E23" s="32">
        <f t="shared" si="0"/>
        <v>0</v>
      </c>
      <c r="F23" s="32">
        <f t="shared" si="0"/>
        <v>0</v>
      </c>
      <c r="G23" s="32">
        <f t="shared" si="0"/>
        <v>0</v>
      </c>
      <c r="H23" s="32">
        <f t="shared" si="0"/>
        <v>0</v>
      </c>
      <c r="I23" s="32">
        <f t="shared" si="0"/>
        <v>0</v>
      </c>
      <c r="J23" s="32">
        <f t="shared" si="0"/>
        <v>0</v>
      </c>
      <c r="K23" s="32">
        <f t="shared" si="0"/>
        <v>0</v>
      </c>
      <c r="L23" s="32">
        <f t="shared" si="0"/>
        <v>0</v>
      </c>
      <c r="M23" s="32">
        <f t="shared" si="0"/>
        <v>0</v>
      </c>
      <c r="N23" s="32">
        <f t="shared" si="0"/>
        <v>0</v>
      </c>
    </row>
    <row r="24" spans="1:15" x14ac:dyDescent="0.25">
      <c r="A24" s="18" t="s">
        <v>32</v>
      </c>
      <c r="B24" s="22">
        <v>0</v>
      </c>
      <c r="C24" s="32">
        <f t="shared" si="1"/>
        <v>0</v>
      </c>
      <c r="D24" s="32">
        <f t="shared" si="1"/>
        <v>0</v>
      </c>
      <c r="E24" s="32">
        <f t="shared" si="0"/>
        <v>0</v>
      </c>
      <c r="F24" s="32">
        <f t="shared" si="0"/>
        <v>0</v>
      </c>
      <c r="G24" s="32">
        <f t="shared" si="0"/>
        <v>0</v>
      </c>
      <c r="H24" s="32">
        <f t="shared" si="0"/>
        <v>0</v>
      </c>
      <c r="I24" s="32">
        <f t="shared" si="0"/>
        <v>0</v>
      </c>
      <c r="J24" s="32">
        <f t="shared" si="0"/>
        <v>0</v>
      </c>
      <c r="K24" s="32">
        <f t="shared" si="0"/>
        <v>0</v>
      </c>
      <c r="L24" s="32">
        <f t="shared" si="0"/>
        <v>0</v>
      </c>
      <c r="M24" s="32">
        <f t="shared" si="0"/>
        <v>0</v>
      </c>
      <c r="N24" s="32">
        <f t="shared" si="0"/>
        <v>0</v>
      </c>
      <c r="O24" t="s">
        <v>33</v>
      </c>
    </row>
    <row r="25" spans="1:15" x14ac:dyDescent="0.25">
      <c r="A25" s="18" t="s">
        <v>34</v>
      </c>
      <c r="B25" s="22">
        <v>0</v>
      </c>
      <c r="C25" s="32">
        <f t="shared" si="1"/>
        <v>0</v>
      </c>
      <c r="D25" s="32">
        <f t="shared" si="1"/>
        <v>0</v>
      </c>
      <c r="E25" s="32">
        <f t="shared" si="0"/>
        <v>0</v>
      </c>
      <c r="F25" s="32">
        <f t="shared" si="0"/>
        <v>0</v>
      </c>
      <c r="G25" s="32">
        <f t="shared" si="0"/>
        <v>0</v>
      </c>
      <c r="H25" s="32">
        <f t="shared" si="0"/>
        <v>0</v>
      </c>
      <c r="I25" s="32">
        <f t="shared" si="0"/>
        <v>0</v>
      </c>
      <c r="J25" s="32">
        <f t="shared" si="0"/>
        <v>0</v>
      </c>
      <c r="K25" s="32">
        <f t="shared" si="0"/>
        <v>0</v>
      </c>
      <c r="L25" s="32">
        <f t="shared" si="0"/>
        <v>0</v>
      </c>
      <c r="M25" s="32">
        <f t="shared" si="0"/>
        <v>0</v>
      </c>
      <c r="N25" s="32">
        <f t="shared" si="0"/>
        <v>0</v>
      </c>
      <c r="O25" t="s">
        <v>35</v>
      </c>
    </row>
    <row r="26" spans="1:15" x14ac:dyDescent="0.25">
      <c r="A26" s="18" t="s">
        <v>36</v>
      </c>
      <c r="B26" s="22">
        <v>0</v>
      </c>
      <c r="C26" s="32">
        <f t="shared" si="1"/>
        <v>0</v>
      </c>
      <c r="D26" s="32">
        <f t="shared" si="1"/>
        <v>0</v>
      </c>
      <c r="E26" s="32">
        <f t="shared" si="0"/>
        <v>0</v>
      </c>
      <c r="F26" s="32">
        <f t="shared" si="0"/>
        <v>0</v>
      </c>
      <c r="G26" s="32">
        <f t="shared" si="0"/>
        <v>0</v>
      </c>
      <c r="H26" s="32">
        <f t="shared" si="0"/>
        <v>0</v>
      </c>
      <c r="I26" s="32">
        <f t="shared" si="0"/>
        <v>0</v>
      </c>
      <c r="J26" s="32">
        <f t="shared" si="0"/>
        <v>0</v>
      </c>
      <c r="K26" s="32">
        <f t="shared" si="0"/>
        <v>0</v>
      </c>
      <c r="L26" s="32">
        <f t="shared" si="0"/>
        <v>0</v>
      </c>
      <c r="M26" s="32">
        <f t="shared" si="0"/>
        <v>0</v>
      </c>
      <c r="N26" s="32">
        <f t="shared" si="0"/>
        <v>0</v>
      </c>
    </row>
    <row r="27" spans="1:15" x14ac:dyDescent="0.25">
      <c r="A27" s="18" t="s">
        <v>37</v>
      </c>
      <c r="B27" s="22">
        <v>0</v>
      </c>
      <c r="C27" s="32">
        <f t="shared" si="1"/>
        <v>0</v>
      </c>
      <c r="D27" s="32">
        <f t="shared" si="1"/>
        <v>0</v>
      </c>
      <c r="E27" s="32">
        <f t="shared" si="1"/>
        <v>0</v>
      </c>
      <c r="F27" s="32">
        <f t="shared" si="1"/>
        <v>0</v>
      </c>
      <c r="G27" s="32">
        <f t="shared" si="1"/>
        <v>0</v>
      </c>
      <c r="H27" s="32">
        <f t="shared" si="1"/>
        <v>0</v>
      </c>
      <c r="I27" s="32">
        <f t="shared" si="1"/>
        <v>0</v>
      </c>
      <c r="J27" s="32">
        <f t="shared" si="1"/>
        <v>0</v>
      </c>
      <c r="K27" s="32">
        <f t="shared" si="1"/>
        <v>0</v>
      </c>
      <c r="L27" s="32">
        <f t="shared" si="1"/>
        <v>0</v>
      </c>
      <c r="M27" s="32">
        <f t="shared" si="1"/>
        <v>0</v>
      </c>
      <c r="N27" s="32">
        <f t="shared" si="1"/>
        <v>0</v>
      </c>
    </row>
    <row r="28" spans="1:15" x14ac:dyDescent="0.25">
      <c r="A28" s="18" t="s">
        <v>38</v>
      </c>
      <c r="B28" s="25">
        <v>0</v>
      </c>
      <c r="C28" s="32">
        <f t="shared" si="1"/>
        <v>0</v>
      </c>
      <c r="D28" s="32">
        <f t="shared" si="1"/>
        <v>0</v>
      </c>
      <c r="E28" s="32">
        <f t="shared" si="1"/>
        <v>0</v>
      </c>
      <c r="F28" s="32">
        <f t="shared" si="1"/>
        <v>0</v>
      </c>
      <c r="G28" s="32">
        <f t="shared" si="1"/>
        <v>0</v>
      </c>
      <c r="H28" s="32">
        <f t="shared" si="1"/>
        <v>0</v>
      </c>
      <c r="I28" s="32">
        <f t="shared" si="1"/>
        <v>0</v>
      </c>
      <c r="J28" s="32">
        <f t="shared" si="1"/>
        <v>0</v>
      </c>
      <c r="K28" s="32">
        <f t="shared" si="1"/>
        <v>0</v>
      </c>
      <c r="L28" s="32">
        <f t="shared" si="1"/>
        <v>0</v>
      </c>
      <c r="M28" s="32">
        <f t="shared" si="1"/>
        <v>0</v>
      </c>
      <c r="N28" s="32">
        <f t="shared" si="1"/>
        <v>0</v>
      </c>
      <c r="O28" t="s">
        <v>39</v>
      </c>
    </row>
    <row r="29" spans="1:15" ht="17.25" x14ac:dyDescent="0.4">
      <c r="A29" s="18" t="s">
        <v>40</v>
      </c>
      <c r="B29" s="29">
        <v>0</v>
      </c>
      <c r="C29" s="49">
        <f t="shared" si="1"/>
        <v>0</v>
      </c>
      <c r="D29" s="49">
        <f t="shared" si="1"/>
        <v>0</v>
      </c>
      <c r="E29" s="49">
        <f t="shared" si="1"/>
        <v>0</v>
      </c>
      <c r="F29" s="49">
        <f t="shared" si="1"/>
        <v>0</v>
      </c>
      <c r="G29" s="49">
        <f t="shared" si="1"/>
        <v>0</v>
      </c>
      <c r="H29" s="49">
        <f t="shared" si="1"/>
        <v>0</v>
      </c>
      <c r="I29" s="49">
        <f t="shared" si="1"/>
        <v>0</v>
      </c>
      <c r="J29" s="49">
        <f t="shared" si="1"/>
        <v>0</v>
      </c>
      <c r="K29" s="49">
        <f t="shared" si="1"/>
        <v>0</v>
      </c>
      <c r="L29" s="49">
        <f t="shared" si="1"/>
        <v>0</v>
      </c>
      <c r="M29" s="49">
        <f t="shared" si="1"/>
        <v>0</v>
      </c>
      <c r="N29" s="49">
        <f t="shared" si="1"/>
        <v>0</v>
      </c>
    </row>
    <row r="30" spans="1:15" x14ac:dyDescent="0.25">
      <c r="A30" s="31" t="s">
        <v>41</v>
      </c>
      <c r="B30" s="15">
        <f>SUM(B11:B29)</f>
        <v>2864000</v>
      </c>
      <c r="C30" s="38">
        <f t="shared" ref="C30:N30" si="2">SUM(C11:C29)</f>
        <v>238666.66666666669</v>
      </c>
      <c r="D30" s="38">
        <f t="shared" si="2"/>
        <v>238666.66666666669</v>
      </c>
      <c r="E30" s="38">
        <f t="shared" si="2"/>
        <v>238666.66666666669</v>
      </c>
      <c r="F30" s="38">
        <f t="shared" si="2"/>
        <v>238666.66666666669</v>
      </c>
      <c r="G30" s="38">
        <f t="shared" si="2"/>
        <v>238666.66666666669</v>
      </c>
      <c r="H30" s="38">
        <f t="shared" si="2"/>
        <v>238666.66666666669</v>
      </c>
      <c r="I30" s="38">
        <f t="shared" si="2"/>
        <v>238666.66666666669</v>
      </c>
      <c r="J30" s="38">
        <f t="shared" si="2"/>
        <v>238666.66666666669</v>
      </c>
      <c r="K30" s="38">
        <f t="shared" si="2"/>
        <v>238666.66666666669</v>
      </c>
      <c r="L30" s="38">
        <f t="shared" si="2"/>
        <v>238666.66666666669</v>
      </c>
      <c r="M30" s="38">
        <f t="shared" si="2"/>
        <v>238666.66666666669</v>
      </c>
      <c r="N30" s="38">
        <f t="shared" si="2"/>
        <v>238666.66666666669</v>
      </c>
    </row>
    <row r="31" spans="1:15" x14ac:dyDescent="0.25">
      <c r="A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x14ac:dyDescent="0.25">
      <c r="A32" s="11" t="s">
        <v>42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5" x14ac:dyDescent="0.25">
      <c r="A33" s="33" t="s">
        <v>43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5" x14ac:dyDescent="0.25">
      <c r="A34" s="18" t="s">
        <v>44</v>
      </c>
      <c r="B34" s="20">
        <v>110</v>
      </c>
      <c r="C34" s="32">
        <f t="shared" ref="C34:N43" si="3">$B34/12</f>
        <v>9.1666666666666661</v>
      </c>
      <c r="D34" s="32">
        <f t="shared" si="3"/>
        <v>9.1666666666666661</v>
      </c>
      <c r="E34" s="32">
        <f t="shared" si="3"/>
        <v>9.1666666666666661</v>
      </c>
      <c r="F34" s="32">
        <f t="shared" si="3"/>
        <v>9.1666666666666661</v>
      </c>
      <c r="G34" s="32">
        <f t="shared" si="3"/>
        <v>9.1666666666666661</v>
      </c>
      <c r="H34" s="32">
        <f t="shared" si="3"/>
        <v>9.1666666666666661</v>
      </c>
      <c r="I34" s="32">
        <f t="shared" si="3"/>
        <v>9.1666666666666661</v>
      </c>
      <c r="J34" s="32">
        <f t="shared" si="3"/>
        <v>9.1666666666666661</v>
      </c>
      <c r="K34" s="32">
        <f t="shared" si="3"/>
        <v>9.1666666666666661</v>
      </c>
      <c r="L34" s="32">
        <f t="shared" si="3"/>
        <v>9.1666666666666661</v>
      </c>
      <c r="M34" s="32">
        <f t="shared" si="3"/>
        <v>9.1666666666666661</v>
      </c>
      <c r="N34" s="32">
        <f t="shared" si="3"/>
        <v>9.1666666666666661</v>
      </c>
    </row>
    <row r="35" spans="1:15" x14ac:dyDescent="0.25">
      <c r="A35" s="18" t="s">
        <v>45</v>
      </c>
      <c r="B35" s="20">
        <v>250000</v>
      </c>
      <c r="C35" s="32">
        <f t="shared" si="3"/>
        <v>20833.333333333332</v>
      </c>
      <c r="D35" s="32">
        <f t="shared" si="3"/>
        <v>20833.333333333332</v>
      </c>
      <c r="E35" s="32">
        <f t="shared" si="3"/>
        <v>20833.333333333332</v>
      </c>
      <c r="F35" s="32">
        <f t="shared" si="3"/>
        <v>20833.333333333332</v>
      </c>
      <c r="G35" s="32">
        <f t="shared" si="3"/>
        <v>20833.333333333332</v>
      </c>
      <c r="H35" s="32">
        <f t="shared" si="3"/>
        <v>20833.333333333332</v>
      </c>
      <c r="I35" s="32">
        <f t="shared" si="3"/>
        <v>20833.333333333332</v>
      </c>
      <c r="J35" s="32">
        <f t="shared" si="3"/>
        <v>20833.333333333332</v>
      </c>
      <c r="K35" s="32">
        <f t="shared" si="3"/>
        <v>20833.333333333332</v>
      </c>
      <c r="L35" s="32">
        <f t="shared" si="3"/>
        <v>20833.333333333332</v>
      </c>
      <c r="M35" s="32">
        <f t="shared" si="3"/>
        <v>20833.333333333332</v>
      </c>
      <c r="N35" s="32">
        <f t="shared" si="3"/>
        <v>20833.333333333332</v>
      </c>
    </row>
    <row r="36" spans="1:15" x14ac:dyDescent="0.25">
      <c r="A36" s="18" t="s">
        <v>46</v>
      </c>
      <c r="B36" s="20">
        <v>0</v>
      </c>
      <c r="C36" s="32">
        <f t="shared" si="3"/>
        <v>0</v>
      </c>
      <c r="D36" s="32">
        <f t="shared" si="3"/>
        <v>0</v>
      </c>
      <c r="E36" s="32">
        <f t="shared" si="3"/>
        <v>0</v>
      </c>
      <c r="F36" s="32">
        <f t="shared" si="3"/>
        <v>0</v>
      </c>
      <c r="G36" s="32">
        <f t="shared" si="3"/>
        <v>0</v>
      </c>
      <c r="H36" s="32">
        <f t="shared" si="3"/>
        <v>0</v>
      </c>
      <c r="I36" s="32">
        <f t="shared" si="3"/>
        <v>0</v>
      </c>
      <c r="J36" s="32">
        <f t="shared" si="3"/>
        <v>0</v>
      </c>
      <c r="K36" s="32">
        <f t="shared" si="3"/>
        <v>0</v>
      </c>
      <c r="L36" s="32">
        <f t="shared" si="3"/>
        <v>0</v>
      </c>
      <c r="M36" s="32">
        <f t="shared" si="3"/>
        <v>0</v>
      </c>
      <c r="N36" s="32">
        <f t="shared" si="3"/>
        <v>0</v>
      </c>
      <c r="O36" t="s">
        <v>47</v>
      </c>
    </row>
    <row r="37" spans="1:15" x14ac:dyDescent="0.25">
      <c r="A37" s="18" t="s">
        <v>48</v>
      </c>
      <c r="B37" s="20">
        <v>0</v>
      </c>
      <c r="C37" s="32">
        <f t="shared" si="3"/>
        <v>0</v>
      </c>
      <c r="D37" s="32">
        <f t="shared" si="3"/>
        <v>0</v>
      </c>
      <c r="E37" s="32">
        <f t="shared" si="3"/>
        <v>0</v>
      </c>
      <c r="F37" s="32">
        <f t="shared" si="3"/>
        <v>0</v>
      </c>
      <c r="G37" s="32">
        <f t="shared" si="3"/>
        <v>0</v>
      </c>
      <c r="H37" s="32">
        <f t="shared" si="3"/>
        <v>0</v>
      </c>
      <c r="I37" s="32">
        <f t="shared" si="3"/>
        <v>0</v>
      </c>
      <c r="J37" s="32">
        <f t="shared" si="3"/>
        <v>0</v>
      </c>
      <c r="K37" s="32">
        <f t="shared" si="3"/>
        <v>0</v>
      </c>
      <c r="L37" s="32">
        <f t="shared" si="3"/>
        <v>0</v>
      </c>
      <c r="M37" s="32">
        <f t="shared" si="3"/>
        <v>0</v>
      </c>
      <c r="N37" s="32">
        <f t="shared" si="3"/>
        <v>0</v>
      </c>
    </row>
    <row r="38" spans="1:15" x14ac:dyDescent="0.25">
      <c r="A38" s="18" t="s">
        <v>49</v>
      </c>
      <c r="B38" s="20">
        <v>1200</v>
      </c>
      <c r="C38" s="32">
        <f t="shared" si="3"/>
        <v>100</v>
      </c>
      <c r="D38" s="32">
        <f t="shared" si="3"/>
        <v>100</v>
      </c>
      <c r="E38" s="32">
        <f t="shared" si="3"/>
        <v>100</v>
      </c>
      <c r="F38" s="32">
        <f t="shared" si="3"/>
        <v>100</v>
      </c>
      <c r="G38" s="32">
        <f t="shared" si="3"/>
        <v>100</v>
      </c>
      <c r="H38" s="32">
        <f t="shared" si="3"/>
        <v>100</v>
      </c>
      <c r="I38" s="32">
        <f t="shared" si="3"/>
        <v>100</v>
      </c>
      <c r="J38" s="32">
        <f t="shared" si="3"/>
        <v>100</v>
      </c>
      <c r="K38" s="32">
        <f t="shared" si="3"/>
        <v>100</v>
      </c>
      <c r="L38" s="32">
        <f t="shared" si="3"/>
        <v>100</v>
      </c>
      <c r="M38" s="32">
        <f t="shared" si="3"/>
        <v>100</v>
      </c>
      <c r="N38" s="32">
        <f t="shared" si="3"/>
        <v>100</v>
      </c>
      <c r="O38" t="s">
        <v>50</v>
      </c>
    </row>
    <row r="39" spans="1:15" x14ac:dyDescent="0.25">
      <c r="A39" s="18" t="s">
        <v>51</v>
      </c>
      <c r="B39" s="20">
        <v>16000</v>
      </c>
      <c r="C39" s="32">
        <f t="shared" si="3"/>
        <v>1333.3333333333333</v>
      </c>
      <c r="D39" s="32">
        <f t="shared" si="3"/>
        <v>1333.3333333333333</v>
      </c>
      <c r="E39" s="32">
        <f t="shared" si="3"/>
        <v>1333.3333333333333</v>
      </c>
      <c r="F39" s="32">
        <f t="shared" si="3"/>
        <v>1333.3333333333333</v>
      </c>
      <c r="G39" s="32">
        <f t="shared" si="3"/>
        <v>1333.3333333333333</v>
      </c>
      <c r="H39" s="32">
        <f t="shared" si="3"/>
        <v>1333.3333333333333</v>
      </c>
      <c r="I39" s="32">
        <f t="shared" si="3"/>
        <v>1333.3333333333333</v>
      </c>
      <c r="J39" s="32">
        <f t="shared" si="3"/>
        <v>1333.3333333333333</v>
      </c>
      <c r="K39" s="32">
        <f t="shared" si="3"/>
        <v>1333.3333333333333</v>
      </c>
      <c r="L39" s="32">
        <f t="shared" si="3"/>
        <v>1333.3333333333333</v>
      </c>
      <c r="M39" s="32">
        <f t="shared" si="3"/>
        <v>1333.3333333333333</v>
      </c>
      <c r="N39" s="32">
        <f t="shared" si="3"/>
        <v>1333.3333333333333</v>
      </c>
      <c r="O39" t="s">
        <v>52</v>
      </c>
    </row>
    <row r="40" spans="1:15" x14ac:dyDescent="0.25">
      <c r="A40" s="18" t="s">
        <v>53</v>
      </c>
      <c r="B40" s="20">
        <v>0</v>
      </c>
      <c r="C40" s="32">
        <f t="shared" si="3"/>
        <v>0</v>
      </c>
      <c r="D40" s="32">
        <f t="shared" si="3"/>
        <v>0</v>
      </c>
      <c r="E40" s="32">
        <f t="shared" si="3"/>
        <v>0</v>
      </c>
      <c r="F40" s="32">
        <f t="shared" si="3"/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32">
        <f t="shared" si="3"/>
        <v>0</v>
      </c>
      <c r="L40" s="32">
        <f t="shared" si="3"/>
        <v>0</v>
      </c>
      <c r="M40" s="32">
        <f t="shared" si="3"/>
        <v>0</v>
      </c>
      <c r="N40" s="32">
        <f t="shared" si="3"/>
        <v>0</v>
      </c>
    </row>
    <row r="41" spans="1:15" x14ac:dyDescent="0.25">
      <c r="A41" s="18" t="s">
        <v>54</v>
      </c>
      <c r="B41" s="20"/>
      <c r="C41" s="32">
        <f t="shared" si="3"/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 t="shared" si="3"/>
        <v>0</v>
      </c>
      <c r="I41" s="32">
        <f t="shared" si="3"/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</row>
    <row r="42" spans="1:15" x14ac:dyDescent="0.25">
      <c r="A42" s="18" t="s">
        <v>55</v>
      </c>
      <c r="B42" s="20"/>
      <c r="C42" s="32">
        <f t="shared" si="3"/>
        <v>0</v>
      </c>
      <c r="D42" s="32">
        <f t="shared" si="3"/>
        <v>0</v>
      </c>
      <c r="E42" s="32">
        <f t="shared" si="3"/>
        <v>0</v>
      </c>
      <c r="F42" s="32">
        <f t="shared" si="3"/>
        <v>0</v>
      </c>
      <c r="G42" s="32">
        <f t="shared" si="3"/>
        <v>0</v>
      </c>
      <c r="H42" s="32">
        <f t="shared" si="3"/>
        <v>0</v>
      </c>
      <c r="I42" s="32">
        <f t="shared" si="3"/>
        <v>0</v>
      </c>
      <c r="J42" s="32">
        <f t="shared" si="3"/>
        <v>0</v>
      </c>
      <c r="K42" s="32">
        <f t="shared" si="3"/>
        <v>0</v>
      </c>
      <c r="L42" s="32">
        <f t="shared" si="3"/>
        <v>0</v>
      </c>
      <c r="M42" s="32">
        <f t="shared" si="3"/>
        <v>0</v>
      </c>
      <c r="N42" s="32">
        <f t="shared" si="3"/>
        <v>0</v>
      </c>
    </row>
    <row r="43" spans="1:15" ht="17.25" x14ac:dyDescent="0.4">
      <c r="A43" s="18" t="s">
        <v>56</v>
      </c>
      <c r="B43" s="28">
        <v>0</v>
      </c>
      <c r="C43" s="49">
        <f t="shared" si="3"/>
        <v>0</v>
      </c>
      <c r="D43" s="49">
        <f t="shared" si="3"/>
        <v>0</v>
      </c>
      <c r="E43" s="49">
        <f t="shared" si="3"/>
        <v>0</v>
      </c>
      <c r="F43" s="49">
        <f t="shared" si="3"/>
        <v>0</v>
      </c>
      <c r="G43" s="49">
        <f t="shared" si="3"/>
        <v>0</v>
      </c>
      <c r="H43" s="49">
        <f t="shared" si="3"/>
        <v>0</v>
      </c>
      <c r="I43" s="49">
        <f t="shared" si="3"/>
        <v>0</v>
      </c>
      <c r="J43" s="49">
        <f t="shared" si="3"/>
        <v>0</v>
      </c>
      <c r="K43" s="49">
        <f t="shared" si="3"/>
        <v>0</v>
      </c>
      <c r="L43" s="49">
        <f t="shared" si="3"/>
        <v>0</v>
      </c>
      <c r="M43" s="49">
        <f t="shared" si="3"/>
        <v>0</v>
      </c>
      <c r="N43" s="49">
        <f t="shared" si="3"/>
        <v>0</v>
      </c>
      <c r="O43" t="s">
        <v>52</v>
      </c>
    </row>
    <row r="44" spans="1:15" x14ac:dyDescent="0.25">
      <c r="A44" s="18"/>
      <c r="B44" s="15">
        <f>SUM(B34:B43)</f>
        <v>267310</v>
      </c>
      <c r="C44" s="38">
        <f t="shared" ref="C44:N44" si="4">SUM(C34:C43)</f>
        <v>22275.833333333332</v>
      </c>
      <c r="D44" s="38">
        <f t="shared" si="4"/>
        <v>22275.833333333332</v>
      </c>
      <c r="E44" s="38">
        <f t="shared" si="4"/>
        <v>22275.833333333332</v>
      </c>
      <c r="F44" s="38">
        <f t="shared" si="4"/>
        <v>22275.833333333332</v>
      </c>
      <c r="G44" s="38">
        <f t="shared" si="4"/>
        <v>22275.833333333332</v>
      </c>
      <c r="H44" s="38">
        <f t="shared" si="4"/>
        <v>22275.833333333332</v>
      </c>
      <c r="I44" s="38">
        <f t="shared" si="4"/>
        <v>22275.833333333332</v>
      </c>
      <c r="J44" s="38">
        <f t="shared" si="4"/>
        <v>22275.833333333332</v>
      </c>
      <c r="K44" s="38">
        <f t="shared" si="4"/>
        <v>22275.833333333332</v>
      </c>
      <c r="L44" s="38">
        <f t="shared" si="4"/>
        <v>22275.833333333332</v>
      </c>
      <c r="M44" s="38">
        <f t="shared" si="4"/>
        <v>22275.833333333332</v>
      </c>
      <c r="N44" s="38">
        <f t="shared" si="4"/>
        <v>22275.833333333332</v>
      </c>
    </row>
    <row r="45" spans="1:15" x14ac:dyDescent="0.25">
      <c r="A45" s="18"/>
      <c r="B45" s="20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5" x14ac:dyDescent="0.25">
      <c r="A46" s="33" t="s">
        <v>57</v>
      </c>
      <c r="B46" s="20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5" x14ac:dyDescent="0.25">
      <c r="A47" s="18" t="s">
        <v>58</v>
      </c>
      <c r="B47" s="20">
        <v>155.90551181102364</v>
      </c>
      <c r="C47" s="32">
        <f t="shared" ref="C47:N48" si="5">$B47/12</f>
        <v>12.99212598425197</v>
      </c>
      <c r="D47" s="32">
        <f t="shared" si="5"/>
        <v>12.99212598425197</v>
      </c>
      <c r="E47" s="32">
        <f t="shared" si="5"/>
        <v>12.99212598425197</v>
      </c>
      <c r="F47" s="32">
        <f t="shared" si="5"/>
        <v>12.99212598425197</v>
      </c>
      <c r="G47" s="32">
        <f t="shared" si="5"/>
        <v>12.99212598425197</v>
      </c>
      <c r="H47" s="32">
        <f t="shared" si="5"/>
        <v>12.99212598425197</v>
      </c>
      <c r="I47" s="32">
        <f t="shared" si="5"/>
        <v>12.99212598425197</v>
      </c>
      <c r="J47" s="32">
        <f t="shared" si="5"/>
        <v>12.99212598425197</v>
      </c>
      <c r="K47" s="32">
        <f t="shared" si="5"/>
        <v>12.99212598425197</v>
      </c>
      <c r="L47" s="32">
        <f t="shared" si="5"/>
        <v>12.99212598425197</v>
      </c>
      <c r="M47" s="32">
        <f t="shared" si="5"/>
        <v>12.99212598425197</v>
      </c>
      <c r="N47" s="32">
        <f t="shared" si="5"/>
        <v>12.99212598425197</v>
      </c>
      <c r="O47" t="s">
        <v>29</v>
      </c>
    </row>
    <row r="48" spans="1:15" ht="17.25" x14ac:dyDescent="0.4">
      <c r="A48" s="18" t="s">
        <v>59</v>
      </c>
      <c r="B48" s="28">
        <v>283.46456692913392</v>
      </c>
      <c r="C48" s="49">
        <f t="shared" si="5"/>
        <v>23.622047244094492</v>
      </c>
      <c r="D48" s="49">
        <f t="shared" si="5"/>
        <v>23.622047244094492</v>
      </c>
      <c r="E48" s="49">
        <f t="shared" si="5"/>
        <v>23.622047244094492</v>
      </c>
      <c r="F48" s="49">
        <f t="shared" si="5"/>
        <v>23.622047244094492</v>
      </c>
      <c r="G48" s="49">
        <f t="shared" si="5"/>
        <v>23.622047244094492</v>
      </c>
      <c r="H48" s="49">
        <f t="shared" si="5"/>
        <v>23.622047244094492</v>
      </c>
      <c r="I48" s="49">
        <f t="shared" si="5"/>
        <v>23.622047244094492</v>
      </c>
      <c r="J48" s="49">
        <f t="shared" si="5"/>
        <v>23.622047244094492</v>
      </c>
      <c r="K48" s="49">
        <f t="shared" si="5"/>
        <v>23.622047244094492</v>
      </c>
      <c r="L48" s="49">
        <f t="shared" si="5"/>
        <v>23.622047244094492</v>
      </c>
      <c r="M48" s="49">
        <f t="shared" si="5"/>
        <v>23.622047244094492</v>
      </c>
      <c r="N48" s="49">
        <f t="shared" si="5"/>
        <v>23.622047244094492</v>
      </c>
      <c r="O48" t="s">
        <v>60</v>
      </c>
    </row>
    <row r="49" spans="1:15" x14ac:dyDescent="0.25">
      <c r="A49" s="18"/>
      <c r="B49" s="15">
        <f>SUM(B47:B48)</f>
        <v>439.37007874015757</v>
      </c>
      <c r="C49" s="32">
        <f t="shared" ref="C49:N49" si="6">SUM(C47:C48)</f>
        <v>36.614173228346459</v>
      </c>
      <c r="D49" s="32">
        <f t="shared" si="6"/>
        <v>36.614173228346459</v>
      </c>
      <c r="E49" s="32">
        <f t="shared" si="6"/>
        <v>36.614173228346459</v>
      </c>
      <c r="F49" s="32">
        <f t="shared" si="6"/>
        <v>36.614173228346459</v>
      </c>
      <c r="G49" s="32">
        <f t="shared" si="6"/>
        <v>36.614173228346459</v>
      </c>
      <c r="H49" s="32">
        <f t="shared" si="6"/>
        <v>36.614173228346459</v>
      </c>
      <c r="I49" s="32">
        <f t="shared" si="6"/>
        <v>36.614173228346459</v>
      </c>
      <c r="J49" s="32">
        <f t="shared" si="6"/>
        <v>36.614173228346459</v>
      </c>
      <c r="K49" s="32">
        <f t="shared" si="6"/>
        <v>36.614173228346459</v>
      </c>
      <c r="L49" s="32">
        <f t="shared" si="6"/>
        <v>36.614173228346459</v>
      </c>
      <c r="M49" s="32">
        <f t="shared" si="6"/>
        <v>36.614173228346459</v>
      </c>
      <c r="N49" s="32">
        <f t="shared" si="6"/>
        <v>36.614173228346459</v>
      </c>
    </row>
    <row r="50" spans="1:15" x14ac:dyDescent="0.25">
      <c r="A50" s="18"/>
      <c r="B50" s="20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5" x14ac:dyDescent="0.25">
      <c r="A51" s="33" t="s">
        <v>61</v>
      </c>
      <c r="B51" s="20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5" x14ac:dyDescent="0.25">
      <c r="A52" s="18" t="s">
        <v>62</v>
      </c>
      <c r="B52" s="20">
        <v>322.15748031496071</v>
      </c>
      <c r="C52" s="32">
        <f t="shared" ref="C52:N68" si="7">$B52/12</f>
        <v>26.846456692913392</v>
      </c>
      <c r="D52" s="32">
        <f t="shared" si="7"/>
        <v>26.846456692913392</v>
      </c>
      <c r="E52" s="32">
        <f t="shared" si="7"/>
        <v>26.846456692913392</v>
      </c>
      <c r="F52" s="32">
        <f t="shared" si="7"/>
        <v>26.846456692913392</v>
      </c>
      <c r="G52" s="32">
        <f t="shared" si="7"/>
        <v>26.846456692913392</v>
      </c>
      <c r="H52" s="32">
        <f t="shared" si="7"/>
        <v>26.846456692913392</v>
      </c>
      <c r="I52" s="32">
        <f t="shared" si="7"/>
        <v>26.846456692913392</v>
      </c>
      <c r="J52" s="32">
        <f t="shared" si="7"/>
        <v>26.846456692913392</v>
      </c>
      <c r="K52" s="32">
        <f t="shared" si="7"/>
        <v>26.846456692913392</v>
      </c>
      <c r="L52" s="32">
        <f t="shared" si="7"/>
        <v>26.846456692913392</v>
      </c>
      <c r="M52" s="32">
        <f t="shared" si="7"/>
        <v>26.846456692913392</v>
      </c>
      <c r="N52" s="32">
        <f t="shared" si="7"/>
        <v>26.846456692913392</v>
      </c>
      <c r="O52" t="s">
        <v>63</v>
      </c>
    </row>
    <row r="53" spans="1:15" x14ac:dyDescent="0.25">
      <c r="A53" s="18" t="s">
        <v>64</v>
      </c>
      <c r="B53" s="20">
        <v>322.22834645669298</v>
      </c>
      <c r="C53" s="32">
        <f t="shared" si="7"/>
        <v>26.852362204724415</v>
      </c>
      <c r="D53" s="32">
        <f t="shared" si="7"/>
        <v>26.852362204724415</v>
      </c>
      <c r="E53" s="32">
        <f t="shared" si="7"/>
        <v>26.852362204724415</v>
      </c>
      <c r="F53" s="32">
        <f t="shared" si="7"/>
        <v>26.852362204724415</v>
      </c>
      <c r="G53" s="32">
        <f t="shared" si="7"/>
        <v>26.852362204724415</v>
      </c>
      <c r="H53" s="32">
        <f t="shared" si="7"/>
        <v>26.852362204724415</v>
      </c>
      <c r="I53" s="32">
        <f t="shared" si="7"/>
        <v>26.852362204724415</v>
      </c>
      <c r="J53" s="32">
        <f t="shared" si="7"/>
        <v>26.852362204724415</v>
      </c>
      <c r="K53" s="32">
        <f t="shared" si="7"/>
        <v>26.852362204724415</v>
      </c>
      <c r="L53" s="32">
        <f t="shared" si="7"/>
        <v>26.852362204724415</v>
      </c>
      <c r="M53" s="32">
        <f t="shared" si="7"/>
        <v>26.852362204724415</v>
      </c>
      <c r="N53" s="32">
        <f t="shared" si="7"/>
        <v>26.852362204724415</v>
      </c>
      <c r="O53" t="s">
        <v>63</v>
      </c>
    </row>
    <row r="54" spans="1:15" x14ac:dyDescent="0.25">
      <c r="A54" s="18" t="s">
        <v>65</v>
      </c>
      <c r="B54" s="20">
        <v>140.95275590551185</v>
      </c>
      <c r="C54" s="32">
        <f t="shared" si="7"/>
        <v>11.746062992125987</v>
      </c>
      <c r="D54" s="32">
        <f t="shared" si="7"/>
        <v>11.746062992125987</v>
      </c>
      <c r="E54" s="32">
        <f t="shared" si="7"/>
        <v>11.746062992125987</v>
      </c>
      <c r="F54" s="32">
        <f t="shared" si="7"/>
        <v>11.746062992125987</v>
      </c>
      <c r="G54" s="32">
        <f t="shared" si="7"/>
        <v>11.746062992125987</v>
      </c>
      <c r="H54" s="32">
        <f t="shared" si="7"/>
        <v>11.746062992125987</v>
      </c>
      <c r="I54" s="32">
        <f t="shared" si="7"/>
        <v>11.746062992125987</v>
      </c>
      <c r="J54" s="32">
        <f t="shared" si="7"/>
        <v>11.746062992125987</v>
      </c>
      <c r="K54" s="32">
        <f t="shared" si="7"/>
        <v>11.746062992125987</v>
      </c>
      <c r="L54" s="32">
        <f t="shared" si="7"/>
        <v>11.746062992125987</v>
      </c>
      <c r="M54" s="32">
        <f t="shared" si="7"/>
        <v>11.746062992125987</v>
      </c>
      <c r="N54" s="32">
        <f t="shared" si="7"/>
        <v>11.746062992125987</v>
      </c>
      <c r="O54" t="s">
        <v>63</v>
      </c>
    </row>
    <row r="55" spans="1:15" x14ac:dyDescent="0.25">
      <c r="A55" s="18" t="s">
        <v>66</v>
      </c>
      <c r="B55" s="20">
        <v>2026.4881889763783</v>
      </c>
      <c r="C55" s="32">
        <f t="shared" si="7"/>
        <v>168.87401574803152</v>
      </c>
      <c r="D55" s="32">
        <f t="shared" si="7"/>
        <v>168.87401574803152</v>
      </c>
      <c r="E55" s="32">
        <f t="shared" si="7"/>
        <v>168.87401574803152</v>
      </c>
      <c r="F55" s="32">
        <f t="shared" si="7"/>
        <v>168.87401574803152</v>
      </c>
      <c r="G55" s="32">
        <f t="shared" si="7"/>
        <v>168.87401574803152</v>
      </c>
      <c r="H55" s="32">
        <f t="shared" si="7"/>
        <v>168.87401574803152</v>
      </c>
      <c r="I55" s="32">
        <f t="shared" si="7"/>
        <v>168.87401574803152</v>
      </c>
      <c r="J55" s="32">
        <f t="shared" si="7"/>
        <v>168.87401574803152</v>
      </c>
      <c r="K55" s="32">
        <f t="shared" si="7"/>
        <v>168.87401574803152</v>
      </c>
      <c r="L55" s="32">
        <f t="shared" si="7"/>
        <v>168.87401574803152</v>
      </c>
      <c r="M55" s="32">
        <f t="shared" si="7"/>
        <v>168.87401574803152</v>
      </c>
      <c r="N55" s="32">
        <f t="shared" si="7"/>
        <v>168.87401574803152</v>
      </c>
      <c r="O55" t="s">
        <v>63</v>
      </c>
    </row>
    <row r="56" spans="1:15" x14ac:dyDescent="0.25">
      <c r="A56" s="18" t="s">
        <v>67</v>
      </c>
      <c r="B56" s="20">
        <v>488.19685039370086</v>
      </c>
      <c r="C56" s="32">
        <f t="shared" si="7"/>
        <v>40.68307086614174</v>
      </c>
      <c r="D56" s="32">
        <f t="shared" si="7"/>
        <v>40.68307086614174</v>
      </c>
      <c r="E56" s="32">
        <f t="shared" si="7"/>
        <v>40.68307086614174</v>
      </c>
      <c r="F56" s="32">
        <f t="shared" si="7"/>
        <v>40.68307086614174</v>
      </c>
      <c r="G56" s="32">
        <f t="shared" si="7"/>
        <v>40.68307086614174</v>
      </c>
      <c r="H56" s="32">
        <f t="shared" si="7"/>
        <v>40.68307086614174</v>
      </c>
      <c r="I56" s="32">
        <f t="shared" si="7"/>
        <v>40.68307086614174</v>
      </c>
      <c r="J56" s="32">
        <f t="shared" si="7"/>
        <v>40.68307086614174</v>
      </c>
      <c r="K56" s="32">
        <f t="shared" si="7"/>
        <v>40.68307086614174</v>
      </c>
      <c r="L56" s="32">
        <f t="shared" si="7"/>
        <v>40.68307086614174</v>
      </c>
      <c r="M56" s="32">
        <f t="shared" si="7"/>
        <v>40.68307086614174</v>
      </c>
      <c r="N56" s="32">
        <f t="shared" si="7"/>
        <v>40.68307086614174</v>
      </c>
      <c r="O56" t="s">
        <v>63</v>
      </c>
    </row>
    <row r="57" spans="1:15" x14ac:dyDescent="0.25">
      <c r="A57" s="18" t="s">
        <v>68</v>
      </c>
      <c r="B57" s="20">
        <v>52.866141732283474</v>
      </c>
      <c r="C57" s="32">
        <f t="shared" si="7"/>
        <v>4.4055118110236231</v>
      </c>
      <c r="D57" s="32">
        <f t="shared" si="7"/>
        <v>4.4055118110236231</v>
      </c>
      <c r="E57" s="32">
        <f t="shared" si="7"/>
        <v>4.4055118110236231</v>
      </c>
      <c r="F57" s="32">
        <f t="shared" si="7"/>
        <v>4.4055118110236231</v>
      </c>
      <c r="G57" s="32">
        <f t="shared" si="7"/>
        <v>4.4055118110236231</v>
      </c>
      <c r="H57" s="32">
        <f t="shared" si="7"/>
        <v>4.4055118110236231</v>
      </c>
      <c r="I57" s="32">
        <f t="shared" si="7"/>
        <v>4.4055118110236231</v>
      </c>
      <c r="J57" s="32">
        <f t="shared" si="7"/>
        <v>4.4055118110236231</v>
      </c>
      <c r="K57" s="32">
        <f t="shared" si="7"/>
        <v>4.4055118110236231</v>
      </c>
      <c r="L57" s="32">
        <f t="shared" si="7"/>
        <v>4.4055118110236231</v>
      </c>
      <c r="M57" s="32">
        <f t="shared" si="7"/>
        <v>4.4055118110236231</v>
      </c>
      <c r="N57" s="32">
        <f t="shared" si="7"/>
        <v>4.4055118110236231</v>
      </c>
      <c r="O57" t="s">
        <v>63</v>
      </c>
    </row>
    <row r="58" spans="1:15" x14ac:dyDescent="0.25">
      <c r="A58" s="18" t="s">
        <v>69</v>
      </c>
      <c r="B58" s="20">
        <v>264.04724409448824</v>
      </c>
      <c r="C58" s="32">
        <f t="shared" si="7"/>
        <v>22.003937007874018</v>
      </c>
      <c r="D58" s="32">
        <f t="shared" si="7"/>
        <v>22.003937007874018</v>
      </c>
      <c r="E58" s="32">
        <f t="shared" si="7"/>
        <v>22.003937007874018</v>
      </c>
      <c r="F58" s="32">
        <f t="shared" si="7"/>
        <v>22.003937007874018</v>
      </c>
      <c r="G58" s="32">
        <f t="shared" si="7"/>
        <v>22.003937007874018</v>
      </c>
      <c r="H58" s="32">
        <f t="shared" si="7"/>
        <v>22.003937007874018</v>
      </c>
      <c r="I58" s="32">
        <f t="shared" si="7"/>
        <v>22.003937007874018</v>
      </c>
      <c r="J58" s="32">
        <f t="shared" si="7"/>
        <v>22.003937007874018</v>
      </c>
      <c r="K58" s="32">
        <f t="shared" si="7"/>
        <v>22.003937007874018</v>
      </c>
      <c r="L58" s="32">
        <f t="shared" si="7"/>
        <v>22.003937007874018</v>
      </c>
      <c r="M58" s="32">
        <f t="shared" si="7"/>
        <v>22.003937007874018</v>
      </c>
      <c r="N58" s="32">
        <f t="shared" si="7"/>
        <v>22.003937007874018</v>
      </c>
      <c r="O58" t="s">
        <v>63</v>
      </c>
    </row>
    <row r="59" spans="1:15" x14ac:dyDescent="0.25">
      <c r="A59" s="18" t="s">
        <v>70</v>
      </c>
      <c r="B59" s="20">
        <v>356.17322834645677</v>
      </c>
      <c r="C59" s="32">
        <f t="shared" si="7"/>
        <v>29.681102362204729</v>
      </c>
      <c r="D59" s="32">
        <f t="shared" si="7"/>
        <v>29.681102362204729</v>
      </c>
      <c r="E59" s="32">
        <f t="shared" si="7"/>
        <v>29.681102362204729</v>
      </c>
      <c r="F59" s="32">
        <f t="shared" si="7"/>
        <v>29.681102362204729</v>
      </c>
      <c r="G59" s="32">
        <f t="shared" si="7"/>
        <v>29.681102362204729</v>
      </c>
      <c r="H59" s="32">
        <f t="shared" si="7"/>
        <v>29.681102362204729</v>
      </c>
      <c r="I59" s="32">
        <f t="shared" si="7"/>
        <v>29.681102362204729</v>
      </c>
      <c r="J59" s="32">
        <f t="shared" si="7"/>
        <v>29.681102362204729</v>
      </c>
      <c r="K59" s="32">
        <f t="shared" si="7"/>
        <v>29.681102362204729</v>
      </c>
      <c r="L59" s="32">
        <f t="shared" si="7"/>
        <v>29.681102362204729</v>
      </c>
      <c r="M59" s="32">
        <f t="shared" si="7"/>
        <v>29.681102362204729</v>
      </c>
      <c r="N59" s="32">
        <f t="shared" si="7"/>
        <v>29.681102362204729</v>
      </c>
      <c r="O59" t="s">
        <v>63</v>
      </c>
    </row>
    <row r="60" spans="1:15" x14ac:dyDescent="0.25">
      <c r="A60" s="18" t="s">
        <v>71</v>
      </c>
      <c r="B60" s="20">
        <v>500.31496062992136</v>
      </c>
      <c r="C60" s="32">
        <f t="shared" si="7"/>
        <v>41.692913385826778</v>
      </c>
      <c r="D60" s="32">
        <f t="shared" si="7"/>
        <v>41.692913385826778</v>
      </c>
      <c r="E60" s="32">
        <f t="shared" si="7"/>
        <v>41.692913385826778</v>
      </c>
      <c r="F60" s="32">
        <f t="shared" si="7"/>
        <v>41.692913385826778</v>
      </c>
      <c r="G60" s="32">
        <f t="shared" si="7"/>
        <v>41.692913385826778</v>
      </c>
      <c r="H60" s="32">
        <f t="shared" si="7"/>
        <v>41.692913385826778</v>
      </c>
      <c r="I60" s="32">
        <f t="shared" si="7"/>
        <v>41.692913385826778</v>
      </c>
      <c r="J60" s="32">
        <f t="shared" si="7"/>
        <v>41.692913385826778</v>
      </c>
      <c r="K60" s="32">
        <f t="shared" si="7"/>
        <v>41.692913385826778</v>
      </c>
      <c r="L60" s="32">
        <f t="shared" si="7"/>
        <v>41.692913385826778</v>
      </c>
      <c r="M60" s="32">
        <f t="shared" si="7"/>
        <v>41.692913385826778</v>
      </c>
      <c r="N60" s="32">
        <f t="shared" si="7"/>
        <v>41.692913385826778</v>
      </c>
      <c r="O60" t="s">
        <v>63</v>
      </c>
    </row>
    <row r="61" spans="1:15" x14ac:dyDescent="0.25">
      <c r="A61" s="18" t="s">
        <v>72</v>
      </c>
      <c r="B61" s="20">
        <v>8.5039370078740166</v>
      </c>
      <c r="C61" s="32">
        <f t="shared" si="7"/>
        <v>0.70866141732283472</v>
      </c>
      <c r="D61" s="32">
        <f t="shared" si="7"/>
        <v>0.70866141732283472</v>
      </c>
      <c r="E61" s="32">
        <f t="shared" si="7"/>
        <v>0.70866141732283472</v>
      </c>
      <c r="F61" s="32">
        <f t="shared" si="7"/>
        <v>0.70866141732283472</v>
      </c>
      <c r="G61" s="32">
        <f t="shared" si="7"/>
        <v>0.70866141732283472</v>
      </c>
      <c r="H61" s="32">
        <f t="shared" si="7"/>
        <v>0.70866141732283472</v>
      </c>
      <c r="I61" s="32">
        <f t="shared" si="7"/>
        <v>0.70866141732283472</v>
      </c>
      <c r="J61" s="32">
        <f t="shared" si="7"/>
        <v>0.70866141732283472</v>
      </c>
      <c r="K61" s="32">
        <f t="shared" si="7"/>
        <v>0.70866141732283472</v>
      </c>
      <c r="L61" s="32">
        <f t="shared" si="7"/>
        <v>0.70866141732283472</v>
      </c>
      <c r="M61" s="32">
        <f t="shared" si="7"/>
        <v>0.70866141732283472</v>
      </c>
      <c r="N61" s="32">
        <f t="shared" si="7"/>
        <v>0.70866141732283472</v>
      </c>
      <c r="O61" t="s">
        <v>63</v>
      </c>
    </row>
    <row r="62" spans="1:15" x14ac:dyDescent="0.25">
      <c r="A62" s="18" t="s">
        <v>73</v>
      </c>
      <c r="B62" s="20">
        <v>16920</v>
      </c>
      <c r="C62" s="32">
        <f t="shared" si="7"/>
        <v>1410</v>
      </c>
      <c r="D62" s="32">
        <f t="shared" si="7"/>
        <v>1410</v>
      </c>
      <c r="E62" s="32">
        <f t="shared" si="7"/>
        <v>1410</v>
      </c>
      <c r="F62" s="32">
        <f t="shared" si="7"/>
        <v>1410</v>
      </c>
      <c r="G62" s="32">
        <f t="shared" si="7"/>
        <v>1410</v>
      </c>
      <c r="H62" s="32">
        <f t="shared" si="7"/>
        <v>1410</v>
      </c>
      <c r="I62" s="32">
        <f t="shared" si="7"/>
        <v>1410</v>
      </c>
      <c r="J62" s="32">
        <f t="shared" si="7"/>
        <v>1410</v>
      </c>
      <c r="K62" s="32">
        <f t="shared" si="7"/>
        <v>1410</v>
      </c>
      <c r="L62" s="32">
        <f t="shared" si="7"/>
        <v>1410</v>
      </c>
      <c r="M62" s="32">
        <f t="shared" si="7"/>
        <v>1410</v>
      </c>
      <c r="N62" s="32">
        <f t="shared" si="7"/>
        <v>1410</v>
      </c>
      <c r="O62" t="s">
        <v>74</v>
      </c>
    </row>
    <row r="63" spans="1:15" x14ac:dyDescent="0.25">
      <c r="A63" s="18" t="s">
        <v>75</v>
      </c>
      <c r="B63" s="20">
        <v>216</v>
      </c>
      <c r="C63" s="32">
        <f t="shared" si="7"/>
        <v>18</v>
      </c>
      <c r="D63" s="32">
        <f t="shared" si="7"/>
        <v>18</v>
      </c>
      <c r="E63" s="32">
        <f t="shared" si="7"/>
        <v>18</v>
      </c>
      <c r="F63" s="32">
        <f t="shared" si="7"/>
        <v>18</v>
      </c>
      <c r="G63" s="32">
        <f t="shared" si="7"/>
        <v>18</v>
      </c>
      <c r="H63" s="32">
        <f t="shared" si="7"/>
        <v>18</v>
      </c>
      <c r="I63" s="32">
        <f t="shared" si="7"/>
        <v>18</v>
      </c>
      <c r="J63" s="32">
        <f t="shared" si="7"/>
        <v>18</v>
      </c>
      <c r="K63" s="32">
        <f t="shared" si="7"/>
        <v>18</v>
      </c>
      <c r="L63" s="32">
        <f t="shared" si="7"/>
        <v>18</v>
      </c>
      <c r="M63" s="32">
        <f t="shared" si="7"/>
        <v>18</v>
      </c>
      <c r="N63" s="32">
        <f t="shared" si="7"/>
        <v>18</v>
      </c>
      <c r="O63" t="s">
        <v>74</v>
      </c>
    </row>
    <row r="64" spans="1:15" x14ac:dyDescent="0.25">
      <c r="A64" s="18" t="s">
        <v>76</v>
      </c>
      <c r="B64" s="20">
        <v>864</v>
      </c>
      <c r="C64" s="32">
        <f t="shared" si="7"/>
        <v>72</v>
      </c>
      <c r="D64" s="32">
        <f t="shared" si="7"/>
        <v>72</v>
      </c>
      <c r="E64" s="32">
        <f t="shared" si="7"/>
        <v>72</v>
      </c>
      <c r="F64" s="32">
        <f t="shared" si="7"/>
        <v>72</v>
      </c>
      <c r="G64" s="32">
        <f t="shared" si="7"/>
        <v>72</v>
      </c>
      <c r="H64" s="32">
        <f t="shared" si="7"/>
        <v>72</v>
      </c>
      <c r="I64" s="32">
        <f t="shared" si="7"/>
        <v>72</v>
      </c>
      <c r="J64" s="32">
        <f t="shared" si="7"/>
        <v>72</v>
      </c>
      <c r="K64" s="32">
        <f t="shared" si="7"/>
        <v>72</v>
      </c>
      <c r="L64" s="32">
        <f t="shared" si="7"/>
        <v>72</v>
      </c>
      <c r="M64" s="32">
        <f t="shared" si="7"/>
        <v>72</v>
      </c>
      <c r="N64" s="32">
        <f t="shared" si="7"/>
        <v>72</v>
      </c>
      <c r="O64" t="s">
        <v>74</v>
      </c>
    </row>
    <row r="65" spans="1:15" x14ac:dyDescent="0.25">
      <c r="A65" s="18" t="s">
        <v>77</v>
      </c>
      <c r="B65" s="20">
        <v>684</v>
      </c>
      <c r="C65" s="32">
        <f t="shared" si="7"/>
        <v>57</v>
      </c>
      <c r="D65" s="32">
        <f t="shared" si="7"/>
        <v>57</v>
      </c>
      <c r="E65" s="32">
        <f t="shared" si="7"/>
        <v>57</v>
      </c>
      <c r="F65" s="32">
        <f t="shared" si="7"/>
        <v>57</v>
      </c>
      <c r="G65" s="32">
        <f t="shared" si="7"/>
        <v>57</v>
      </c>
      <c r="H65" s="32">
        <f t="shared" si="7"/>
        <v>57</v>
      </c>
      <c r="I65" s="32">
        <f t="shared" si="7"/>
        <v>57</v>
      </c>
      <c r="J65" s="32">
        <f t="shared" si="7"/>
        <v>57</v>
      </c>
      <c r="K65" s="32">
        <f t="shared" si="7"/>
        <v>57</v>
      </c>
      <c r="L65" s="32">
        <f t="shared" si="7"/>
        <v>57</v>
      </c>
      <c r="M65" s="32">
        <f t="shared" si="7"/>
        <v>57</v>
      </c>
      <c r="N65" s="32">
        <f t="shared" si="7"/>
        <v>57</v>
      </c>
      <c r="O65" t="s">
        <v>74</v>
      </c>
    </row>
    <row r="66" spans="1:15" x14ac:dyDescent="0.25">
      <c r="A66" s="18" t="s">
        <v>78</v>
      </c>
      <c r="B66" s="20">
        <v>0</v>
      </c>
      <c r="C66" s="32">
        <f t="shared" si="7"/>
        <v>0</v>
      </c>
      <c r="D66" s="32">
        <f t="shared" si="7"/>
        <v>0</v>
      </c>
      <c r="E66" s="32">
        <f t="shared" si="7"/>
        <v>0</v>
      </c>
      <c r="F66" s="32">
        <f t="shared" si="7"/>
        <v>0</v>
      </c>
      <c r="G66" s="32">
        <f t="shared" si="7"/>
        <v>0</v>
      </c>
      <c r="H66" s="32">
        <f t="shared" si="7"/>
        <v>0</v>
      </c>
      <c r="I66" s="32">
        <f t="shared" si="7"/>
        <v>0</v>
      </c>
      <c r="J66" s="32">
        <f t="shared" si="7"/>
        <v>0</v>
      </c>
      <c r="K66" s="32">
        <f t="shared" si="7"/>
        <v>0</v>
      </c>
      <c r="L66" s="32">
        <f t="shared" si="7"/>
        <v>0</v>
      </c>
      <c r="M66" s="32">
        <f t="shared" si="7"/>
        <v>0</v>
      </c>
      <c r="N66" s="32">
        <f t="shared" si="7"/>
        <v>0</v>
      </c>
      <c r="O66" t="s">
        <v>74</v>
      </c>
    </row>
    <row r="67" spans="1:15" x14ac:dyDescent="0.25">
      <c r="A67" s="18" t="s">
        <v>79</v>
      </c>
      <c r="B67" s="20">
        <v>144</v>
      </c>
      <c r="C67" s="32">
        <f t="shared" si="7"/>
        <v>12</v>
      </c>
      <c r="D67" s="32">
        <f t="shared" si="7"/>
        <v>12</v>
      </c>
      <c r="E67" s="32">
        <f t="shared" si="7"/>
        <v>12</v>
      </c>
      <c r="F67" s="32">
        <f t="shared" si="7"/>
        <v>12</v>
      </c>
      <c r="G67" s="32">
        <f t="shared" si="7"/>
        <v>12</v>
      </c>
      <c r="H67" s="32">
        <f t="shared" si="7"/>
        <v>12</v>
      </c>
      <c r="I67" s="32">
        <f t="shared" si="7"/>
        <v>12</v>
      </c>
      <c r="J67" s="32">
        <f t="shared" si="7"/>
        <v>12</v>
      </c>
      <c r="K67" s="32">
        <f t="shared" si="7"/>
        <v>12</v>
      </c>
      <c r="L67" s="32">
        <f t="shared" si="7"/>
        <v>12</v>
      </c>
      <c r="M67" s="32">
        <f t="shared" si="7"/>
        <v>12</v>
      </c>
      <c r="N67" s="32">
        <f t="shared" si="7"/>
        <v>12</v>
      </c>
      <c r="O67" t="s">
        <v>74</v>
      </c>
    </row>
    <row r="68" spans="1:15" ht="17.25" x14ac:dyDescent="0.4">
      <c r="A68" s="18" t="s">
        <v>80</v>
      </c>
      <c r="B68" s="28">
        <v>0</v>
      </c>
      <c r="C68" s="49">
        <f t="shared" si="7"/>
        <v>0</v>
      </c>
      <c r="D68" s="49">
        <f t="shared" si="7"/>
        <v>0</v>
      </c>
      <c r="E68" s="49">
        <f t="shared" si="7"/>
        <v>0</v>
      </c>
      <c r="F68" s="49">
        <f t="shared" si="7"/>
        <v>0</v>
      </c>
      <c r="G68" s="49">
        <f t="shared" si="7"/>
        <v>0</v>
      </c>
      <c r="H68" s="49">
        <f t="shared" si="7"/>
        <v>0</v>
      </c>
      <c r="I68" s="49">
        <f t="shared" si="7"/>
        <v>0</v>
      </c>
      <c r="J68" s="49">
        <f t="shared" si="7"/>
        <v>0</v>
      </c>
      <c r="K68" s="49">
        <f t="shared" si="7"/>
        <v>0</v>
      </c>
      <c r="L68" s="49">
        <f t="shared" si="7"/>
        <v>0</v>
      </c>
      <c r="M68" s="49">
        <f t="shared" si="7"/>
        <v>0</v>
      </c>
      <c r="N68" s="49">
        <f t="shared" si="7"/>
        <v>0</v>
      </c>
      <c r="O68" t="s">
        <v>74</v>
      </c>
    </row>
    <row r="69" spans="1:15" x14ac:dyDescent="0.25">
      <c r="A69" s="18" t="s">
        <v>81</v>
      </c>
      <c r="B69" s="15">
        <f>SUM(B52:B68)</f>
        <v>23309.92913385827</v>
      </c>
      <c r="C69" s="38">
        <f t="shared" ref="C69:N69" si="8">SUM(C52:C68)</f>
        <v>1942.4940944881891</v>
      </c>
      <c r="D69" s="38">
        <f t="shared" si="8"/>
        <v>1942.4940944881891</v>
      </c>
      <c r="E69" s="38">
        <f t="shared" si="8"/>
        <v>1942.4940944881891</v>
      </c>
      <c r="F69" s="38">
        <f t="shared" si="8"/>
        <v>1942.4940944881891</v>
      </c>
      <c r="G69" s="38">
        <f t="shared" si="8"/>
        <v>1942.4940944881891</v>
      </c>
      <c r="H69" s="38">
        <f t="shared" si="8"/>
        <v>1942.4940944881891</v>
      </c>
      <c r="I69" s="38">
        <f t="shared" si="8"/>
        <v>1942.4940944881891</v>
      </c>
      <c r="J69" s="38">
        <f t="shared" si="8"/>
        <v>1942.4940944881891</v>
      </c>
      <c r="K69" s="38">
        <f t="shared" si="8"/>
        <v>1942.4940944881891</v>
      </c>
      <c r="L69" s="38">
        <f t="shared" si="8"/>
        <v>1942.4940944881891</v>
      </c>
      <c r="M69" s="38">
        <f t="shared" si="8"/>
        <v>1942.4940944881891</v>
      </c>
      <c r="N69" s="38">
        <f t="shared" si="8"/>
        <v>1942.4940944881891</v>
      </c>
    </row>
    <row r="70" spans="1:15" x14ac:dyDescent="0.25">
      <c r="A70" s="18"/>
      <c r="B70" s="20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5" x14ac:dyDescent="0.25">
      <c r="A71" s="33" t="s">
        <v>82</v>
      </c>
      <c r="B71" s="20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5" x14ac:dyDescent="0.25">
      <c r="A72" s="18" t="s">
        <v>83</v>
      </c>
      <c r="B72" s="20">
        <v>23811.023622047247</v>
      </c>
      <c r="C72" s="32">
        <f t="shared" ref="C72:N73" si="9">$B72/12</f>
        <v>1984.2519685039372</v>
      </c>
      <c r="D72" s="32">
        <f t="shared" si="9"/>
        <v>1984.2519685039372</v>
      </c>
      <c r="E72" s="32">
        <f t="shared" si="9"/>
        <v>1984.2519685039372</v>
      </c>
      <c r="F72" s="32">
        <f t="shared" si="9"/>
        <v>1984.2519685039372</v>
      </c>
      <c r="G72" s="32">
        <f t="shared" si="9"/>
        <v>1984.2519685039372</v>
      </c>
      <c r="H72" s="32">
        <f t="shared" si="9"/>
        <v>1984.2519685039372</v>
      </c>
      <c r="I72" s="32">
        <f t="shared" si="9"/>
        <v>1984.2519685039372</v>
      </c>
      <c r="J72" s="32">
        <f t="shared" si="9"/>
        <v>1984.2519685039372</v>
      </c>
      <c r="K72" s="32">
        <f t="shared" si="9"/>
        <v>1984.2519685039372</v>
      </c>
      <c r="L72" s="32">
        <f t="shared" si="9"/>
        <v>1984.2519685039372</v>
      </c>
      <c r="M72" s="32">
        <f t="shared" si="9"/>
        <v>1984.2519685039372</v>
      </c>
      <c r="N72" s="32">
        <f t="shared" si="9"/>
        <v>1984.2519685039372</v>
      </c>
      <c r="O72" t="s">
        <v>29</v>
      </c>
    </row>
    <row r="73" spans="1:15" ht="17.25" x14ac:dyDescent="0.4">
      <c r="A73" s="18" t="s">
        <v>84</v>
      </c>
      <c r="B73" s="27">
        <v>0</v>
      </c>
      <c r="C73" s="49">
        <f t="shared" si="9"/>
        <v>0</v>
      </c>
      <c r="D73" s="49">
        <f t="shared" si="9"/>
        <v>0</v>
      </c>
      <c r="E73" s="49">
        <f t="shared" si="9"/>
        <v>0</v>
      </c>
      <c r="F73" s="49">
        <f t="shared" si="9"/>
        <v>0</v>
      </c>
      <c r="G73" s="49">
        <f t="shared" si="9"/>
        <v>0</v>
      </c>
      <c r="H73" s="49">
        <f t="shared" si="9"/>
        <v>0</v>
      </c>
      <c r="I73" s="49">
        <f t="shared" si="9"/>
        <v>0</v>
      </c>
      <c r="J73" s="49">
        <f t="shared" si="9"/>
        <v>0</v>
      </c>
      <c r="K73" s="49">
        <f t="shared" si="9"/>
        <v>0</v>
      </c>
      <c r="L73" s="49">
        <f t="shared" si="9"/>
        <v>0</v>
      </c>
      <c r="M73" s="49">
        <f t="shared" si="9"/>
        <v>0</v>
      </c>
      <c r="N73" s="49">
        <f t="shared" si="9"/>
        <v>0</v>
      </c>
    </row>
    <row r="74" spans="1:15" x14ac:dyDescent="0.25">
      <c r="A74" s="18"/>
      <c r="B74" s="15">
        <f>SUM(B72:B73)</f>
        <v>23811.023622047247</v>
      </c>
      <c r="C74" s="38">
        <f t="shared" ref="C74:N74" si="10">SUM(C72:C73)</f>
        <v>1984.2519685039372</v>
      </c>
      <c r="D74" s="38">
        <f t="shared" si="10"/>
        <v>1984.2519685039372</v>
      </c>
      <c r="E74" s="38">
        <f t="shared" si="10"/>
        <v>1984.2519685039372</v>
      </c>
      <c r="F74" s="38">
        <f t="shared" si="10"/>
        <v>1984.2519685039372</v>
      </c>
      <c r="G74" s="38">
        <f t="shared" si="10"/>
        <v>1984.2519685039372</v>
      </c>
      <c r="H74" s="38">
        <f t="shared" si="10"/>
        <v>1984.2519685039372</v>
      </c>
      <c r="I74" s="38">
        <f t="shared" si="10"/>
        <v>1984.2519685039372</v>
      </c>
      <c r="J74" s="38">
        <f t="shared" si="10"/>
        <v>1984.2519685039372</v>
      </c>
      <c r="K74" s="38">
        <f t="shared" si="10"/>
        <v>1984.2519685039372</v>
      </c>
      <c r="L74" s="38">
        <f t="shared" si="10"/>
        <v>1984.2519685039372</v>
      </c>
      <c r="M74" s="38">
        <f t="shared" si="10"/>
        <v>1984.2519685039372</v>
      </c>
      <c r="N74" s="38">
        <f t="shared" si="10"/>
        <v>1984.2519685039372</v>
      </c>
    </row>
    <row r="75" spans="1:15" x14ac:dyDescent="0.25">
      <c r="A75" s="18"/>
      <c r="B75" s="20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5" x14ac:dyDescent="0.25">
      <c r="A76" s="33" t="s">
        <v>85</v>
      </c>
      <c r="B76" s="20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5" x14ac:dyDescent="0.25">
      <c r="A77" s="18" t="s">
        <v>86</v>
      </c>
      <c r="B77" s="20"/>
      <c r="C77" s="32">
        <f t="shared" ref="C77:N85" si="11">$B77/12</f>
        <v>0</v>
      </c>
      <c r="D77" s="32">
        <f t="shared" si="11"/>
        <v>0</v>
      </c>
      <c r="E77" s="32">
        <f t="shared" si="11"/>
        <v>0</v>
      </c>
      <c r="F77" s="32">
        <f t="shared" si="11"/>
        <v>0</v>
      </c>
      <c r="G77" s="32">
        <f t="shared" si="11"/>
        <v>0</v>
      </c>
      <c r="H77" s="32">
        <f t="shared" si="11"/>
        <v>0</v>
      </c>
      <c r="I77" s="32">
        <f t="shared" si="11"/>
        <v>0</v>
      </c>
      <c r="J77" s="32">
        <f t="shared" si="11"/>
        <v>0</v>
      </c>
      <c r="K77" s="32">
        <f t="shared" si="11"/>
        <v>0</v>
      </c>
      <c r="L77" s="32">
        <f t="shared" si="11"/>
        <v>0</v>
      </c>
      <c r="M77" s="32">
        <f t="shared" si="11"/>
        <v>0</v>
      </c>
      <c r="N77" s="32">
        <f t="shared" si="11"/>
        <v>0</v>
      </c>
      <c r="O77" t="s">
        <v>52</v>
      </c>
    </row>
    <row r="78" spans="1:15" x14ac:dyDescent="0.25">
      <c r="A78" s="18" t="s">
        <v>87</v>
      </c>
      <c r="B78" s="20">
        <v>3600</v>
      </c>
      <c r="C78" s="32">
        <f t="shared" si="11"/>
        <v>300</v>
      </c>
      <c r="D78" s="32">
        <f t="shared" si="11"/>
        <v>300</v>
      </c>
      <c r="E78" s="32">
        <f t="shared" si="11"/>
        <v>300</v>
      </c>
      <c r="F78" s="32">
        <f t="shared" si="11"/>
        <v>300</v>
      </c>
      <c r="G78" s="32">
        <f t="shared" si="11"/>
        <v>300</v>
      </c>
      <c r="H78" s="32">
        <f t="shared" si="11"/>
        <v>300</v>
      </c>
      <c r="I78" s="32">
        <f t="shared" si="11"/>
        <v>300</v>
      </c>
      <c r="J78" s="32">
        <f t="shared" si="11"/>
        <v>300</v>
      </c>
      <c r="K78" s="32">
        <f t="shared" si="11"/>
        <v>300</v>
      </c>
      <c r="L78" s="32">
        <f t="shared" si="11"/>
        <v>300</v>
      </c>
      <c r="M78" s="32">
        <f t="shared" si="11"/>
        <v>300</v>
      </c>
      <c r="N78" s="32">
        <f t="shared" si="11"/>
        <v>300</v>
      </c>
      <c r="O78" t="s">
        <v>52</v>
      </c>
    </row>
    <row r="79" spans="1:15" x14ac:dyDescent="0.25">
      <c r="A79" s="18" t="s">
        <v>88</v>
      </c>
      <c r="B79" s="20">
        <v>2400</v>
      </c>
      <c r="C79" s="32">
        <f t="shared" si="11"/>
        <v>200</v>
      </c>
      <c r="D79" s="32">
        <f t="shared" si="11"/>
        <v>200</v>
      </c>
      <c r="E79" s="32">
        <f t="shared" si="11"/>
        <v>200</v>
      </c>
      <c r="F79" s="32">
        <f t="shared" si="11"/>
        <v>200</v>
      </c>
      <c r="G79" s="32">
        <f t="shared" si="11"/>
        <v>200</v>
      </c>
      <c r="H79" s="32">
        <f t="shared" si="11"/>
        <v>200</v>
      </c>
      <c r="I79" s="32">
        <f t="shared" si="11"/>
        <v>200</v>
      </c>
      <c r="J79" s="32">
        <f t="shared" si="11"/>
        <v>200</v>
      </c>
      <c r="K79" s="32">
        <f t="shared" si="11"/>
        <v>200</v>
      </c>
      <c r="L79" s="32">
        <f t="shared" si="11"/>
        <v>200</v>
      </c>
      <c r="M79" s="32">
        <f t="shared" si="11"/>
        <v>200</v>
      </c>
      <c r="N79" s="32">
        <f t="shared" si="11"/>
        <v>200</v>
      </c>
      <c r="O79" t="s">
        <v>52</v>
      </c>
    </row>
    <row r="80" spans="1:15" x14ac:dyDescent="0.25">
      <c r="A80" s="18" t="s">
        <v>89</v>
      </c>
      <c r="B80" s="20">
        <v>0</v>
      </c>
      <c r="C80" s="32">
        <f t="shared" si="11"/>
        <v>0</v>
      </c>
      <c r="D80" s="32">
        <f t="shared" si="11"/>
        <v>0</v>
      </c>
      <c r="E80" s="32">
        <f t="shared" si="11"/>
        <v>0</v>
      </c>
      <c r="F80" s="32">
        <f t="shared" si="11"/>
        <v>0</v>
      </c>
      <c r="G80" s="32">
        <f t="shared" si="11"/>
        <v>0</v>
      </c>
      <c r="H80" s="32">
        <f t="shared" si="11"/>
        <v>0</v>
      </c>
      <c r="I80" s="32">
        <f t="shared" si="11"/>
        <v>0</v>
      </c>
      <c r="J80" s="32">
        <f t="shared" si="11"/>
        <v>0</v>
      </c>
      <c r="K80" s="32">
        <f t="shared" si="11"/>
        <v>0</v>
      </c>
      <c r="L80" s="32">
        <f t="shared" si="11"/>
        <v>0</v>
      </c>
      <c r="M80" s="32">
        <f t="shared" si="11"/>
        <v>0</v>
      </c>
      <c r="N80" s="32">
        <f t="shared" si="11"/>
        <v>0</v>
      </c>
      <c r="O80" t="s">
        <v>52</v>
      </c>
    </row>
    <row r="81" spans="1:15" x14ac:dyDescent="0.25">
      <c r="A81" s="18" t="s">
        <v>90</v>
      </c>
      <c r="B81" s="20">
        <v>5400</v>
      </c>
      <c r="C81" s="32">
        <f t="shared" si="11"/>
        <v>450</v>
      </c>
      <c r="D81" s="32">
        <f t="shared" si="11"/>
        <v>450</v>
      </c>
      <c r="E81" s="32">
        <f t="shared" si="11"/>
        <v>450</v>
      </c>
      <c r="F81" s="32">
        <f t="shared" si="11"/>
        <v>450</v>
      </c>
      <c r="G81" s="32">
        <f t="shared" si="11"/>
        <v>450</v>
      </c>
      <c r="H81" s="32">
        <f t="shared" si="11"/>
        <v>450</v>
      </c>
      <c r="I81" s="32">
        <f t="shared" si="11"/>
        <v>450</v>
      </c>
      <c r="J81" s="32">
        <f t="shared" si="11"/>
        <v>450</v>
      </c>
      <c r="K81" s="32">
        <f t="shared" si="11"/>
        <v>450</v>
      </c>
      <c r="L81" s="32">
        <f t="shared" si="11"/>
        <v>450</v>
      </c>
      <c r="M81" s="32">
        <f t="shared" si="11"/>
        <v>450</v>
      </c>
      <c r="N81" s="32">
        <f t="shared" si="11"/>
        <v>450</v>
      </c>
      <c r="O81" t="s">
        <v>52</v>
      </c>
    </row>
    <row r="82" spans="1:15" x14ac:dyDescent="0.25">
      <c r="A82" s="18" t="s">
        <v>91</v>
      </c>
      <c r="B82" s="20">
        <v>12000</v>
      </c>
      <c r="C82" s="32">
        <f t="shared" si="11"/>
        <v>1000</v>
      </c>
      <c r="D82" s="32">
        <f t="shared" si="11"/>
        <v>1000</v>
      </c>
      <c r="E82" s="32">
        <f t="shared" si="11"/>
        <v>1000</v>
      </c>
      <c r="F82" s="32">
        <f t="shared" si="11"/>
        <v>1000</v>
      </c>
      <c r="G82" s="32">
        <f t="shared" si="11"/>
        <v>1000</v>
      </c>
      <c r="H82" s="32">
        <f t="shared" si="11"/>
        <v>1000</v>
      </c>
      <c r="I82" s="32">
        <f t="shared" si="11"/>
        <v>1000</v>
      </c>
      <c r="J82" s="32">
        <f t="shared" si="11"/>
        <v>1000</v>
      </c>
      <c r="K82" s="32">
        <f t="shared" si="11"/>
        <v>1000</v>
      </c>
      <c r="L82" s="32">
        <f t="shared" si="11"/>
        <v>1000</v>
      </c>
      <c r="M82" s="32">
        <f t="shared" si="11"/>
        <v>1000</v>
      </c>
      <c r="N82" s="32">
        <f t="shared" si="11"/>
        <v>1000</v>
      </c>
      <c r="O82" t="s">
        <v>52</v>
      </c>
    </row>
    <row r="83" spans="1:15" x14ac:dyDescent="0.25">
      <c r="A83" s="18" t="s">
        <v>92</v>
      </c>
      <c r="B83" s="20">
        <v>2340</v>
      </c>
      <c r="C83" s="32">
        <f t="shared" si="11"/>
        <v>195</v>
      </c>
      <c r="D83" s="32">
        <f t="shared" si="11"/>
        <v>195</v>
      </c>
      <c r="E83" s="32">
        <f t="shared" si="11"/>
        <v>195</v>
      </c>
      <c r="F83" s="32">
        <f t="shared" si="11"/>
        <v>195</v>
      </c>
      <c r="G83" s="32">
        <f t="shared" si="11"/>
        <v>195</v>
      </c>
      <c r="H83" s="32">
        <f t="shared" si="11"/>
        <v>195</v>
      </c>
      <c r="I83" s="32">
        <f t="shared" si="11"/>
        <v>195</v>
      </c>
      <c r="J83" s="32">
        <f t="shared" si="11"/>
        <v>195</v>
      </c>
      <c r="K83" s="32">
        <f t="shared" si="11"/>
        <v>195</v>
      </c>
      <c r="L83" s="32">
        <f t="shared" si="11"/>
        <v>195</v>
      </c>
      <c r="M83" s="32">
        <f t="shared" si="11"/>
        <v>195</v>
      </c>
      <c r="N83" s="32">
        <f t="shared" si="11"/>
        <v>195</v>
      </c>
      <c r="O83" t="s">
        <v>52</v>
      </c>
    </row>
    <row r="84" spans="1:15" x14ac:dyDescent="0.25">
      <c r="A84" s="35" t="s">
        <v>93</v>
      </c>
      <c r="B84" s="20">
        <v>0</v>
      </c>
      <c r="C84" s="32">
        <f t="shared" si="11"/>
        <v>0</v>
      </c>
      <c r="D84" s="32">
        <f t="shared" si="11"/>
        <v>0</v>
      </c>
      <c r="E84" s="32">
        <f t="shared" si="11"/>
        <v>0</v>
      </c>
      <c r="F84" s="32">
        <f t="shared" si="11"/>
        <v>0</v>
      </c>
      <c r="G84" s="32">
        <f t="shared" si="11"/>
        <v>0</v>
      </c>
      <c r="H84" s="32">
        <f t="shared" si="11"/>
        <v>0</v>
      </c>
      <c r="I84" s="32">
        <f t="shared" si="11"/>
        <v>0</v>
      </c>
      <c r="J84" s="32">
        <f t="shared" si="11"/>
        <v>0</v>
      </c>
      <c r="K84" s="32">
        <f t="shared" si="11"/>
        <v>0</v>
      </c>
      <c r="L84" s="32">
        <f t="shared" si="11"/>
        <v>0</v>
      </c>
      <c r="M84" s="32">
        <f t="shared" si="11"/>
        <v>0</v>
      </c>
      <c r="N84" s="32">
        <f t="shared" si="11"/>
        <v>0</v>
      </c>
      <c r="O84" t="s">
        <v>52</v>
      </c>
    </row>
    <row r="85" spans="1:15" ht="17.25" x14ac:dyDescent="0.4">
      <c r="A85" s="35" t="s">
        <v>94</v>
      </c>
      <c r="B85" s="28">
        <v>0</v>
      </c>
      <c r="C85" s="49">
        <f t="shared" si="11"/>
        <v>0</v>
      </c>
      <c r="D85" s="49">
        <f t="shared" si="11"/>
        <v>0</v>
      </c>
      <c r="E85" s="49">
        <f t="shared" si="11"/>
        <v>0</v>
      </c>
      <c r="F85" s="49">
        <f t="shared" si="11"/>
        <v>0</v>
      </c>
      <c r="G85" s="49">
        <f t="shared" si="11"/>
        <v>0</v>
      </c>
      <c r="H85" s="49">
        <f t="shared" si="11"/>
        <v>0</v>
      </c>
      <c r="I85" s="49">
        <f t="shared" si="11"/>
        <v>0</v>
      </c>
      <c r="J85" s="49">
        <f t="shared" si="11"/>
        <v>0</v>
      </c>
      <c r="K85" s="49">
        <f t="shared" si="11"/>
        <v>0</v>
      </c>
      <c r="L85" s="49">
        <f t="shared" si="11"/>
        <v>0</v>
      </c>
      <c r="M85" s="49">
        <f t="shared" si="11"/>
        <v>0</v>
      </c>
      <c r="N85" s="49">
        <f t="shared" si="11"/>
        <v>0</v>
      </c>
    </row>
    <row r="86" spans="1:15" x14ac:dyDescent="0.25">
      <c r="A86" s="35"/>
      <c r="B86" s="15">
        <f>SUM(B78:B85)</f>
        <v>25740</v>
      </c>
      <c r="C86" s="38">
        <f t="shared" ref="C86:N86" si="12">SUM(C77:C85)</f>
        <v>2145</v>
      </c>
      <c r="D86" s="38">
        <f t="shared" si="12"/>
        <v>2145</v>
      </c>
      <c r="E86" s="38">
        <f t="shared" si="12"/>
        <v>2145</v>
      </c>
      <c r="F86" s="38">
        <f t="shared" si="12"/>
        <v>2145</v>
      </c>
      <c r="G86" s="38">
        <f t="shared" si="12"/>
        <v>2145</v>
      </c>
      <c r="H86" s="38">
        <f t="shared" si="12"/>
        <v>2145</v>
      </c>
      <c r="I86" s="38">
        <f t="shared" si="12"/>
        <v>2145</v>
      </c>
      <c r="J86" s="38">
        <f t="shared" si="12"/>
        <v>2145</v>
      </c>
      <c r="K86" s="38">
        <f t="shared" si="12"/>
        <v>2145</v>
      </c>
      <c r="L86" s="38">
        <f t="shared" si="12"/>
        <v>2145</v>
      </c>
      <c r="M86" s="38">
        <f t="shared" si="12"/>
        <v>2145</v>
      </c>
      <c r="N86" s="38">
        <f t="shared" si="12"/>
        <v>2145</v>
      </c>
    </row>
    <row r="87" spans="1:15" x14ac:dyDescent="0.25">
      <c r="A87" s="35"/>
      <c r="B87" s="20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5" x14ac:dyDescent="0.25">
      <c r="A88" s="33" t="s">
        <v>95</v>
      </c>
      <c r="B88" s="20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5" x14ac:dyDescent="0.25">
      <c r="A89" s="18" t="s">
        <v>96</v>
      </c>
      <c r="B89" s="20">
        <v>50000</v>
      </c>
      <c r="C89" s="32">
        <f t="shared" ref="C89:N99" si="13">$B89/12</f>
        <v>4166.666666666667</v>
      </c>
      <c r="D89" s="32">
        <f t="shared" si="13"/>
        <v>4166.666666666667</v>
      </c>
      <c r="E89" s="32">
        <f t="shared" si="13"/>
        <v>4166.666666666667</v>
      </c>
      <c r="F89" s="32">
        <f t="shared" si="13"/>
        <v>4166.666666666667</v>
      </c>
      <c r="G89" s="32">
        <f t="shared" si="13"/>
        <v>4166.666666666667</v>
      </c>
      <c r="H89" s="32">
        <f t="shared" si="13"/>
        <v>4166.666666666667</v>
      </c>
      <c r="I89" s="32">
        <f t="shared" si="13"/>
        <v>4166.666666666667</v>
      </c>
      <c r="J89" s="32">
        <f t="shared" si="13"/>
        <v>4166.666666666667</v>
      </c>
      <c r="K89" s="32">
        <f t="shared" si="13"/>
        <v>4166.666666666667</v>
      </c>
      <c r="L89" s="32">
        <f t="shared" si="13"/>
        <v>4166.666666666667</v>
      </c>
      <c r="M89" s="32">
        <f t="shared" si="13"/>
        <v>4166.666666666667</v>
      </c>
      <c r="N89" s="32">
        <f t="shared" si="13"/>
        <v>4166.666666666667</v>
      </c>
      <c r="O89" t="s">
        <v>97</v>
      </c>
    </row>
    <row r="90" spans="1:15" x14ac:dyDescent="0.25">
      <c r="A90" s="18" t="s">
        <v>98</v>
      </c>
      <c r="B90" s="20">
        <v>3750</v>
      </c>
      <c r="C90" s="32">
        <f t="shared" si="13"/>
        <v>312.5</v>
      </c>
      <c r="D90" s="32">
        <f t="shared" si="13"/>
        <v>312.5</v>
      </c>
      <c r="E90" s="32">
        <f t="shared" si="13"/>
        <v>312.5</v>
      </c>
      <c r="F90" s="32">
        <f t="shared" si="13"/>
        <v>312.5</v>
      </c>
      <c r="G90" s="32">
        <f t="shared" si="13"/>
        <v>312.5</v>
      </c>
      <c r="H90" s="32">
        <f t="shared" si="13"/>
        <v>312.5</v>
      </c>
      <c r="I90" s="32">
        <f t="shared" si="13"/>
        <v>312.5</v>
      </c>
      <c r="J90" s="32">
        <f t="shared" si="13"/>
        <v>312.5</v>
      </c>
      <c r="K90" s="32">
        <f t="shared" si="13"/>
        <v>312.5</v>
      </c>
      <c r="L90" s="32">
        <f t="shared" si="13"/>
        <v>312.5</v>
      </c>
      <c r="M90" s="32">
        <f t="shared" si="13"/>
        <v>312.5</v>
      </c>
      <c r="N90" s="32">
        <f t="shared" si="13"/>
        <v>312.5</v>
      </c>
      <c r="O90" t="s">
        <v>29</v>
      </c>
    </row>
    <row r="91" spans="1:15" x14ac:dyDescent="0.25">
      <c r="A91" s="18" t="s">
        <v>99</v>
      </c>
      <c r="B91" s="20">
        <v>40000</v>
      </c>
      <c r="C91" s="32">
        <f t="shared" si="13"/>
        <v>3333.3333333333335</v>
      </c>
      <c r="D91" s="32">
        <f t="shared" si="13"/>
        <v>3333.3333333333335</v>
      </c>
      <c r="E91" s="32">
        <f t="shared" si="13"/>
        <v>3333.3333333333335</v>
      </c>
      <c r="F91" s="32">
        <f t="shared" si="13"/>
        <v>3333.3333333333335</v>
      </c>
      <c r="G91" s="32">
        <f t="shared" si="13"/>
        <v>3333.3333333333335</v>
      </c>
      <c r="H91" s="32">
        <f t="shared" si="13"/>
        <v>3333.3333333333335</v>
      </c>
      <c r="I91" s="32">
        <f t="shared" si="13"/>
        <v>3333.3333333333335</v>
      </c>
      <c r="J91" s="32">
        <f t="shared" si="13"/>
        <v>3333.3333333333335</v>
      </c>
      <c r="K91" s="32">
        <f t="shared" si="13"/>
        <v>3333.3333333333335</v>
      </c>
      <c r="L91" s="32">
        <f t="shared" si="13"/>
        <v>3333.3333333333335</v>
      </c>
      <c r="M91" s="32">
        <f t="shared" si="13"/>
        <v>3333.3333333333335</v>
      </c>
      <c r="N91" s="32">
        <f t="shared" si="13"/>
        <v>3333.3333333333335</v>
      </c>
      <c r="O91" t="s">
        <v>100</v>
      </c>
    </row>
    <row r="92" spans="1:15" x14ac:dyDescent="0.25">
      <c r="A92" s="18" t="s">
        <v>101</v>
      </c>
      <c r="B92" s="20">
        <v>10000</v>
      </c>
      <c r="C92" s="32">
        <f t="shared" si="13"/>
        <v>833.33333333333337</v>
      </c>
      <c r="D92" s="32">
        <f t="shared" si="13"/>
        <v>833.33333333333337</v>
      </c>
      <c r="E92" s="32">
        <f t="shared" si="13"/>
        <v>833.33333333333337</v>
      </c>
      <c r="F92" s="32">
        <f t="shared" si="13"/>
        <v>833.33333333333337</v>
      </c>
      <c r="G92" s="32">
        <f t="shared" si="13"/>
        <v>833.33333333333337</v>
      </c>
      <c r="H92" s="32">
        <f t="shared" si="13"/>
        <v>833.33333333333337</v>
      </c>
      <c r="I92" s="32">
        <f t="shared" si="13"/>
        <v>833.33333333333337</v>
      </c>
      <c r="J92" s="32">
        <f t="shared" si="13"/>
        <v>833.33333333333337</v>
      </c>
      <c r="K92" s="32">
        <f t="shared" si="13"/>
        <v>833.33333333333337</v>
      </c>
      <c r="L92" s="32">
        <f t="shared" si="13"/>
        <v>833.33333333333337</v>
      </c>
      <c r="M92" s="32">
        <f t="shared" si="13"/>
        <v>833.33333333333337</v>
      </c>
      <c r="N92" s="32">
        <f t="shared" si="13"/>
        <v>833.33333333333337</v>
      </c>
      <c r="O92" t="s">
        <v>52</v>
      </c>
    </row>
    <row r="93" spans="1:15" x14ac:dyDescent="0.25">
      <c r="A93" s="18" t="s">
        <v>102</v>
      </c>
      <c r="B93" s="20">
        <v>2480.3149606299216</v>
      </c>
      <c r="C93" s="32">
        <f t="shared" si="13"/>
        <v>206.69291338582681</v>
      </c>
      <c r="D93" s="32">
        <f t="shared" si="13"/>
        <v>206.69291338582681</v>
      </c>
      <c r="E93" s="32">
        <f t="shared" si="13"/>
        <v>206.69291338582681</v>
      </c>
      <c r="F93" s="32">
        <f t="shared" si="13"/>
        <v>206.69291338582681</v>
      </c>
      <c r="G93" s="32">
        <f t="shared" si="13"/>
        <v>206.69291338582681</v>
      </c>
      <c r="H93" s="32">
        <f t="shared" si="13"/>
        <v>206.69291338582681</v>
      </c>
      <c r="I93" s="32">
        <f t="shared" si="13"/>
        <v>206.69291338582681</v>
      </c>
      <c r="J93" s="32">
        <f t="shared" si="13"/>
        <v>206.69291338582681</v>
      </c>
      <c r="K93" s="32">
        <f t="shared" si="13"/>
        <v>206.69291338582681</v>
      </c>
      <c r="L93" s="32">
        <f t="shared" si="13"/>
        <v>206.69291338582681</v>
      </c>
      <c r="M93" s="32">
        <f t="shared" si="13"/>
        <v>206.69291338582681</v>
      </c>
      <c r="N93" s="32">
        <f t="shared" si="13"/>
        <v>206.69291338582681</v>
      </c>
      <c r="O93" t="s">
        <v>103</v>
      </c>
    </row>
    <row r="94" spans="1:15" x14ac:dyDescent="0.25">
      <c r="A94" s="18" t="s">
        <v>104</v>
      </c>
      <c r="B94" s="20">
        <v>0</v>
      </c>
      <c r="C94" s="32">
        <f t="shared" si="13"/>
        <v>0</v>
      </c>
      <c r="D94" s="32">
        <f t="shared" si="13"/>
        <v>0</v>
      </c>
      <c r="E94" s="32">
        <f t="shared" si="13"/>
        <v>0</v>
      </c>
      <c r="F94" s="32">
        <f t="shared" si="13"/>
        <v>0</v>
      </c>
      <c r="G94" s="32">
        <f t="shared" si="13"/>
        <v>0</v>
      </c>
      <c r="H94" s="32">
        <f t="shared" si="13"/>
        <v>0</v>
      </c>
      <c r="I94" s="32">
        <f t="shared" si="13"/>
        <v>0</v>
      </c>
      <c r="J94" s="32">
        <f t="shared" si="13"/>
        <v>0</v>
      </c>
      <c r="K94" s="32">
        <f t="shared" si="13"/>
        <v>0</v>
      </c>
      <c r="L94" s="32">
        <f t="shared" si="13"/>
        <v>0</v>
      </c>
      <c r="M94" s="32">
        <f t="shared" si="13"/>
        <v>0</v>
      </c>
      <c r="N94" s="32">
        <f t="shared" si="13"/>
        <v>0</v>
      </c>
      <c r="O94" t="s">
        <v>52</v>
      </c>
    </row>
    <row r="95" spans="1:15" x14ac:dyDescent="0.25">
      <c r="A95" s="18" t="s">
        <v>105</v>
      </c>
      <c r="B95" s="20">
        <v>11338.582677165356</v>
      </c>
      <c r="C95" s="32">
        <f t="shared" si="13"/>
        <v>944.88188976377967</v>
      </c>
      <c r="D95" s="32">
        <f t="shared" si="13"/>
        <v>944.88188976377967</v>
      </c>
      <c r="E95" s="32">
        <f t="shared" si="13"/>
        <v>944.88188976377967</v>
      </c>
      <c r="F95" s="32">
        <f t="shared" si="13"/>
        <v>944.88188976377967</v>
      </c>
      <c r="G95" s="32">
        <f t="shared" si="13"/>
        <v>944.88188976377967</v>
      </c>
      <c r="H95" s="32">
        <f t="shared" si="13"/>
        <v>944.88188976377967</v>
      </c>
      <c r="I95" s="32">
        <f t="shared" si="13"/>
        <v>944.88188976377967</v>
      </c>
      <c r="J95" s="32">
        <f t="shared" si="13"/>
        <v>944.88188976377967</v>
      </c>
      <c r="K95" s="32">
        <f t="shared" si="13"/>
        <v>944.88188976377967</v>
      </c>
      <c r="L95" s="32">
        <f t="shared" si="13"/>
        <v>944.88188976377967</v>
      </c>
      <c r="M95" s="32">
        <f t="shared" si="13"/>
        <v>944.88188976377967</v>
      </c>
      <c r="N95" s="32">
        <f t="shared" si="13"/>
        <v>944.88188976377967</v>
      </c>
      <c r="O95" t="s">
        <v>29</v>
      </c>
    </row>
    <row r="96" spans="1:15" x14ac:dyDescent="0.25">
      <c r="A96" s="18" t="s">
        <v>106</v>
      </c>
      <c r="B96" s="20">
        <v>0</v>
      </c>
      <c r="C96" s="32">
        <f t="shared" si="13"/>
        <v>0</v>
      </c>
      <c r="D96" s="32">
        <f t="shared" si="13"/>
        <v>0</v>
      </c>
      <c r="E96" s="32">
        <f t="shared" si="13"/>
        <v>0</v>
      </c>
      <c r="F96" s="32">
        <f t="shared" si="13"/>
        <v>0</v>
      </c>
      <c r="G96" s="32">
        <f t="shared" si="13"/>
        <v>0</v>
      </c>
      <c r="H96" s="32">
        <f t="shared" si="13"/>
        <v>0</v>
      </c>
      <c r="I96" s="32">
        <f t="shared" si="13"/>
        <v>0</v>
      </c>
      <c r="J96" s="32">
        <f t="shared" si="13"/>
        <v>0</v>
      </c>
      <c r="K96" s="32">
        <f t="shared" si="13"/>
        <v>0</v>
      </c>
      <c r="L96" s="32">
        <f t="shared" si="13"/>
        <v>0</v>
      </c>
      <c r="M96" s="32">
        <f t="shared" si="13"/>
        <v>0</v>
      </c>
      <c r="N96" s="32">
        <f t="shared" si="13"/>
        <v>0</v>
      </c>
      <c r="O96" t="s">
        <v>107</v>
      </c>
    </row>
    <row r="97" spans="1:15" x14ac:dyDescent="0.25">
      <c r="A97" s="18" t="s">
        <v>6</v>
      </c>
      <c r="B97" s="20">
        <v>0</v>
      </c>
      <c r="C97" s="32">
        <f t="shared" si="13"/>
        <v>0</v>
      </c>
      <c r="D97" s="32">
        <f t="shared" si="13"/>
        <v>0</v>
      </c>
      <c r="E97" s="32">
        <f t="shared" si="13"/>
        <v>0</v>
      </c>
      <c r="F97" s="32">
        <f t="shared" si="13"/>
        <v>0</v>
      </c>
      <c r="G97" s="32">
        <f t="shared" si="13"/>
        <v>0</v>
      </c>
      <c r="H97" s="32">
        <f t="shared" si="13"/>
        <v>0</v>
      </c>
      <c r="I97" s="32">
        <f t="shared" si="13"/>
        <v>0</v>
      </c>
      <c r="J97" s="32">
        <f t="shared" si="13"/>
        <v>0</v>
      </c>
      <c r="K97" s="32">
        <f t="shared" si="13"/>
        <v>0</v>
      </c>
      <c r="L97" s="32">
        <f t="shared" si="13"/>
        <v>0</v>
      </c>
      <c r="M97" s="32">
        <f t="shared" si="13"/>
        <v>0</v>
      </c>
      <c r="N97" s="32">
        <f t="shared" si="13"/>
        <v>0</v>
      </c>
    </row>
    <row r="98" spans="1:15" x14ac:dyDescent="0.25">
      <c r="A98" s="18" t="s">
        <v>108</v>
      </c>
      <c r="B98" s="20">
        <v>0</v>
      </c>
      <c r="C98" s="32">
        <f t="shared" si="13"/>
        <v>0</v>
      </c>
      <c r="D98" s="32">
        <f t="shared" si="13"/>
        <v>0</v>
      </c>
      <c r="E98" s="32">
        <f t="shared" si="13"/>
        <v>0</v>
      </c>
      <c r="F98" s="32">
        <f t="shared" si="13"/>
        <v>0</v>
      </c>
      <c r="G98" s="32">
        <f t="shared" si="13"/>
        <v>0</v>
      </c>
      <c r="H98" s="32">
        <f t="shared" si="13"/>
        <v>0</v>
      </c>
      <c r="I98" s="32">
        <f t="shared" si="13"/>
        <v>0</v>
      </c>
      <c r="J98" s="32">
        <f t="shared" si="13"/>
        <v>0</v>
      </c>
      <c r="K98" s="32">
        <f t="shared" si="13"/>
        <v>0</v>
      </c>
      <c r="L98" s="32">
        <f t="shared" si="13"/>
        <v>0</v>
      </c>
      <c r="M98" s="32">
        <f t="shared" si="13"/>
        <v>0</v>
      </c>
      <c r="N98" s="32">
        <f t="shared" si="13"/>
        <v>0</v>
      </c>
    </row>
    <row r="99" spans="1:15" ht="17.25" x14ac:dyDescent="0.4">
      <c r="A99" s="18" t="s">
        <v>109</v>
      </c>
      <c r="B99" s="28">
        <v>0</v>
      </c>
      <c r="C99" s="49">
        <f t="shared" si="13"/>
        <v>0</v>
      </c>
      <c r="D99" s="49">
        <f t="shared" si="13"/>
        <v>0</v>
      </c>
      <c r="E99" s="49">
        <f t="shared" si="13"/>
        <v>0</v>
      </c>
      <c r="F99" s="49">
        <f t="shared" si="13"/>
        <v>0</v>
      </c>
      <c r="G99" s="49">
        <f t="shared" si="13"/>
        <v>0</v>
      </c>
      <c r="H99" s="49">
        <f t="shared" si="13"/>
        <v>0</v>
      </c>
      <c r="I99" s="49">
        <f t="shared" si="13"/>
        <v>0</v>
      </c>
      <c r="J99" s="49">
        <f t="shared" si="13"/>
        <v>0</v>
      </c>
      <c r="K99" s="49">
        <f t="shared" si="13"/>
        <v>0</v>
      </c>
      <c r="L99" s="49">
        <f t="shared" si="13"/>
        <v>0</v>
      </c>
      <c r="M99" s="49">
        <f t="shared" si="13"/>
        <v>0</v>
      </c>
      <c r="N99" s="49">
        <f t="shared" si="13"/>
        <v>0</v>
      </c>
      <c r="O99" t="s">
        <v>52</v>
      </c>
    </row>
    <row r="100" spans="1:15" x14ac:dyDescent="0.25">
      <c r="A100" s="18"/>
      <c r="B100" s="15">
        <f>SUM(B89:B99)</f>
        <v>117568.89763779528</v>
      </c>
      <c r="C100" s="38">
        <f t="shared" ref="C100:N100" si="14">SUM(C89:C99)</f>
        <v>9797.4081364829399</v>
      </c>
      <c r="D100" s="38">
        <f t="shared" si="14"/>
        <v>9797.4081364829399</v>
      </c>
      <c r="E100" s="38">
        <f t="shared" si="14"/>
        <v>9797.4081364829399</v>
      </c>
      <c r="F100" s="38">
        <f t="shared" si="14"/>
        <v>9797.4081364829399</v>
      </c>
      <c r="G100" s="38">
        <f t="shared" si="14"/>
        <v>9797.4081364829399</v>
      </c>
      <c r="H100" s="38">
        <f t="shared" si="14"/>
        <v>9797.4081364829399</v>
      </c>
      <c r="I100" s="38">
        <f t="shared" si="14"/>
        <v>9797.4081364829399</v>
      </c>
      <c r="J100" s="38">
        <f t="shared" si="14"/>
        <v>9797.4081364829399</v>
      </c>
      <c r="K100" s="38">
        <f t="shared" si="14"/>
        <v>9797.4081364829399</v>
      </c>
      <c r="L100" s="38">
        <f t="shared" si="14"/>
        <v>9797.4081364829399</v>
      </c>
      <c r="M100" s="38">
        <f t="shared" si="14"/>
        <v>9797.4081364829399</v>
      </c>
      <c r="N100" s="38">
        <f t="shared" si="14"/>
        <v>9797.4081364829399</v>
      </c>
    </row>
    <row r="101" spans="1:15" x14ac:dyDescent="0.25">
      <c r="A101" s="18"/>
      <c r="B101" s="20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5" x14ac:dyDescent="0.25">
      <c r="A102" s="33" t="s">
        <v>110</v>
      </c>
      <c r="B102" s="20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5" x14ac:dyDescent="0.25">
      <c r="A103" s="18" t="s">
        <v>111</v>
      </c>
      <c r="B103" s="20">
        <v>11643.496062992126</v>
      </c>
      <c r="C103" s="32">
        <f t="shared" ref="C103:N110" si="15">$B103/12</f>
        <v>970.29133858267721</v>
      </c>
      <c r="D103" s="32">
        <f t="shared" si="15"/>
        <v>970.29133858267721</v>
      </c>
      <c r="E103" s="32">
        <f t="shared" si="15"/>
        <v>970.29133858267721</v>
      </c>
      <c r="F103" s="32">
        <f t="shared" si="15"/>
        <v>970.29133858267721</v>
      </c>
      <c r="G103" s="32">
        <f t="shared" si="15"/>
        <v>970.29133858267721</v>
      </c>
      <c r="H103" s="32">
        <f t="shared" si="15"/>
        <v>970.29133858267721</v>
      </c>
      <c r="I103" s="32">
        <f t="shared" si="15"/>
        <v>970.29133858267721</v>
      </c>
      <c r="J103" s="32">
        <f t="shared" si="15"/>
        <v>970.29133858267721</v>
      </c>
      <c r="K103" s="32">
        <f t="shared" si="15"/>
        <v>970.29133858267721</v>
      </c>
      <c r="L103" s="32">
        <f t="shared" si="15"/>
        <v>970.29133858267721</v>
      </c>
      <c r="M103" s="32">
        <f t="shared" si="15"/>
        <v>970.29133858267721</v>
      </c>
      <c r="N103" s="32">
        <f t="shared" si="15"/>
        <v>970.29133858267721</v>
      </c>
      <c r="O103" t="s">
        <v>112</v>
      </c>
    </row>
    <row r="104" spans="1:15" x14ac:dyDescent="0.25">
      <c r="A104" s="18" t="s">
        <v>113</v>
      </c>
      <c r="B104" s="20">
        <v>1062.9921259842522</v>
      </c>
      <c r="C104" s="32">
        <f t="shared" si="15"/>
        <v>88.582677165354355</v>
      </c>
      <c r="D104" s="32">
        <f t="shared" si="15"/>
        <v>88.582677165354355</v>
      </c>
      <c r="E104" s="32">
        <f t="shared" si="15"/>
        <v>88.582677165354355</v>
      </c>
      <c r="F104" s="32">
        <f t="shared" si="15"/>
        <v>88.582677165354355</v>
      </c>
      <c r="G104" s="32">
        <f t="shared" si="15"/>
        <v>88.582677165354355</v>
      </c>
      <c r="H104" s="32">
        <f t="shared" si="15"/>
        <v>88.582677165354355</v>
      </c>
      <c r="I104" s="32">
        <f t="shared" si="15"/>
        <v>88.582677165354355</v>
      </c>
      <c r="J104" s="32">
        <f t="shared" si="15"/>
        <v>88.582677165354355</v>
      </c>
      <c r="K104" s="32">
        <f t="shared" si="15"/>
        <v>88.582677165354355</v>
      </c>
      <c r="L104" s="32">
        <f t="shared" si="15"/>
        <v>88.582677165354355</v>
      </c>
      <c r="M104" s="32">
        <f t="shared" si="15"/>
        <v>88.582677165354355</v>
      </c>
      <c r="N104" s="32">
        <f t="shared" si="15"/>
        <v>88.582677165354355</v>
      </c>
      <c r="O104" t="s">
        <v>29</v>
      </c>
    </row>
    <row r="105" spans="1:15" x14ac:dyDescent="0.25">
      <c r="A105" s="18" t="s">
        <v>114</v>
      </c>
      <c r="B105" s="20">
        <v>6921.2598425196866</v>
      </c>
      <c r="C105" s="32">
        <f t="shared" si="15"/>
        <v>576.77165354330725</v>
      </c>
      <c r="D105" s="32">
        <f t="shared" si="15"/>
        <v>576.77165354330725</v>
      </c>
      <c r="E105" s="32">
        <f t="shared" si="15"/>
        <v>576.77165354330725</v>
      </c>
      <c r="F105" s="32">
        <f t="shared" si="15"/>
        <v>576.77165354330725</v>
      </c>
      <c r="G105" s="32">
        <f t="shared" si="15"/>
        <v>576.77165354330725</v>
      </c>
      <c r="H105" s="32">
        <f t="shared" si="15"/>
        <v>576.77165354330725</v>
      </c>
      <c r="I105" s="32">
        <f t="shared" si="15"/>
        <v>576.77165354330725</v>
      </c>
      <c r="J105" s="32">
        <f t="shared" si="15"/>
        <v>576.77165354330725</v>
      </c>
      <c r="K105" s="32">
        <f t="shared" si="15"/>
        <v>576.77165354330725</v>
      </c>
      <c r="L105" s="32">
        <f t="shared" si="15"/>
        <v>576.77165354330725</v>
      </c>
      <c r="M105" s="32">
        <f t="shared" si="15"/>
        <v>576.77165354330725</v>
      </c>
      <c r="N105" s="32">
        <f t="shared" si="15"/>
        <v>576.77165354330725</v>
      </c>
      <c r="O105" t="s">
        <v>115</v>
      </c>
    </row>
    <row r="106" spans="1:15" x14ac:dyDescent="0.25">
      <c r="A106" s="18" t="s">
        <v>116</v>
      </c>
      <c r="B106" s="20">
        <v>708.66141732283472</v>
      </c>
      <c r="C106" s="32">
        <f t="shared" si="15"/>
        <v>59.055118110236229</v>
      </c>
      <c r="D106" s="32">
        <f t="shared" si="15"/>
        <v>59.055118110236229</v>
      </c>
      <c r="E106" s="32">
        <f t="shared" si="15"/>
        <v>59.055118110236229</v>
      </c>
      <c r="F106" s="32">
        <f t="shared" si="15"/>
        <v>59.055118110236229</v>
      </c>
      <c r="G106" s="32">
        <f t="shared" si="15"/>
        <v>59.055118110236229</v>
      </c>
      <c r="H106" s="32">
        <f t="shared" si="15"/>
        <v>59.055118110236229</v>
      </c>
      <c r="I106" s="32">
        <f t="shared" si="15"/>
        <v>59.055118110236229</v>
      </c>
      <c r="J106" s="32">
        <f t="shared" si="15"/>
        <v>59.055118110236229</v>
      </c>
      <c r="K106" s="32">
        <f t="shared" si="15"/>
        <v>59.055118110236229</v>
      </c>
      <c r="L106" s="32">
        <f t="shared" si="15"/>
        <v>59.055118110236229</v>
      </c>
      <c r="M106" s="32">
        <f t="shared" si="15"/>
        <v>59.055118110236229</v>
      </c>
      <c r="N106" s="32">
        <f t="shared" si="15"/>
        <v>59.055118110236229</v>
      </c>
      <c r="O106" t="s">
        <v>29</v>
      </c>
    </row>
    <row r="107" spans="1:15" x14ac:dyDescent="0.25">
      <c r="A107" s="18" t="s">
        <v>110</v>
      </c>
      <c r="B107" s="20">
        <v>0</v>
      </c>
      <c r="C107" s="32">
        <f t="shared" si="15"/>
        <v>0</v>
      </c>
      <c r="D107" s="32">
        <f t="shared" si="15"/>
        <v>0</v>
      </c>
      <c r="E107" s="32">
        <f t="shared" si="15"/>
        <v>0</v>
      </c>
      <c r="F107" s="32">
        <f t="shared" si="15"/>
        <v>0</v>
      </c>
      <c r="G107" s="32">
        <f t="shared" si="15"/>
        <v>0</v>
      </c>
      <c r="H107" s="32">
        <f t="shared" si="15"/>
        <v>0</v>
      </c>
      <c r="I107" s="32">
        <f t="shared" si="15"/>
        <v>0</v>
      </c>
      <c r="J107" s="32">
        <f t="shared" si="15"/>
        <v>0</v>
      </c>
      <c r="K107" s="32">
        <f t="shared" si="15"/>
        <v>0</v>
      </c>
      <c r="L107" s="32">
        <f t="shared" si="15"/>
        <v>0</v>
      </c>
      <c r="M107" s="32">
        <f t="shared" si="15"/>
        <v>0</v>
      </c>
      <c r="N107" s="32">
        <f t="shared" si="15"/>
        <v>0</v>
      </c>
    </row>
    <row r="108" spans="1:15" x14ac:dyDescent="0.25">
      <c r="A108" s="18" t="s">
        <v>117</v>
      </c>
      <c r="B108" s="20">
        <v>1700.7874015748034</v>
      </c>
      <c r="C108" s="32">
        <f t="shared" si="15"/>
        <v>141.73228346456696</v>
      </c>
      <c r="D108" s="32">
        <f t="shared" si="15"/>
        <v>141.73228346456696</v>
      </c>
      <c r="E108" s="32">
        <f t="shared" si="15"/>
        <v>141.73228346456696</v>
      </c>
      <c r="F108" s="32">
        <f t="shared" si="15"/>
        <v>141.73228346456696</v>
      </c>
      <c r="G108" s="32">
        <f t="shared" si="15"/>
        <v>141.73228346456696</v>
      </c>
      <c r="H108" s="32">
        <f t="shared" si="15"/>
        <v>141.73228346456696</v>
      </c>
      <c r="I108" s="32">
        <f t="shared" si="15"/>
        <v>141.73228346456696</v>
      </c>
      <c r="J108" s="32">
        <f t="shared" si="15"/>
        <v>141.73228346456696</v>
      </c>
      <c r="K108" s="32">
        <f t="shared" si="15"/>
        <v>141.73228346456696</v>
      </c>
      <c r="L108" s="32">
        <f t="shared" si="15"/>
        <v>141.73228346456696</v>
      </c>
      <c r="M108" s="32">
        <f t="shared" si="15"/>
        <v>141.73228346456696</v>
      </c>
      <c r="N108" s="32">
        <f t="shared" si="15"/>
        <v>141.73228346456696</v>
      </c>
      <c r="O108" t="s">
        <v>29</v>
      </c>
    </row>
    <row r="109" spans="1:15" x14ac:dyDescent="0.25">
      <c r="A109" s="18" t="s">
        <v>118</v>
      </c>
      <c r="B109" s="20">
        <v>25000</v>
      </c>
      <c r="C109" s="32">
        <f t="shared" si="15"/>
        <v>2083.3333333333335</v>
      </c>
      <c r="D109" s="32">
        <f t="shared" si="15"/>
        <v>2083.3333333333335</v>
      </c>
      <c r="E109" s="32">
        <f t="shared" si="15"/>
        <v>2083.3333333333335</v>
      </c>
      <c r="F109" s="32">
        <f t="shared" si="15"/>
        <v>2083.3333333333335</v>
      </c>
      <c r="G109" s="32">
        <f t="shared" si="15"/>
        <v>2083.3333333333335</v>
      </c>
      <c r="H109" s="32">
        <f t="shared" si="15"/>
        <v>2083.3333333333335</v>
      </c>
      <c r="I109" s="32">
        <f t="shared" si="15"/>
        <v>2083.3333333333335</v>
      </c>
      <c r="J109" s="32">
        <f t="shared" si="15"/>
        <v>2083.3333333333335</v>
      </c>
      <c r="K109" s="32">
        <f t="shared" si="15"/>
        <v>2083.3333333333335</v>
      </c>
      <c r="L109" s="32">
        <f t="shared" si="15"/>
        <v>2083.3333333333335</v>
      </c>
      <c r="M109" s="32">
        <f t="shared" si="15"/>
        <v>2083.3333333333335</v>
      </c>
      <c r="N109" s="32">
        <f t="shared" si="15"/>
        <v>2083.3333333333335</v>
      </c>
      <c r="O109" t="s">
        <v>29</v>
      </c>
    </row>
    <row r="110" spans="1:15" ht="17.25" x14ac:dyDescent="0.4">
      <c r="A110" s="18" t="s">
        <v>119</v>
      </c>
      <c r="B110" s="28">
        <v>1800</v>
      </c>
      <c r="C110" s="49">
        <f t="shared" si="15"/>
        <v>150</v>
      </c>
      <c r="D110" s="49">
        <f t="shared" si="15"/>
        <v>150</v>
      </c>
      <c r="E110" s="49">
        <f t="shared" si="15"/>
        <v>150</v>
      </c>
      <c r="F110" s="49">
        <f t="shared" si="15"/>
        <v>150</v>
      </c>
      <c r="G110" s="49">
        <f t="shared" si="15"/>
        <v>150</v>
      </c>
      <c r="H110" s="49">
        <f t="shared" si="15"/>
        <v>150</v>
      </c>
      <c r="I110" s="49">
        <f t="shared" si="15"/>
        <v>150</v>
      </c>
      <c r="J110" s="49">
        <f t="shared" si="15"/>
        <v>150</v>
      </c>
      <c r="K110" s="49">
        <f t="shared" si="15"/>
        <v>150</v>
      </c>
      <c r="L110" s="49">
        <f t="shared" si="15"/>
        <v>150</v>
      </c>
      <c r="M110" s="49">
        <f t="shared" si="15"/>
        <v>150</v>
      </c>
      <c r="N110" s="49">
        <f t="shared" si="15"/>
        <v>150</v>
      </c>
      <c r="O110" t="s">
        <v>120</v>
      </c>
    </row>
    <row r="111" spans="1:15" x14ac:dyDescent="0.25">
      <c r="A111" s="18"/>
      <c r="B111" s="15">
        <f>SUM(B103:B110)</f>
        <v>48837.196850393695</v>
      </c>
      <c r="C111" s="38">
        <f t="shared" ref="C111:N111" si="16">SUM(C103:C110)</f>
        <v>4069.7664041994758</v>
      </c>
      <c r="D111" s="38">
        <f t="shared" si="16"/>
        <v>4069.7664041994758</v>
      </c>
      <c r="E111" s="38">
        <f t="shared" si="16"/>
        <v>4069.7664041994758</v>
      </c>
      <c r="F111" s="38">
        <f t="shared" si="16"/>
        <v>4069.7664041994758</v>
      </c>
      <c r="G111" s="38">
        <f t="shared" si="16"/>
        <v>4069.7664041994758</v>
      </c>
      <c r="H111" s="38">
        <f t="shared" si="16"/>
        <v>4069.7664041994758</v>
      </c>
      <c r="I111" s="38">
        <f t="shared" si="16"/>
        <v>4069.7664041994758</v>
      </c>
      <c r="J111" s="38">
        <f t="shared" si="16"/>
        <v>4069.7664041994758</v>
      </c>
      <c r="K111" s="38">
        <f t="shared" si="16"/>
        <v>4069.7664041994758</v>
      </c>
      <c r="L111" s="38">
        <f t="shared" si="16"/>
        <v>4069.7664041994758</v>
      </c>
      <c r="M111" s="38">
        <f t="shared" si="16"/>
        <v>4069.7664041994758</v>
      </c>
      <c r="N111" s="38">
        <f t="shared" si="16"/>
        <v>4069.7664041994758</v>
      </c>
    </row>
    <row r="112" spans="1:15" x14ac:dyDescent="0.25">
      <c r="A112" s="18"/>
      <c r="B112" s="20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5" x14ac:dyDescent="0.25">
      <c r="A113" s="33" t="s">
        <v>121</v>
      </c>
      <c r="B113" s="20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5" x14ac:dyDescent="0.25">
      <c r="A114" s="18" t="s">
        <v>122</v>
      </c>
      <c r="B114" s="20">
        <v>360</v>
      </c>
      <c r="C114" s="32">
        <f t="shared" ref="C114:N119" si="17">$B114/12</f>
        <v>30</v>
      </c>
      <c r="D114" s="32">
        <f t="shared" si="17"/>
        <v>30</v>
      </c>
      <c r="E114" s="32">
        <f t="shared" si="17"/>
        <v>30</v>
      </c>
      <c r="F114" s="32">
        <f t="shared" si="17"/>
        <v>30</v>
      </c>
      <c r="G114" s="32">
        <f t="shared" si="17"/>
        <v>30</v>
      </c>
      <c r="H114" s="32">
        <f t="shared" si="17"/>
        <v>30</v>
      </c>
      <c r="I114" s="32">
        <f t="shared" si="17"/>
        <v>30</v>
      </c>
      <c r="J114" s="32">
        <f t="shared" si="17"/>
        <v>30</v>
      </c>
      <c r="K114" s="32">
        <f t="shared" si="17"/>
        <v>30</v>
      </c>
      <c r="L114" s="32">
        <f t="shared" si="17"/>
        <v>30</v>
      </c>
      <c r="M114" s="32">
        <f t="shared" si="17"/>
        <v>30</v>
      </c>
      <c r="N114" s="32">
        <f t="shared" si="17"/>
        <v>30</v>
      </c>
      <c r="O114" t="s">
        <v>123</v>
      </c>
    </row>
    <row r="115" spans="1:15" x14ac:dyDescent="0.25">
      <c r="A115" s="18" t="s">
        <v>124</v>
      </c>
      <c r="B115" s="20">
        <v>203500.00000000003</v>
      </c>
      <c r="C115" s="32">
        <f t="shared" si="17"/>
        <v>16958.333333333336</v>
      </c>
      <c r="D115" s="32">
        <f t="shared" si="17"/>
        <v>16958.333333333336</v>
      </c>
      <c r="E115" s="32">
        <f t="shared" si="17"/>
        <v>16958.333333333336</v>
      </c>
      <c r="F115" s="32">
        <f t="shared" si="17"/>
        <v>16958.333333333336</v>
      </c>
      <c r="G115" s="32">
        <f t="shared" si="17"/>
        <v>16958.333333333336</v>
      </c>
      <c r="H115" s="32">
        <f t="shared" si="17"/>
        <v>16958.333333333336</v>
      </c>
      <c r="I115" s="32">
        <f t="shared" si="17"/>
        <v>16958.333333333336</v>
      </c>
      <c r="J115" s="32">
        <f t="shared" si="17"/>
        <v>16958.333333333336</v>
      </c>
      <c r="K115" s="32">
        <f t="shared" si="17"/>
        <v>16958.333333333336</v>
      </c>
      <c r="L115" s="32">
        <f t="shared" si="17"/>
        <v>16958.333333333336</v>
      </c>
      <c r="M115" s="32">
        <f t="shared" si="17"/>
        <v>16958.333333333336</v>
      </c>
      <c r="N115" s="32">
        <f t="shared" si="17"/>
        <v>16958.333333333336</v>
      </c>
      <c r="O115" t="s">
        <v>123</v>
      </c>
    </row>
    <row r="116" spans="1:15" x14ac:dyDescent="0.25">
      <c r="A116" s="18" t="s">
        <v>125</v>
      </c>
      <c r="B116" s="20">
        <v>12616.999999999995</v>
      </c>
      <c r="C116" s="32">
        <f t="shared" si="17"/>
        <v>1051.4166666666663</v>
      </c>
      <c r="D116" s="32">
        <f t="shared" si="17"/>
        <v>1051.4166666666663</v>
      </c>
      <c r="E116" s="32">
        <f t="shared" si="17"/>
        <v>1051.4166666666663</v>
      </c>
      <c r="F116" s="32">
        <f t="shared" si="17"/>
        <v>1051.4166666666663</v>
      </c>
      <c r="G116" s="32">
        <f t="shared" si="17"/>
        <v>1051.4166666666663</v>
      </c>
      <c r="H116" s="32">
        <f t="shared" si="17"/>
        <v>1051.4166666666663</v>
      </c>
      <c r="I116" s="32">
        <f t="shared" si="17"/>
        <v>1051.4166666666663</v>
      </c>
      <c r="J116" s="32">
        <f t="shared" si="17"/>
        <v>1051.4166666666663</v>
      </c>
      <c r="K116" s="32">
        <f t="shared" si="17"/>
        <v>1051.4166666666663</v>
      </c>
      <c r="L116" s="32">
        <f t="shared" si="17"/>
        <v>1051.4166666666663</v>
      </c>
      <c r="M116" s="32">
        <f t="shared" si="17"/>
        <v>1051.4166666666663</v>
      </c>
      <c r="N116" s="32">
        <f t="shared" si="17"/>
        <v>1051.4166666666663</v>
      </c>
      <c r="O116" t="s">
        <v>123</v>
      </c>
    </row>
    <row r="117" spans="1:15" x14ac:dyDescent="0.25">
      <c r="A117" s="18" t="s">
        <v>126</v>
      </c>
      <c r="B117" s="20">
        <v>2950.75</v>
      </c>
      <c r="C117" s="32">
        <f t="shared" si="17"/>
        <v>245.89583333333334</v>
      </c>
      <c r="D117" s="32">
        <f t="shared" si="17"/>
        <v>245.89583333333334</v>
      </c>
      <c r="E117" s="32">
        <f t="shared" si="17"/>
        <v>245.89583333333334</v>
      </c>
      <c r="F117" s="32">
        <f t="shared" si="17"/>
        <v>245.89583333333334</v>
      </c>
      <c r="G117" s="32">
        <f t="shared" si="17"/>
        <v>245.89583333333334</v>
      </c>
      <c r="H117" s="32">
        <f t="shared" si="17"/>
        <v>245.89583333333334</v>
      </c>
      <c r="I117" s="32">
        <f t="shared" si="17"/>
        <v>245.89583333333334</v>
      </c>
      <c r="J117" s="32">
        <f t="shared" si="17"/>
        <v>245.89583333333334</v>
      </c>
      <c r="K117" s="32">
        <f t="shared" si="17"/>
        <v>245.89583333333334</v>
      </c>
      <c r="L117" s="32">
        <f t="shared" si="17"/>
        <v>245.89583333333334</v>
      </c>
      <c r="M117" s="32">
        <f t="shared" si="17"/>
        <v>245.89583333333334</v>
      </c>
      <c r="N117" s="32">
        <f t="shared" si="17"/>
        <v>245.89583333333334</v>
      </c>
      <c r="O117" t="s">
        <v>123</v>
      </c>
    </row>
    <row r="118" spans="1:15" x14ac:dyDescent="0.25">
      <c r="A118" s="18" t="s">
        <v>127</v>
      </c>
      <c r="B118" s="20">
        <v>1373.625</v>
      </c>
      <c r="C118" s="32">
        <f t="shared" si="17"/>
        <v>114.46875</v>
      </c>
      <c r="D118" s="32">
        <f t="shared" si="17"/>
        <v>114.46875</v>
      </c>
      <c r="E118" s="32">
        <f t="shared" si="17"/>
        <v>114.46875</v>
      </c>
      <c r="F118" s="32">
        <f t="shared" si="17"/>
        <v>114.46875</v>
      </c>
      <c r="G118" s="32">
        <f t="shared" si="17"/>
        <v>114.46875</v>
      </c>
      <c r="H118" s="32">
        <f t="shared" si="17"/>
        <v>114.46875</v>
      </c>
      <c r="I118" s="32">
        <f t="shared" si="17"/>
        <v>114.46875</v>
      </c>
      <c r="J118" s="32">
        <f t="shared" si="17"/>
        <v>114.46875</v>
      </c>
      <c r="K118" s="32">
        <f t="shared" si="17"/>
        <v>114.46875</v>
      </c>
      <c r="L118" s="32">
        <f t="shared" si="17"/>
        <v>114.46875</v>
      </c>
      <c r="M118" s="32">
        <f t="shared" si="17"/>
        <v>114.46875</v>
      </c>
      <c r="N118" s="32">
        <f t="shared" si="17"/>
        <v>114.46875</v>
      </c>
      <c r="O118" t="s">
        <v>123</v>
      </c>
    </row>
    <row r="119" spans="1:15" ht="17.25" x14ac:dyDescent="0.4">
      <c r="A119" s="18" t="s">
        <v>128</v>
      </c>
      <c r="B119" s="28">
        <v>8140.0000000000009</v>
      </c>
      <c r="C119" s="49">
        <f t="shared" si="17"/>
        <v>678.33333333333337</v>
      </c>
      <c r="D119" s="49">
        <f t="shared" si="17"/>
        <v>678.33333333333337</v>
      </c>
      <c r="E119" s="49">
        <f t="shared" si="17"/>
        <v>678.33333333333337</v>
      </c>
      <c r="F119" s="49">
        <f t="shared" si="17"/>
        <v>678.33333333333337</v>
      </c>
      <c r="G119" s="49">
        <f t="shared" si="17"/>
        <v>678.33333333333337</v>
      </c>
      <c r="H119" s="49">
        <f t="shared" si="17"/>
        <v>678.33333333333337</v>
      </c>
      <c r="I119" s="49">
        <f t="shared" si="17"/>
        <v>678.33333333333337</v>
      </c>
      <c r="J119" s="49">
        <f t="shared" si="17"/>
        <v>678.33333333333337</v>
      </c>
      <c r="K119" s="49">
        <f t="shared" si="17"/>
        <v>678.33333333333337</v>
      </c>
      <c r="L119" s="49">
        <f t="shared" si="17"/>
        <v>678.33333333333337</v>
      </c>
      <c r="M119" s="49">
        <f t="shared" si="17"/>
        <v>678.33333333333337</v>
      </c>
      <c r="N119" s="49">
        <f t="shared" si="17"/>
        <v>678.33333333333337</v>
      </c>
      <c r="O119" t="s">
        <v>123</v>
      </c>
    </row>
    <row r="120" spans="1:15" x14ac:dyDescent="0.25">
      <c r="A120" s="18"/>
      <c r="B120" s="15">
        <f>SUM(B114:B119)</f>
        <v>228941.37500000003</v>
      </c>
      <c r="C120" s="38">
        <f t="shared" ref="C120:N120" si="18">SUM(C114:C119)</f>
        <v>19078.447916666668</v>
      </c>
      <c r="D120" s="38">
        <f t="shared" si="18"/>
        <v>19078.447916666668</v>
      </c>
      <c r="E120" s="38">
        <f t="shared" si="18"/>
        <v>19078.447916666668</v>
      </c>
      <c r="F120" s="38">
        <f t="shared" si="18"/>
        <v>19078.447916666668</v>
      </c>
      <c r="G120" s="38">
        <f t="shared" si="18"/>
        <v>19078.447916666668</v>
      </c>
      <c r="H120" s="38">
        <f t="shared" si="18"/>
        <v>19078.447916666668</v>
      </c>
      <c r="I120" s="38">
        <f t="shared" si="18"/>
        <v>19078.447916666668</v>
      </c>
      <c r="J120" s="38">
        <f t="shared" si="18"/>
        <v>19078.447916666668</v>
      </c>
      <c r="K120" s="38">
        <f t="shared" si="18"/>
        <v>19078.447916666668</v>
      </c>
      <c r="L120" s="38">
        <f t="shared" si="18"/>
        <v>19078.447916666668</v>
      </c>
      <c r="M120" s="38">
        <f t="shared" si="18"/>
        <v>19078.447916666668</v>
      </c>
      <c r="N120" s="38">
        <f t="shared" si="18"/>
        <v>19078.447916666668</v>
      </c>
      <c r="O120" s="36"/>
    </row>
    <row r="121" spans="1:15" x14ac:dyDescent="0.25">
      <c r="A121" s="18"/>
      <c r="B121" s="20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5" x14ac:dyDescent="0.25">
      <c r="A122" s="33" t="s">
        <v>129</v>
      </c>
      <c r="B122" s="20">
        <v>0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5" x14ac:dyDescent="0.25">
      <c r="A123" s="18" t="s">
        <v>130</v>
      </c>
      <c r="B123" s="20">
        <v>0</v>
      </c>
      <c r="C123" s="32">
        <f t="shared" ref="C123:N125" si="19">$B123/12</f>
        <v>0</v>
      </c>
      <c r="D123" s="32">
        <f t="shared" si="19"/>
        <v>0</v>
      </c>
      <c r="E123" s="32">
        <f t="shared" si="19"/>
        <v>0</v>
      </c>
      <c r="F123" s="32">
        <f t="shared" si="19"/>
        <v>0</v>
      </c>
      <c r="G123" s="32">
        <f t="shared" si="19"/>
        <v>0</v>
      </c>
      <c r="H123" s="32">
        <f t="shared" si="19"/>
        <v>0</v>
      </c>
      <c r="I123" s="32">
        <f t="shared" si="19"/>
        <v>0</v>
      </c>
      <c r="J123" s="32">
        <f t="shared" si="19"/>
        <v>0</v>
      </c>
      <c r="K123" s="32">
        <f t="shared" si="19"/>
        <v>0</v>
      </c>
      <c r="L123" s="32">
        <f t="shared" si="19"/>
        <v>0</v>
      </c>
      <c r="M123" s="32">
        <f t="shared" si="19"/>
        <v>0</v>
      </c>
      <c r="N123" s="32">
        <f t="shared" si="19"/>
        <v>0</v>
      </c>
    </row>
    <row r="124" spans="1:15" x14ac:dyDescent="0.25">
      <c r="A124" s="18" t="s">
        <v>131</v>
      </c>
      <c r="B124" s="20">
        <v>0</v>
      </c>
      <c r="C124" s="32">
        <f t="shared" si="19"/>
        <v>0</v>
      </c>
      <c r="D124" s="32">
        <f t="shared" si="19"/>
        <v>0</v>
      </c>
      <c r="E124" s="32">
        <f t="shared" si="19"/>
        <v>0</v>
      </c>
      <c r="F124" s="32">
        <f t="shared" si="19"/>
        <v>0</v>
      </c>
      <c r="G124" s="32">
        <f t="shared" si="19"/>
        <v>0</v>
      </c>
      <c r="H124" s="32">
        <f t="shared" si="19"/>
        <v>0</v>
      </c>
      <c r="I124" s="32">
        <f t="shared" si="19"/>
        <v>0</v>
      </c>
      <c r="J124" s="32">
        <f t="shared" si="19"/>
        <v>0</v>
      </c>
      <c r="K124" s="32">
        <f t="shared" si="19"/>
        <v>0</v>
      </c>
      <c r="L124" s="32">
        <f t="shared" si="19"/>
        <v>0</v>
      </c>
      <c r="M124" s="32">
        <f t="shared" si="19"/>
        <v>0</v>
      </c>
      <c r="N124" s="32">
        <f t="shared" si="19"/>
        <v>0</v>
      </c>
    </row>
    <row r="125" spans="1:15" ht="17.25" x14ac:dyDescent="0.4">
      <c r="A125" s="18" t="s">
        <v>132</v>
      </c>
      <c r="B125" s="28">
        <v>0</v>
      </c>
      <c r="C125" s="49">
        <f t="shared" si="19"/>
        <v>0</v>
      </c>
      <c r="D125" s="49">
        <f t="shared" si="19"/>
        <v>0</v>
      </c>
      <c r="E125" s="49">
        <f t="shared" si="19"/>
        <v>0</v>
      </c>
      <c r="F125" s="49">
        <f t="shared" si="19"/>
        <v>0</v>
      </c>
      <c r="G125" s="49">
        <f t="shared" si="19"/>
        <v>0</v>
      </c>
      <c r="H125" s="49">
        <f t="shared" si="19"/>
        <v>0</v>
      </c>
      <c r="I125" s="49">
        <f t="shared" si="19"/>
        <v>0</v>
      </c>
      <c r="J125" s="49">
        <f t="shared" si="19"/>
        <v>0</v>
      </c>
      <c r="K125" s="49">
        <f t="shared" si="19"/>
        <v>0</v>
      </c>
      <c r="L125" s="49">
        <f t="shared" si="19"/>
        <v>0</v>
      </c>
      <c r="M125" s="49">
        <f t="shared" si="19"/>
        <v>0</v>
      </c>
      <c r="N125" s="49">
        <f t="shared" si="19"/>
        <v>0</v>
      </c>
    </row>
    <row r="126" spans="1:15" x14ac:dyDescent="0.25">
      <c r="A126" s="37"/>
      <c r="B126" s="38">
        <f>SUM(B122:B125)</f>
        <v>0</v>
      </c>
      <c r="C126" s="32">
        <f t="shared" ref="C126:N126" si="20">SUM(C123:C125)</f>
        <v>0</v>
      </c>
      <c r="D126" s="32">
        <f t="shared" si="20"/>
        <v>0</v>
      </c>
      <c r="E126" s="32">
        <f t="shared" si="20"/>
        <v>0</v>
      </c>
      <c r="F126" s="32">
        <f t="shared" si="20"/>
        <v>0</v>
      </c>
      <c r="G126" s="32">
        <f t="shared" si="20"/>
        <v>0</v>
      </c>
      <c r="H126" s="32">
        <f t="shared" si="20"/>
        <v>0</v>
      </c>
      <c r="I126" s="32">
        <f t="shared" si="20"/>
        <v>0</v>
      </c>
      <c r="J126" s="32">
        <f t="shared" si="20"/>
        <v>0</v>
      </c>
      <c r="K126" s="32">
        <f t="shared" si="20"/>
        <v>0</v>
      </c>
      <c r="L126" s="32">
        <f t="shared" si="20"/>
        <v>0</v>
      </c>
      <c r="M126" s="32">
        <f t="shared" si="20"/>
        <v>0</v>
      </c>
      <c r="N126" s="32">
        <f t="shared" si="20"/>
        <v>0</v>
      </c>
    </row>
    <row r="127" spans="1:15" x14ac:dyDescent="0.25">
      <c r="A127" s="37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5" x14ac:dyDescent="0.25">
      <c r="A128" s="31" t="s">
        <v>133</v>
      </c>
      <c r="B128" s="38">
        <f>B44+B49+B69+B74+B86+B100+B111+B120+B126</f>
        <v>735957.79232283472</v>
      </c>
      <c r="C128" s="38">
        <f t="shared" ref="C128:N128" si="21">C44+C49+C69+C74+C86+C100+C111+C120+C126</f>
        <v>61329.816026902889</v>
      </c>
      <c r="D128" s="38">
        <f t="shared" si="21"/>
        <v>61329.816026902889</v>
      </c>
      <c r="E128" s="38">
        <f t="shared" si="21"/>
        <v>61329.816026902889</v>
      </c>
      <c r="F128" s="38">
        <f t="shared" si="21"/>
        <v>61329.816026902889</v>
      </c>
      <c r="G128" s="38">
        <f t="shared" si="21"/>
        <v>61329.816026902889</v>
      </c>
      <c r="H128" s="38">
        <f t="shared" si="21"/>
        <v>61329.816026902889</v>
      </c>
      <c r="I128" s="38">
        <f t="shared" si="21"/>
        <v>61329.816026902889</v>
      </c>
      <c r="J128" s="38">
        <f t="shared" si="21"/>
        <v>61329.816026902889</v>
      </c>
      <c r="K128" s="38">
        <f t="shared" si="21"/>
        <v>61329.816026902889</v>
      </c>
      <c r="L128" s="38">
        <f t="shared" si="21"/>
        <v>61329.816026902889</v>
      </c>
      <c r="M128" s="38">
        <f t="shared" si="21"/>
        <v>61329.816026902889</v>
      </c>
      <c r="N128" s="38">
        <f t="shared" si="21"/>
        <v>61329.816026902889</v>
      </c>
    </row>
    <row r="129" spans="1:14" x14ac:dyDescent="0.25"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</row>
    <row r="130" spans="1:14" x14ac:dyDescent="0.25">
      <c r="A130" s="31" t="s">
        <v>134</v>
      </c>
      <c r="B130" s="38">
        <f>B30-B128</f>
        <v>2128042.207677165</v>
      </c>
      <c r="C130" s="38">
        <f t="shared" ref="C130:N130" si="22">C30-C128</f>
        <v>177336.85063976381</v>
      </c>
      <c r="D130" s="38">
        <f t="shared" si="22"/>
        <v>177336.85063976381</v>
      </c>
      <c r="E130" s="38">
        <f t="shared" si="22"/>
        <v>177336.85063976381</v>
      </c>
      <c r="F130" s="38">
        <f t="shared" si="22"/>
        <v>177336.85063976381</v>
      </c>
      <c r="G130" s="38">
        <f t="shared" si="22"/>
        <v>177336.85063976381</v>
      </c>
      <c r="H130" s="38">
        <f t="shared" si="22"/>
        <v>177336.85063976381</v>
      </c>
      <c r="I130" s="38">
        <f t="shared" si="22"/>
        <v>177336.85063976381</v>
      </c>
      <c r="J130" s="38">
        <f t="shared" si="22"/>
        <v>177336.85063976381</v>
      </c>
      <c r="K130" s="38">
        <f t="shared" si="22"/>
        <v>177336.85063976381</v>
      </c>
      <c r="L130" s="38">
        <f t="shared" si="22"/>
        <v>177336.85063976381</v>
      </c>
      <c r="M130" s="38">
        <f t="shared" si="22"/>
        <v>177336.85063976381</v>
      </c>
      <c r="N130" s="38">
        <f t="shared" si="22"/>
        <v>177336.85063976381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97F96-7F3F-448B-BCC2-56EF2C914B51}">
  <dimension ref="A3:O135"/>
  <sheetViews>
    <sheetView showGridLines="0" workbookViewId="0"/>
  </sheetViews>
  <sheetFormatPr defaultRowHeight="15" x14ac:dyDescent="0.25"/>
  <cols>
    <col min="1" max="1" width="45.85546875" bestFit="1" customWidth="1"/>
    <col min="2" max="2" width="11.5703125" bestFit="1" customWidth="1"/>
    <col min="3" max="3" width="10.5703125" bestFit="1" customWidth="1"/>
    <col min="4" max="14" width="9" bestFit="1" customWidth="1"/>
  </cols>
  <sheetData>
    <row r="3" spans="1:15" x14ac:dyDescent="0.25">
      <c r="B3" s="8" t="s">
        <v>7</v>
      </c>
      <c r="C3" s="44">
        <v>44013</v>
      </c>
      <c r="D3" s="44">
        <v>44044</v>
      </c>
      <c r="E3" s="44">
        <v>44075</v>
      </c>
      <c r="F3" s="44">
        <v>44105</v>
      </c>
      <c r="G3" s="44">
        <v>44136</v>
      </c>
      <c r="H3" s="44">
        <v>44166</v>
      </c>
      <c r="I3" s="44">
        <v>44197</v>
      </c>
      <c r="J3" s="44">
        <v>44228</v>
      </c>
      <c r="K3" s="44">
        <v>44256</v>
      </c>
      <c r="L3" s="44">
        <v>44287</v>
      </c>
      <c r="M3" s="44">
        <v>44317</v>
      </c>
      <c r="N3" s="44">
        <v>44348</v>
      </c>
    </row>
    <row r="4" spans="1:15" x14ac:dyDescent="0.25">
      <c r="B4" s="8"/>
    </row>
    <row r="5" spans="1:15" x14ac:dyDescent="0.25">
      <c r="B5" s="8"/>
    </row>
    <row r="6" spans="1:15" x14ac:dyDescent="0.25">
      <c r="A6" s="11" t="s">
        <v>11</v>
      </c>
      <c r="B6" s="14">
        <v>20.583333333333332</v>
      </c>
    </row>
    <row r="7" spans="1:15" x14ac:dyDescent="0.25">
      <c r="A7" s="11" t="s">
        <v>12</v>
      </c>
      <c r="B7" s="16">
        <v>0.48622047244094491</v>
      </c>
    </row>
    <row r="8" spans="1:15" x14ac:dyDescent="0.25">
      <c r="A8" s="11" t="s">
        <v>13</v>
      </c>
      <c r="B8" s="16">
        <v>0.63171355498721238</v>
      </c>
    </row>
    <row r="9" spans="1:15" x14ac:dyDescent="0.25">
      <c r="B9" s="8"/>
    </row>
    <row r="10" spans="1:15" x14ac:dyDescent="0.25">
      <c r="A10" s="11" t="s">
        <v>14</v>
      </c>
    </row>
    <row r="11" spans="1:15" x14ac:dyDescent="0.25">
      <c r="A11" s="18" t="s">
        <v>15</v>
      </c>
      <c r="B11" s="19">
        <v>0</v>
      </c>
      <c r="C11" s="32">
        <f>$B11/12</f>
        <v>0</v>
      </c>
      <c r="D11" s="32">
        <f>$B11/12</f>
        <v>0</v>
      </c>
      <c r="E11" s="32">
        <f t="shared" ref="E11:N26" si="0">$B11/12</f>
        <v>0</v>
      </c>
      <c r="F11" s="32">
        <f t="shared" si="0"/>
        <v>0</v>
      </c>
      <c r="G11" s="32">
        <f t="shared" si="0"/>
        <v>0</v>
      </c>
      <c r="H11" s="32">
        <f t="shared" si="0"/>
        <v>0</v>
      </c>
      <c r="I11" s="32">
        <f t="shared" si="0"/>
        <v>0</v>
      </c>
      <c r="J11" s="32">
        <f t="shared" si="0"/>
        <v>0</v>
      </c>
      <c r="K11" s="32">
        <f t="shared" si="0"/>
        <v>0</v>
      </c>
      <c r="L11" s="32">
        <f t="shared" si="0"/>
        <v>0</v>
      </c>
      <c r="M11" s="32">
        <f t="shared" si="0"/>
        <v>0</v>
      </c>
      <c r="N11" s="32">
        <f t="shared" si="0"/>
        <v>0</v>
      </c>
      <c r="O11" t="s">
        <v>16</v>
      </c>
    </row>
    <row r="12" spans="1:15" x14ac:dyDescent="0.25">
      <c r="A12" s="18" t="s">
        <v>17</v>
      </c>
      <c r="B12" s="19">
        <v>0</v>
      </c>
      <c r="C12" s="32">
        <f t="shared" ref="C12:N29" si="1">$B12/12</f>
        <v>0</v>
      </c>
      <c r="D12" s="32">
        <f t="shared" si="1"/>
        <v>0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 t="shared" si="0"/>
        <v>0</v>
      </c>
      <c r="I12" s="32">
        <f t="shared" si="0"/>
        <v>0</v>
      </c>
      <c r="J12" s="32">
        <f t="shared" si="0"/>
        <v>0</v>
      </c>
      <c r="K12" s="32">
        <f t="shared" si="0"/>
        <v>0</v>
      </c>
      <c r="L12" s="32">
        <f t="shared" si="0"/>
        <v>0</v>
      </c>
      <c r="M12" s="32">
        <f t="shared" si="0"/>
        <v>0</v>
      </c>
      <c r="N12" s="32">
        <f t="shared" si="0"/>
        <v>0</v>
      </c>
    </row>
    <row r="13" spans="1:15" x14ac:dyDescent="0.25">
      <c r="A13" s="18" t="s">
        <v>18</v>
      </c>
      <c r="B13" s="19">
        <v>0</v>
      </c>
      <c r="C13" s="32">
        <f t="shared" si="1"/>
        <v>0</v>
      </c>
      <c r="D13" s="32">
        <f t="shared" si="1"/>
        <v>0</v>
      </c>
      <c r="E13" s="32">
        <f t="shared" si="0"/>
        <v>0</v>
      </c>
      <c r="F13" s="32">
        <f t="shared" si="0"/>
        <v>0</v>
      </c>
      <c r="G13" s="32">
        <f t="shared" si="0"/>
        <v>0</v>
      </c>
      <c r="H13" s="32">
        <f t="shared" si="0"/>
        <v>0</v>
      </c>
      <c r="I13" s="32">
        <f t="shared" si="0"/>
        <v>0</v>
      </c>
      <c r="J13" s="32">
        <f t="shared" si="0"/>
        <v>0</v>
      </c>
      <c r="K13" s="32">
        <f t="shared" si="0"/>
        <v>0</v>
      </c>
      <c r="L13" s="32">
        <f t="shared" si="0"/>
        <v>0</v>
      </c>
      <c r="M13" s="32">
        <f t="shared" si="0"/>
        <v>0</v>
      </c>
      <c r="N13" s="32">
        <f t="shared" si="0"/>
        <v>0</v>
      </c>
      <c r="O13" t="s">
        <v>19</v>
      </c>
    </row>
    <row r="14" spans="1:15" x14ac:dyDescent="0.25">
      <c r="A14" s="18" t="s">
        <v>20</v>
      </c>
      <c r="B14" s="22">
        <v>0</v>
      </c>
      <c r="C14" s="32">
        <f t="shared" si="1"/>
        <v>0</v>
      </c>
      <c r="D14" s="32">
        <f t="shared" si="1"/>
        <v>0</v>
      </c>
      <c r="E14" s="32">
        <f t="shared" si="0"/>
        <v>0</v>
      </c>
      <c r="F14" s="32">
        <f t="shared" si="0"/>
        <v>0</v>
      </c>
      <c r="G14" s="32">
        <f t="shared" si="0"/>
        <v>0</v>
      </c>
      <c r="H14" s="32">
        <f t="shared" si="0"/>
        <v>0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</row>
    <row r="15" spans="1:15" x14ac:dyDescent="0.25">
      <c r="A15" s="18" t="s">
        <v>21</v>
      </c>
      <c r="B15" s="22">
        <v>0</v>
      </c>
      <c r="C15" s="32">
        <f t="shared" si="1"/>
        <v>0</v>
      </c>
      <c r="D15" s="32">
        <f t="shared" si="1"/>
        <v>0</v>
      </c>
      <c r="E15" s="32">
        <f t="shared" si="0"/>
        <v>0</v>
      </c>
      <c r="F15" s="32">
        <f t="shared" si="0"/>
        <v>0</v>
      </c>
      <c r="G15" s="32">
        <f t="shared" si="0"/>
        <v>0</v>
      </c>
      <c r="H15" s="32">
        <f t="shared" si="0"/>
        <v>0</v>
      </c>
      <c r="I15" s="32">
        <f t="shared" si="0"/>
        <v>0</v>
      </c>
      <c r="J15" s="32">
        <f t="shared" si="0"/>
        <v>0</v>
      </c>
      <c r="K15" s="32">
        <f t="shared" si="0"/>
        <v>0</v>
      </c>
      <c r="L15" s="32">
        <f t="shared" si="0"/>
        <v>0</v>
      </c>
      <c r="M15" s="32">
        <f t="shared" si="0"/>
        <v>0</v>
      </c>
      <c r="N15" s="32">
        <f t="shared" si="0"/>
        <v>0</v>
      </c>
    </row>
    <row r="16" spans="1:15" x14ac:dyDescent="0.25">
      <c r="A16" s="18" t="s">
        <v>22</v>
      </c>
      <c r="B16" s="22">
        <v>0</v>
      </c>
      <c r="C16" s="32">
        <f t="shared" si="1"/>
        <v>0</v>
      </c>
      <c r="D16" s="32">
        <f t="shared" si="1"/>
        <v>0</v>
      </c>
      <c r="E16" s="32">
        <f t="shared" si="0"/>
        <v>0</v>
      </c>
      <c r="F16" s="32">
        <f t="shared" si="0"/>
        <v>0</v>
      </c>
      <c r="G16" s="32">
        <f t="shared" si="0"/>
        <v>0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32">
        <f t="shared" si="0"/>
        <v>0</v>
      </c>
      <c r="M16" s="32">
        <f t="shared" si="0"/>
        <v>0</v>
      </c>
      <c r="N16" s="32">
        <f t="shared" si="0"/>
        <v>0</v>
      </c>
    </row>
    <row r="17" spans="1:15" x14ac:dyDescent="0.25">
      <c r="A17" s="18" t="s">
        <v>23</v>
      </c>
      <c r="B17" s="22"/>
      <c r="C17" s="32">
        <f t="shared" si="1"/>
        <v>0</v>
      </c>
      <c r="D17" s="32">
        <f t="shared" si="1"/>
        <v>0</v>
      </c>
      <c r="E17" s="32">
        <f t="shared" si="0"/>
        <v>0</v>
      </c>
      <c r="F17" s="32">
        <f t="shared" si="0"/>
        <v>0</v>
      </c>
      <c r="G17" s="32">
        <f t="shared" si="0"/>
        <v>0</v>
      </c>
      <c r="H17" s="32">
        <f t="shared" si="0"/>
        <v>0</v>
      </c>
      <c r="I17" s="32">
        <f t="shared" si="0"/>
        <v>0</v>
      </c>
      <c r="J17" s="32">
        <f t="shared" si="0"/>
        <v>0</v>
      </c>
      <c r="K17" s="32">
        <f t="shared" si="0"/>
        <v>0</v>
      </c>
      <c r="L17" s="32">
        <f t="shared" si="0"/>
        <v>0</v>
      </c>
      <c r="M17" s="32">
        <f t="shared" si="0"/>
        <v>0</v>
      </c>
      <c r="N17" s="32">
        <f t="shared" si="0"/>
        <v>0</v>
      </c>
      <c r="O17" t="s">
        <v>24</v>
      </c>
    </row>
    <row r="18" spans="1:15" x14ac:dyDescent="0.25">
      <c r="A18" s="18" t="s">
        <v>25</v>
      </c>
      <c r="B18" s="22">
        <v>0</v>
      </c>
      <c r="C18" s="32">
        <f t="shared" si="1"/>
        <v>0</v>
      </c>
      <c r="D18" s="32">
        <f t="shared" si="1"/>
        <v>0</v>
      </c>
      <c r="E18" s="32">
        <f t="shared" si="0"/>
        <v>0</v>
      </c>
      <c r="F18" s="32">
        <f t="shared" si="0"/>
        <v>0</v>
      </c>
      <c r="G18" s="32">
        <f t="shared" si="0"/>
        <v>0</v>
      </c>
      <c r="H18" s="32">
        <f t="shared" si="0"/>
        <v>0</v>
      </c>
      <c r="I18" s="32">
        <f t="shared" si="0"/>
        <v>0</v>
      </c>
      <c r="J18" s="32">
        <f t="shared" si="0"/>
        <v>0</v>
      </c>
      <c r="K18" s="32">
        <f t="shared" si="0"/>
        <v>0</v>
      </c>
      <c r="L18" s="32">
        <f t="shared" si="0"/>
        <v>0</v>
      </c>
      <c r="M18" s="32">
        <f t="shared" si="0"/>
        <v>0</v>
      </c>
      <c r="N18" s="32">
        <f t="shared" si="0"/>
        <v>0</v>
      </c>
    </row>
    <row r="19" spans="1:15" x14ac:dyDescent="0.25">
      <c r="A19" s="18" t="s">
        <v>26</v>
      </c>
      <c r="B19" s="22">
        <v>0</v>
      </c>
      <c r="C19" s="32">
        <f t="shared" si="1"/>
        <v>0</v>
      </c>
      <c r="D19" s="32">
        <f t="shared" si="1"/>
        <v>0</v>
      </c>
      <c r="E19" s="32">
        <f t="shared" si="0"/>
        <v>0</v>
      </c>
      <c r="F19" s="32">
        <f t="shared" si="0"/>
        <v>0</v>
      </c>
      <c r="G19" s="32">
        <f t="shared" si="0"/>
        <v>0</v>
      </c>
      <c r="H19" s="32">
        <f t="shared" si="0"/>
        <v>0</v>
      </c>
      <c r="I19" s="32">
        <f t="shared" si="0"/>
        <v>0</v>
      </c>
      <c r="J19" s="32">
        <f t="shared" si="0"/>
        <v>0</v>
      </c>
      <c r="K19" s="32">
        <f t="shared" si="0"/>
        <v>0</v>
      </c>
      <c r="L19" s="32">
        <f t="shared" si="0"/>
        <v>0</v>
      </c>
      <c r="M19" s="32">
        <f t="shared" si="0"/>
        <v>0</v>
      </c>
      <c r="N19" s="32">
        <f t="shared" si="0"/>
        <v>0</v>
      </c>
    </row>
    <row r="20" spans="1:15" x14ac:dyDescent="0.25">
      <c r="A20" s="18" t="s">
        <v>27</v>
      </c>
      <c r="B20" s="22">
        <v>0</v>
      </c>
      <c r="C20" s="32">
        <f t="shared" si="1"/>
        <v>0</v>
      </c>
      <c r="D20" s="32">
        <f t="shared" si="1"/>
        <v>0</v>
      </c>
      <c r="E20" s="32">
        <f t="shared" si="0"/>
        <v>0</v>
      </c>
      <c r="F20" s="32">
        <f t="shared" si="0"/>
        <v>0</v>
      </c>
      <c r="G20" s="32">
        <f t="shared" si="0"/>
        <v>0</v>
      </c>
      <c r="H20" s="32">
        <f t="shared" si="0"/>
        <v>0</v>
      </c>
      <c r="I20" s="32">
        <f t="shared" si="0"/>
        <v>0</v>
      </c>
      <c r="J20" s="32">
        <f t="shared" si="0"/>
        <v>0</v>
      </c>
      <c r="K20" s="32">
        <f t="shared" si="0"/>
        <v>0</v>
      </c>
      <c r="L20" s="32">
        <f t="shared" si="0"/>
        <v>0</v>
      </c>
      <c r="M20" s="32">
        <f t="shared" si="0"/>
        <v>0</v>
      </c>
      <c r="N20" s="32">
        <f t="shared" si="0"/>
        <v>0</v>
      </c>
    </row>
    <row r="21" spans="1:15" x14ac:dyDescent="0.25">
      <c r="A21" s="18" t="s">
        <v>28</v>
      </c>
      <c r="B21" s="22"/>
      <c r="C21" s="32">
        <f t="shared" si="1"/>
        <v>0</v>
      </c>
      <c r="D21" s="32">
        <f t="shared" si="1"/>
        <v>0</v>
      </c>
      <c r="E21" s="32">
        <f t="shared" si="0"/>
        <v>0</v>
      </c>
      <c r="F21" s="32">
        <f t="shared" si="0"/>
        <v>0</v>
      </c>
      <c r="G21" s="32">
        <f t="shared" si="0"/>
        <v>0</v>
      </c>
      <c r="H21" s="32">
        <f t="shared" si="0"/>
        <v>0</v>
      </c>
      <c r="I21" s="32">
        <f t="shared" si="0"/>
        <v>0</v>
      </c>
      <c r="J21" s="32">
        <f t="shared" si="0"/>
        <v>0</v>
      </c>
      <c r="K21" s="32">
        <f t="shared" si="0"/>
        <v>0</v>
      </c>
      <c r="L21" s="32">
        <f t="shared" si="0"/>
        <v>0</v>
      </c>
      <c r="M21" s="32">
        <f t="shared" si="0"/>
        <v>0</v>
      </c>
      <c r="N21" s="32">
        <f t="shared" si="0"/>
        <v>0</v>
      </c>
      <c r="O21" t="s">
        <v>29</v>
      </c>
    </row>
    <row r="22" spans="1:15" x14ac:dyDescent="0.25">
      <c r="A22" s="18" t="s">
        <v>30</v>
      </c>
      <c r="B22" s="22">
        <v>0</v>
      </c>
      <c r="C22" s="32">
        <f t="shared" si="1"/>
        <v>0</v>
      </c>
      <c r="D22" s="32">
        <f t="shared" si="1"/>
        <v>0</v>
      </c>
      <c r="E22" s="32">
        <f t="shared" si="0"/>
        <v>0</v>
      </c>
      <c r="F22" s="32">
        <f t="shared" si="0"/>
        <v>0</v>
      </c>
      <c r="G22" s="32">
        <f t="shared" si="0"/>
        <v>0</v>
      </c>
      <c r="H22" s="32">
        <f t="shared" si="0"/>
        <v>0</v>
      </c>
      <c r="I22" s="32">
        <f t="shared" si="0"/>
        <v>0</v>
      </c>
      <c r="J22" s="32">
        <f t="shared" si="0"/>
        <v>0</v>
      </c>
      <c r="K22" s="32">
        <f t="shared" si="0"/>
        <v>0</v>
      </c>
      <c r="L22" s="32">
        <f t="shared" si="0"/>
        <v>0</v>
      </c>
      <c r="M22" s="32">
        <f t="shared" si="0"/>
        <v>0</v>
      </c>
      <c r="N22" s="32">
        <f t="shared" si="0"/>
        <v>0</v>
      </c>
      <c r="O22" t="s">
        <v>24</v>
      </c>
    </row>
    <row r="23" spans="1:15" x14ac:dyDescent="0.25">
      <c r="A23" s="18" t="s">
        <v>31</v>
      </c>
      <c r="B23" s="22">
        <v>0</v>
      </c>
      <c r="C23" s="32">
        <f t="shared" si="1"/>
        <v>0</v>
      </c>
      <c r="D23" s="32">
        <f t="shared" si="1"/>
        <v>0</v>
      </c>
      <c r="E23" s="32">
        <f t="shared" si="0"/>
        <v>0</v>
      </c>
      <c r="F23" s="32">
        <f t="shared" si="0"/>
        <v>0</v>
      </c>
      <c r="G23" s="32">
        <f t="shared" si="0"/>
        <v>0</v>
      </c>
      <c r="H23" s="32">
        <f t="shared" si="0"/>
        <v>0</v>
      </c>
      <c r="I23" s="32">
        <f t="shared" si="0"/>
        <v>0</v>
      </c>
      <c r="J23" s="32">
        <f t="shared" si="0"/>
        <v>0</v>
      </c>
      <c r="K23" s="32">
        <f t="shared" si="0"/>
        <v>0</v>
      </c>
      <c r="L23" s="32">
        <f t="shared" si="0"/>
        <v>0</v>
      </c>
      <c r="M23" s="32">
        <f t="shared" si="0"/>
        <v>0</v>
      </c>
      <c r="N23" s="32">
        <f t="shared" si="0"/>
        <v>0</v>
      </c>
    </row>
    <row r="24" spans="1:15" x14ac:dyDescent="0.25">
      <c r="A24" s="18" t="s">
        <v>32</v>
      </c>
      <c r="B24" s="21">
        <v>210000</v>
      </c>
      <c r="C24" s="32">
        <f t="shared" si="1"/>
        <v>17500</v>
      </c>
      <c r="D24" s="32">
        <f t="shared" si="1"/>
        <v>17500</v>
      </c>
      <c r="E24" s="32">
        <f t="shared" si="0"/>
        <v>17500</v>
      </c>
      <c r="F24" s="32">
        <f t="shared" si="0"/>
        <v>17500</v>
      </c>
      <c r="G24" s="32">
        <f t="shared" si="0"/>
        <v>17500</v>
      </c>
      <c r="H24" s="32">
        <f t="shared" si="0"/>
        <v>17500</v>
      </c>
      <c r="I24" s="32">
        <f t="shared" si="0"/>
        <v>17500</v>
      </c>
      <c r="J24" s="32">
        <f t="shared" si="0"/>
        <v>17500</v>
      </c>
      <c r="K24" s="32">
        <f t="shared" si="0"/>
        <v>17500</v>
      </c>
      <c r="L24" s="32">
        <f t="shared" si="0"/>
        <v>17500</v>
      </c>
      <c r="M24" s="32">
        <f t="shared" si="0"/>
        <v>17500</v>
      </c>
      <c r="N24" s="32">
        <f t="shared" si="0"/>
        <v>17500</v>
      </c>
      <c r="O24" t="s">
        <v>33</v>
      </c>
    </row>
    <row r="25" spans="1:15" x14ac:dyDescent="0.25">
      <c r="A25" s="18" t="s">
        <v>34</v>
      </c>
      <c r="B25" s="21">
        <v>450000</v>
      </c>
      <c r="C25" s="32">
        <f t="shared" si="1"/>
        <v>37500</v>
      </c>
      <c r="D25" s="32">
        <f t="shared" si="1"/>
        <v>37500</v>
      </c>
      <c r="E25" s="32">
        <f t="shared" si="0"/>
        <v>37500</v>
      </c>
      <c r="F25" s="32">
        <f t="shared" si="0"/>
        <v>37500</v>
      </c>
      <c r="G25" s="32">
        <f t="shared" si="0"/>
        <v>37500</v>
      </c>
      <c r="H25" s="32">
        <f t="shared" si="0"/>
        <v>37500</v>
      </c>
      <c r="I25" s="32">
        <f t="shared" si="0"/>
        <v>37500</v>
      </c>
      <c r="J25" s="32">
        <f t="shared" si="0"/>
        <v>37500</v>
      </c>
      <c r="K25" s="32">
        <f t="shared" si="0"/>
        <v>37500</v>
      </c>
      <c r="L25" s="32">
        <f t="shared" si="0"/>
        <v>37500</v>
      </c>
      <c r="M25" s="32">
        <f t="shared" si="0"/>
        <v>37500</v>
      </c>
      <c r="N25" s="32">
        <f t="shared" si="0"/>
        <v>37500</v>
      </c>
      <c r="O25" t="s">
        <v>35</v>
      </c>
    </row>
    <row r="26" spans="1:15" x14ac:dyDescent="0.25">
      <c r="A26" s="18" t="s">
        <v>36</v>
      </c>
      <c r="B26" s="21">
        <v>70000</v>
      </c>
      <c r="C26" s="32">
        <f t="shared" si="1"/>
        <v>5833.333333333333</v>
      </c>
      <c r="D26" s="32">
        <f t="shared" si="1"/>
        <v>5833.333333333333</v>
      </c>
      <c r="E26" s="32">
        <f t="shared" si="0"/>
        <v>5833.333333333333</v>
      </c>
      <c r="F26" s="32">
        <f t="shared" si="0"/>
        <v>5833.333333333333</v>
      </c>
      <c r="G26" s="32">
        <f t="shared" si="0"/>
        <v>5833.333333333333</v>
      </c>
      <c r="H26" s="32">
        <f t="shared" si="0"/>
        <v>5833.333333333333</v>
      </c>
      <c r="I26" s="32">
        <f t="shared" si="0"/>
        <v>5833.333333333333</v>
      </c>
      <c r="J26" s="32">
        <f t="shared" si="0"/>
        <v>5833.333333333333</v>
      </c>
      <c r="K26" s="32">
        <f t="shared" si="0"/>
        <v>5833.333333333333</v>
      </c>
      <c r="L26" s="32">
        <f t="shared" si="0"/>
        <v>5833.333333333333</v>
      </c>
      <c r="M26" s="32">
        <f t="shared" si="0"/>
        <v>5833.333333333333</v>
      </c>
      <c r="N26" s="32">
        <f t="shared" si="0"/>
        <v>5833.333333333333</v>
      </c>
    </row>
    <row r="27" spans="1:15" x14ac:dyDescent="0.25">
      <c r="A27" s="18" t="s">
        <v>37</v>
      </c>
      <c r="B27" s="21">
        <v>140000</v>
      </c>
      <c r="C27" s="32">
        <f t="shared" si="1"/>
        <v>11666.666666666666</v>
      </c>
      <c r="D27" s="32">
        <f t="shared" si="1"/>
        <v>11666.666666666666</v>
      </c>
      <c r="E27" s="32">
        <f t="shared" si="1"/>
        <v>11666.666666666666</v>
      </c>
      <c r="F27" s="32">
        <f t="shared" si="1"/>
        <v>11666.666666666666</v>
      </c>
      <c r="G27" s="32">
        <f t="shared" si="1"/>
        <v>11666.666666666666</v>
      </c>
      <c r="H27" s="32">
        <f t="shared" si="1"/>
        <v>11666.666666666666</v>
      </c>
      <c r="I27" s="32">
        <f t="shared" si="1"/>
        <v>11666.666666666666</v>
      </c>
      <c r="J27" s="32">
        <f t="shared" si="1"/>
        <v>11666.666666666666</v>
      </c>
      <c r="K27" s="32">
        <f t="shared" si="1"/>
        <v>11666.666666666666</v>
      </c>
      <c r="L27" s="32">
        <f t="shared" si="1"/>
        <v>11666.666666666666</v>
      </c>
      <c r="M27" s="32">
        <f t="shared" si="1"/>
        <v>11666.666666666666</v>
      </c>
      <c r="N27" s="32">
        <f t="shared" si="1"/>
        <v>11666.666666666666</v>
      </c>
    </row>
    <row r="28" spans="1:15" x14ac:dyDescent="0.25">
      <c r="A28" s="18" t="s">
        <v>38</v>
      </c>
      <c r="B28" s="26">
        <v>4443750</v>
      </c>
      <c r="C28" s="32">
        <f t="shared" si="1"/>
        <v>370312.5</v>
      </c>
      <c r="D28" s="32">
        <f t="shared" si="1"/>
        <v>370312.5</v>
      </c>
      <c r="E28" s="32">
        <f t="shared" si="1"/>
        <v>370312.5</v>
      </c>
      <c r="F28" s="32">
        <f t="shared" si="1"/>
        <v>370312.5</v>
      </c>
      <c r="G28" s="32">
        <f t="shared" si="1"/>
        <v>370312.5</v>
      </c>
      <c r="H28" s="32">
        <f t="shared" si="1"/>
        <v>370312.5</v>
      </c>
      <c r="I28" s="32">
        <f t="shared" si="1"/>
        <v>370312.5</v>
      </c>
      <c r="J28" s="32">
        <f t="shared" si="1"/>
        <v>370312.5</v>
      </c>
      <c r="K28" s="32">
        <f t="shared" si="1"/>
        <v>370312.5</v>
      </c>
      <c r="L28" s="32">
        <f t="shared" si="1"/>
        <v>370312.5</v>
      </c>
      <c r="M28" s="32">
        <f t="shared" si="1"/>
        <v>370312.5</v>
      </c>
      <c r="N28" s="32">
        <f t="shared" si="1"/>
        <v>370312.5</v>
      </c>
      <c r="O28" t="s">
        <v>39</v>
      </c>
    </row>
    <row r="29" spans="1:15" ht="17.25" x14ac:dyDescent="0.4">
      <c r="A29" s="18" t="s">
        <v>40</v>
      </c>
      <c r="B29" s="30">
        <v>0</v>
      </c>
      <c r="C29" s="49">
        <f t="shared" si="1"/>
        <v>0</v>
      </c>
      <c r="D29" s="49">
        <f t="shared" si="1"/>
        <v>0</v>
      </c>
      <c r="E29" s="49">
        <f t="shared" si="1"/>
        <v>0</v>
      </c>
      <c r="F29" s="49">
        <f t="shared" si="1"/>
        <v>0</v>
      </c>
      <c r="G29" s="49">
        <f t="shared" si="1"/>
        <v>0</v>
      </c>
      <c r="H29" s="49">
        <f t="shared" si="1"/>
        <v>0</v>
      </c>
      <c r="I29" s="49">
        <f t="shared" si="1"/>
        <v>0</v>
      </c>
      <c r="J29" s="49">
        <f t="shared" si="1"/>
        <v>0</v>
      </c>
      <c r="K29" s="49">
        <f t="shared" si="1"/>
        <v>0</v>
      </c>
      <c r="L29" s="49">
        <f t="shared" si="1"/>
        <v>0</v>
      </c>
      <c r="M29" s="49">
        <f t="shared" si="1"/>
        <v>0</v>
      </c>
      <c r="N29" s="49">
        <f t="shared" si="1"/>
        <v>0</v>
      </c>
    </row>
    <row r="30" spans="1:15" x14ac:dyDescent="0.25">
      <c r="A30" s="31" t="s">
        <v>41</v>
      </c>
      <c r="B30" s="15">
        <f>SUM(B11:B29)</f>
        <v>5313750</v>
      </c>
      <c r="C30" s="32">
        <f t="shared" ref="C30:N30" si="2">SUM(C11:C29)</f>
        <v>442812.5</v>
      </c>
      <c r="D30" s="32">
        <f t="shared" si="2"/>
        <v>442812.5</v>
      </c>
      <c r="E30" s="32">
        <f t="shared" si="2"/>
        <v>442812.5</v>
      </c>
      <c r="F30" s="32">
        <f t="shared" si="2"/>
        <v>442812.5</v>
      </c>
      <c r="G30" s="32">
        <f t="shared" si="2"/>
        <v>442812.5</v>
      </c>
      <c r="H30" s="32">
        <f t="shared" si="2"/>
        <v>442812.5</v>
      </c>
      <c r="I30" s="32">
        <f t="shared" si="2"/>
        <v>442812.5</v>
      </c>
      <c r="J30" s="32">
        <f t="shared" si="2"/>
        <v>442812.5</v>
      </c>
      <c r="K30" s="32">
        <f t="shared" si="2"/>
        <v>442812.5</v>
      </c>
      <c r="L30" s="32">
        <f t="shared" si="2"/>
        <v>442812.5</v>
      </c>
      <c r="M30" s="32">
        <f t="shared" si="2"/>
        <v>442812.5</v>
      </c>
      <c r="N30" s="32">
        <f t="shared" si="2"/>
        <v>442812.5</v>
      </c>
    </row>
    <row r="31" spans="1:15" x14ac:dyDescent="0.25">
      <c r="A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x14ac:dyDescent="0.25">
      <c r="A32" s="11" t="s">
        <v>42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5" x14ac:dyDescent="0.25">
      <c r="A33" s="33" t="s">
        <v>43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5" x14ac:dyDescent="0.25">
      <c r="A34" s="18" t="s">
        <v>44</v>
      </c>
      <c r="B34" s="20">
        <v>0</v>
      </c>
      <c r="C34" s="32">
        <f t="shared" ref="C34:N43" si="3">$B34/12</f>
        <v>0</v>
      </c>
      <c r="D34" s="32">
        <f t="shared" si="3"/>
        <v>0</v>
      </c>
      <c r="E34" s="32">
        <f t="shared" si="3"/>
        <v>0</v>
      </c>
      <c r="F34" s="32">
        <f t="shared" si="3"/>
        <v>0</v>
      </c>
      <c r="G34" s="32">
        <f t="shared" si="3"/>
        <v>0</v>
      </c>
      <c r="H34" s="32">
        <f t="shared" si="3"/>
        <v>0</v>
      </c>
      <c r="I34" s="32">
        <f t="shared" si="3"/>
        <v>0</v>
      </c>
      <c r="J34" s="32">
        <f t="shared" si="3"/>
        <v>0</v>
      </c>
      <c r="K34" s="32">
        <f t="shared" si="3"/>
        <v>0</v>
      </c>
      <c r="L34" s="32">
        <f t="shared" si="3"/>
        <v>0</v>
      </c>
      <c r="M34" s="32">
        <f t="shared" si="3"/>
        <v>0</v>
      </c>
      <c r="N34" s="32">
        <f t="shared" si="3"/>
        <v>0</v>
      </c>
    </row>
    <row r="35" spans="1:15" x14ac:dyDescent="0.25">
      <c r="A35" s="18" t="s">
        <v>45</v>
      </c>
      <c r="B35" s="20">
        <v>0</v>
      </c>
      <c r="C35" s="32">
        <f t="shared" si="3"/>
        <v>0</v>
      </c>
      <c r="D35" s="32">
        <f t="shared" si="3"/>
        <v>0</v>
      </c>
      <c r="E35" s="32">
        <f t="shared" si="3"/>
        <v>0</v>
      </c>
      <c r="F35" s="32">
        <f t="shared" si="3"/>
        <v>0</v>
      </c>
      <c r="G35" s="32">
        <f t="shared" si="3"/>
        <v>0</v>
      </c>
      <c r="H35" s="32">
        <f t="shared" si="3"/>
        <v>0</v>
      </c>
      <c r="I35" s="32">
        <f t="shared" si="3"/>
        <v>0</v>
      </c>
      <c r="J35" s="32">
        <f t="shared" si="3"/>
        <v>0</v>
      </c>
      <c r="K35" s="32">
        <f t="shared" si="3"/>
        <v>0</v>
      </c>
      <c r="L35" s="32">
        <f t="shared" si="3"/>
        <v>0</v>
      </c>
      <c r="M35" s="32">
        <f t="shared" si="3"/>
        <v>0</v>
      </c>
      <c r="N35" s="32">
        <f t="shared" si="3"/>
        <v>0</v>
      </c>
    </row>
    <row r="36" spans="1:15" x14ac:dyDescent="0.25">
      <c r="A36" s="18" t="s">
        <v>46</v>
      </c>
      <c r="B36" s="20">
        <v>6000</v>
      </c>
      <c r="C36" s="32">
        <f t="shared" si="3"/>
        <v>500</v>
      </c>
      <c r="D36" s="32">
        <f t="shared" si="3"/>
        <v>500</v>
      </c>
      <c r="E36" s="32">
        <f t="shared" si="3"/>
        <v>500</v>
      </c>
      <c r="F36" s="32">
        <f t="shared" si="3"/>
        <v>500</v>
      </c>
      <c r="G36" s="32">
        <f t="shared" si="3"/>
        <v>500</v>
      </c>
      <c r="H36" s="32">
        <f t="shared" si="3"/>
        <v>500</v>
      </c>
      <c r="I36" s="32">
        <f t="shared" si="3"/>
        <v>500</v>
      </c>
      <c r="J36" s="32">
        <f t="shared" si="3"/>
        <v>500</v>
      </c>
      <c r="K36" s="32">
        <f t="shared" si="3"/>
        <v>500</v>
      </c>
      <c r="L36" s="32">
        <f t="shared" si="3"/>
        <v>500</v>
      </c>
      <c r="M36" s="32">
        <f t="shared" si="3"/>
        <v>500</v>
      </c>
      <c r="N36" s="32">
        <f t="shared" si="3"/>
        <v>500</v>
      </c>
      <c r="O36" t="s">
        <v>47</v>
      </c>
    </row>
    <row r="37" spans="1:15" x14ac:dyDescent="0.25">
      <c r="A37" s="18" t="s">
        <v>48</v>
      </c>
      <c r="B37" s="20">
        <v>0</v>
      </c>
      <c r="C37" s="32">
        <f t="shared" si="3"/>
        <v>0</v>
      </c>
      <c r="D37" s="32">
        <f t="shared" si="3"/>
        <v>0</v>
      </c>
      <c r="E37" s="32">
        <f t="shared" si="3"/>
        <v>0</v>
      </c>
      <c r="F37" s="32">
        <f t="shared" si="3"/>
        <v>0</v>
      </c>
      <c r="G37" s="32">
        <f t="shared" si="3"/>
        <v>0</v>
      </c>
      <c r="H37" s="32">
        <f t="shared" si="3"/>
        <v>0</v>
      </c>
      <c r="I37" s="32">
        <f t="shared" si="3"/>
        <v>0</v>
      </c>
      <c r="J37" s="32">
        <f t="shared" si="3"/>
        <v>0</v>
      </c>
      <c r="K37" s="32">
        <f t="shared" si="3"/>
        <v>0</v>
      </c>
      <c r="L37" s="32">
        <f t="shared" si="3"/>
        <v>0</v>
      </c>
      <c r="M37" s="32">
        <f t="shared" si="3"/>
        <v>0</v>
      </c>
      <c r="N37" s="32">
        <f t="shared" si="3"/>
        <v>0</v>
      </c>
    </row>
    <row r="38" spans="1:15" x14ac:dyDescent="0.25">
      <c r="A38" s="18" t="s">
        <v>49</v>
      </c>
      <c r="B38" s="20">
        <v>24700</v>
      </c>
      <c r="C38" s="32">
        <f t="shared" si="3"/>
        <v>2058.3333333333335</v>
      </c>
      <c r="D38" s="32">
        <f t="shared" si="3"/>
        <v>2058.3333333333335</v>
      </c>
      <c r="E38" s="32">
        <f t="shared" si="3"/>
        <v>2058.3333333333335</v>
      </c>
      <c r="F38" s="32">
        <f t="shared" si="3"/>
        <v>2058.3333333333335</v>
      </c>
      <c r="G38" s="32">
        <f t="shared" si="3"/>
        <v>2058.3333333333335</v>
      </c>
      <c r="H38" s="32">
        <f t="shared" si="3"/>
        <v>2058.3333333333335</v>
      </c>
      <c r="I38" s="32">
        <f t="shared" si="3"/>
        <v>2058.3333333333335</v>
      </c>
      <c r="J38" s="32">
        <f t="shared" si="3"/>
        <v>2058.3333333333335</v>
      </c>
      <c r="K38" s="32">
        <f t="shared" si="3"/>
        <v>2058.3333333333335</v>
      </c>
      <c r="L38" s="32">
        <f t="shared" si="3"/>
        <v>2058.3333333333335</v>
      </c>
      <c r="M38" s="32">
        <f t="shared" si="3"/>
        <v>2058.3333333333335</v>
      </c>
      <c r="N38" s="32">
        <f t="shared" si="3"/>
        <v>2058.3333333333335</v>
      </c>
      <c r="O38" t="s">
        <v>50</v>
      </c>
    </row>
    <row r="39" spans="1:15" x14ac:dyDescent="0.25">
      <c r="A39" s="18" t="s">
        <v>51</v>
      </c>
      <c r="B39" s="20">
        <v>0</v>
      </c>
      <c r="C39" s="32">
        <f t="shared" si="3"/>
        <v>0</v>
      </c>
      <c r="D39" s="32">
        <f t="shared" si="3"/>
        <v>0</v>
      </c>
      <c r="E39" s="32">
        <f t="shared" si="3"/>
        <v>0</v>
      </c>
      <c r="F39" s="32">
        <f t="shared" si="3"/>
        <v>0</v>
      </c>
      <c r="G39" s="32">
        <f t="shared" si="3"/>
        <v>0</v>
      </c>
      <c r="H39" s="32">
        <f t="shared" si="3"/>
        <v>0</v>
      </c>
      <c r="I39" s="32">
        <f t="shared" si="3"/>
        <v>0</v>
      </c>
      <c r="J39" s="32">
        <f t="shared" si="3"/>
        <v>0</v>
      </c>
      <c r="K39" s="32">
        <f t="shared" si="3"/>
        <v>0</v>
      </c>
      <c r="L39" s="32">
        <f t="shared" si="3"/>
        <v>0</v>
      </c>
      <c r="M39" s="32">
        <f t="shared" si="3"/>
        <v>0</v>
      </c>
      <c r="N39" s="32">
        <f t="shared" si="3"/>
        <v>0</v>
      </c>
      <c r="O39" t="s">
        <v>52</v>
      </c>
    </row>
    <row r="40" spans="1:15" x14ac:dyDescent="0.25">
      <c r="A40" s="18" t="s">
        <v>53</v>
      </c>
      <c r="B40" s="20">
        <v>0</v>
      </c>
      <c r="C40" s="32">
        <f t="shared" si="3"/>
        <v>0</v>
      </c>
      <c r="D40" s="32">
        <f t="shared" si="3"/>
        <v>0</v>
      </c>
      <c r="E40" s="32">
        <f t="shared" si="3"/>
        <v>0</v>
      </c>
      <c r="F40" s="32">
        <f t="shared" si="3"/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32">
        <f t="shared" si="3"/>
        <v>0</v>
      </c>
      <c r="L40" s="32">
        <f t="shared" si="3"/>
        <v>0</v>
      </c>
      <c r="M40" s="32">
        <f t="shared" si="3"/>
        <v>0</v>
      </c>
      <c r="N40" s="32">
        <f t="shared" si="3"/>
        <v>0</v>
      </c>
    </row>
    <row r="41" spans="1:15" x14ac:dyDescent="0.25">
      <c r="A41" s="18" t="s">
        <v>54</v>
      </c>
      <c r="B41" s="20"/>
      <c r="C41" s="32">
        <f t="shared" si="3"/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 t="shared" si="3"/>
        <v>0</v>
      </c>
      <c r="I41" s="32">
        <f t="shared" si="3"/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</row>
    <row r="42" spans="1:15" x14ac:dyDescent="0.25">
      <c r="A42" s="18" t="s">
        <v>55</v>
      </c>
      <c r="B42" s="20"/>
      <c r="C42" s="32">
        <f t="shared" si="3"/>
        <v>0</v>
      </c>
      <c r="D42" s="32">
        <f t="shared" si="3"/>
        <v>0</v>
      </c>
      <c r="E42" s="32">
        <f t="shared" si="3"/>
        <v>0</v>
      </c>
      <c r="F42" s="32">
        <f t="shared" si="3"/>
        <v>0</v>
      </c>
      <c r="G42" s="32">
        <f t="shared" si="3"/>
        <v>0</v>
      </c>
      <c r="H42" s="32">
        <f t="shared" si="3"/>
        <v>0</v>
      </c>
      <c r="I42" s="32">
        <f t="shared" si="3"/>
        <v>0</v>
      </c>
      <c r="J42" s="32">
        <f t="shared" si="3"/>
        <v>0</v>
      </c>
      <c r="K42" s="32">
        <f t="shared" si="3"/>
        <v>0</v>
      </c>
      <c r="L42" s="32">
        <f t="shared" si="3"/>
        <v>0</v>
      </c>
      <c r="M42" s="32">
        <f t="shared" si="3"/>
        <v>0</v>
      </c>
      <c r="N42" s="32">
        <f t="shared" si="3"/>
        <v>0</v>
      </c>
    </row>
    <row r="43" spans="1:15" ht="17.25" x14ac:dyDescent="0.4">
      <c r="A43" s="18" t="s">
        <v>56</v>
      </c>
      <c r="B43" s="28">
        <v>0</v>
      </c>
      <c r="C43" s="49">
        <f t="shared" si="3"/>
        <v>0</v>
      </c>
      <c r="D43" s="49">
        <f t="shared" si="3"/>
        <v>0</v>
      </c>
      <c r="E43" s="49">
        <f t="shared" si="3"/>
        <v>0</v>
      </c>
      <c r="F43" s="49">
        <f t="shared" si="3"/>
        <v>0</v>
      </c>
      <c r="G43" s="49">
        <f t="shared" si="3"/>
        <v>0</v>
      </c>
      <c r="H43" s="49">
        <f t="shared" si="3"/>
        <v>0</v>
      </c>
      <c r="I43" s="49">
        <f t="shared" si="3"/>
        <v>0</v>
      </c>
      <c r="J43" s="49">
        <f t="shared" si="3"/>
        <v>0</v>
      </c>
      <c r="K43" s="49">
        <f t="shared" si="3"/>
        <v>0</v>
      </c>
      <c r="L43" s="49">
        <f t="shared" si="3"/>
        <v>0</v>
      </c>
      <c r="M43" s="49">
        <f t="shared" si="3"/>
        <v>0</v>
      </c>
      <c r="N43" s="49">
        <f t="shared" si="3"/>
        <v>0</v>
      </c>
      <c r="O43" t="s">
        <v>52</v>
      </c>
    </row>
    <row r="44" spans="1:15" x14ac:dyDescent="0.25">
      <c r="A44" s="18"/>
      <c r="B44" s="15">
        <f>SUM(B34:B43)</f>
        <v>30700</v>
      </c>
      <c r="C44" s="38">
        <f t="shared" ref="C44:N44" si="4">SUM(C34:C43)</f>
        <v>2558.3333333333335</v>
      </c>
      <c r="D44" s="38">
        <f t="shared" si="4"/>
        <v>2558.3333333333335</v>
      </c>
      <c r="E44" s="38">
        <f t="shared" si="4"/>
        <v>2558.3333333333335</v>
      </c>
      <c r="F44" s="38">
        <f t="shared" si="4"/>
        <v>2558.3333333333335</v>
      </c>
      <c r="G44" s="38">
        <f t="shared" si="4"/>
        <v>2558.3333333333335</v>
      </c>
      <c r="H44" s="38">
        <f t="shared" si="4"/>
        <v>2558.3333333333335</v>
      </c>
      <c r="I44" s="38">
        <f t="shared" si="4"/>
        <v>2558.3333333333335</v>
      </c>
      <c r="J44" s="38">
        <f t="shared" si="4"/>
        <v>2558.3333333333335</v>
      </c>
      <c r="K44" s="38">
        <f t="shared" si="4"/>
        <v>2558.3333333333335</v>
      </c>
      <c r="L44" s="38">
        <f t="shared" si="4"/>
        <v>2558.3333333333335</v>
      </c>
      <c r="M44" s="38">
        <f t="shared" si="4"/>
        <v>2558.3333333333335</v>
      </c>
      <c r="N44" s="38">
        <f t="shared" si="4"/>
        <v>2558.3333333333335</v>
      </c>
    </row>
    <row r="45" spans="1:15" x14ac:dyDescent="0.25">
      <c r="A45" s="18"/>
      <c r="B45" s="20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5" x14ac:dyDescent="0.25">
      <c r="A46" s="33" t="s">
        <v>57</v>
      </c>
      <c r="B46" s="20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5" x14ac:dyDescent="0.25">
      <c r="A47" s="18" t="s">
        <v>58</v>
      </c>
      <c r="B47" s="20">
        <v>1069.6850393700788</v>
      </c>
      <c r="C47" s="32">
        <f t="shared" ref="C47:N48" si="5">$B47/12</f>
        <v>89.140419947506572</v>
      </c>
      <c r="D47" s="32">
        <f t="shared" si="5"/>
        <v>89.140419947506572</v>
      </c>
      <c r="E47" s="32">
        <f t="shared" si="5"/>
        <v>89.140419947506572</v>
      </c>
      <c r="F47" s="32">
        <f t="shared" si="5"/>
        <v>89.140419947506572</v>
      </c>
      <c r="G47" s="32">
        <f t="shared" si="5"/>
        <v>89.140419947506572</v>
      </c>
      <c r="H47" s="32">
        <f t="shared" si="5"/>
        <v>89.140419947506572</v>
      </c>
      <c r="I47" s="32">
        <f t="shared" si="5"/>
        <v>89.140419947506572</v>
      </c>
      <c r="J47" s="32">
        <f t="shared" si="5"/>
        <v>89.140419947506572</v>
      </c>
      <c r="K47" s="32">
        <f t="shared" si="5"/>
        <v>89.140419947506572</v>
      </c>
      <c r="L47" s="32">
        <f t="shared" si="5"/>
        <v>89.140419947506572</v>
      </c>
      <c r="M47" s="32">
        <f t="shared" si="5"/>
        <v>89.140419947506572</v>
      </c>
      <c r="N47" s="32">
        <f t="shared" si="5"/>
        <v>89.140419947506572</v>
      </c>
      <c r="O47" t="s">
        <v>29</v>
      </c>
    </row>
    <row r="48" spans="1:15" ht="17.25" x14ac:dyDescent="0.4">
      <c r="A48" s="18" t="s">
        <v>59</v>
      </c>
      <c r="B48" s="28">
        <v>33194.881889763783</v>
      </c>
      <c r="C48" s="49">
        <f t="shared" si="5"/>
        <v>2766.2401574803152</v>
      </c>
      <c r="D48" s="49">
        <f t="shared" si="5"/>
        <v>2766.2401574803152</v>
      </c>
      <c r="E48" s="49">
        <f t="shared" si="5"/>
        <v>2766.2401574803152</v>
      </c>
      <c r="F48" s="49">
        <f t="shared" si="5"/>
        <v>2766.2401574803152</v>
      </c>
      <c r="G48" s="49">
        <f t="shared" si="5"/>
        <v>2766.2401574803152</v>
      </c>
      <c r="H48" s="49">
        <f t="shared" si="5"/>
        <v>2766.2401574803152</v>
      </c>
      <c r="I48" s="49">
        <f t="shared" si="5"/>
        <v>2766.2401574803152</v>
      </c>
      <c r="J48" s="49">
        <f t="shared" si="5"/>
        <v>2766.2401574803152</v>
      </c>
      <c r="K48" s="49">
        <f t="shared" si="5"/>
        <v>2766.2401574803152</v>
      </c>
      <c r="L48" s="49">
        <f t="shared" si="5"/>
        <v>2766.2401574803152</v>
      </c>
      <c r="M48" s="49">
        <f t="shared" si="5"/>
        <v>2766.2401574803152</v>
      </c>
      <c r="N48" s="49">
        <f t="shared" si="5"/>
        <v>2766.2401574803152</v>
      </c>
      <c r="O48" t="s">
        <v>60</v>
      </c>
    </row>
    <row r="49" spans="1:15" x14ac:dyDescent="0.25">
      <c r="A49" s="18"/>
      <c r="B49" s="15">
        <f>SUM(B47:B48)</f>
        <v>34264.566929133864</v>
      </c>
      <c r="C49" s="38">
        <f t="shared" ref="C49:N49" si="6">SUM(C47:C48)</f>
        <v>2855.3805774278217</v>
      </c>
      <c r="D49" s="38">
        <f t="shared" si="6"/>
        <v>2855.3805774278217</v>
      </c>
      <c r="E49" s="38">
        <f t="shared" si="6"/>
        <v>2855.3805774278217</v>
      </c>
      <c r="F49" s="38">
        <f t="shared" si="6"/>
        <v>2855.3805774278217</v>
      </c>
      <c r="G49" s="38">
        <f t="shared" si="6"/>
        <v>2855.3805774278217</v>
      </c>
      <c r="H49" s="38">
        <f t="shared" si="6"/>
        <v>2855.3805774278217</v>
      </c>
      <c r="I49" s="38">
        <f t="shared" si="6"/>
        <v>2855.3805774278217</v>
      </c>
      <c r="J49" s="38">
        <f t="shared" si="6"/>
        <v>2855.3805774278217</v>
      </c>
      <c r="K49" s="38">
        <f t="shared" si="6"/>
        <v>2855.3805774278217</v>
      </c>
      <c r="L49" s="38">
        <f t="shared" si="6"/>
        <v>2855.3805774278217</v>
      </c>
      <c r="M49" s="38">
        <f t="shared" si="6"/>
        <v>2855.3805774278217</v>
      </c>
      <c r="N49" s="38">
        <f t="shared" si="6"/>
        <v>2855.3805774278217</v>
      </c>
    </row>
    <row r="50" spans="1:15" x14ac:dyDescent="0.25">
      <c r="A50" s="18"/>
      <c r="B50" s="20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5" x14ac:dyDescent="0.25">
      <c r="A51" s="33" t="s">
        <v>61</v>
      </c>
      <c r="B51" s="20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5" x14ac:dyDescent="0.25">
      <c r="A52" s="18" t="s">
        <v>62</v>
      </c>
      <c r="B52" s="20">
        <v>2210.3582677165355</v>
      </c>
      <c r="C52" s="32">
        <f t="shared" ref="C52:N68" si="7">$B52/12</f>
        <v>184.1965223097113</v>
      </c>
      <c r="D52" s="32">
        <f t="shared" si="7"/>
        <v>184.1965223097113</v>
      </c>
      <c r="E52" s="32">
        <f t="shared" si="7"/>
        <v>184.1965223097113</v>
      </c>
      <c r="F52" s="32">
        <f t="shared" si="7"/>
        <v>184.1965223097113</v>
      </c>
      <c r="G52" s="32">
        <f t="shared" si="7"/>
        <v>184.1965223097113</v>
      </c>
      <c r="H52" s="32">
        <f t="shared" si="7"/>
        <v>184.1965223097113</v>
      </c>
      <c r="I52" s="32">
        <f t="shared" si="7"/>
        <v>184.1965223097113</v>
      </c>
      <c r="J52" s="32">
        <f t="shared" si="7"/>
        <v>184.1965223097113</v>
      </c>
      <c r="K52" s="32">
        <f t="shared" si="7"/>
        <v>184.1965223097113</v>
      </c>
      <c r="L52" s="32">
        <f t="shared" si="7"/>
        <v>184.1965223097113</v>
      </c>
      <c r="M52" s="32">
        <f t="shared" si="7"/>
        <v>184.1965223097113</v>
      </c>
      <c r="N52" s="32">
        <f t="shared" si="7"/>
        <v>184.1965223097113</v>
      </c>
      <c r="O52" t="s">
        <v>63</v>
      </c>
    </row>
    <row r="53" spans="1:15" x14ac:dyDescent="0.25">
      <c r="A53" s="18" t="s">
        <v>64</v>
      </c>
      <c r="B53" s="20">
        <v>2210.8444881889764</v>
      </c>
      <c r="C53" s="32">
        <f t="shared" si="7"/>
        <v>184.23704068241469</v>
      </c>
      <c r="D53" s="32">
        <f t="shared" si="7"/>
        <v>184.23704068241469</v>
      </c>
      <c r="E53" s="32">
        <f t="shared" si="7"/>
        <v>184.23704068241469</v>
      </c>
      <c r="F53" s="32">
        <f t="shared" si="7"/>
        <v>184.23704068241469</v>
      </c>
      <c r="G53" s="32">
        <f t="shared" si="7"/>
        <v>184.23704068241469</v>
      </c>
      <c r="H53" s="32">
        <f t="shared" si="7"/>
        <v>184.23704068241469</v>
      </c>
      <c r="I53" s="32">
        <f t="shared" si="7"/>
        <v>184.23704068241469</v>
      </c>
      <c r="J53" s="32">
        <f t="shared" si="7"/>
        <v>184.23704068241469</v>
      </c>
      <c r="K53" s="32">
        <f t="shared" si="7"/>
        <v>184.23704068241469</v>
      </c>
      <c r="L53" s="32">
        <f t="shared" si="7"/>
        <v>184.23704068241469</v>
      </c>
      <c r="M53" s="32">
        <f t="shared" si="7"/>
        <v>184.23704068241469</v>
      </c>
      <c r="N53" s="32">
        <f t="shared" si="7"/>
        <v>184.23704068241469</v>
      </c>
      <c r="O53" t="s">
        <v>63</v>
      </c>
    </row>
    <row r="54" spans="1:15" x14ac:dyDescent="0.25">
      <c r="A54" s="18" t="s">
        <v>65</v>
      </c>
      <c r="B54" s="20">
        <v>967.09251968503941</v>
      </c>
      <c r="C54" s="32">
        <f t="shared" si="7"/>
        <v>80.591043307086622</v>
      </c>
      <c r="D54" s="32">
        <f t="shared" si="7"/>
        <v>80.591043307086622</v>
      </c>
      <c r="E54" s="32">
        <f t="shared" si="7"/>
        <v>80.591043307086622</v>
      </c>
      <c r="F54" s="32">
        <f t="shared" si="7"/>
        <v>80.591043307086622</v>
      </c>
      <c r="G54" s="32">
        <f t="shared" si="7"/>
        <v>80.591043307086622</v>
      </c>
      <c r="H54" s="32">
        <f t="shared" si="7"/>
        <v>80.591043307086622</v>
      </c>
      <c r="I54" s="32">
        <f t="shared" si="7"/>
        <v>80.591043307086622</v>
      </c>
      <c r="J54" s="32">
        <f t="shared" si="7"/>
        <v>80.591043307086622</v>
      </c>
      <c r="K54" s="32">
        <f t="shared" si="7"/>
        <v>80.591043307086622</v>
      </c>
      <c r="L54" s="32">
        <f t="shared" si="7"/>
        <v>80.591043307086622</v>
      </c>
      <c r="M54" s="32">
        <f t="shared" si="7"/>
        <v>80.591043307086622</v>
      </c>
      <c r="N54" s="32">
        <f t="shared" si="7"/>
        <v>80.591043307086622</v>
      </c>
      <c r="O54" t="s">
        <v>63</v>
      </c>
    </row>
    <row r="55" spans="1:15" x14ac:dyDescent="0.25">
      <c r="A55" s="18" t="s">
        <v>66</v>
      </c>
      <c r="B55" s="20">
        <v>13903.960629921261</v>
      </c>
      <c r="C55" s="32">
        <f t="shared" si="7"/>
        <v>1158.6633858267717</v>
      </c>
      <c r="D55" s="32">
        <f t="shared" si="7"/>
        <v>1158.6633858267717</v>
      </c>
      <c r="E55" s="32">
        <f t="shared" si="7"/>
        <v>1158.6633858267717</v>
      </c>
      <c r="F55" s="32">
        <f t="shared" si="7"/>
        <v>1158.6633858267717</v>
      </c>
      <c r="G55" s="32">
        <f t="shared" si="7"/>
        <v>1158.6633858267717</v>
      </c>
      <c r="H55" s="32">
        <f t="shared" si="7"/>
        <v>1158.6633858267717</v>
      </c>
      <c r="I55" s="32">
        <f t="shared" si="7"/>
        <v>1158.6633858267717</v>
      </c>
      <c r="J55" s="32">
        <f t="shared" si="7"/>
        <v>1158.6633858267717</v>
      </c>
      <c r="K55" s="32">
        <f t="shared" si="7"/>
        <v>1158.6633858267717</v>
      </c>
      <c r="L55" s="32">
        <f t="shared" si="7"/>
        <v>1158.6633858267717</v>
      </c>
      <c r="M55" s="32">
        <f t="shared" si="7"/>
        <v>1158.6633858267717</v>
      </c>
      <c r="N55" s="32">
        <f t="shared" si="7"/>
        <v>1158.6633858267717</v>
      </c>
      <c r="O55" t="s">
        <v>63</v>
      </c>
    </row>
    <row r="56" spans="1:15" x14ac:dyDescent="0.25">
      <c r="A56" s="18" t="s">
        <v>67</v>
      </c>
      <c r="B56" s="20">
        <v>3349.5728346456694</v>
      </c>
      <c r="C56" s="32">
        <f t="shared" si="7"/>
        <v>279.13106955380579</v>
      </c>
      <c r="D56" s="32">
        <f t="shared" si="7"/>
        <v>279.13106955380579</v>
      </c>
      <c r="E56" s="32">
        <f t="shared" si="7"/>
        <v>279.13106955380579</v>
      </c>
      <c r="F56" s="32">
        <f t="shared" si="7"/>
        <v>279.13106955380579</v>
      </c>
      <c r="G56" s="32">
        <f t="shared" si="7"/>
        <v>279.13106955380579</v>
      </c>
      <c r="H56" s="32">
        <f t="shared" si="7"/>
        <v>279.13106955380579</v>
      </c>
      <c r="I56" s="32">
        <f t="shared" si="7"/>
        <v>279.13106955380579</v>
      </c>
      <c r="J56" s="32">
        <f t="shared" si="7"/>
        <v>279.13106955380579</v>
      </c>
      <c r="K56" s="32">
        <f t="shared" si="7"/>
        <v>279.13106955380579</v>
      </c>
      <c r="L56" s="32">
        <f t="shared" si="7"/>
        <v>279.13106955380579</v>
      </c>
      <c r="M56" s="32">
        <f t="shared" si="7"/>
        <v>279.13106955380579</v>
      </c>
      <c r="N56" s="32">
        <f t="shared" si="7"/>
        <v>279.13106955380579</v>
      </c>
      <c r="O56" t="s">
        <v>63</v>
      </c>
    </row>
    <row r="57" spans="1:15" x14ac:dyDescent="0.25">
      <c r="A57" s="18" t="s">
        <v>68</v>
      </c>
      <c r="B57" s="20">
        <v>362.72047244094489</v>
      </c>
      <c r="C57" s="32">
        <f t="shared" si="7"/>
        <v>30.226706036745409</v>
      </c>
      <c r="D57" s="32">
        <f t="shared" si="7"/>
        <v>30.226706036745409</v>
      </c>
      <c r="E57" s="32">
        <f t="shared" si="7"/>
        <v>30.226706036745409</v>
      </c>
      <c r="F57" s="32">
        <f t="shared" si="7"/>
        <v>30.226706036745409</v>
      </c>
      <c r="G57" s="32">
        <f t="shared" si="7"/>
        <v>30.226706036745409</v>
      </c>
      <c r="H57" s="32">
        <f t="shared" si="7"/>
        <v>30.226706036745409</v>
      </c>
      <c r="I57" s="32">
        <f t="shared" si="7"/>
        <v>30.226706036745409</v>
      </c>
      <c r="J57" s="32">
        <f t="shared" si="7"/>
        <v>30.226706036745409</v>
      </c>
      <c r="K57" s="32">
        <f t="shared" si="7"/>
        <v>30.226706036745409</v>
      </c>
      <c r="L57" s="32">
        <f t="shared" si="7"/>
        <v>30.226706036745409</v>
      </c>
      <c r="M57" s="32">
        <f t="shared" si="7"/>
        <v>30.226706036745409</v>
      </c>
      <c r="N57" s="32">
        <f t="shared" si="7"/>
        <v>30.226706036745409</v>
      </c>
      <c r="O57" t="s">
        <v>63</v>
      </c>
    </row>
    <row r="58" spans="1:15" x14ac:dyDescent="0.25">
      <c r="A58" s="18" t="s">
        <v>69</v>
      </c>
      <c r="B58" s="20">
        <v>1811.6574803149608</v>
      </c>
      <c r="C58" s="32">
        <f t="shared" si="7"/>
        <v>150.97145669291339</v>
      </c>
      <c r="D58" s="32">
        <f t="shared" si="7"/>
        <v>150.97145669291339</v>
      </c>
      <c r="E58" s="32">
        <f t="shared" si="7"/>
        <v>150.97145669291339</v>
      </c>
      <c r="F58" s="32">
        <f t="shared" si="7"/>
        <v>150.97145669291339</v>
      </c>
      <c r="G58" s="32">
        <f t="shared" si="7"/>
        <v>150.97145669291339</v>
      </c>
      <c r="H58" s="32">
        <f t="shared" si="7"/>
        <v>150.97145669291339</v>
      </c>
      <c r="I58" s="32">
        <f t="shared" si="7"/>
        <v>150.97145669291339</v>
      </c>
      <c r="J58" s="32">
        <f t="shared" si="7"/>
        <v>150.97145669291339</v>
      </c>
      <c r="K58" s="32">
        <f t="shared" si="7"/>
        <v>150.97145669291339</v>
      </c>
      <c r="L58" s="32">
        <f t="shared" si="7"/>
        <v>150.97145669291339</v>
      </c>
      <c r="M58" s="32">
        <f t="shared" si="7"/>
        <v>150.97145669291339</v>
      </c>
      <c r="N58" s="32">
        <f t="shared" si="7"/>
        <v>150.97145669291339</v>
      </c>
      <c r="O58" t="s">
        <v>63</v>
      </c>
    </row>
    <row r="59" spans="1:15" x14ac:dyDescent="0.25">
      <c r="A59" s="18" t="s">
        <v>70</v>
      </c>
      <c r="B59" s="20">
        <v>2443.7440944881891</v>
      </c>
      <c r="C59" s="32">
        <f t="shared" si="7"/>
        <v>203.64534120734911</v>
      </c>
      <c r="D59" s="32">
        <f t="shared" si="7"/>
        <v>203.64534120734911</v>
      </c>
      <c r="E59" s="32">
        <f t="shared" si="7"/>
        <v>203.64534120734911</v>
      </c>
      <c r="F59" s="32">
        <f t="shared" si="7"/>
        <v>203.64534120734911</v>
      </c>
      <c r="G59" s="32">
        <f t="shared" si="7"/>
        <v>203.64534120734911</v>
      </c>
      <c r="H59" s="32">
        <f t="shared" si="7"/>
        <v>203.64534120734911</v>
      </c>
      <c r="I59" s="32">
        <f t="shared" si="7"/>
        <v>203.64534120734911</v>
      </c>
      <c r="J59" s="32">
        <f t="shared" si="7"/>
        <v>203.64534120734911</v>
      </c>
      <c r="K59" s="32">
        <f t="shared" si="7"/>
        <v>203.64534120734911</v>
      </c>
      <c r="L59" s="32">
        <f t="shared" si="7"/>
        <v>203.64534120734911</v>
      </c>
      <c r="M59" s="32">
        <f t="shared" si="7"/>
        <v>203.64534120734911</v>
      </c>
      <c r="N59" s="32">
        <f t="shared" si="7"/>
        <v>203.64534120734911</v>
      </c>
      <c r="O59" t="s">
        <v>63</v>
      </c>
    </row>
    <row r="60" spans="1:15" x14ac:dyDescent="0.25">
      <c r="A60" s="18" t="s">
        <v>71</v>
      </c>
      <c r="B60" s="20">
        <v>3432.7165354330709</v>
      </c>
      <c r="C60" s="32">
        <f t="shared" si="7"/>
        <v>286.05971128608923</v>
      </c>
      <c r="D60" s="32">
        <f t="shared" si="7"/>
        <v>286.05971128608923</v>
      </c>
      <c r="E60" s="32">
        <f t="shared" si="7"/>
        <v>286.05971128608923</v>
      </c>
      <c r="F60" s="32">
        <f t="shared" si="7"/>
        <v>286.05971128608923</v>
      </c>
      <c r="G60" s="32">
        <f t="shared" si="7"/>
        <v>286.05971128608923</v>
      </c>
      <c r="H60" s="32">
        <f t="shared" si="7"/>
        <v>286.05971128608923</v>
      </c>
      <c r="I60" s="32">
        <f t="shared" si="7"/>
        <v>286.05971128608923</v>
      </c>
      <c r="J60" s="32">
        <f t="shared" si="7"/>
        <v>286.05971128608923</v>
      </c>
      <c r="K60" s="32">
        <f t="shared" si="7"/>
        <v>286.05971128608923</v>
      </c>
      <c r="L60" s="32">
        <f t="shared" si="7"/>
        <v>286.05971128608923</v>
      </c>
      <c r="M60" s="32">
        <f t="shared" si="7"/>
        <v>286.05971128608923</v>
      </c>
      <c r="N60" s="32">
        <f t="shared" si="7"/>
        <v>286.05971128608923</v>
      </c>
      <c r="O60" t="s">
        <v>63</v>
      </c>
    </row>
    <row r="61" spans="1:15" x14ac:dyDescent="0.25">
      <c r="A61" s="18" t="s">
        <v>72</v>
      </c>
      <c r="B61" s="20">
        <v>58.346456692913392</v>
      </c>
      <c r="C61" s="32">
        <f t="shared" si="7"/>
        <v>4.8622047244094491</v>
      </c>
      <c r="D61" s="32">
        <f t="shared" si="7"/>
        <v>4.8622047244094491</v>
      </c>
      <c r="E61" s="32">
        <f t="shared" si="7"/>
        <v>4.8622047244094491</v>
      </c>
      <c r="F61" s="32">
        <f t="shared" si="7"/>
        <v>4.8622047244094491</v>
      </c>
      <c r="G61" s="32">
        <f t="shared" si="7"/>
        <v>4.8622047244094491</v>
      </c>
      <c r="H61" s="32">
        <f t="shared" si="7"/>
        <v>4.8622047244094491</v>
      </c>
      <c r="I61" s="32">
        <f t="shared" si="7"/>
        <v>4.8622047244094491</v>
      </c>
      <c r="J61" s="32">
        <f t="shared" si="7"/>
        <v>4.8622047244094491</v>
      </c>
      <c r="K61" s="32">
        <f t="shared" si="7"/>
        <v>4.8622047244094491</v>
      </c>
      <c r="L61" s="32">
        <f t="shared" si="7"/>
        <v>4.8622047244094491</v>
      </c>
      <c r="M61" s="32">
        <f t="shared" si="7"/>
        <v>4.8622047244094491</v>
      </c>
      <c r="N61" s="32">
        <f t="shared" si="7"/>
        <v>4.8622047244094491</v>
      </c>
      <c r="O61" t="s">
        <v>63</v>
      </c>
    </row>
    <row r="62" spans="1:15" x14ac:dyDescent="0.25">
      <c r="A62" s="18" t="s">
        <v>73</v>
      </c>
      <c r="B62" s="20">
        <v>116090</v>
      </c>
      <c r="C62" s="32">
        <f t="shared" si="7"/>
        <v>9674.1666666666661</v>
      </c>
      <c r="D62" s="32">
        <f t="shared" si="7"/>
        <v>9674.1666666666661</v>
      </c>
      <c r="E62" s="32">
        <f t="shared" si="7"/>
        <v>9674.1666666666661</v>
      </c>
      <c r="F62" s="32">
        <f t="shared" si="7"/>
        <v>9674.1666666666661</v>
      </c>
      <c r="G62" s="32">
        <f t="shared" si="7"/>
        <v>9674.1666666666661</v>
      </c>
      <c r="H62" s="32">
        <f t="shared" si="7"/>
        <v>9674.1666666666661</v>
      </c>
      <c r="I62" s="32">
        <f t="shared" si="7"/>
        <v>9674.1666666666661</v>
      </c>
      <c r="J62" s="32">
        <f t="shared" si="7"/>
        <v>9674.1666666666661</v>
      </c>
      <c r="K62" s="32">
        <f t="shared" si="7"/>
        <v>9674.1666666666661</v>
      </c>
      <c r="L62" s="32">
        <f t="shared" si="7"/>
        <v>9674.1666666666661</v>
      </c>
      <c r="M62" s="32">
        <f t="shared" si="7"/>
        <v>9674.1666666666661</v>
      </c>
      <c r="N62" s="32">
        <f t="shared" si="7"/>
        <v>9674.1666666666661</v>
      </c>
      <c r="O62" t="s">
        <v>74</v>
      </c>
    </row>
    <row r="63" spans="1:15" x14ac:dyDescent="0.25">
      <c r="A63" s="18" t="s">
        <v>75</v>
      </c>
      <c r="B63" s="20">
        <v>1482</v>
      </c>
      <c r="C63" s="32">
        <f t="shared" si="7"/>
        <v>123.5</v>
      </c>
      <c r="D63" s="32">
        <f t="shared" si="7"/>
        <v>123.5</v>
      </c>
      <c r="E63" s="32">
        <f t="shared" si="7"/>
        <v>123.5</v>
      </c>
      <c r="F63" s="32">
        <f t="shared" si="7"/>
        <v>123.5</v>
      </c>
      <c r="G63" s="32">
        <f t="shared" si="7"/>
        <v>123.5</v>
      </c>
      <c r="H63" s="32">
        <f t="shared" si="7"/>
        <v>123.5</v>
      </c>
      <c r="I63" s="32">
        <f t="shared" si="7"/>
        <v>123.5</v>
      </c>
      <c r="J63" s="32">
        <f t="shared" si="7"/>
        <v>123.5</v>
      </c>
      <c r="K63" s="32">
        <f t="shared" si="7"/>
        <v>123.5</v>
      </c>
      <c r="L63" s="32">
        <f t="shared" si="7"/>
        <v>123.5</v>
      </c>
      <c r="M63" s="32">
        <f t="shared" si="7"/>
        <v>123.5</v>
      </c>
      <c r="N63" s="32">
        <f t="shared" si="7"/>
        <v>123.5</v>
      </c>
      <c r="O63" t="s">
        <v>74</v>
      </c>
    </row>
    <row r="64" spans="1:15" x14ac:dyDescent="0.25">
      <c r="A64" s="18" t="s">
        <v>76</v>
      </c>
      <c r="B64" s="20">
        <v>5928</v>
      </c>
      <c r="C64" s="32">
        <f t="shared" si="7"/>
        <v>494</v>
      </c>
      <c r="D64" s="32">
        <f t="shared" si="7"/>
        <v>494</v>
      </c>
      <c r="E64" s="32">
        <f t="shared" si="7"/>
        <v>494</v>
      </c>
      <c r="F64" s="32">
        <f t="shared" si="7"/>
        <v>494</v>
      </c>
      <c r="G64" s="32">
        <f t="shared" si="7"/>
        <v>494</v>
      </c>
      <c r="H64" s="32">
        <f t="shared" si="7"/>
        <v>494</v>
      </c>
      <c r="I64" s="32">
        <f t="shared" si="7"/>
        <v>494</v>
      </c>
      <c r="J64" s="32">
        <f t="shared" si="7"/>
        <v>494</v>
      </c>
      <c r="K64" s="32">
        <f t="shared" si="7"/>
        <v>494</v>
      </c>
      <c r="L64" s="32">
        <f t="shared" si="7"/>
        <v>494</v>
      </c>
      <c r="M64" s="32">
        <f t="shared" si="7"/>
        <v>494</v>
      </c>
      <c r="N64" s="32">
        <f t="shared" si="7"/>
        <v>494</v>
      </c>
      <c r="O64" t="s">
        <v>74</v>
      </c>
    </row>
    <row r="65" spans="1:15" x14ac:dyDescent="0.25">
      <c r="A65" s="18" t="s">
        <v>77</v>
      </c>
      <c r="B65" s="20">
        <v>4693</v>
      </c>
      <c r="C65" s="32">
        <f t="shared" si="7"/>
        <v>391.08333333333331</v>
      </c>
      <c r="D65" s="32">
        <f t="shared" si="7"/>
        <v>391.08333333333331</v>
      </c>
      <c r="E65" s="32">
        <f t="shared" si="7"/>
        <v>391.08333333333331</v>
      </c>
      <c r="F65" s="32">
        <f t="shared" si="7"/>
        <v>391.08333333333331</v>
      </c>
      <c r="G65" s="32">
        <f t="shared" si="7"/>
        <v>391.08333333333331</v>
      </c>
      <c r="H65" s="32">
        <f t="shared" si="7"/>
        <v>391.08333333333331</v>
      </c>
      <c r="I65" s="32">
        <f t="shared" si="7"/>
        <v>391.08333333333331</v>
      </c>
      <c r="J65" s="32">
        <f t="shared" si="7"/>
        <v>391.08333333333331</v>
      </c>
      <c r="K65" s="32">
        <f t="shared" si="7"/>
        <v>391.08333333333331</v>
      </c>
      <c r="L65" s="32">
        <f t="shared" si="7"/>
        <v>391.08333333333331</v>
      </c>
      <c r="M65" s="32">
        <f t="shared" si="7"/>
        <v>391.08333333333331</v>
      </c>
      <c r="N65" s="32">
        <f t="shared" si="7"/>
        <v>391.08333333333331</v>
      </c>
      <c r="O65" t="s">
        <v>74</v>
      </c>
    </row>
    <row r="66" spans="1:15" x14ac:dyDescent="0.25">
      <c r="A66" s="18" t="s">
        <v>78</v>
      </c>
      <c r="B66" s="20">
        <v>0</v>
      </c>
      <c r="C66" s="32">
        <f t="shared" si="7"/>
        <v>0</v>
      </c>
      <c r="D66" s="32">
        <f t="shared" si="7"/>
        <v>0</v>
      </c>
      <c r="E66" s="32">
        <f t="shared" si="7"/>
        <v>0</v>
      </c>
      <c r="F66" s="32">
        <f t="shared" si="7"/>
        <v>0</v>
      </c>
      <c r="G66" s="32">
        <f t="shared" si="7"/>
        <v>0</v>
      </c>
      <c r="H66" s="32">
        <f t="shared" si="7"/>
        <v>0</v>
      </c>
      <c r="I66" s="32">
        <f t="shared" si="7"/>
        <v>0</v>
      </c>
      <c r="J66" s="32">
        <f t="shared" si="7"/>
        <v>0</v>
      </c>
      <c r="K66" s="32">
        <f t="shared" si="7"/>
        <v>0</v>
      </c>
      <c r="L66" s="32">
        <f t="shared" si="7"/>
        <v>0</v>
      </c>
      <c r="M66" s="32">
        <f t="shared" si="7"/>
        <v>0</v>
      </c>
      <c r="N66" s="32">
        <f t="shared" si="7"/>
        <v>0</v>
      </c>
      <c r="O66" t="s">
        <v>74</v>
      </c>
    </row>
    <row r="67" spans="1:15" x14ac:dyDescent="0.25">
      <c r="A67" s="18" t="s">
        <v>79</v>
      </c>
      <c r="B67" s="20">
        <v>988</v>
      </c>
      <c r="C67" s="32">
        <f t="shared" si="7"/>
        <v>82.333333333333329</v>
      </c>
      <c r="D67" s="32">
        <f t="shared" si="7"/>
        <v>82.333333333333329</v>
      </c>
      <c r="E67" s="32">
        <f t="shared" si="7"/>
        <v>82.333333333333329</v>
      </c>
      <c r="F67" s="32">
        <f t="shared" si="7"/>
        <v>82.333333333333329</v>
      </c>
      <c r="G67" s="32">
        <f t="shared" si="7"/>
        <v>82.333333333333329</v>
      </c>
      <c r="H67" s="32">
        <f t="shared" si="7"/>
        <v>82.333333333333329</v>
      </c>
      <c r="I67" s="32">
        <f t="shared" si="7"/>
        <v>82.333333333333329</v>
      </c>
      <c r="J67" s="32">
        <f t="shared" si="7"/>
        <v>82.333333333333329</v>
      </c>
      <c r="K67" s="32">
        <f t="shared" si="7"/>
        <v>82.333333333333329</v>
      </c>
      <c r="L67" s="32">
        <f t="shared" si="7"/>
        <v>82.333333333333329</v>
      </c>
      <c r="M67" s="32">
        <f t="shared" si="7"/>
        <v>82.333333333333329</v>
      </c>
      <c r="N67" s="32">
        <f t="shared" si="7"/>
        <v>82.333333333333329</v>
      </c>
      <c r="O67" t="s">
        <v>74</v>
      </c>
    </row>
    <row r="68" spans="1:15" ht="17.25" x14ac:dyDescent="0.4">
      <c r="A68" s="18" t="s">
        <v>80</v>
      </c>
      <c r="B68" s="28">
        <v>0</v>
      </c>
      <c r="C68" s="49">
        <f t="shared" si="7"/>
        <v>0</v>
      </c>
      <c r="D68" s="49">
        <f t="shared" si="7"/>
        <v>0</v>
      </c>
      <c r="E68" s="49">
        <f t="shared" si="7"/>
        <v>0</v>
      </c>
      <c r="F68" s="49">
        <f t="shared" si="7"/>
        <v>0</v>
      </c>
      <c r="G68" s="49">
        <f t="shared" si="7"/>
        <v>0</v>
      </c>
      <c r="H68" s="49">
        <f t="shared" si="7"/>
        <v>0</v>
      </c>
      <c r="I68" s="49">
        <f t="shared" si="7"/>
        <v>0</v>
      </c>
      <c r="J68" s="49">
        <f t="shared" si="7"/>
        <v>0</v>
      </c>
      <c r="K68" s="49">
        <f t="shared" si="7"/>
        <v>0</v>
      </c>
      <c r="L68" s="49">
        <f t="shared" si="7"/>
        <v>0</v>
      </c>
      <c r="M68" s="49">
        <f t="shared" si="7"/>
        <v>0</v>
      </c>
      <c r="N68" s="49">
        <f t="shared" si="7"/>
        <v>0</v>
      </c>
      <c r="O68" t="s">
        <v>74</v>
      </c>
    </row>
    <row r="69" spans="1:15" x14ac:dyDescent="0.25">
      <c r="A69" s="18" t="s">
        <v>81</v>
      </c>
      <c r="B69" s="15">
        <f>SUM(B52:B68)</f>
        <v>159932.01377952757</v>
      </c>
      <c r="C69" s="38">
        <f t="shared" ref="C69:N69" si="8">SUM(C52:C68)</f>
        <v>13327.66781496063</v>
      </c>
      <c r="D69" s="38">
        <f t="shared" si="8"/>
        <v>13327.66781496063</v>
      </c>
      <c r="E69" s="38">
        <f t="shared" si="8"/>
        <v>13327.66781496063</v>
      </c>
      <c r="F69" s="38">
        <f t="shared" si="8"/>
        <v>13327.66781496063</v>
      </c>
      <c r="G69" s="38">
        <f t="shared" si="8"/>
        <v>13327.66781496063</v>
      </c>
      <c r="H69" s="38">
        <f t="shared" si="8"/>
        <v>13327.66781496063</v>
      </c>
      <c r="I69" s="38">
        <f t="shared" si="8"/>
        <v>13327.66781496063</v>
      </c>
      <c r="J69" s="38">
        <f t="shared" si="8"/>
        <v>13327.66781496063</v>
      </c>
      <c r="K69" s="38">
        <f t="shared" si="8"/>
        <v>13327.66781496063</v>
      </c>
      <c r="L69" s="38">
        <f t="shared" si="8"/>
        <v>13327.66781496063</v>
      </c>
      <c r="M69" s="38">
        <f t="shared" si="8"/>
        <v>13327.66781496063</v>
      </c>
      <c r="N69" s="38">
        <f t="shared" si="8"/>
        <v>13327.66781496063</v>
      </c>
    </row>
    <row r="70" spans="1:15" x14ac:dyDescent="0.25">
      <c r="A70" s="18"/>
      <c r="B70" s="20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5" x14ac:dyDescent="0.25">
      <c r="A71" s="33" t="s">
        <v>82</v>
      </c>
      <c r="B71" s="20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5" x14ac:dyDescent="0.25">
      <c r="A72" s="18" t="s">
        <v>83</v>
      </c>
      <c r="B72" s="20">
        <v>163370.07874015748</v>
      </c>
      <c r="C72" s="32">
        <f t="shared" ref="C72:N73" si="9">$B72/12</f>
        <v>13614.173228346457</v>
      </c>
      <c r="D72" s="32">
        <f t="shared" si="9"/>
        <v>13614.173228346457</v>
      </c>
      <c r="E72" s="32">
        <f t="shared" si="9"/>
        <v>13614.173228346457</v>
      </c>
      <c r="F72" s="32">
        <f t="shared" si="9"/>
        <v>13614.173228346457</v>
      </c>
      <c r="G72" s="32">
        <f t="shared" si="9"/>
        <v>13614.173228346457</v>
      </c>
      <c r="H72" s="32">
        <f t="shared" si="9"/>
        <v>13614.173228346457</v>
      </c>
      <c r="I72" s="32">
        <f t="shared" si="9"/>
        <v>13614.173228346457</v>
      </c>
      <c r="J72" s="32">
        <f t="shared" si="9"/>
        <v>13614.173228346457</v>
      </c>
      <c r="K72" s="32">
        <f t="shared" si="9"/>
        <v>13614.173228346457</v>
      </c>
      <c r="L72" s="32">
        <f t="shared" si="9"/>
        <v>13614.173228346457</v>
      </c>
      <c r="M72" s="32">
        <f t="shared" si="9"/>
        <v>13614.173228346457</v>
      </c>
      <c r="N72" s="32">
        <f t="shared" si="9"/>
        <v>13614.173228346457</v>
      </c>
      <c r="O72" t="s">
        <v>29</v>
      </c>
    </row>
    <row r="73" spans="1:15" ht="17.25" x14ac:dyDescent="0.4">
      <c r="A73" s="18" t="s">
        <v>84</v>
      </c>
      <c r="B73" s="27">
        <v>0</v>
      </c>
      <c r="C73" s="49">
        <f t="shared" si="9"/>
        <v>0</v>
      </c>
      <c r="D73" s="49">
        <f t="shared" si="9"/>
        <v>0</v>
      </c>
      <c r="E73" s="49">
        <f t="shared" si="9"/>
        <v>0</v>
      </c>
      <c r="F73" s="49">
        <f t="shared" si="9"/>
        <v>0</v>
      </c>
      <c r="G73" s="49">
        <f t="shared" si="9"/>
        <v>0</v>
      </c>
      <c r="H73" s="49">
        <f t="shared" si="9"/>
        <v>0</v>
      </c>
      <c r="I73" s="49">
        <f t="shared" si="9"/>
        <v>0</v>
      </c>
      <c r="J73" s="49">
        <f t="shared" si="9"/>
        <v>0</v>
      </c>
      <c r="K73" s="49">
        <f t="shared" si="9"/>
        <v>0</v>
      </c>
      <c r="L73" s="49">
        <f t="shared" si="9"/>
        <v>0</v>
      </c>
      <c r="M73" s="49">
        <f t="shared" si="9"/>
        <v>0</v>
      </c>
      <c r="N73" s="49">
        <f t="shared" si="9"/>
        <v>0</v>
      </c>
    </row>
    <row r="74" spans="1:15" x14ac:dyDescent="0.25">
      <c r="A74" s="18"/>
      <c r="B74" s="15">
        <f>SUM(B72:B73)</f>
        <v>163370.07874015748</v>
      </c>
      <c r="C74" s="38">
        <f t="shared" ref="C74:N74" si="10">SUM(C72:C73)</f>
        <v>13614.173228346457</v>
      </c>
      <c r="D74" s="38">
        <f t="shared" si="10"/>
        <v>13614.173228346457</v>
      </c>
      <c r="E74" s="38">
        <f t="shared" si="10"/>
        <v>13614.173228346457</v>
      </c>
      <c r="F74" s="38">
        <f t="shared" si="10"/>
        <v>13614.173228346457</v>
      </c>
      <c r="G74" s="38">
        <f t="shared" si="10"/>
        <v>13614.173228346457</v>
      </c>
      <c r="H74" s="38">
        <f t="shared" si="10"/>
        <v>13614.173228346457</v>
      </c>
      <c r="I74" s="38">
        <f t="shared" si="10"/>
        <v>13614.173228346457</v>
      </c>
      <c r="J74" s="38">
        <f t="shared" si="10"/>
        <v>13614.173228346457</v>
      </c>
      <c r="K74" s="38">
        <f t="shared" si="10"/>
        <v>13614.173228346457</v>
      </c>
      <c r="L74" s="38">
        <f t="shared" si="10"/>
        <v>13614.173228346457</v>
      </c>
      <c r="M74" s="38">
        <f t="shared" si="10"/>
        <v>13614.173228346457</v>
      </c>
      <c r="N74" s="38">
        <f t="shared" si="10"/>
        <v>13614.173228346457</v>
      </c>
    </row>
    <row r="75" spans="1:15" x14ac:dyDescent="0.25">
      <c r="A75" s="18"/>
      <c r="B75" s="20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5" x14ac:dyDescent="0.25">
      <c r="A76" s="33" t="s">
        <v>85</v>
      </c>
      <c r="B76" s="20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5" x14ac:dyDescent="0.25">
      <c r="A77" s="18" t="s">
        <v>86</v>
      </c>
      <c r="B77" s="20">
        <v>1000</v>
      </c>
      <c r="C77" s="32">
        <f t="shared" ref="C77:N85" si="11">$B77/12</f>
        <v>83.333333333333329</v>
      </c>
      <c r="D77" s="32">
        <f t="shared" si="11"/>
        <v>83.333333333333329</v>
      </c>
      <c r="E77" s="32">
        <f t="shared" si="11"/>
        <v>83.333333333333329</v>
      </c>
      <c r="F77" s="32">
        <f t="shared" si="11"/>
        <v>83.333333333333329</v>
      </c>
      <c r="G77" s="32">
        <f t="shared" si="11"/>
        <v>83.333333333333329</v>
      </c>
      <c r="H77" s="32">
        <f t="shared" si="11"/>
        <v>83.333333333333329</v>
      </c>
      <c r="I77" s="32">
        <f t="shared" si="11"/>
        <v>83.333333333333329</v>
      </c>
      <c r="J77" s="32">
        <f t="shared" si="11"/>
        <v>83.333333333333329</v>
      </c>
      <c r="K77" s="32">
        <f t="shared" si="11"/>
        <v>83.333333333333329</v>
      </c>
      <c r="L77" s="32">
        <f t="shared" si="11"/>
        <v>83.333333333333329</v>
      </c>
      <c r="M77" s="32">
        <f t="shared" si="11"/>
        <v>83.333333333333329</v>
      </c>
      <c r="N77" s="32">
        <f t="shared" si="11"/>
        <v>83.333333333333329</v>
      </c>
      <c r="O77" t="s">
        <v>52</v>
      </c>
    </row>
    <row r="78" spans="1:15" x14ac:dyDescent="0.25">
      <c r="A78" s="18" t="s">
        <v>87</v>
      </c>
      <c r="B78" s="20">
        <v>2000</v>
      </c>
      <c r="C78" s="32">
        <f t="shared" si="11"/>
        <v>166.66666666666666</v>
      </c>
      <c r="D78" s="32">
        <f t="shared" si="11"/>
        <v>166.66666666666666</v>
      </c>
      <c r="E78" s="32">
        <f t="shared" si="11"/>
        <v>166.66666666666666</v>
      </c>
      <c r="F78" s="32">
        <f t="shared" si="11"/>
        <v>166.66666666666666</v>
      </c>
      <c r="G78" s="32">
        <f t="shared" si="11"/>
        <v>166.66666666666666</v>
      </c>
      <c r="H78" s="32">
        <f t="shared" si="11"/>
        <v>166.66666666666666</v>
      </c>
      <c r="I78" s="32">
        <f t="shared" si="11"/>
        <v>166.66666666666666</v>
      </c>
      <c r="J78" s="32">
        <f t="shared" si="11"/>
        <v>166.66666666666666</v>
      </c>
      <c r="K78" s="32">
        <f t="shared" si="11"/>
        <v>166.66666666666666</v>
      </c>
      <c r="L78" s="32">
        <f t="shared" si="11"/>
        <v>166.66666666666666</v>
      </c>
      <c r="M78" s="32">
        <f t="shared" si="11"/>
        <v>166.66666666666666</v>
      </c>
      <c r="N78" s="32">
        <f t="shared" si="11"/>
        <v>166.66666666666666</v>
      </c>
      <c r="O78" t="s">
        <v>52</v>
      </c>
    </row>
    <row r="79" spans="1:15" x14ac:dyDescent="0.25">
      <c r="A79" s="18" t="s">
        <v>88</v>
      </c>
      <c r="B79" s="20">
        <v>400</v>
      </c>
      <c r="C79" s="32">
        <f t="shared" si="11"/>
        <v>33.333333333333336</v>
      </c>
      <c r="D79" s="32">
        <f t="shared" si="11"/>
        <v>33.333333333333336</v>
      </c>
      <c r="E79" s="32">
        <f t="shared" si="11"/>
        <v>33.333333333333336</v>
      </c>
      <c r="F79" s="32">
        <f t="shared" si="11"/>
        <v>33.333333333333336</v>
      </c>
      <c r="G79" s="32">
        <f t="shared" si="11"/>
        <v>33.333333333333336</v>
      </c>
      <c r="H79" s="32">
        <f t="shared" si="11"/>
        <v>33.333333333333336</v>
      </c>
      <c r="I79" s="32">
        <f t="shared" si="11"/>
        <v>33.333333333333336</v>
      </c>
      <c r="J79" s="32">
        <f t="shared" si="11"/>
        <v>33.333333333333336</v>
      </c>
      <c r="K79" s="32">
        <f t="shared" si="11"/>
        <v>33.333333333333336</v>
      </c>
      <c r="L79" s="32">
        <f t="shared" si="11"/>
        <v>33.333333333333336</v>
      </c>
      <c r="M79" s="32">
        <f t="shared" si="11"/>
        <v>33.333333333333336</v>
      </c>
      <c r="N79" s="32">
        <f t="shared" si="11"/>
        <v>33.333333333333336</v>
      </c>
      <c r="O79" t="s">
        <v>52</v>
      </c>
    </row>
    <row r="80" spans="1:15" x14ac:dyDescent="0.25">
      <c r="A80" s="18" t="s">
        <v>89</v>
      </c>
      <c r="B80" s="20">
        <v>200</v>
      </c>
      <c r="C80" s="32">
        <f t="shared" si="11"/>
        <v>16.666666666666668</v>
      </c>
      <c r="D80" s="32">
        <f t="shared" si="11"/>
        <v>16.666666666666668</v>
      </c>
      <c r="E80" s="32">
        <f t="shared" si="11"/>
        <v>16.666666666666668</v>
      </c>
      <c r="F80" s="32">
        <f t="shared" si="11"/>
        <v>16.666666666666668</v>
      </c>
      <c r="G80" s="32">
        <f t="shared" si="11"/>
        <v>16.666666666666668</v>
      </c>
      <c r="H80" s="32">
        <f t="shared" si="11"/>
        <v>16.666666666666668</v>
      </c>
      <c r="I80" s="32">
        <f t="shared" si="11"/>
        <v>16.666666666666668</v>
      </c>
      <c r="J80" s="32">
        <f t="shared" si="11"/>
        <v>16.666666666666668</v>
      </c>
      <c r="K80" s="32">
        <f t="shared" si="11"/>
        <v>16.666666666666668</v>
      </c>
      <c r="L80" s="32">
        <f t="shared" si="11"/>
        <v>16.666666666666668</v>
      </c>
      <c r="M80" s="32">
        <f t="shared" si="11"/>
        <v>16.666666666666668</v>
      </c>
      <c r="N80" s="32">
        <f t="shared" si="11"/>
        <v>16.666666666666668</v>
      </c>
      <c r="O80" t="s">
        <v>52</v>
      </c>
    </row>
    <row r="81" spans="1:15" x14ac:dyDescent="0.25">
      <c r="A81" s="18" t="s">
        <v>90</v>
      </c>
      <c r="B81" s="20">
        <v>1600</v>
      </c>
      <c r="C81" s="32">
        <f t="shared" si="11"/>
        <v>133.33333333333334</v>
      </c>
      <c r="D81" s="32">
        <f t="shared" si="11"/>
        <v>133.33333333333334</v>
      </c>
      <c r="E81" s="32">
        <f t="shared" si="11"/>
        <v>133.33333333333334</v>
      </c>
      <c r="F81" s="32">
        <f t="shared" si="11"/>
        <v>133.33333333333334</v>
      </c>
      <c r="G81" s="32">
        <f t="shared" si="11"/>
        <v>133.33333333333334</v>
      </c>
      <c r="H81" s="32">
        <f t="shared" si="11"/>
        <v>133.33333333333334</v>
      </c>
      <c r="I81" s="32">
        <f t="shared" si="11"/>
        <v>133.33333333333334</v>
      </c>
      <c r="J81" s="32">
        <f t="shared" si="11"/>
        <v>133.33333333333334</v>
      </c>
      <c r="K81" s="32">
        <f t="shared" si="11"/>
        <v>133.33333333333334</v>
      </c>
      <c r="L81" s="32">
        <f t="shared" si="11"/>
        <v>133.33333333333334</v>
      </c>
      <c r="M81" s="32">
        <f t="shared" si="11"/>
        <v>133.33333333333334</v>
      </c>
      <c r="N81" s="32">
        <f t="shared" si="11"/>
        <v>133.33333333333334</v>
      </c>
      <c r="O81" t="s">
        <v>52</v>
      </c>
    </row>
    <row r="82" spans="1:15" x14ac:dyDescent="0.25">
      <c r="A82" s="18" t="s">
        <v>91</v>
      </c>
      <c r="B82" s="20">
        <v>100</v>
      </c>
      <c r="C82" s="32">
        <f t="shared" si="11"/>
        <v>8.3333333333333339</v>
      </c>
      <c r="D82" s="32">
        <f t="shared" si="11"/>
        <v>8.3333333333333339</v>
      </c>
      <c r="E82" s="32">
        <f t="shared" si="11"/>
        <v>8.3333333333333339</v>
      </c>
      <c r="F82" s="32">
        <f t="shared" si="11"/>
        <v>8.3333333333333339</v>
      </c>
      <c r="G82" s="32">
        <f t="shared" si="11"/>
        <v>8.3333333333333339</v>
      </c>
      <c r="H82" s="32">
        <f t="shared" si="11"/>
        <v>8.3333333333333339</v>
      </c>
      <c r="I82" s="32">
        <f t="shared" si="11"/>
        <v>8.3333333333333339</v>
      </c>
      <c r="J82" s="32">
        <f t="shared" si="11"/>
        <v>8.3333333333333339</v>
      </c>
      <c r="K82" s="32">
        <f t="shared" si="11"/>
        <v>8.3333333333333339</v>
      </c>
      <c r="L82" s="32">
        <f t="shared" si="11"/>
        <v>8.3333333333333339</v>
      </c>
      <c r="M82" s="32">
        <f t="shared" si="11"/>
        <v>8.3333333333333339</v>
      </c>
      <c r="N82" s="32">
        <f t="shared" si="11"/>
        <v>8.3333333333333339</v>
      </c>
      <c r="O82" t="s">
        <v>52</v>
      </c>
    </row>
    <row r="83" spans="1:15" x14ac:dyDescent="0.25">
      <c r="A83" s="18" t="s">
        <v>92</v>
      </c>
      <c r="B83" s="20">
        <v>200</v>
      </c>
      <c r="C83" s="32">
        <f t="shared" si="11"/>
        <v>16.666666666666668</v>
      </c>
      <c r="D83" s="32">
        <f t="shared" si="11"/>
        <v>16.666666666666668</v>
      </c>
      <c r="E83" s="32">
        <f t="shared" si="11"/>
        <v>16.666666666666668</v>
      </c>
      <c r="F83" s="32">
        <f t="shared" si="11"/>
        <v>16.666666666666668</v>
      </c>
      <c r="G83" s="32">
        <f t="shared" si="11"/>
        <v>16.666666666666668</v>
      </c>
      <c r="H83" s="32">
        <f t="shared" si="11"/>
        <v>16.666666666666668</v>
      </c>
      <c r="I83" s="32">
        <f t="shared" si="11"/>
        <v>16.666666666666668</v>
      </c>
      <c r="J83" s="32">
        <f t="shared" si="11"/>
        <v>16.666666666666668</v>
      </c>
      <c r="K83" s="32">
        <f t="shared" si="11"/>
        <v>16.666666666666668</v>
      </c>
      <c r="L83" s="32">
        <f t="shared" si="11"/>
        <v>16.666666666666668</v>
      </c>
      <c r="M83" s="32">
        <f t="shared" si="11"/>
        <v>16.666666666666668</v>
      </c>
      <c r="N83" s="32">
        <f t="shared" si="11"/>
        <v>16.666666666666668</v>
      </c>
      <c r="O83" t="s">
        <v>52</v>
      </c>
    </row>
    <row r="84" spans="1:15" x14ac:dyDescent="0.25">
      <c r="A84" s="35" t="s">
        <v>93</v>
      </c>
      <c r="B84" s="20">
        <v>100</v>
      </c>
      <c r="C84" s="32">
        <f t="shared" si="11"/>
        <v>8.3333333333333339</v>
      </c>
      <c r="D84" s="32">
        <f t="shared" si="11"/>
        <v>8.3333333333333339</v>
      </c>
      <c r="E84" s="32">
        <f t="shared" si="11"/>
        <v>8.3333333333333339</v>
      </c>
      <c r="F84" s="32">
        <f t="shared" si="11"/>
        <v>8.3333333333333339</v>
      </c>
      <c r="G84" s="32">
        <f t="shared" si="11"/>
        <v>8.3333333333333339</v>
      </c>
      <c r="H84" s="32">
        <f t="shared" si="11"/>
        <v>8.3333333333333339</v>
      </c>
      <c r="I84" s="32">
        <f t="shared" si="11"/>
        <v>8.3333333333333339</v>
      </c>
      <c r="J84" s="32">
        <f t="shared" si="11"/>
        <v>8.3333333333333339</v>
      </c>
      <c r="K84" s="32">
        <f t="shared" si="11"/>
        <v>8.3333333333333339</v>
      </c>
      <c r="L84" s="32">
        <f t="shared" si="11"/>
        <v>8.3333333333333339</v>
      </c>
      <c r="M84" s="32">
        <f t="shared" si="11"/>
        <v>8.3333333333333339</v>
      </c>
      <c r="N84" s="32">
        <f t="shared" si="11"/>
        <v>8.3333333333333339</v>
      </c>
      <c r="O84" t="s">
        <v>52</v>
      </c>
    </row>
    <row r="85" spans="1:15" ht="17.25" x14ac:dyDescent="0.4">
      <c r="A85" s="35" t="s">
        <v>94</v>
      </c>
      <c r="B85" s="28">
        <v>0</v>
      </c>
      <c r="C85" s="49">
        <f t="shared" si="11"/>
        <v>0</v>
      </c>
      <c r="D85" s="49">
        <f t="shared" si="11"/>
        <v>0</v>
      </c>
      <c r="E85" s="49">
        <f t="shared" si="11"/>
        <v>0</v>
      </c>
      <c r="F85" s="49">
        <f t="shared" si="11"/>
        <v>0</v>
      </c>
      <c r="G85" s="49">
        <f t="shared" si="11"/>
        <v>0</v>
      </c>
      <c r="H85" s="49">
        <f t="shared" si="11"/>
        <v>0</v>
      </c>
      <c r="I85" s="49">
        <f t="shared" si="11"/>
        <v>0</v>
      </c>
      <c r="J85" s="49">
        <f t="shared" si="11"/>
        <v>0</v>
      </c>
      <c r="K85" s="49">
        <f t="shared" si="11"/>
        <v>0</v>
      </c>
      <c r="L85" s="49">
        <f t="shared" si="11"/>
        <v>0</v>
      </c>
      <c r="M85" s="49">
        <f t="shared" si="11"/>
        <v>0</v>
      </c>
      <c r="N85" s="49">
        <f t="shared" si="11"/>
        <v>0</v>
      </c>
    </row>
    <row r="86" spans="1:15" x14ac:dyDescent="0.25">
      <c r="A86" s="35"/>
      <c r="B86" s="15">
        <f>SUM(B77:B85)</f>
        <v>5600</v>
      </c>
      <c r="C86" s="32">
        <f t="shared" ref="C86:N86" si="12">SUM(C77:C85)</f>
        <v>466.66666666666669</v>
      </c>
      <c r="D86" s="32">
        <f t="shared" si="12"/>
        <v>466.66666666666669</v>
      </c>
      <c r="E86" s="32">
        <f t="shared" si="12"/>
        <v>466.66666666666669</v>
      </c>
      <c r="F86" s="32">
        <f t="shared" si="12"/>
        <v>466.66666666666669</v>
      </c>
      <c r="G86" s="32">
        <f t="shared" si="12"/>
        <v>466.66666666666669</v>
      </c>
      <c r="H86" s="32">
        <f t="shared" si="12"/>
        <v>466.66666666666669</v>
      </c>
      <c r="I86" s="32">
        <f t="shared" si="12"/>
        <v>466.66666666666669</v>
      </c>
      <c r="J86" s="32">
        <f t="shared" si="12"/>
        <v>466.66666666666669</v>
      </c>
      <c r="K86" s="32">
        <f t="shared" si="12"/>
        <v>466.66666666666669</v>
      </c>
      <c r="L86" s="32">
        <f t="shared" si="12"/>
        <v>466.66666666666669</v>
      </c>
      <c r="M86" s="32">
        <f t="shared" si="12"/>
        <v>466.66666666666669</v>
      </c>
      <c r="N86" s="32">
        <f t="shared" si="12"/>
        <v>466.66666666666669</v>
      </c>
    </row>
    <row r="87" spans="1:15" x14ac:dyDescent="0.25">
      <c r="A87" s="35"/>
      <c r="B87" s="20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5" x14ac:dyDescent="0.25">
      <c r="A88" s="33" t="s">
        <v>95</v>
      </c>
      <c r="B88" s="20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5" x14ac:dyDescent="0.25">
      <c r="A89" s="18" t="s">
        <v>96</v>
      </c>
      <c r="B89" s="20">
        <v>50000</v>
      </c>
      <c r="C89" s="32">
        <f t="shared" ref="C89:N99" si="13">$B89/12</f>
        <v>4166.666666666667</v>
      </c>
      <c r="D89" s="32">
        <f t="shared" si="13"/>
        <v>4166.666666666667</v>
      </c>
      <c r="E89" s="32">
        <f t="shared" si="13"/>
        <v>4166.666666666667</v>
      </c>
      <c r="F89" s="32">
        <f t="shared" si="13"/>
        <v>4166.666666666667</v>
      </c>
      <c r="G89" s="32">
        <f t="shared" si="13"/>
        <v>4166.666666666667</v>
      </c>
      <c r="H89" s="32">
        <f t="shared" si="13"/>
        <v>4166.666666666667</v>
      </c>
      <c r="I89" s="32">
        <f t="shared" si="13"/>
        <v>4166.666666666667</v>
      </c>
      <c r="J89" s="32">
        <f t="shared" si="13"/>
        <v>4166.666666666667</v>
      </c>
      <c r="K89" s="32">
        <f t="shared" si="13"/>
        <v>4166.666666666667</v>
      </c>
      <c r="L89" s="32">
        <f t="shared" si="13"/>
        <v>4166.666666666667</v>
      </c>
      <c r="M89" s="32">
        <f t="shared" si="13"/>
        <v>4166.666666666667</v>
      </c>
      <c r="N89" s="32">
        <f t="shared" si="13"/>
        <v>4166.666666666667</v>
      </c>
      <c r="O89" t="s">
        <v>97</v>
      </c>
    </row>
    <row r="90" spans="1:15" x14ac:dyDescent="0.25">
      <c r="A90" s="18" t="s">
        <v>98</v>
      </c>
      <c r="B90" s="20">
        <v>3750</v>
      </c>
      <c r="C90" s="32">
        <f t="shared" si="13"/>
        <v>312.5</v>
      </c>
      <c r="D90" s="32">
        <f t="shared" si="13"/>
        <v>312.5</v>
      </c>
      <c r="E90" s="32">
        <f t="shared" si="13"/>
        <v>312.5</v>
      </c>
      <c r="F90" s="32">
        <f t="shared" si="13"/>
        <v>312.5</v>
      </c>
      <c r="G90" s="32">
        <f t="shared" si="13"/>
        <v>312.5</v>
      </c>
      <c r="H90" s="32">
        <f t="shared" si="13"/>
        <v>312.5</v>
      </c>
      <c r="I90" s="32">
        <f t="shared" si="13"/>
        <v>312.5</v>
      </c>
      <c r="J90" s="32">
        <f t="shared" si="13"/>
        <v>312.5</v>
      </c>
      <c r="K90" s="32">
        <f t="shared" si="13"/>
        <v>312.5</v>
      </c>
      <c r="L90" s="32">
        <f t="shared" si="13"/>
        <v>312.5</v>
      </c>
      <c r="M90" s="32">
        <f t="shared" si="13"/>
        <v>312.5</v>
      </c>
      <c r="N90" s="32">
        <f t="shared" si="13"/>
        <v>312.5</v>
      </c>
      <c r="O90" t="s">
        <v>29</v>
      </c>
    </row>
    <row r="91" spans="1:15" x14ac:dyDescent="0.25">
      <c r="A91" s="18" t="s">
        <v>99</v>
      </c>
      <c r="B91" s="20">
        <v>40000</v>
      </c>
      <c r="C91" s="32">
        <f t="shared" si="13"/>
        <v>3333.3333333333335</v>
      </c>
      <c r="D91" s="32">
        <f t="shared" si="13"/>
        <v>3333.3333333333335</v>
      </c>
      <c r="E91" s="32">
        <f t="shared" si="13"/>
        <v>3333.3333333333335</v>
      </c>
      <c r="F91" s="32">
        <f t="shared" si="13"/>
        <v>3333.3333333333335</v>
      </c>
      <c r="G91" s="32">
        <f t="shared" si="13"/>
        <v>3333.3333333333335</v>
      </c>
      <c r="H91" s="32">
        <f t="shared" si="13"/>
        <v>3333.3333333333335</v>
      </c>
      <c r="I91" s="32">
        <f t="shared" si="13"/>
        <v>3333.3333333333335</v>
      </c>
      <c r="J91" s="32">
        <f t="shared" si="13"/>
        <v>3333.3333333333335</v>
      </c>
      <c r="K91" s="32">
        <f t="shared" si="13"/>
        <v>3333.3333333333335</v>
      </c>
      <c r="L91" s="32">
        <f t="shared" si="13"/>
        <v>3333.3333333333335</v>
      </c>
      <c r="M91" s="32">
        <f t="shared" si="13"/>
        <v>3333.3333333333335</v>
      </c>
      <c r="N91" s="32">
        <f t="shared" si="13"/>
        <v>3333.3333333333335</v>
      </c>
      <c r="O91" t="s">
        <v>100</v>
      </c>
    </row>
    <row r="92" spans="1:15" x14ac:dyDescent="0.25">
      <c r="A92" s="18" t="s">
        <v>101</v>
      </c>
      <c r="B92" s="20">
        <v>0</v>
      </c>
      <c r="C92" s="32">
        <f t="shared" si="13"/>
        <v>0</v>
      </c>
      <c r="D92" s="32">
        <f t="shared" si="13"/>
        <v>0</v>
      </c>
      <c r="E92" s="32">
        <f t="shared" si="13"/>
        <v>0</v>
      </c>
      <c r="F92" s="32">
        <f t="shared" si="13"/>
        <v>0</v>
      </c>
      <c r="G92" s="32">
        <f t="shared" si="13"/>
        <v>0</v>
      </c>
      <c r="H92" s="32">
        <f t="shared" si="13"/>
        <v>0</v>
      </c>
      <c r="I92" s="32">
        <f t="shared" si="13"/>
        <v>0</v>
      </c>
      <c r="J92" s="32">
        <f t="shared" si="13"/>
        <v>0</v>
      </c>
      <c r="K92" s="32">
        <f t="shared" si="13"/>
        <v>0</v>
      </c>
      <c r="L92" s="32">
        <f t="shared" si="13"/>
        <v>0</v>
      </c>
      <c r="M92" s="32">
        <f t="shared" si="13"/>
        <v>0</v>
      </c>
      <c r="N92" s="32">
        <f t="shared" si="13"/>
        <v>0</v>
      </c>
      <c r="O92" t="s">
        <v>52</v>
      </c>
    </row>
    <row r="93" spans="1:15" x14ac:dyDescent="0.25">
      <c r="A93" s="18" t="s">
        <v>102</v>
      </c>
      <c r="B93" s="20">
        <v>17017.716535433072</v>
      </c>
      <c r="C93" s="32">
        <f t="shared" si="13"/>
        <v>1418.1430446194227</v>
      </c>
      <c r="D93" s="32">
        <f t="shared" si="13"/>
        <v>1418.1430446194227</v>
      </c>
      <c r="E93" s="32">
        <f t="shared" si="13"/>
        <v>1418.1430446194227</v>
      </c>
      <c r="F93" s="32">
        <f t="shared" si="13"/>
        <v>1418.1430446194227</v>
      </c>
      <c r="G93" s="32">
        <f t="shared" si="13"/>
        <v>1418.1430446194227</v>
      </c>
      <c r="H93" s="32">
        <f t="shared" si="13"/>
        <v>1418.1430446194227</v>
      </c>
      <c r="I93" s="32">
        <f t="shared" si="13"/>
        <v>1418.1430446194227</v>
      </c>
      <c r="J93" s="32">
        <f t="shared" si="13"/>
        <v>1418.1430446194227</v>
      </c>
      <c r="K93" s="32">
        <f t="shared" si="13"/>
        <v>1418.1430446194227</v>
      </c>
      <c r="L93" s="32">
        <f t="shared" si="13"/>
        <v>1418.1430446194227</v>
      </c>
      <c r="M93" s="32">
        <f t="shared" si="13"/>
        <v>1418.1430446194227</v>
      </c>
      <c r="N93" s="32">
        <f t="shared" si="13"/>
        <v>1418.1430446194227</v>
      </c>
      <c r="O93" t="s">
        <v>103</v>
      </c>
    </row>
    <row r="94" spans="1:15" x14ac:dyDescent="0.25">
      <c r="A94" s="18" t="s">
        <v>104</v>
      </c>
      <c r="B94" s="20">
        <v>0</v>
      </c>
      <c r="C94" s="32">
        <f t="shared" si="13"/>
        <v>0</v>
      </c>
      <c r="D94" s="32">
        <f t="shared" si="13"/>
        <v>0</v>
      </c>
      <c r="E94" s="32">
        <f t="shared" si="13"/>
        <v>0</v>
      </c>
      <c r="F94" s="32">
        <f t="shared" si="13"/>
        <v>0</v>
      </c>
      <c r="G94" s="32">
        <f t="shared" si="13"/>
        <v>0</v>
      </c>
      <c r="H94" s="32">
        <f t="shared" si="13"/>
        <v>0</v>
      </c>
      <c r="I94" s="32">
        <f t="shared" si="13"/>
        <v>0</v>
      </c>
      <c r="J94" s="32">
        <f t="shared" si="13"/>
        <v>0</v>
      </c>
      <c r="K94" s="32">
        <f t="shared" si="13"/>
        <v>0</v>
      </c>
      <c r="L94" s="32">
        <f t="shared" si="13"/>
        <v>0</v>
      </c>
      <c r="M94" s="32">
        <f t="shared" si="13"/>
        <v>0</v>
      </c>
      <c r="N94" s="32">
        <f t="shared" si="13"/>
        <v>0</v>
      </c>
      <c r="O94" t="s">
        <v>52</v>
      </c>
    </row>
    <row r="95" spans="1:15" x14ac:dyDescent="0.25">
      <c r="A95" s="18" t="s">
        <v>105</v>
      </c>
      <c r="B95" s="20">
        <v>77795.275590551188</v>
      </c>
      <c r="C95" s="32">
        <f t="shared" si="13"/>
        <v>6482.939632545932</v>
      </c>
      <c r="D95" s="32">
        <f t="shared" si="13"/>
        <v>6482.939632545932</v>
      </c>
      <c r="E95" s="32">
        <f t="shared" si="13"/>
        <v>6482.939632545932</v>
      </c>
      <c r="F95" s="32">
        <f t="shared" si="13"/>
        <v>6482.939632545932</v>
      </c>
      <c r="G95" s="32">
        <f t="shared" si="13"/>
        <v>6482.939632545932</v>
      </c>
      <c r="H95" s="32">
        <f t="shared" si="13"/>
        <v>6482.939632545932</v>
      </c>
      <c r="I95" s="32">
        <f t="shared" si="13"/>
        <v>6482.939632545932</v>
      </c>
      <c r="J95" s="32">
        <f t="shared" si="13"/>
        <v>6482.939632545932</v>
      </c>
      <c r="K95" s="32">
        <f t="shared" si="13"/>
        <v>6482.939632545932</v>
      </c>
      <c r="L95" s="32">
        <f t="shared" si="13"/>
        <v>6482.939632545932</v>
      </c>
      <c r="M95" s="32">
        <f t="shared" si="13"/>
        <v>6482.939632545932</v>
      </c>
      <c r="N95" s="32">
        <f t="shared" si="13"/>
        <v>6482.939632545932</v>
      </c>
      <c r="O95" t="s">
        <v>29</v>
      </c>
    </row>
    <row r="96" spans="1:15" x14ac:dyDescent="0.25">
      <c r="A96" s="18" t="s">
        <v>106</v>
      </c>
      <c r="B96" s="20">
        <v>553500</v>
      </c>
      <c r="C96" s="32">
        <f t="shared" si="13"/>
        <v>46125</v>
      </c>
      <c r="D96" s="32">
        <f t="shared" si="13"/>
        <v>46125</v>
      </c>
      <c r="E96" s="32">
        <f t="shared" si="13"/>
        <v>46125</v>
      </c>
      <c r="F96" s="32">
        <f t="shared" si="13"/>
        <v>46125</v>
      </c>
      <c r="G96" s="32">
        <f t="shared" si="13"/>
        <v>46125</v>
      </c>
      <c r="H96" s="32">
        <f t="shared" si="13"/>
        <v>46125</v>
      </c>
      <c r="I96" s="32">
        <f t="shared" si="13"/>
        <v>46125</v>
      </c>
      <c r="J96" s="32">
        <f t="shared" si="13"/>
        <v>46125</v>
      </c>
      <c r="K96" s="32">
        <f t="shared" si="13"/>
        <v>46125</v>
      </c>
      <c r="L96" s="32">
        <f t="shared" si="13"/>
        <v>46125</v>
      </c>
      <c r="M96" s="32">
        <f t="shared" si="13"/>
        <v>46125</v>
      </c>
      <c r="N96" s="32">
        <f t="shared" si="13"/>
        <v>46125</v>
      </c>
      <c r="O96" t="s">
        <v>107</v>
      </c>
    </row>
    <row r="97" spans="1:15" x14ac:dyDescent="0.25">
      <c r="A97" s="18" t="s">
        <v>6</v>
      </c>
      <c r="B97" s="20">
        <v>0</v>
      </c>
      <c r="C97" s="32">
        <f t="shared" si="13"/>
        <v>0</v>
      </c>
      <c r="D97" s="32">
        <f t="shared" si="13"/>
        <v>0</v>
      </c>
      <c r="E97" s="32">
        <f t="shared" si="13"/>
        <v>0</v>
      </c>
      <c r="F97" s="32">
        <f t="shared" si="13"/>
        <v>0</v>
      </c>
      <c r="G97" s="32">
        <f t="shared" si="13"/>
        <v>0</v>
      </c>
      <c r="H97" s="32">
        <f t="shared" si="13"/>
        <v>0</v>
      </c>
      <c r="I97" s="32">
        <f t="shared" si="13"/>
        <v>0</v>
      </c>
      <c r="J97" s="32">
        <f t="shared" si="13"/>
        <v>0</v>
      </c>
      <c r="K97" s="32">
        <f t="shared" si="13"/>
        <v>0</v>
      </c>
      <c r="L97" s="32">
        <f t="shared" si="13"/>
        <v>0</v>
      </c>
      <c r="M97" s="32">
        <f t="shared" si="13"/>
        <v>0</v>
      </c>
      <c r="N97" s="32">
        <f t="shared" si="13"/>
        <v>0</v>
      </c>
    </row>
    <row r="98" spans="1:15" x14ac:dyDescent="0.25">
      <c r="A98" s="18" t="s">
        <v>108</v>
      </c>
      <c r="B98" s="20">
        <v>0</v>
      </c>
      <c r="C98" s="32">
        <f t="shared" si="13"/>
        <v>0</v>
      </c>
      <c r="D98" s="32">
        <f t="shared" si="13"/>
        <v>0</v>
      </c>
      <c r="E98" s="32">
        <f t="shared" si="13"/>
        <v>0</v>
      </c>
      <c r="F98" s="32">
        <f t="shared" si="13"/>
        <v>0</v>
      </c>
      <c r="G98" s="32">
        <f t="shared" si="13"/>
        <v>0</v>
      </c>
      <c r="H98" s="32">
        <f t="shared" si="13"/>
        <v>0</v>
      </c>
      <c r="I98" s="32">
        <f t="shared" si="13"/>
        <v>0</v>
      </c>
      <c r="J98" s="32">
        <f t="shared" si="13"/>
        <v>0</v>
      </c>
      <c r="K98" s="32">
        <f t="shared" si="13"/>
        <v>0</v>
      </c>
      <c r="L98" s="32">
        <f t="shared" si="13"/>
        <v>0</v>
      </c>
      <c r="M98" s="32">
        <f t="shared" si="13"/>
        <v>0</v>
      </c>
      <c r="N98" s="32">
        <f t="shared" si="13"/>
        <v>0</v>
      </c>
    </row>
    <row r="99" spans="1:15" ht="17.25" x14ac:dyDescent="0.4">
      <c r="A99" s="18" t="s">
        <v>109</v>
      </c>
      <c r="B99" s="28">
        <v>0</v>
      </c>
      <c r="C99" s="49">
        <f t="shared" si="13"/>
        <v>0</v>
      </c>
      <c r="D99" s="49">
        <f t="shared" si="13"/>
        <v>0</v>
      </c>
      <c r="E99" s="49">
        <f t="shared" si="13"/>
        <v>0</v>
      </c>
      <c r="F99" s="49">
        <f t="shared" si="13"/>
        <v>0</v>
      </c>
      <c r="G99" s="49">
        <f t="shared" si="13"/>
        <v>0</v>
      </c>
      <c r="H99" s="49">
        <f t="shared" si="13"/>
        <v>0</v>
      </c>
      <c r="I99" s="49">
        <f t="shared" si="13"/>
        <v>0</v>
      </c>
      <c r="J99" s="49">
        <f t="shared" si="13"/>
        <v>0</v>
      </c>
      <c r="K99" s="49">
        <f t="shared" si="13"/>
        <v>0</v>
      </c>
      <c r="L99" s="49">
        <f t="shared" si="13"/>
        <v>0</v>
      </c>
      <c r="M99" s="49">
        <f t="shared" si="13"/>
        <v>0</v>
      </c>
      <c r="N99" s="49">
        <f t="shared" si="13"/>
        <v>0</v>
      </c>
      <c r="O99" t="s">
        <v>52</v>
      </c>
    </row>
    <row r="100" spans="1:15" x14ac:dyDescent="0.25">
      <c r="A100" s="18"/>
      <c r="B100" s="15">
        <f>SUM(B89:B99)</f>
        <v>742062.99212598428</v>
      </c>
      <c r="C100" s="38">
        <f t="shared" ref="C100:N100" si="14">SUM(C89:C99)</f>
        <v>61838.582677165352</v>
      </c>
      <c r="D100" s="38">
        <f t="shared" si="14"/>
        <v>61838.582677165352</v>
      </c>
      <c r="E100" s="38">
        <f t="shared" si="14"/>
        <v>61838.582677165352</v>
      </c>
      <c r="F100" s="38">
        <f t="shared" si="14"/>
        <v>61838.582677165352</v>
      </c>
      <c r="G100" s="38">
        <f t="shared" si="14"/>
        <v>61838.582677165352</v>
      </c>
      <c r="H100" s="38">
        <f t="shared" si="14"/>
        <v>61838.582677165352</v>
      </c>
      <c r="I100" s="38">
        <f t="shared" si="14"/>
        <v>61838.582677165352</v>
      </c>
      <c r="J100" s="38">
        <f t="shared" si="14"/>
        <v>61838.582677165352</v>
      </c>
      <c r="K100" s="38">
        <f t="shared" si="14"/>
        <v>61838.582677165352</v>
      </c>
      <c r="L100" s="38">
        <f t="shared" si="14"/>
        <v>61838.582677165352</v>
      </c>
      <c r="M100" s="38">
        <f t="shared" si="14"/>
        <v>61838.582677165352</v>
      </c>
      <c r="N100" s="38">
        <f t="shared" si="14"/>
        <v>61838.582677165352</v>
      </c>
    </row>
    <row r="101" spans="1:15" x14ac:dyDescent="0.25">
      <c r="A101" s="18"/>
      <c r="B101" s="20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5" x14ac:dyDescent="0.25">
      <c r="A102" s="33" t="s">
        <v>110</v>
      </c>
      <c r="B102" s="20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5" x14ac:dyDescent="0.25">
      <c r="A103" s="18" t="s">
        <v>111</v>
      </c>
      <c r="B103" s="20">
        <v>79887.320209973754</v>
      </c>
      <c r="C103" s="32">
        <f t="shared" ref="C103:N110" si="15">$B103/12</f>
        <v>6657.2766841644798</v>
      </c>
      <c r="D103" s="32">
        <f t="shared" si="15"/>
        <v>6657.2766841644798</v>
      </c>
      <c r="E103" s="32">
        <f t="shared" si="15"/>
        <v>6657.2766841644798</v>
      </c>
      <c r="F103" s="32">
        <f t="shared" si="15"/>
        <v>6657.2766841644798</v>
      </c>
      <c r="G103" s="32">
        <f t="shared" si="15"/>
        <v>6657.2766841644798</v>
      </c>
      <c r="H103" s="32">
        <f t="shared" si="15"/>
        <v>6657.2766841644798</v>
      </c>
      <c r="I103" s="32">
        <f t="shared" si="15"/>
        <v>6657.2766841644798</v>
      </c>
      <c r="J103" s="32">
        <f t="shared" si="15"/>
        <v>6657.2766841644798</v>
      </c>
      <c r="K103" s="32">
        <f t="shared" si="15"/>
        <v>6657.2766841644798</v>
      </c>
      <c r="L103" s="32">
        <f t="shared" si="15"/>
        <v>6657.2766841644798</v>
      </c>
      <c r="M103" s="32">
        <f t="shared" si="15"/>
        <v>6657.2766841644798</v>
      </c>
      <c r="N103" s="32">
        <f t="shared" si="15"/>
        <v>6657.2766841644798</v>
      </c>
      <c r="O103" t="s">
        <v>112</v>
      </c>
    </row>
    <row r="104" spans="1:15" x14ac:dyDescent="0.25">
      <c r="A104" s="18" t="s">
        <v>113</v>
      </c>
      <c r="B104" s="20">
        <v>7293.3070866141734</v>
      </c>
      <c r="C104" s="32">
        <f t="shared" si="15"/>
        <v>607.77559055118115</v>
      </c>
      <c r="D104" s="32">
        <f t="shared" si="15"/>
        <v>607.77559055118115</v>
      </c>
      <c r="E104" s="32">
        <f t="shared" si="15"/>
        <v>607.77559055118115</v>
      </c>
      <c r="F104" s="32">
        <f t="shared" si="15"/>
        <v>607.77559055118115</v>
      </c>
      <c r="G104" s="32">
        <f t="shared" si="15"/>
        <v>607.77559055118115</v>
      </c>
      <c r="H104" s="32">
        <f t="shared" si="15"/>
        <v>607.77559055118115</v>
      </c>
      <c r="I104" s="32">
        <f t="shared" si="15"/>
        <v>607.77559055118115</v>
      </c>
      <c r="J104" s="32">
        <f t="shared" si="15"/>
        <v>607.77559055118115</v>
      </c>
      <c r="K104" s="32">
        <f t="shared" si="15"/>
        <v>607.77559055118115</v>
      </c>
      <c r="L104" s="32">
        <f t="shared" si="15"/>
        <v>607.77559055118115</v>
      </c>
      <c r="M104" s="32">
        <f t="shared" si="15"/>
        <v>607.77559055118115</v>
      </c>
      <c r="N104" s="32">
        <f t="shared" si="15"/>
        <v>607.77559055118115</v>
      </c>
      <c r="O104" t="s">
        <v>29</v>
      </c>
    </row>
    <row r="105" spans="1:15" x14ac:dyDescent="0.25">
      <c r="A105" s="18" t="s">
        <v>114</v>
      </c>
      <c r="B105" s="20">
        <v>43195.866141732287</v>
      </c>
      <c r="C105" s="32">
        <f t="shared" si="15"/>
        <v>3599.6555118110241</v>
      </c>
      <c r="D105" s="32">
        <f t="shared" si="15"/>
        <v>3599.6555118110241</v>
      </c>
      <c r="E105" s="32">
        <f t="shared" si="15"/>
        <v>3599.6555118110241</v>
      </c>
      <c r="F105" s="32">
        <f t="shared" si="15"/>
        <v>3599.6555118110241</v>
      </c>
      <c r="G105" s="32">
        <f t="shared" si="15"/>
        <v>3599.6555118110241</v>
      </c>
      <c r="H105" s="32">
        <f t="shared" si="15"/>
        <v>3599.6555118110241</v>
      </c>
      <c r="I105" s="32">
        <f t="shared" si="15"/>
        <v>3599.6555118110241</v>
      </c>
      <c r="J105" s="32">
        <f t="shared" si="15"/>
        <v>3599.6555118110241</v>
      </c>
      <c r="K105" s="32">
        <f t="shared" si="15"/>
        <v>3599.6555118110241</v>
      </c>
      <c r="L105" s="32">
        <f t="shared" si="15"/>
        <v>3599.6555118110241</v>
      </c>
      <c r="M105" s="32">
        <f t="shared" si="15"/>
        <v>3599.6555118110241</v>
      </c>
      <c r="N105" s="32">
        <f t="shared" si="15"/>
        <v>3599.6555118110241</v>
      </c>
      <c r="O105" t="s">
        <v>115</v>
      </c>
    </row>
    <row r="106" spans="1:15" x14ac:dyDescent="0.25">
      <c r="A106" s="18" t="s">
        <v>116</v>
      </c>
      <c r="B106" s="20">
        <v>4862.2047244094492</v>
      </c>
      <c r="C106" s="32">
        <f t="shared" si="15"/>
        <v>405.18372703412075</v>
      </c>
      <c r="D106" s="32">
        <f t="shared" si="15"/>
        <v>405.18372703412075</v>
      </c>
      <c r="E106" s="32">
        <f t="shared" si="15"/>
        <v>405.18372703412075</v>
      </c>
      <c r="F106" s="32">
        <f t="shared" si="15"/>
        <v>405.18372703412075</v>
      </c>
      <c r="G106" s="32">
        <f t="shared" si="15"/>
        <v>405.18372703412075</v>
      </c>
      <c r="H106" s="32">
        <f t="shared" si="15"/>
        <v>405.18372703412075</v>
      </c>
      <c r="I106" s="32">
        <f t="shared" si="15"/>
        <v>405.18372703412075</v>
      </c>
      <c r="J106" s="32">
        <f t="shared" si="15"/>
        <v>405.18372703412075</v>
      </c>
      <c r="K106" s="32">
        <f t="shared" si="15"/>
        <v>405.18372703412075</v>
      </c>
      <c r="L106" s="32">
        <f t="shared" si="15"/>
        <v>405.18372703412075</v>
      </c>
      <c r="M106" s="32">
        <f t="shared" si="15"/>
        <v>405.18372703412075</v>
      </c>
      <c r="N106" s="32">
        <f t="shared" si="15"/>
        <v>405.18372703412075</v>
      </c>
      <c r="O106" t="s">
        <v>29</v>
      </c>
    </row>
    <row r="107" spans="1:15" x14ac:dyDescent="0.25">
      <c r="A107" s="18" t="s">
        <v>110</v>
      </c>
      <c r="B107" s="20">
        <v>0</v>
      </c>
      <c r="C107" s="32">
        <f t="shared" si="15"/>
        <v>0</v>
      </c>
      <c r="D107" s="32">
        <f t="shared" si="15"/>
        <v>0</v>
      </c>
      <c r="E107" s="32">
        <f t="shared" si="15"/>
        <v>0</v>
      </c>
      <c r="F107" s="32">
        <f t="shared" si="15"/>
        <v>0</v>
      </c>
      <c r="G107" s="32">
        <f t="shared" si="15"/>
        <v>0</v>
      </c>
      <c r="H107" s="32">
        <f t="shared" si="15"/>
        <v>0</v>
      </c>
      <c r="I107" s="32">
        <f t="shared" si="15"/>
        <v>0</v>
      </c>
      <c r="J107" s="32">
        <f t="shared" si="15"/>
        <v>0</v>
      </c>
      <c r="K107" s="32">
        <f t="shared" si="15"/>
        <v>0</v>
      </c>
      <c r="L107" s="32">
        <f t="shared" si="15"/>
        <v>0</v>
      </c>
      <c r="M107" s="32">
        <f t="shared" si="15"/>
        <v>0</v>
      </c>
      <c r="N107" s="32">
        <f t="shared" si="15"/>
        <v>0</v>
      </c>
    </row>
    <row r="108" spans="1:15" x14ac:dyDescent="0.25">
      <c r="A108" s="18" t="s">
        <v>117</v>
      </c>
      <c r="B108" s="20">
        <v>11669.291338582678</v>
      </c>
      <c r="C108" s="32">
        <f t="shared" si="15"/>
        <v>972.44094488188978</v>
      </c>
      <c r="D108" s="32">
        <f t="shared" si="15"/>
        <v>972.44094488188978</v>
      </c>
      <c r="E108" s="32">
        <f t="shared" si="15"/>
        <v>972.44094488188978</v>
      </c>
      <c r="F108" s="32">
        <f t="shared" si="15"/>
        <v>972.44094488188978</v>
      </c>
      <c r="G108" s="32">
        <f t="shared" si="15"/>
        <v>972.44094488188978</v>
      </c>
      <c r="H108" s="32">
        <f t="shared" si="15"/>
        <v>972.44094488188978</v>
      </c>
      <c r="I108" s="32">
        <f t="shared" si="15"/>
        <v>972.44094488188978</v>
      </c>
      <c r="J108" s="32">
        <f t="shared" si="15"/>
        <v>972.44094488188978</v>
      </c>
      <c r="K108" s="32">
        <f t="shared" si="15"/>
        <v>972.44094488188978</v>
      </c>
      <c r="L108" s="32">
        <f t="shared" si="15"/>
        <v>972.44094488188978</v>
      </c>
      <c r="M108" s="32">
        <f t="shared" si="15"/>
        <v>972.44094488188978</v>
      </c>
      <c r="N108" s="32">
        <f t="shared" si="15"/>
        <v>972.44094488188978</v>
      </c>
      <c r="O108" t="s">
        <v>29</v>
      </c>
    </row>
    <row r="109" spans="1:15" x14ac:dyDescent="0.25">
      <c r="A109" s="18" t="s">
        <v>118</v>
      </c>
      <c r="B109" s="20">
        <v>0</v>
      </c>
      <c r="C109" s="32">
        <f t="shared" si="15"/>
        <v>0</v>
      </c>
      <c r="D109" s="32">
        <f t="shared" si="15"/>
        <v>0</v>
      </c>
      <c r="E109" s="32">
        <f t="shared" si="15"/>
        <v>0</v>
      </c>
      <c r="F109" s="32">
        <f t="shared" si="15"/>
        <v>0</v>
      </c>
      <c r="G109" s="32">
        <f t="shared" si="15"/>
        <v>0</v>
      </c>
      <c r="H109" s="32">
        <f t="shared" si="15"/>
        <v>0</v>
      </c>
      <c r="I109" s="32">
        <f t="shared" si="15"/>
        <v>0</v>
      </c>
      <c r="J109" s="32">
        <f t="shared" si="15"/>
        <v>0</v>
      </c>
      <c r="K109" s="32">
        <f t="shared" si="15"/>
        <v>0</v>
      </c>
      <c r="L109" s="32">
        <f t="shared" si="15"/>
        <v>0</v>
      </c>
      <c r="M109" s="32">
        <f t="shared" si="15"/>
        <v>0</v>
      </c>
      <c r="N109" s="32">
        <f t="shared" si="15"/>
        <v>0</v>
      </c>
      <c r="O109" t="s">
        <v>29</v>
      </c>
    </row>
    <row r="110" spans="1:15" ht="17.25" x14ac:dyDescent="0.4">
      <c r="A110" s="18" t="s">
        <v>119</v>
      </c>
      <c r="B110" s="28">
        <v>12350</v>
      </c>
      <c r="C110" s="49">
        <f t="shared" si="15"/>
        <v>1029.1666666666667</v>
      </c>
      <c r="D110" s="49">
        <f t="shared" si="15"/>
        <v>1029.1666666666667</v>
      </c>
      <c r="E110" s="49">
        <f t="shared" si="15"/>
        <v>1029.1666666666667</v>
      </c>
      <c r="F110" s="49">
        <f t="shared" si="15"/>
        <v>1029.1666666666667</v>
      </c>
      <c r="G110" s="49">
        <f t="shared" si="15"/>
        <v>1029.1666666666667</v>
      </c>
      <c r="H110" s="49">
        <f t="shared" si="15"/>
        <v>1029.1666666666667</v>
      </c>
      <c r="I110" s="49">
        <f t="shared" si="15"/>
        <v>1029.1666666666667</v>
      </c>
      <c r="J110" s="49">
        <f t="shared" si="15"/>
        <v>1029.1666666666667</v>
      </c>
      <c r="K110" s="49">
        <f t="shared" si="15"/>
        <v>1029.1666666666667</v>
      </c>
      <c r="L110" s="49">
        <f t="shared" si="15"/>
        <v>1029.1666666666667</v>
      </c>
      <c r="M110" s="49">
        <f t="shared" si="15"/>
        <v>1029.1666666666667</v>
      </c>
      <c r="N110" s="49">
        <f t="shared" si="15"/>
        <v>1029.1666666666667</v>
      </c>
      <c r="O110" t="s">
        <v>120</v>
      </c>
    </row>
    <row r="111" spans="1:15" x14ac:dyDescent="0.25">
      <c r="A111" s="18"/>
      <c r="B111" s="15">
        <f>SUM(B103:B110)</f>
        <v>159257.98950131235</v>
      </c>
      <c r="C111" s="38">
        <f t="shared" ref="C111:N111" si="16">SUM(C103:C110)</f>
        <v>13271.499125109362</v>
      </c>
      <c r="D111" s="38">
        <f t="shared" si="16"/>
        <v>13271.499125109362</v>
      </c>
      <c r="E111" s="38">
        <f t="shared" si="16"/>
        <v>13271.499125109362</v>
      </c>
      <c r="F111" s="38">
        <f t="shared" si="16"/>
        <v>13271.499125109362</v>
      </c>
      <c r="G111" s="38">
        <f t="shared" si="16"/>
        <v>13271.499125109362</v>
      </c>
      <c r="H111" s="38">
        <f t="shared" si="16"/>
        <v>13271.499125109362</v>
      </c>
      <c r="I111" s="38">
        <f t="shared" si="16"/>
        <v>13271.499125109362</v>
      </c>
      <c r="J111" s="38">
        <f t="shared" si="16"/>
        <v>13271.499125109362</v>
      </c>
      <c r="K111" s="38">
        <f t="shared" si="16"/>
        <v>13271.499125109362</v>
      </c>
      <c r="L111" s="38">
        <f t="shared" si="16"/>
        <v>13271.499125109362</v>
      </c>
      <c r="M111" s="38">
        <f t="shared" si="16"/>
        <v>13271.499125109362</v>
      </c>
      <c r="N111" s="38">
        <f t="shared" si="16"/>
        <v>13271.499125109362</v>
      </c>
    </row>
    <row r="112" spans="1:15" x14ac:dyDescent="0.25">
      <c r="A112" s="18"/>
      <c r="B112" s="20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5" x14ac:dyDescent="0.25">
      <c r="A113" s="33" t="s">
        <v>121</v>
      </c>
      <c r="B113" s="20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5" x14ac:dyDescent="0.25">
      <c r="A114" s="18" t="s">
        <v>122</v>
      </c>
      <c r="B114" s="20">
        <v>2470</v>
      </c>
      <c r="C114" s="32">
        <f t="shared" ref="C114:N119" si="17">$B114/12</f>
        <v>205.83333333333334</v>
      </c>
      <c r="D114" s="32">
        <f t="shared" si="17"/>
        <v>205.83333333333334</v>
      </c>
      <c r="E114" s="32">
        <f t="shared" si="17"/>
        <v>205.83333333333334</v>
      </c>
      <c r="F114" s="32">
        <f t="shared" si="17"/>
        <v>205.83333333333334</v>
      </c>
      <c r="G114" s="32">
        <f t="shared" si="17"/>
        <v>205.83333333333334</v>
      </c>
      <c r="H114" s="32">
        <f t="shared" si="17"/>
        <v>205.83333333333334</v>
      </c>
      <c r="I114" s="32">
        <f t="shared" si="17"/>
        <v>205.83333333333334</v>
      </c>
      <c r="J114" s="32">
        <f t="shared" si="17"/>
        <v>205.83333333333334</v>
      </c>
      <c r="K114" s="32">
        <f t="shared" si="17"/>
        <v>205.83333333333334</v>
      </c>
      <c r="L114" s="32">
        <f t="shared" si="17"/>
        <v>205.83333333333334</v>
      </c>
      <c r="M114" s="32">
        <f t="shared" si="17"/>
        <v>205.83333333333334</v>
      </c>
      <c r="N114" s="32">
        <f t="shared" si="17"/>
        <v>205.83333333333334</v>
      </c>
      <c r="O114" t="s">
        <v>123</v>
      </c>
    </row>
    <row r="115" spans="1:15" x14ac:dyDescent="0.25">
      <c r="A115" s="18" t="s">
        <v>124</v>
      </c>
      <c r="B115" s="20">
        <v>1240966.6666666672</v>
      </c>
      <c r="C115" s="32">
        <f t="shared" si="17"/>
        <v>103413.88888888893</v>
      </c>
      <c r="D115" s="32">
        <f t="shared" si="17"/>
        <v>103413.88888888893</v>
      </c>
      <c r="E115" s="32">
        <f t="shared" si="17"/>
        <v>103413.88888888893</v>
      </c>
      <c r="F115" s="32">
        <f t="shared" si="17"/>
        <v>103413.88888888893</v>
      </c>
      <c r="G115" s="32">
        <f t="shared" si="17"/>
        <v>103413.88888888893</v>
      </c>
      <c r="H115" s="32">
        <f t="shared" si="17"/>
        <v>103413.88888888893</v>
      </c>
      <c r="I115" s="32">
        <f t="shared" si="17"/>
        <v>103413.88888888893</v>
      </c>
      <c r="J115" s="32">
        <f t="shared" si="17"/>
        <v>103413.88888888893</v>
      </c>
      <c r="K115" s="32">
        <f t="shared" si="17"/>
        <v>103413.88888888893</v>
      </c>
      <c r="L115" s="32">
        <f t="shared" si="17"/>
        <v>103413.88888888893</v>
      </c>
      <c r="M115" s="32">
        <f t="shared" si="17"/>
        <v>103413.88888888893</v>
      </c>
      <c r="N115" s="32">
        <f t="shared" si="17"/>
        <v>103413.88888888893</v>
      </c>
      <c r="O115" t="s">
        <v>123</v>
      </c>
    </row>
    <row r="116" spans="1:15" x14ac:dyDescent="0.25">
      <c r="A116" s="18" t="s">
        <v>125</v>
      </c>
      <c r="B116" s="20">
        <v>76939.933333333305</v>
      </c>
      <c r="C116" s="32">
        <f t="shared" si="17"/>
        <v>6411.6611111111088</v>
      </c>
      <c r="D116" s="32">
        <f t="shared" si="17"/>
        <v>6411.6611111111088</v>
      </c>
      <c r="E116" s="32">
        <f t="shared" si="17"/>
        <v>6411.6611111111088</v>
      </c>
      <c r="F116" s="32">
        <f t="shared" si="17"/>
        <v>6411.6611111111088</v>
      </c>
      <c r="G116" s="32">
        <f t="shared" si="17"/>
        <v>6411.6611111111088</v>
      </c>
      <c r="H116" s="32">
        <f t="shared" si="17"/>
        <v>6411.6611111111088</v>
      </c>
      <c r="I116" s="32">
        <f t="shared" si="17"/>
        <v>6411.6611111111088</v>
      </c>
      <c r="J116" s="32">
        <f t="shared" si="17"/>
        <v>6411.6611111111088</v>
      </c>
      <c r="K116" s="32">
        <f t="shared" si="17"/>
        <v>6411.6611111111088</v>
      </c>
      <c r="L116" s="32">
        <f t="shared" si="17"/>
        <v>6411.6611111111088</v>
      </c>
      <c r="M116" s="32">
        <f t="shared" si="17"/>
        <v>6411.6611111111088</v>
      </c>
      <c r="N116" s="32">
        <f t="shared" si="17"/>
        <v>6411.6611111111088</v>
      </c>
      <c r="O116" t="s">
        <v>123</v>
      </c>
    </row>
    <row r="117" spans="1:15" x14ac:dyDescent="0.25">
      <c r="A117" s="18" t="s">
        <v>126</v>
      </c>
      <c r="B117" s="20">
        <v>17994.01666666667</v>
      </c>
      <c r="C117" s="32">
        <f t="shared" si="17"/>
        <v>1499.5013888888891</v>
      </c>
      <c r="D117" s="32">
        <f t="shared" si="17"/>
        <v>1499.5013888888891</v>
      </c>
      <c r="E117" s="32">
        <f t="shared" si="17"/>
        <v>1499.5013888888891</v>
      </c>
      <c r="F117" s="32">
        <f t="shared" si="17"/>
        <v>1499.5013888888891</v>
      </c>
      <c r="G117" s="32">
        <f t="shared" si="17"/>
        <v>1499.5013888888891</v>
      </c>
      <c r="H117" s="32">
        <f t="shared" si="17"/>
        <v>1499.5013888888891</v>
      </c>
      <c r="I117" s="32">
        <f t="shared" si="17"/>
        <v>1499.5013888888891</v>
      </c>
      <c r="J117" s="32">
        <f t="shared" si="17"/>
        <v>1499.5013888888891</v>
      </c>
      <c r="K117" s="32">
        <f t="shared" si="17"/>
        <v>1499.5013888888891</v>
      </c>
      <c r="L117" s="32">
        <f t="shared" si="17"/>
        <v>1499.5013888888891</v>
      </c>
      <c r="M117" s="32">
        <f t="shared" si="17"/>
        <v>1499.5013888888891</v>
      </c>
      <c r="N117" s="32">
        <f t="shared" si="17"/>
        <v>1499.5013888888891</v>
      </c>
      <c r="O117" t="s">
        <v>123</v>
      </c>
    </row>
    <row r="118" spans="1:15" x14ac:dyDescent="0.25">
      <c r="A118" s="18" t="s">
        <v>127</v>
      </c>
      <c r="B118" s="20">
        <v>6127.8146829622774</v>
      </c>
      <c r="C118" s="32">
        <f t="shared" si="17"/>
        <v>510.65122358018976</v>
      </c>
      <c r="D118" s="32">
        <f t="shared" si="17"/>
        <v>510.65122358018976</v>
      </c>
      <c r="E118" s="32">
        <f t="shared" si="17"/>
        <v>510.65122358018976</v>
      </c>
      <c r="F118" s="32">
        <f t="shared" si="17"/>
        <v>510.65122358018976</v>
      </c>
      <c r="G118" s="32">
        <f t="shared" si="17"/>
        <v>510.65122358018976</v>
      </c>
      <c r="H118" s="32">
        <f t="shared" si="17"/>
        <v>510.65122358018976</v>
      </c>
      <c r="I118" s="32">
        <f t="shared" si="17"/>
        <v>510.65122358018976</v>
      </c>
      <c r="J118" s="32">
        <f t="shared" si="17"/>
        <v>510.65122358018976</v>
      </c>
      <c r="K118" s="32">
        <f t="shared" si="17"/>
        <v>510.65122358018976</v>
      </c>
      <c r="L118" s="32">
        <f t="shared" si="17"/>
        <v>510.65122358018976</v>
      </c>
      <c r="M118" s="32">
        <f t="shared" si="17"/>
        <v>510.65122358018976</v>
      </c>
      <c r="N118" s="32">
        <f t="shared" si="17"/>
        <v>510.65122358018976</v>
      </c>
      <c r="O118" t="s">
        <v>123</v>
      </c>
    </row>
    <row r="119" spans="1:15" ht="17.25" x14ac:dyDescent="0.4">
      <c r="A119" s="18" t="s">
        <v>128</v>
      </c>
      <c r="B119" s="28">
        <v>49638.666666666686</v>
      </c>
      <c r="C119" s="49">
        <f t="shared" si="17"/>
        <v>4136.5555555555575</v>
      </c>
      <c r="D119" s="49">
        <f t="shared" si="17"/>
        <v>4136.5555555555575</v>
      </c>
      <c r="E119" s="49">
        <f t="shared" si="17"/>
        <v>4136.5555555555575</v>
      </c>
      <c r="F119" s="49">
        <f t="shared" si="17"/>
        <v>4136.5555555555575</v>
      </c>
      <c r="G119" s="49">
        <f t="shared" si="17"/>
        <v>4136.5555555555575</v>
      </c>
      <c r="H119" s="49">
        <f t="shared" si="17"/>
        <v>4136.5555555555575</v>
      </c>
      <c r="I119" s="49">
        <f t="shared" si="17"/>
        <v>4136.5555555555575</v>
      </c>
      <c r="J119" s="49">
        <f t="shared" si="17"/>
        <v>4136.5555555555575</v>
      </c>
      <c r="K119" s="49">
        <f t="shared" si="17"/>
        <v>4136.5555555555575</v>
      </c>
      <c r="L119" s="49">
        <f t="shared" si="17"/>
        <v>4136.5555555555575</v>
      </c>
      <c r="M119" s="49">
        <f t="shared" si="17"/>
        <v>4136.5555555555575</v>
      </c>
      <c r="N119" s="49">
        <f t="shared" si="17"/>
        <v>4136.5555555555575</v>
      </c>
      <c r="O119" t="s">
        <v>123</v>
      </c>
    </row>
    <row r="120" spans="1:15" x14ac:dyDescent="0.25">
      <c r="A120" s="18"/>
      <c r="B120" s="15">
        <f>SUM(B114:B119)</f>
        <v>1394137.0980162963</v>
      </c>
      <c r="C120" s="38">
        <f t="shared" ref="C120:N120" si="18">SUM(C114:C119)</f>
        <v>116178.09150135802</v>
      </c>
      <c r="D120" s="38">
        <f t="shared" si="18"/>
        <v>116178.09150135802</v>
      </c>
      <c r="E120" s="38">
        <f t="shared" si="18"/>
        <v>116178.09150135802</v>
      </c>
      <c r="F120" s="38">
        <f t="shared" si="18"/>
        <v>116178.09150135802</v>
      </c>
      <c r="G120" s="38">
        <f t="shared" si="18"/>
        <v>116178.09150135802</v>
      </c>
      <c r="H120" s="38">
        <f t="shared" si="18"/>
        <v>116178.09150135802</v>
      </c>
      <c r="I120" s="38">
        <f t="shared" si="18"/>
        <v>116178.09150135802</v>
      </c>
      <c r="J120" s="38">
        <f t="shared" si="18"/>
        <v>116178.09150135802</v>
      </c>
      <c r="K120" s="38">
        <f t="shared" si="18"/>
        <v>116178.09150135802</v>
      </c>
      <c r="L120" s="38">
        <f t="shared" si="18"/>
        <v>116178.09150135802</v>
      </c>
      <c r="M120" s="38">
        <f t="shared" si="18"/>
        <v>116178.09150135802</v>
      </c>
      <c r="N120" s="38">
        <f t="shared" si="18"/>
        <v>116178.09150135802</v>
      </c>
      <c r="O120" s="36"/>
    </row>
    <row r="121" spans="1:15" x14ac:dyDescent="0.25">
      <c r="A121" s="18"/>
      <c r="B121" s="20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5" x14ac:dyDescent="0.25">
      <c r="A122" s="33" t="s">
        <v>129</v>
      </c>
      <c r="B122" s="20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5" x14ac:dyDescent="0.25">
      <c r="A123" s="18" t="s">
        <v>130</v>
      </c>
      <c r="B123" s="20">
        <v>75600</v>
      </c>
      <c r="C123" s="32">
        <f t="shared" ref="C123:N125" si="19">$B123/12</f>
        <v>6300</v>
      </c>
      <c r="D123" s="32">
        <f t="shared" si="19"/>
        <v>6300</v>
      </c>
      <c r="E123" s="32">
        <f t="shared" si="19"/>
        <v>6300</v>
      </c>
      <c r="F123" s="32">
        <f t="shared" si="19"/>
        <v>6300</v>
      </c>
      <c r="G123" s="32">
        <f t="shared" si="19"/>
        <v>6300</v>
      </c>
      <c r="H123" s="32">
        <f t="shared" si="19"/>
        <v>6300</v>
      </c>
      <c r="I123" s="32">
        <f t="shared" si="19"/>
        <v>6300</v>
      </c>
      <c r="J123" s="32">
        <f t="shared" si="19"/>
        <v>6300</v>
      </c>
      <c r="K123" s="32">
        <f t="shared" si="19"/>
        <v>6300</v>
      </c>
      <c r="L123" s="32">
        <f t="shared" si="19"/>
        <v>6300</v>
      </c>
      <c r="M123" s="32">
        <f t="shared" si="19"/>
        <v>6300</v>
      </c>
      <c r="N123" s="32">
        <f t="shared" si="19"/>
        <v>6300</v>
      </c>
    </row>
    <row r="124" spans="1:15" x14ac:dyDescent="0.25">
      <c r="A124" s="18" t="s">
        <v>131</v>
      </c>
      <c r="B124" s="20">
        <v>6720</v>
      </c>
      <c r="C124" s="32">
        <f t="shared" si="19"/>
        <v>560</v>
      </c>
      <c r="D124" s="32">
        <f t="shared" si="19"/>
        <v>560</v>
      </c>
      <c r="E124" s="32">
        <f t="shared" si="19"/>
        <v>560</v>
      </c>
      <c r="F124" s="32">
        <f t="shared" si="19"/>
        <v>560</v>
      </c>
      <c r="G124" s="32">
        <f t="shared" si="19"/>
        <v>560</v>
      </c>
      <c r="H124" s="32">
        <f t="shared" si="19"/>
        <v>560</v>
      </c>
      <c r="I124" s="32">
        <f t="shared" si="19"/>
        <v>560</v>
      </c>
      <c r="J124" s="32">
        <f t="shared" si="19"/>
        <v>560</v>
      </c>
      <c r="K124" s="32">
        <f t="shared" si="19"/>
        <v>560</v>
      </c>
      <c r="L124" s="32">
        <f t="shared" si="19"/>
        <v>560</v>
      </c>
      <c r="M124" s="32">
        <f t="shared" si="19"/>
        <v>560</v>
      </c>
      <c r="N124" s="32">
        <f t="shared" si="19"/>
        <v>560</v>
      </c>
    </row>
    <row r="125" spans="1:15" ht="17.25" x14ac:dyDescent="0.4">
      <c r="A125" s="18" t="s">
        <v>132</v>
      </c>
      <c r="B125" s="28">
        <v>1680</v>
      </c>
      <c r="C125" s="49">
        <f t="shared" si="19"/>
        <v>140</v>
      </c>
      <c r="D125" s="49">
        <f t="shared" si="19"/>
        <v>140</v>
      </c>
      <c r="E125" s="49">
        <f t="shared" si="19"/>
        <v>140</v>
      </c>
      <c r="F125" s="49">
        <f t="shared" si="19"/>
        <v>140</v>
      </c>
      <c r="G125" s="49">
        <f t="shared" si="19"/>
        <v>140</v>
      </c>
      <c r="H125" s="49">
        <f t="shared" si="19"/>
        <v>140</v>
      </c>
      <c r="I125" s="49">
        <f t="shared" si="19"/>
        <v>140</v>
      </c>
      <c r="J125" s="49">
        <f t="shared" si="19"/>
        <v>140</v>
      </c>
      <c r="K125" s="49">
        <f t="shared" si="19"/>
        <v>140</v>
      </c>
      <c r="L125" s="49">
        <f t="shared" si="19"/>
        <v>140</v>
      </c>
      <c r="M125" s="49">
        <f t="shared" si="19"/>
        <v>140</v>
      </c>
      <c r="N125" s="49">
        <f t="shared" si="19"/>
        <v>140</v>
      </c>
    </row>
    <row r="126" spans="1:15" x14ac:dyDescent="0.25">
      <c r="A126" s="37"/>
      <c r="B126" s="38">
        <f>SUM(B123:B125)</f>
        <v>84000</v>
      </c>
      <c r="C126" s="38">
        <f t="shared" ref="C126:N126" si="20">SUM(C123:C125)</f>
        <v>7000</v>
      </c>
      <c r="D126" s="38">
        <f t="shared" si="20"/>
        <v>7000</v>
      </c>
      <c r="E126" s="38">
        <f t="shared" si="20"/>
        <v>7000</v>
      </c>
      <c r="F126" s="38">
        <f t="shared" si="20"/>
        <v>7000</v>
      </c>
      <c r="G126" s="38">
        <f t="shared" si="20"/>
        <v>7000</v>
      </c>
      <c r="H126" s="38">
        <f t="shared" si="20"/>
        <v>7000</v>
      </c>
      <c r="I126" s="38">
        <f t="shared" si="20"/>
        <v>7000</v>
      </c>
      <c r="J126" s="38">
        <f t="shared" si="20"/>
        <v>7000</v>
      </c>
      <c r="K126" s="38">
        <f t="shared" si="20"/>
        <v>7000</v>
      </c>
      <c r="L126" s="38">
        <f t="shared" si="20"/>
        <v>7000</v>
      </c>
      <c r="M126" s="38">
        <f t="shared" si="20"/>
        <v>7000</v>
      </c>
      <c r="N126" s="38">
        <f t="shared" si="20"/>
        <v>7000</v>
      </c>
    </row>
    <row r="127" spans="1:15" x14ac:dyDescent="0.25">
      <c r="A127" s="37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5" x14ac:dyDescent="0.25">
      <c r="A128" s="31" t="s">
        <v>133</v>
      </c>
      <c r="B128" s="38">
        <f>B44+B49+B69+B74+B86+B100+B111+B120+B126</f>
        <v>2773324.7390924115</v>
      </c>
      <c r="C128" s="38">
        <f t="shared" ref="C128:N128" si="21">C44+C49+C69+C74+C86+C100+C111+C120+C126</f>
        <v>231110.39492436766</v>
      </c>
      <c r="D128" s="38">
        <f t="shared" si="21"/>
        <v>231110.39492436766</v>
      </c>
      <c r="E128" s="38">
        <f t="shared" si="21"/>
        <v>231110.39492436766</v>
      </c>
      <c r="F128" s="38">
        <f t="shared" si="21"/>
        <v>231110.39492436766</v>
      </c>
      <c r="G128" s="38">
        <f t="shared" si="21"/>
        <v>231110.39492436766</v>
      </c>
      <c r="H128" s="38">
        <f t="shared" si="21"/>
        <v>231110.39492436766</v>
      </c>
      <c r="I128" s="38">
        <f t="shared" si="21"/>
        <v>231110.39492436766</v>
      </c>
      <c r="J128" s="38">
        <f t="shared" si="21"/>
        <v>231110.39492436766</v>
      </c>
      <c r="K128" s="38">
        <f t="shared" si="21"/>
        <v>231110.39492436766</v>
      </c>
      <c r="L128" s="38">
        <f t="shared" si="21"/>
        <v>231110.39492436766</v>
      </c>
      <c r="M128" s="38">
        <f t="shared" si="21"/>
        <v>231110.39492436766</v>
      </c>
      <c r="N128" s="38">
        <f t="shared" si="21"/>
        <v>231110.39492436766</v>
      </c>
    </row>
    <row r="129" spans="1:14" x14ac:dyDescent="0.25"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</row>
    <row r="130" spans="1:14" x14ac:dyDescent="0.25">
      <c r="A130" s="31" t="s">
        <v>134</v>
      </c>
      <c r="B130" s="38">
        <f>B30-B128</f>
        <v>2540425.2609075885</v>
      </c>
      <c r="C130" s="38">
        <f t="shared" ref="C130:N130" si="22">C30-C128</f>
        <v>211702.10507563234</v>
      </c>
      <c r="D130" s="38">
        <f t="shared" si="22"/>
        <v>211702.10507563234</v>
      </c>
      <c r="E130" s="38">
        <f t="shared" si="22"/>
        <v>211702.10507563234</v>
      </c>
      <c r="F130" s="38">
        <f t="shared" si="22"/>
        <v>211702.10507563234</v>
      </c>
      <c r="G130" s="38">
        <f t="shared" si="22"/>
        <v>211702.10507563234</v>
      </c>
      <c r="H130" s="38">
        <f t="shared" si="22"/>
        <v>211702.10507563234</v>
      </c>
      <c r="I130" s="38">
        <f t="shared" si="22"/>
        <v>211702.10507563234</v>
      </c>
      <c r="J130" s="38">
        <f t="shared" si="22"/>
        <v>211702.10507563234</v>
      </c>
      <c r="K130" s="38">
        <f t="shared" si="22"/>
        <v>211702.10507563234</v>
      </c>
      <c r="L130" s="38">
        <f t="shared" si="22"/>
        <v>211702.10507563234</v>
      </c>
      <c r="M130" s="38">
        <f t="shared" si="22"/>
        <v>211702.10507563234</v>
      </c>
      <c r="N130" s="38">
        <f t="shared" si="22"/>
        <v>211702.10507563234</v>
      </c>
    </row>
    <row r="133" spans="1:14" x14ac:dyDescent="0.25">
      <c r="B133" s="39"/>
    </row>
    <row r="135" spans="1:14" x14ac:dyDescent="0.25">
      <c r="B135" s="3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46F30-9128-4AE3-9F1A-397CB748FCEB}">
  <dimension ref="A3:O130"/>
  <sheetViews>
    <sheetView showGridLines="0" workbookViewId="0"/>
  </sheetViews>
  <sheetFormatPr defaultRowHeight="15" x14ac:dyDescent="0.25"/>
  <cols>
    <col min="1" max="1" width="45.85546875" bestFit="1" customWidth="1"/>
    <col min="2" max="2" width="11.28515625" customWidth="1"/>
    <col min="3" max="14" width="9.7109375" bestFit="1" customWidth="1"/>
  </cols>
  <sheetData>
    <row r="3" spans="1:15" x14ac:dyDescent="0.25">
      <c r="B3" s="8" t="s">
        <v>8</v>
      </c>
      <c r="C3" s="44">
        <v>44013</v>
      </c>
      <c r="D3" s="44">
        <v>44044</v>
      </c>
      <c r="E3" s="44">
        <v>44075</v>
      </c>
      <c r="F3" s="44">
        <v>44105</v>
      </c>
      <c r="G3" s="44">
        <v>44136</v>
      </c>
      <c r="H3" s="44">
        <v>44166</v>
      </c>
      <c r="I3" s="44">
        <v>44197</v>
      </c>
      <c r="J3" s="44">
        <v>44228</v>
      </c>
      <c r="K3" s="44">
        <v>44256</v>
      </c>
      <c r="L3" s="44">
        <v>44287</v>
      </c>
      <c r="M3" s="44">
        <v>44317</v>
      </c>
      <c r="N3" s="44">
        <v>44348</v>
      </c>
    </row>
    <row r="4" spans="1:15" x14ac:dyDescent="0.25">
      <c r="B4" s="8"/>
    </row>
    <row r="5" spans="1:15" x14ac:dyDescent="0.25">
      <c r="B5" s="8"/>
    </row>
    <row r="6" spans="1:15" x14ac:dyDescent="0.25">
      <c r="A6" s="11" t="s">
        <v>11</v>
      </c>
      <c r="B6" s="12">
        <v>3</v>
      </c>
    </row>
    <row r="7" spans="1:15" x14ac:dyDescent="0.25">
      <c r="A7" s="11" t="s">
        <v>12</v>
      </c>
      <c r="B7" s="16">
        <v>7.0866141732283477E-2</v>
      </c>
    </row>
    <row r="8" spans="1:15" x14ac:dyDescent="0.25">
      <c r="A8" s="11" t="s">
        <v>13</v>
      </c>
      <c r="B8" s="16">
        <v>9.2071611253196947E-2</v>
      </c>
    </row>
    <row r="9" spans="1:15" x14ac:dyDescent="0.25">
      <c r="B9" s="8"/>
    </row>
    <row r="10" spans="1:15" x14ac:dyDescent="0.25">
      <c r="A10" s="11" t="s">
        <v>14</v>
      </c>
    </row>
    <row r="11" spans="1:15" x14ac:dyDescent="0.25">
      <c r="A11" s="18" t="s">
        <v>15</v>
      </c>
      <c r="B11" s="19">
        <v>0</v>
      </c>
      <c r="C11" s="32">
        <f>$B11/12</f>
        <v>0</v>
      </c>
      <c r="D11" s="32">
        <f>$B11/12</f>
        <v>0</v>
      </c>
      <c r="E11" s="32">
        <f t="shared" ref="E11:N26" si="0">$B11/12</f>
        <v>0</v>
      </c>
      <c r="F11" s="32">
        <f t="shared" si="0"/>
        <v>0</v>
      </c>
      <c r="G11" s="32">
        <f t="shared" si="0"/>
        <v>0</v>
      </c>
      <c r="H11" s="32">
        <f t="shared" si="0"/>
        <v>0</v>
      </c>
      <c r="I11" s="32">
        <f t="shared" si="0"/>
        <v>0</v>
      </c>
      <c r="J11" s="32">
        <f t="shared" si="0"/>
        <v>0</v>
      </c>
      <c r="K11" s="32">
        <f t="shared" si="0"/>
        <v>0</v>
      </c>
      <c r="L11" s="32">
        <f t="shared" si="0"/>
        <v>0</v>
      </c>
      <c r="M11" s="32">
        <f t="shared" si="0"/>
        <v>0</v>
      </c>
      <c r="N11" s="32">
        <f t="shared" si="0"/>
        <v>0</v>
      </c>
      <c r="O11" t="s">
        <v>16</v>
      </c>
    </row>
    <row r="12" spans="1:15" x14ac:dyDescent="0.25">
      <c r="A12" s="18" t="s">
        <v>17</v>
      </c>
      <c r="B12" s="19">
        <v>0</v>
      </c>
      <c r="C12" s="32">
        <f t="shared" ref="C12:N29" si="1">$B12/12</f>
        <v>0</v>
      </c>
      <c r="D12" s="32">
        <f t="shared" si="1"/>
        <v>0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 t="shared" si="0"/>
        <v>0</v>
      </c>
      <c r="I12" s="32">
        <f t="shared" si="0"/>
        <v>0</v>
      </c>
      <c r="J12" s="32">
        <f t="shared" si="0"/>
        <v>0</v>
      </c>
      <c r="K12" s="32">
        <f t="shared" si="0"/>
        <v>0</v>
      </c>
      <c r="L12" s="32">
        <f t="shared" si="0"/>
        <v>0</v>
      </c>
      <c r="M12" s="32">
        <f t="shared" si="0"/>
        <v>0</v>
      </c>
      <c r="N12" s="32">
        <f t="shared" si="0"/>
        <v>0</v>
      </c>
    </row>
    <row r="13" spans="1:15" x14ac:dyDescent="0.25">
      <c r="A13" s="18" t="s">
        <v>18</v>
      </c>
      <c r="B13" s="19">
        <v>0</v>
      </c>
      <c r="C13" s="32">
        <f t="shared" si="1"/>
        <v>0</v>
      </c>
      <c r="D13" s="32">
        <f t="shared" si="1"/>
        <v>0</v>
      </c>
      <c r="E13" s="32">
        <f t="shared" si="0"/>
        <v>0</v>
      </c>
      <c r="F13" s="32">
        <f t="shared" si="0"/>
        <v>0</v>
      </c>
      <c r="G13" s="32">
        <f t="shared" si="0"/>
        <v>0</v>
      </c>
      <c r="H13" s="32">
        <f t="shared" si="0"/>
        <v>0</v>
      </c>
      <c r="I13" s="32">
        <f t="shared" si="0"/>
        <v>0</v>
      </c>
      <c r="J13" s="32">
        <f t="shared" si="0"/>
        <v>0</v>
      </c>
      <c r="K13" s="32">
        <f t="shared" si="0"/>
        <v>0</v>
      </c>
      <c r="L13" s="32">
        <f t="shared" si="0"/>
        <v>0</v>
      </c>
      <c r="M13" s="32">
        <f t="shared" si="0"/>
        <v>0</v>
      </c>
      <c r="N13" s="32">
        <f t="shared" si="0"/>
        <v>0</v>
      </c>
      <c r="O13" t="s">
        <v>19</v>
      </c>
    </row>
    <row r="14" spans="1:15" x14ac:dyDescent="0.25">
      <c r="A14" s="18" t="s">
        <v>20</v>
      </c>
      <c r="B14" s="22">
        <v>0</v>
      </c>
      <c r="C14" s="32">
        <f t="shared" si="1"/>
        <v>0</v>
      </c>
      <c r="D14" s="32">
        <f t="shared" si="1"/>
        <v>0</v>
      </c>
      <c r="E14" s="32">
        <f t="shared" si="0"/>
        <v>0</v>
      </c>
      <c r="F14" s="32">
        <f t="shared" si="0"/>
        <v>0</v>
      </c>
      <c r="G14" s="32">
        <f t="shared" si="0"/>
        <v>0</v>
      </c>
      <c r="H14" s="32">
        <f t="shared" si="0"/>
        <v>0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</row>
    <row r="15" spans="1:15" x14ac:dyDescent="0.25">
      <c r="A15" s="18" t="s">
        <v>21</v>
      </c>
      <c r="B15" s="22">
        <v>0</v>
      </c>
      <c r="C15" s="32">
        <f t="shared" si="1"/>
        <v>0</v>
      </c>
      <c r="D15" s="32">
        <f t="shared" si="1"/>
        <v>0</v>
      </c>
      <c r="E15" s="32">
        <f t="shared" si="0"/>
        <v>0</v>
      </c>
      <c r="F15" s="32">
        <f t="shared" si="0"/>
        <v>0</v>
      </c>
      <c r="G15" s="32">
        <f t="shared" si="0"/>
        <v>0</v>
      </c>
      <c r="H15" s="32">
        <f t="shared" si="0"/>
        <v>0</v>
      </c>
      <c r="I15" s="32">
        <f t="shared" si="0"/>
        <v>0</v>
      </c>
      <c r="J15" s="32">
        <f t="shared" si="0"/>
        <v>0</v>
      </c>
      <c r="K15" s="32">
        <f t="shared" si="0"/>
        <v>0</v>
      </c>
      <c r="L15" s="32">
        <f t="shared" si="0"/>
        <v>0</v>
      </c>
      <c r="M15" s="32">
        <f t="shared" si="0"/>
        <v>0</v>
      </c>
      <c r="N15" s="32">
        <f t="shared" si="0"/>
        <v>0</v>
      </c>
    </row>
    <row r="16" spans="1:15" x14ac:dyDescent="0.25">
      <c r="A16" s="18" t="s">
        <v>22</v>
      </c>
      <c r="B16" s="22">
        <v>0</v>
      </c>
      <c r="C16" s="32">
        <f t="shared" si="1"/>
        <v>0</v>
      </c>
      <c r="D16" s="32">
        <f t="shared" si="1"/>
        <v>0</v>
      </c>
      <c r="E16" s="32">
        <f t="shared" si="0"/>
        <v>0</v>
      </c>
      <c r="F16" s="32">
        <f t="shared" si="0"/>
        <v>0</v>
      </c>
      <c r="G16" s="32">
        <f t="shared" si="0"/>
        <v>0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32">
        <f t="shared" si="0"/>
        <v>0</v>
      </c>
      <c r="M16" s="32">
        <f t="shared" si="0"/>
        <v>0</v>
      </c>
      <c r="N16" s="32">
        <f t="shared" si="0"/>
        <v>0</v>
      </c>
    </row>
    <row r="17" spans="1:15" x14ac:dyDescent="0.25">
      <c r="A17" s="18" t="s">
        <v>23</v>
      </c>
      <c r="B17" s="22"/>
      <c r="C17" s="32">
        <f t="shared" si="1"/>
        <v>0</v>
      </c>
      <c r="D17" s="32">
        <f t="shared" si="1"/>
        <v>0</v>
      </c>
      <c r="E17" s="32">
        <f t="shared" si="0"/>
        <v>0</v>
      </c>
      <c r="F17" s="32">
        <f t="shared" si="0"/>
        <v>0</v>
      </c>
      <c r="G17" s="32">
        <f t="shared" si="0"/>
        <v>0</v>
      </c>
      <c r="H17" s="32">
        <f t="shared" si="0"/>
        <v>0</v>
      </c>
      <c r="I17" s="32">
        <f t="shared" si="0"/>
        <v>0</v>
      </c>
      <c r="J17" s="32">
        <f t="shared" si="0"/>
        <v>0</v>
      </c>
      <c r="K17" s="32">
        <f t="shared" si="0"/>
        <v>0</v>
      </c>
      <c r="L17" s="32">
        <f t="shared" si="0"/>
        <v>0</v>
      </c>
      <c r="M17" s="32">
        <f t="shared" si="0"/>
        <v>0</v>
      </c>
      <c r="N17" s="32">
        <f t="shared" si="0"/>
        <v>0</v>
      </c>
      <c r="O17" t="s">
        <v>24</v>
      </c>
    </row>
    <row r="18" spans="1:15" x14ac:dyDescent="0.25">
      <c r="A18" s="18" t="s">
        <v>25</v>
      </c>
      <c r="B18" s="22">
        <v>0</v>
      </c>
      <c r="C18" s="32">
        <f t="shared" si="1"/>
        <v>0</v>
      </c>
      <c r="D18" s="32">
        <f t="shared" si="1"/>
        <v>0</v>
      </c>
      <c r="E18" s="32">
        <f t="shared" si="0"/>
        <v>0</v>
      </c>
      <c r="F18" s="32">
        <f t="shared" si="0"/>
        <v>0</v>
      </c>
      <c r="G18" s="32">
        <f t="shared" si="0"/>
        <v>0</v>
      </c>
      <c r="H18" s="32">
        <f t="shared" si="0"/>
        <v>0</v>
      </c>
      <c r="I18" s="32">
        <f t="shared" si="0"/>
        <v>0</v>
      </c>
      <c r="J18" s="32">
        <f t="shared" si="0"/>
        <v>0</v>
      </c>
      <c r="K18" s="32">
        <f t="shared" si="0"/>
        <v>0</v>
      </c>
      <c r="L18" s="32">
        <f t="shared" si="0"/>
        <v>0</v>
      </c>
      <c r="M18" s="32">
        <f t="shared" si="0"/>
        <v>0</v>
      </c>
      <c r="N18" s="32">
        <f t="shared" si="0"/>
        <v>0</v>
      </c>
    </row>
    <row r="19" spans="1:15" x14ac:dyDescent="0.25">
      <c r="A19" s="18" t="s">
        <v>26</v>
      </c>
      <c r="B19" s="22">
        <v>0</v>
      </c>
      <c r="C19" s="32">
        <f t="shared" si="1"/>
        <v>0</v>
      </c>
      <c r="D19" s="32">
        <f t="shared" si="1"/>
        <v>0</v>
      </c>
      <c r="E19" s="32">
        <f t="shared" si="0"/>
        <v>0</v>
      </c>
      <c r="F19" s="32">
        <f t="shared" si="0"/>
        <v>0</v>
      </c>
      <c r="G19" s="32">
        <f t="shared" si="0"/>
        <v>0</v>
      </c>
      <c r="H19" s="32">
        <f t="shared" si="0"/>
        <v>0</v>
      </c>
      <c r="I19" s="32">
        <f t="shared" si="0"/>
        <v>0</v>
      </c>
      <c r="J19" s="32">
        <f t="shared" si="0"/>
        <v>0</v>
      </c>
      <c r="K19" s="32">
        <f t="shared" si="0"/>
        <v>0</v>
      </c>
      <c r="L19" s="32">
        <f t="shared" si="0"/>
        <v>0</v>
      </c>
      <c r="M19" s="32">
        <f t="shared" si="0"/>
        <v>0</v>
      </c>
      <c r="N19" s="32">
        <f t="shared" si="0"/>
        <v>0</v>
      </c>
    </row>
    <row r="20" spans="1:15" x14ac:dyDescent="0.25">
      <c r="A20" s="18" t="s">
        <v>27</v>
      </c>
      <c r="B20" s="22">
        <v>0</v>
      </c>
      <c r="C20" s="32">
        <f t="shared" si="1"/>
        <v>0</v>
      </c>
      <c r="D20" s="32">
        <f t="shared" si="1"/>
        <v>0</v>
      </c>
      <c r="E20" s="32">
        <f t="shared" si="0"/>
        <v>0</v>
      </c>
      <c r="F20" s="32">
        <f t="shared" si="0"/>
        <v>0</v>
      </c>
      <c r="G20" s="32">
        <f t="shared" si="0"/>
        <v>0</v>
      </c>
      <c r="H20" s="32">
        <f t="shared" si="0"/>
        <v>0</v>
      </c>
      <c r="I20" s="32">
        <f t="shared" si="0"/>
        <v>0</v>
      </c>
      <c r="J20" s="32">
        <f t="shared" si="0"/>
        <v>0</v>
      </c>
      <c r="K20" s="32">
        <f t="shared" si="0"/>
        <v>0</v>
      </c>
      <c r="L20" s="32">
        <f t="shared" si="0"/>
        <v>0</v>
      </c>
      <c r="M20" s="32">
        <f t="shared" si="0"/>
        <v>0</v>
      </c>
      <c r="N20" s="32">
        <f t="shared" si="0"/>
        <v>0</v>
      </c>
    </row>
    <row r="21" spans="1:15" x14ac:dyDescent="0.25">
      <c r="A21" s="18" t="s">
        <v>28</v>
      </c>
      <c r="B21" s="22"/>
      <c r="C21" s="32">
        <f t="shared" si="1"/>
        <v>0</v>
      </c>
      <c r="D21" s="32">
        <f t="shared" si="1"/>
        <v>0</v>
      </c>
      <c r="E21" s="32">
        <f t="shared" si="0"/>
        <v>0</v>
      </c>
      <c r="F21" s="32">
        <f t="shared" si="0"/>
        <v>0</v>
      </c>
      <c r="G21" s="32">
        <f t="shared" si="0"/>
        <v>0</v>
      </c>
      <c r="H21" s="32">
        <f t="shared" si="0"/>
        <v>0</v>
      </c>
      <c r="I21" s="32">
        <f t="shared" si="0"/>
        <v>0</v>
      </c>
      <c r="J21" s="32">
        <f t="shared" si="0"/>
        <v>0</v>
      </c>
      <c r="K21" s="32">
        <f t="shared" si="0"/>
        <v>0</v>
      </c>
      <c r="L21" s="32">
        <f t="shared" si="0"/>
        <v>0</v>
      </c>
      <c r="M21" s="32">
        <f t="shared" si="0"/>
        <v>0</v>
      </c>
      <c r="N21" s="32">
        <f t="shared" si="0"/>
        <v>0</v>
      </c>
      <c r="O21" t="s">
        <v>29</v>
      </c>
    </row>
    <row r="22" spans="1:15" x14ac:dyDescent="0.25">
      <c r="A22" s="18" t="s">
        <v>30</v>
      </c>
      <c r="B22" s="22">
        <v>0</v>
      </c>
      <c r="C22" s="32">
        <f t="shared" si="1"/>
        <v>0</v>
      </c>
      <c r="D22" s="32">
        <f t="shared" si="1"/>
        <v>0</v>
      </c>
      <c r="E22" s="32">
        <f t="shared" si="0"/>
        <v>0</v>
      </c>
      <c r="F22" s="32">
        <f t="shared" si="0"/>
        <v>0</v>
      </c>
      <c r="G22" s="32">
        <f t="shared" si="0"/>
        <v>0</v>
      </c>
      <c r="H22" s="32">
        <f t="shared" si="0"/>
        <v>0</v>
      </c>
      <c r="I22" s="32">
        <f t="shared" si="0"/>
        <v>0</v>
      </c>
      <c r="J22" s="32">
        <f t="shared" si="0"/>
        <v>0</v>
      </c>
      <c r="K22" s="32">
        <f t="shared" si="0"/>
        <v>0</v>
      </c>
      <c r="L22" s="32">
        <f t="shared" si="0"/>
        <v>0</v>
      </c>
      <c r="M22" s="32">
        <f t="shared" si="0"/>
        <v>0</v>
      </c>
      <c r="N22" s="32">
        <f t="shared" si="0"/>
        <v>0</v>
      </c>
      <c r="O22" t="s">
        <v>24</v>
      </c>
    </row>
    <row r="23" spans="1:15" x14ac:dyDescent="0.25">
      <c r="A23" s="18" t="s">
        <v>31</v>
      </c>
      <c r="B23" s="22">
        <v>0</v>
      </c>
      <c r="C23" s="32">
        <f t="shared" si="1"/>
        <v>0</v>
      </c>
      <c r="D23" s="32">
        <f t="shared" si="1"/>
        <v>0</v>
      </c>
      <c r="E23" s="32">
        <f t="shared" si="0"/>
        <v>0</v>
      </c>
      <c r="F23" s="32">
        <f t="shared" si="0"/>
        <v>0</v>
      </c>
      <c r="G23" s="32">
        <f t="shared" si="0"/>
        <v>0</v>
      </c>
      <c r="H23" s="32">
        <f t="shared" si="0"/>
        <v>0</v>
      </c>
      <c r="I23" s="32">
        <f t="shared" si="0"/>
        <v>0</v>
      </c>
      <c r="J23" s="32">
        <f t="shared" si="0"/>
        <v>0</v>
      </c>
      <c r="K23" s="32">
        <f t="shared" si="0"/>
        <v>0</v>
      </c>
      <c r="L23" s="32">
        <f t="shared" si="0"/>
        <v>0</v>
      </c>
      <c r="M23" s="32">
        <f t="shared" si="0"/>
        <v>0</v>
      </c>
      <c r="N23" s="32">
        <f t="shared" si="0"/>
        <v>0</v>
      </c>
    </row>
    <row r="24" spans="1:15" x14ac:dyDescent="0.25">
      <c r="A24" s="18" t="s">
        <v>32</v>
      </c>
      <c r="B24" s="22">
        <v>0</v>
      </c>
      <c r="C24" s="32">
        <f t="shared" si="1"/>
        <v>0</v>
      </c>
      <c r="D24" s="32">
        <f t="shared" si="1"/>
        <v>0</v>
      </c>
      <c r="E24" s="32">
        <f t="shared" si="0"/>
        <v>0</v>
      </c>
      <c r="F24" s="32">
        <f t="shared" si="0"/>
        <v>0</v>
      </c>
      <c r="G24" s="32">
        <f t="shared" si="0"/>
        <v>0</v>
      </c>
      <c r="H24" s="32">
        <f t="shared" si="0"/>
        <v>0</v>
      </c>
      <c r="I24" s="32">
        <f t="shared" si="0"/>
        <v>0</v>
      </c>
      <c r="J24" s="32">
        <f t="shared" si="0"/>
        <v>0</v>
      </c>
      <c r="K24" s="32">
        <f t="shared" si="0"/>
        <v>0</v>
      </c>
      <c r="L24" s="32">
        <f t="shared" si="0"/>
        <v>0</v>
      </c>
      <c r="M24" s="32">
        <f t="shared" si="0"/>
        <v>0</v>
      </c>
      <c r="N24" s="32">
        <f t="shared" si="0"/>
        <v>0</v>
      </c>
      <c r="O24" t="s">
        <v>33</v>
      </c>
    </row>
    <row r="25" spans="1:15" x14ac:dyDescent="0.25">
      <c r="A25" s="18" t="s">
        <v>34</v>
      </c>
      <c r="B25" s="22">
        <v>0</v>
      </c>
      <c r="C25" s="32">
        <f t="shared" si="1"/>
        <v>0</v>
      </c>
      <c r="D25" s="32">
        <f t="shared" si="1"/>
        <v>0</v>
      </c>
      <c r="E25" s="32">
        <f t="shared" si="0"/>
        <v>0</v>
      </c>
      <c r="F25" s="32">
        <f t="shared" si="0"/>
        <v>0</v>
      </c>
      <c r="G25" s="32">
        <f t="shared" si="0"/>
        <v>0</v>
      </c>
      <c r="H25" s="32">
        <f t="shared" si="0"/>
        <v>0</v>
      </c>
      <c r="I25" s="32">
        <f t="shared" si="0"/>
        <v>0</v>
      </c>
      <c r="J25" s="32">
        <f t="shared" si="0"/>
        <v>0</v>
      </c>
      <c r="K25" s="32">
        <f t="shared" si="0"/>
        <v>0</v>
      </c>
      <c r="L25" s="32">
        <f t="shared" si="0"/>
        <v>0</v>
      </c>
      <c r="M25" s="32">
        <f t="shared" si="0"/>
        <v>0</v>
      </c>
      <c r="N25" s="32">
        <f t="shared" si="0"/>
        <v>0</v>
      </c>
      <c r="O25" t="s">
        <v>35</v>
      </c>
    </row>
    <row r="26" spans="1:15" x14ac:dyDescent="0.25">
      <c r="A26" s="18" t="s">
        <v>36</v>
      </c>
      <c r="B26" s="22">
        <v>0</v>
      </c>
      <c r="C26" s="32">
        <f t="shared" si="1"/>
        <v>0</v>
      </c>
      <c r="D26" s="32">
        <f t="shared" si="1"/>
        <v>0</v>
      </c>
      <c r="E26" s="32">
        <f t="shared" si="0"/>
        <v>0</v>
      </c>
      <c r="F26" s="32">
        <f t="shared" si="0"/>
        <v>0</v>
      </c>
      <c r="G26" s="32">
        <f t="shared" si="0"/>
        <v>0</v>
      </c>
      <c r="H26" s="32">
        <f t="shared" si="0"/>
        <v>0</v>
      </c>
      <c r="I26" s="32">
        <f t="shared" si="0"/>
        <v>0</v>
      </c>
      <c r="J26" s="32">
        <f t="shared" si="0"/>
        <v>0</v>
      </c>
      <c r="K26" s="32">
        <f t="shared" si="0"/>
        <v>0</v>
      </c>
      <c r="L26" s="32">
        <f t="shared" si="0"/>
        <v>0</v>
      </c>
      <c r="M26" s="32">
        <f t="shared" si="0"/>
        <v>0</v>
      </c>
      <c r="N26" s="32">
        <f t="shared" si="0"/>
        <v>0</v>
      </c>
    </row>
    <row r="27" spans="1:15" x14ac:dyDescent="0.25">
      <c r="A27" s="18" t="s">
        <v>37</v>
      </c>
      <c r="B27" s="22">
        <v>0</v>
      </c>
      <c r="C27" s="32">
        <f t="shared" si="1"/>
        <v>0</v>
      </c>
      <c r="D27" s="32">
        <f t="shared" si="1"/>
        <v>0</v>
      </c>
      <c r="E27" s="32">
        <f t="shared" si="1"/>
        <v>0</v>
      </c>
      <c r="F27" s="32">
        <f t="shared" si="1"/>
        <v>0</v>
      </c>
      <c r="G27" s="32">
        <f t="shared" si="1"/>
        <v>0</v>
      </c>
      <c r="H27" s="32">
        <f t="shared" si="1"/>
        <v>0</v>
      </c>
      <c r="I27" s="32">
        <f t="shared" si="1"/>
        <v>0</v>
      </c>
      <c r="J27" s="32">
        <f t="shared" si="1"/>
        <v>0</v>
      </c>
      <c r="K27" s="32">
        <f t="shared" si="1"/>
        <v>0</v>
      </c>
      <c r="L27" s="32">
        <f t="shared" si="1"/>
        <v>0</v>
      </c>
      <c r="M27" s="32">
        <f t="shared" si="1"/>
        <v>0</v>
      </c>
      <c r="N27" s="32">
        <f t="shared" si="1"/>
        <v>0</v>
      </c>
    </row>
    <row r="28" spans="1:15" x14ac:dyDescent="0.25">
      <c r="A28" s="18" t="s">
        <v>38</v>
      </c>
      <c r="B28" s="25">
        <v>0</v>
      </c>
      <c r="C28" s="32">
        <f t="shared" si="1"/>
        <v>0</v>
      </c>
      <c r="D28" s="32">
        <f t="shared" si="1"/>
        <v>0</v>
      </c>
      <c r="E28" s="32">
        <f t="shared" si="1"/>
        <v>0</v>
      </c>
      <c r="F28" s="32">
        <f t="shared" si="1"/>
        <v>0</v>
      </c>
      <c r="G28" s="32">
        <f t="shared" si="1"/>
        <v>0</v>
      </c>
      <c r="H28" s="32">
        <f t="shared" si="1"/>
        <v>0</v>
      </c>
      <c r="I28" s="32">
        <f t="shared" si="1"/>
        <v>0</v>
      </c>
      <c r="J28" s="32">
        <f t="shared" si="1"/>
        <v>0</v>
      </c>
      <c r="K28" s="32">
        <f t="shared" si="1"/>
        <v>0</v>
      </c>
      <c r="L28" s="32">
        <f t="shared" si="1"/>
        <v>0</v>
      </c>
      <c r="M28" s="32">
        <f t="shared" si="1"/>
        <v>0</v>
      </c>
      <c r="N28" s="32">
        <f t="shared" si="1"/>
        <v>0</v>
      </c>
      <c r="O28" t="s">
        <v>39</v>
      </c>
    </row>
    <row r="29" spans="1:15" ht="17.25" x14ac:dyDescent="0.4">
      <c r="A29" s="18" t="s">
        <v>40</v>
      </c>
      <c r="B29" s="29">
        <v>0</v>
      </c>
      <c r="C29" s="49">
        <f t="shared" si="1"/>
        <v>0</v>
      </c>
      <c r="D29" s="49">
        <f t="shared" si="1"/>
        <v>0</v>
      </c>
      <c r="E29" s="49">
        <f t="shared" si="1"/>
        <v>0</v>
      </c>
      <c r="F29" s="49">
        <f t="shared" si="1"/>
        <v>0</v>
      </c>
      <c r="G29" s="49">
        <f t="shared" si="1"/>
        <v>0</v>
      </c>
      <c r="H29" s="49">
        <f t="shared" si="1"/>
        <v>0</v>
      </c>
      <c r="I29" s="49">
        <f t="shared" si="1"/>
        <v>0</v>
      </c>
      <c r="J29" s="49">
        <f t="shared" si="1"/>
        <v>0</v>
      </c>
      <c r="K29" s="49">
        <f t="shared" si="1"/>
        <v>0</v>
      </c>
      <c r="L29" s="49">
        <f t="shared" si="1"/>
        <v>0</v>
      </c>
      <c r="M29" s="49">
        <f t="shared" si="1"/>
        <v>0</v>
      </c>
      <c r="N29" s="49">
        <f t="shared" si="1"/>
        <v>0</v>
      </c>
    </row>
    <row r="30" spans="1:15" x14ac:dyDescent="0.25">
      <c r="A30" s="31" t="s">
        <v>41</v>
      </c>
      <c r="B30" s="15">
        <f>SUM(B11:B29)</f>
        <v>0</v>
      </c>
      <c r="C30" s="38">
        <f t="shared" ref="C30:N30" si="2">SUM(C11:C29)</f>
        <v>0</v>
      </c>
      <c r="D30" s="38">
        <f t="shared" si="2"/>
        <v>0</v>
      </c>
      <c r="E30" s="38">
        <f t="shared" si="2"/>
        <v>0</v>
      </c>
      <c r="F30" s="38">
        <f t="shared" si="2"/>
        <v>0</v>
      </c>
      <c r="G30" s="38">
        <f t="shared" si="2"/>
        <v>0</v>
      </c>
      <c r="H30" s="38">
        <f t="shared" si="2"/>
        <v>0</v>
      </c>
      <c r="I30" s="38">
        <f t="shared" si="2"/>
        <v>0</v>
      </c>
      <c r="J30" s="38">
        <f t="shared" si="2"/>
        <v>0</v>
      </c>
      <c r="K30" s="38">
        <f t="shared" si="2"/>
        <v>0</v>
      </c>
      <c r="L30" s="38">
        <f t="shared" si="2"/>
        <v>0</v>
      </c>
      <c r="M30" s="38">
        <f t="shared" si="2"/>
        <v>0</v>
      </c>
      <c r="N30" s="38">
        <f t="shared" si="2"/>
        <v>0</v>
      </c>
    </row>
    <row r="31" spans="1:15" x14ac:dyDescent="0.25">
      <c r="A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x14ac:dyDescent="0.25">
      <c r="A32" s="11" t="s">
        <v>42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5" x14ac:dyDescent="0.25">
      <c r="A33" s="33" t="s">
        <v>43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5" x14ac:dyDescent="0.25">
      <c r="A34" s="18" t="s">
        <v>44</v>
      </c>
      <c r="B34" s="20">
        <v>2000</v>
      </c>
      <c r="C34" s="32">
        <f t="shared" ref="C34:N43" si="3">$B34/12</f>
        <v>166.66666666666666</v>
      </c>
      <c r="D34" s="32">
        <f t="shared" si="3"/>
        <v>166.66666666666666</v>
      </c>
      <c r="E34" s="32">
        <f t="shared" si="3"/>
        <v>166.66666666666666</v>
      </c>
      <c r="F34" s="32">
        <f t="shared" si="3"/>
        <v>166.66666666666666</v>
      </c>
      <c r="G34" s="32">
        <f t="shared" si="3"/>
        <v>166.66666666666666</v>
      </c>
      <c r="H34" s="32">
        <f t="shared" si="3"/>
        <v>166.66666666666666</v>
      </c>
      <c r="I34" s="32">
        <f t="shared" si="3"/>
        <v>166.66666666666666</v>
      </c>
      <c r="J34" s="32">
        <f t="shared" si="3"/>
        <v>166.66666666666666</v>
      </c>
      <c r="K34" s="32">
        <f t="shared" si="3"/>
        <v>166.66666666666666</v>
      </c>
      <c r="L34" s="32">
        <f t="shared" si="3"/>
        <v>166.66666666666666</v>
      </c>
      <c r="M34" s="32">
        <f t="shared" si="3"/>
        <v>166.66666666666666</v>
      </c>
      <c r="N34" s="32">
        <f t="shared" si="3"/>
        <v>166.66666666666666</v>
      </c>
    </row>
    <row r="35" spans="1:15" x14ac:dyDescent="0.25">
      <c r="A35" s="18" t="s">
        <v>45</v>
      </c>
      <c r="B35" s="20">
        <v>0</v>
      </c>
      <c r="C35" s="32">
        <f t="shared" si="3"/>
        <v>0</v>
      </c>
      <c r="D35" s="32">
        <f t="shared" si="3"/>
        <v>0</v>
      </c>
      <c r="E35" s="32">
        <f t="shared" si="3"/>
        <v>0</v>
      </c>
      <c r="F35" s="32">
        <f t="shared" si="3"/>
        <v>0</v>
      </c>
      <c r="G35" s="32">
        <f t="shared" si="3"/>
        <v>0</v>
      </c>
      <c r="H35" s="32">
        <f t="shared" si="3"/>
        <v>0</v>
      </c>
      <c r="I35" s="32">
        <f t="shared" si="3"/>
        <v>0</v>
      </c>
      <c r="J35" s="32">
        <f t="shared" si="3"/>
        <v>0</v>
      </c>
      <c r="K35" s="32">
        <f t="shared" si="3"/>
        <v>0</v>
      </c>
      <c r="L35" s="32">
        <f t="shared" si="3"/>
        <v>0</v>
      </c>
      <c r="M35" s="32">
        <f t="shared" si="3"/>
        <v>0</v>
      </c>
      <c r="N35" s="32">
        <f t="shared" si="3"/>
        <v>0</v>
      </c>
    </row>
    <row r="36" spans="1:15" x14ac:dyDescent="0.25">
      <c r="A36" s="18" t="s">
        <v>46</v>
      </c>
      <c r="B36" s="50">
        <v>600000</v>
      </c>
      <c r="C36" s="32">
        <f t="shared" si="3"/>
        <v>50000</v>
      </c>
      <c r="D36" s="32">
        <f t="shared" si="3"/>
        <v>50000</v>
      </c>
      <c r="E36" s="32">
        <f t="shared" si="3"/>
        <v>50000</v>
      </c>
      <c r="F36" s="32">
        <f t="shared" si="3"/>
        <v>50000</v>
      </c>
      <c r="G36" s="32">
        <f t="shared" si="3"/>
        <v>50000</v>
      </c>
      <c r="H36" s="32">
        <f t="shared" si="3"/>
        <v>50000</v>
      </c>
      <c r="I36" s="32">
        <f t="shared" si="3"/>
        <v>50000</v>
      </c>
      <c r="J36" s="32">
        <f t="shared" si="3"/>
        <v>50000</v>
      </c>
      <c r="K36" s="32">
        <f t="shared" si="3"/>
        <v>50000</v>
      </c>
      <c r="L36" s="32">
        <f t="shared" si="3"/>
        <v>50000</v>
      </c>
      <c r="M36" s="32">
        <f t="shared" si="3"/>
        <v>50000</v>
      </c>
      <c r="N36" s="32">
        <f t="shared" si="3"/>
        <v>50000</v>
      </c>
      <c r="O36" t="s">
        <v>47</v>
      </c>
    </row>
    <row r="37" spans="1:15" x14ac:dyDescent="0.25">
      <c r="A37" s="18" t="s">
        <v>48</v>
      </c>
      <c r="B37" s="20">
        <v>0</v>
      </c>
      <c r="C37" s="32">
        <f t="shared" si="3"/>
        <v>0</v>
      </c>
      <c r="D37" s="32">
        <f t="shared" si="3"/>
        <v>0</v>
      </c>
      <c r="E37" s="32">
        <f t="shared" si="3"/>
        <v>0</v>
      </c>
      <c r="F37" s="32">
        <f t="shared" si="3"/>
        <v>0</v>
      </c>
      <c r="G37" s="32">
        <f t="shared" si="3"/>
        <v>0</v>
      </c>
      <c r="H37" s="32">
        <f t="shared" si="3"/>
        <v>0</v>
      </c>
      <c r="I37" s="32">
        <f t="shared" si="3"/>
        <v>0</v>
      </c>
      <c r="J37" s="32">
        <f t="shared" si="3"/>
        <v>0</v>
      </c>
      <c r="K37" s="32">
        <f t="shared" si="3"/>
        <v>0</v>
      </c>
      <c r="L37" s="32">
        <f t="shared" si="3"/>
        <v>0</v>
      </c>
      <c r="M37" s="32">
        <f t="shared" si="3"/>
        <v>0</v>
      </c>
      <c r="N37" s="32">
        <f t="shared" si="3"/>
        <v>0</v>
      </c>
    </row>
    <row r="38" spans="1:15" x14ac:dyDescent="0.25">
      <c r="A38" s="18" t="s">
        <v>49</v>
      </c>
      <c r="B38" s="20">
        <v>3600</v>
      </c>
      <c r="C38" s="32">
        <f t="shared" si="3"/>
        <v>300</v>
      </c>
      <c r="D38" s="32">
        <f t="shared" si="3"/>
        <v>300</v>
      </c>
      <c r="E38" s="32">
        <f t="shared" si="3"/>
        <v>300</v>
      </c>
      <c r="F38" s="32">
        <f t="shared" si="3"/>
        <v>300</v>
      </c>
      <c r="G38" s="32">
        <f t="shared" si="3"/>
        <v>300</v>
      </c>
      <c r="H38" s="32">
        <f t="shared" si="3"/>
        <v>300</v>
      </c>
      <c r="I38" s="32">
        <f t="shared" si="3"/>
        <v>300</v>
      </c>
      <c r="J38" s="32">
        <f t="shared" si="3"/>
        <v>300</v>
      </c>
      <c r="K38" s="32">
        <f t="shared" si="3"/>
        <v>300</v>
      </c>
      <c r="L38" s="32">
        <f t="shared" si="3"/>
        <v>300</v>
      </c>
      <c r="M38" s="32">
        <f t="shared" si="3"/>
        <v>300</v>
      </c>
      <c r="N38" s="32">
        <f t="shared" si="3"/>
        <v>300</v>
      </c>
      <c r="O38" t="s">
        <v>50</v>
      </c>
    </row>
    <row r="39" spans="1:15" x14ac:dyDescent="0.25">
      <c r="A39" s="18" t="s">
        <v>51</v>
      </c>
      <c r="B39" s="20">
        <v>0</v>
      </c>
      <c r="C39" s="32">
        <f t="shared" si="3"/>
        <v>0</v>
      </c>
      <c r="D39" s="32">
        <f t="shared" si="3"/>
        <v>0</v>
      </c>
      <c r="E39" s="32">
        <f t="shared" si="3"/>
        <v>0</v>
      </c>
      <c r="F39" s="32">
        <f t="shared" si="3"/>
        <v>0</v>
      </c>
      <c r="G39" s="32">
        <f t="shared" si="3"/>
        <v>0</v>
      </c>
      <c r="H39" s="32">
        <f t="shared" si="3"/>
        <v>0</v>
      </c>
      <c r="I39" s="32">
        <f t="shared" si="3"/>
        <v>0</v>
      </c>
      <c r="J39" s="32">
        <f t="shared" si="3"/>
        <v>0</v>
      </c>
      <c r="K39" s="32">
        <f t="shared" si="3"/>
        <v>0</v>
      </c>
      <c r="L39" s="32">
        <f t="shared" si="3"/>
        <v>0</v>
      </c>
      <c r="M39" s="32">
        <f t="shared" si="3"/>
        <v>0</v>
      </c>
      <c r="N39" s="32">
        <f t="shared" si="3"/>
        <v>0</v>
      </c>
      <c r="O39" t="s">
        <v>52</v>
      </c>
    </row>
    <row r="40" spans="1:15" x14ac:dyDescent="0.25">
      <c r="A40" s="18" t="s">
        <v>53</v>
      </c>
      <c r="B40" s="20">
        <v>0</v>
      </c>
      <c r="C40" s="32">
        <f t="shared" si="3"/>
        <v>0</v>
      </c>
      <c r="D40" s="32">
        <f t="shared" si="3"/>
        <v>0</v>
      </c>
      <c r="E40" s="32">
        <f t="shared" si="3"/>
        <v>0</v>
      </c>
      <c r="F40" s="32">
        <f t="shared" si="3"/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32">
        <f t="shared" si="3"/>
        <v>0</v>
      </c>
      <c r="L40" s="32">
        <f t="shared" si="3"/>
        <v>0</v>
      </c>
      <c r="M40" s="32">
        <f t="shared" si="3"/>
        <v>0</v>
      </c>
      <c r="N40" s="32">
        <f t="shared" si="3"/>
        <v>0</v>
      </c>
    </row>
    <row r="41" spans="1:15" x14ac:dyDescent="0.25">
      <c r="A41" s="18" t="s">
        <v>54</v>
      </c>
      <c r="B41" s="50">
        <v>186666.66666666666</v>
      </c>
      <c r="C41" s="32">
        <f t="shared" si="3"/>
        <v>15555.555555555555</v>
      </c>
      <c r="D41" s="32">
        <f t="shared" si="3"/>
        <v>15555.555555555555</v>
      </c>
      <c r="E41" s="32">
        <f t="shared" si="3"/>
        <v>15555.555555555555</v>
      </c>
      <c r="F41" s="32">
        <f t="shared" si="3"/>
        <v>15555.555555555555</v>
      </c>
      <c r="G41" s="32">
        <f t="shared" si="3"/>
        <v>15555.555555555555</v>
      </c>
      <c r="H41" s="32">
        <f t="shared" si="3"/>
        <v>15555.555555555555</v>
      </c>
      <c r="I41" s="32">
        <f t="shared" si="3"/>
        <v>15555.555555555555</v>
      </c>
      <c r="J41" s="32">
        <f t="shared" si="3"/>
        <v>15555.555555555555</v>
      </c>
      <c r="K41" s="32">
        <f t="shared" si="3"/>
        <v>15555.555555555555</v>
      </c>
      <c r="L41" s="32">
        <f t="shared" si="3"/>
        <v>15555.555555555555</v>
      </c>
      <c r="M41" s="32">
        <f t="shared" si="3"/>
        <v>15555.555555555555</v>
      </c>
      <c r="N41" s="32">
        <f t="shared" si="3"/>
        <v>15555.555555555555</v>
      </c>
    </row>
    <row r="42" spans="1:15" x14ac:dyDescent="0.25">
      <c r="A42" s="18" t="s">
        <v>55</v>
      </c>
      <c r="B42" s="50">
        <v>25000</v>
      </c>
      <c r="C42" s="32">
        <f t="shared" si="3"/>
        <v>2083.3333333333335</v>
      </c>
      <c r="D42" s="32">
        <f t="shared" si="3"/>
        <v>2083.3333333333335</v>
      </c>
      <c r="E42" s="32">
        <f t="shared" si="3"/>
        <v>2083.3333333333335</v>
      </c>
      <c r="F42" s="32">
        <f t="shared" si="3"/>
        <v>2083.3333333333335</v>
      </c>
      <c r="G42" s="32">
        <f t="shared" si="3"/>
        <v>2083.3333333333335</v>
      </c>
      <c r="H42" s="32">
        <f t="shared" si="3"/>
        <v>2083.3333333333335</v>
      </c>
      <c r="I42" s="32">
        <f t="shared" si="3"/>
        <v>2083.3333333333335</v>
      </c>
      <c r="J42" s="32">
        <f t="shared" si="3"/>
        <v>2083.3333333333335</v>
      </c>
      <c r="K42" s="32">
        <f t="shared" si="3"/>
        <v>2083.3333333333335</v>
      </c>
      <c r="L42" s="32">
        <f t="shared" si="3"/>
        <v>2083.3333333333335</v>
      </c>
      <c r="M42" s="32">
        <f t="shared" si="3"/>
        <v>2083.3333333333335</v>
      </c>
      <c r="N42" s="32">
        <f t="shared" si="3"/>
        <v>2083.3333333333335</v>
      </c>
    </row>
    <row r="43" spans="1:15" ht="17.25" x14ac:dyDescent="0.4">
      <c r="A43" s="18" t="s">
        <v>56</v>
      </c>
      <c r="B43" s="51">
        <v>3000</v>
      </c>
      <c r="C43" s="49">
        <f t="shared" si="3"/>
        <v>250</v>
      </c>
      <c r="D43" s="49">
        <f t="shared" si="3"/>
        <v>250</v>
      </c>
      <c r="E43" s="49">
        <f t="shared" si="3"/>
        <v>250</v>
      </c>
      <c r="F43" s="49">
        <f t="shared" si="3"/>
        <v>250</v>
      </c>
      <c r="G43" s="49">
        <f t="shared" si="3"/>
        <v>250</v>
      </c>
      <c r="H43" s="49">
        <f t="shared" si="3"/>
        <v>250</v>
      </c>
      <c r="I43" s="49">
        <f t="shared" si="3"/>
        <v>250</v>
      </c>
      <c r="J43" s="49">
        <f t="shared" si="3"/>
        <v>250</v>
      </c>
      <c r="K43" s="49">
        <f t="shared" si="3"/>
        <v>250</v>
      </c>
      <c r="L43" s="49">
        <f t="shared" si="3"/>
        <v>250</v>
      </c>
      <c r="M43" s="49">
        <f t="shared" si="3"/>
        <v>250</v>
      </c>
      <c r="N43" s="49">
        <f t="shared" si="3"/>
        <v>250</v>
      </c>
      <c r="O43" t="s">
        <v>52</v>
      </c>
    </row>
    <row r="44" spans="1:15" x14ac:dyDescent="0.25">
      <c r="A44" s="18"/>
      <c r="B44" s="15">
        <f>SUM(B34:B43)</f>
        <v>820266.66666666663</v>
      </c>
      <c r="C44" s="38">
        <f t="shared" ref="C44:N44" si="4">SUM(C34:C43)</f>
        <v>68355.555555555547</v>
      </c>
      <c r="D44" s="38">
        <f t="shared" si="4"/>
        <v>68355.555555555547</v>
      </c>
      <c r="E44" s="38">
        <f t="shared" si="4"/>
        <v>68355.555555555547</v>
      </c>
      <c r="F44" s="38">
        <f t="shared" si="4"/>
        <v>68355.555555555547</v>
      </c>
      <c r="G44" s="38">
        <f t="shared" si="4"/>
        <v>68355.555555555547</v>
      </c>
      <c r="H44" s="38">
        <f t="shared" si="4"/>
        <v>68355.555555555547</v>
      </c>
      <c r="I44" s="38">
        <f t="shared" si="4"/>
        <v>68355.555555555547</v>
      </c>
      <c r="J44" s="38">
        <f t="shared" si="4"/>
        <v>68355.555555555547</v>
      </c>
      <c r="K44" s="38">
        <f t="shared" si="4"/>
        <v>68355.555555555547</v>
      </c>
      <c r="L44" s="38">
        <f t="shared" si="4"/>
        <v>68355.555555555547</v>
      </c>
      <c r="M44" s="38">
        <f t="shared" si="4"/>
        <v>68355.555555555547</v>
      </c>
      <c r="N44" s="38">
        <f t="shared" si="4"/>
        <v>68355.555555555547</v>
      </c>
    </row>
    <row r="45" spans="1:15" x14ac:dyDescent="0.25">
      <c r="A45" s="18"/>
      <c r="B45" s="20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5" x14ac:dyDescent="0.25">
      <c r="A46" s="33" t="s">
        <v>57</v>
      </c>
      <c r="B46" s="20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5" x14ac:dyDescent="0.25">
      <c r="A47" s="18" t="s">
        <v>58</v>
      </c>
      <c r="B47" s="20">
        <v>155.90551181102364</v>
      </c>
      <c r="C47" s="32">
        <f t="shared" ref="C47:N48" si="5">$B47/12</f>
        <v>12.99212598425197</v>
      </c>
      <c r="D47" s="32">
        <f t="shared" si="5"/>
        <v>12.99212598425197</v>
      </c>
      <c r="E47" s="32">
        <f t="shared" si="5"/>
        <v>12.99212598425197</v>
      </c>
      <c r="F47" s="32">
        <f t="shared" si="5"/>
        <v>12.99212598425197</v>
      </c>
      <c r="G47" s="32">
        <f t="shared" si="5"/>
        <v>12.99212598425197</v>
      </c>
      <c r="H47" s="32">
        <f t="shared" si="5"/>
        <v>12.99212598425197</v>
      </c>
      <c r="I47" s="32">
        <f t="shared" si="5"/>
        <v>12.99212598425197</v>
      </c>
      <c r="J47" s="32">
        <f t="shared" si="5"/>
        <v>12.99212598425197</v>
      </c>
      <c r="K47" s="32">
        <f t="shared" si="5"/>
        <v>12.99212598425197</v>
      </c>
      <c r="L47" s="32">
        <f t="shared" si="5"/>
        <v>12.99212598425197</v>
      </c>
      <c r="M47" s="32">
        <f t="shared" si="5"/>
        <v>12.99212598425197</v>
      </c>
      <c r="N47" s="32">
        <f t="shared" si="5"/>
        <v>12.99212598425197</v>
      </c>
      <c r="O47" t="s">
        <v>29</v>
      </c>
    </row>
    <row r="48" spans="1:15" ht="17.25" x14ac:dyDescent="0.4">
      <c r="A48" s="18" t="s">
        <v>59</v>
      </c>
      <c r="B48" s="28">
        <v>283.46456692913392</v>
      </c>
      <c r="C48" s="49">
        <f t="shared" si="5"/>
        <v>23.622047244094492</v>
      </c>
      <c r="D48" s="49">
        <f t="shared" si="5"/>
        <v>23.622047244094492</v>
      </c>
      <c r="E48" s="49">
        <f t="shared" si="5"/>
        <v>23.622047244094492</v>
      </c>
      <c r="F48" s="49">
        <f t="shared" si="5"/>
        <v>23.622047244094492</v>
      </c>
      <c r="G48" s="49">
        <f t="shared" si="5"/>
        <v>23.622047244094492</v>
      </c>
      <c r="H48" s="49">
        <f t="shared" si="5"/>
        <v>23.622047244094492</v>
      </c>
      <c r="I48" s="49">
        <f t="shared" si="5"/>
        <v>23.622047244094492</v>
      </c>
      <c r="J48" s="49">
        <f t="shared" si="5"/>
        <v>23.622047244094492</v>
      </c>
      <c r="K48" s="49">
        <f t="shared" si="5"/>
        <v>23.622047244094492</v>
      </c>
      <c r="L48" s="49">
        <f t="shared" si="5"/>
        <v>23.622047244094492</v>
      </c>
      <c r="M48" s="49">
        <f t="shared" si="5"/>
        <v>23.622047244094492</v>
      </c>
      <c r="N48" s="49">
        <f t="shared" si="5"/>
        <v>23.622047244094492</v>
      </c>
      <c r="O48" t="s">
        <v>60</v>
      </c>
    </row>
    <row r="49" spans="1:15" x14ac:dyDescent="0.25">
      <c r="A49" s="18"/>
      <c r="B49" s="15">
        <f>SUM(B47:B48)</f>
        <v>439.37007874015757</v>
      </c>
      <c r="C49" s="32">
        <f t="shared" ref="C49:N49" si="6">SUM(C47:C48)</f>
        <v>36.614173228346459</v>
      </c>
      <c r="D49" s="32">
        <f t="shared" si="6"/>
        <v>36.614173228346459</v>
      </c>
      <c r="E49" s="32">
        <f t="shared" si="6"/>
        <v>36.614173228346459</v>
      </c>
      <c r="F49" s="32">
        <f t="shared" si="6"/>
        <v>36.614173228346459</v>
      </c>
      <c r="G49" s="32">
        <f t="shared" si="6"/>
        <v>36.614173228346459</v>
      </c>
      <c r="H49" s="32">
        <f t="shared" si="6"/>
        <v>36.614173228346459</v>
      </c>
      <c r="I49" s="32">
        <f t="shared" si="6"/>
        <v>36.614173228346459</v>
      </c>
      <c r="J49" s="32">
        <f t="shared" si="6"/>
        <v>36.614173228346459</v>
      </c>
      <c r="K49" s="32">
        <f t="shared" si="6"/>
        <v>36.614173228346459</v>
      </c>
      <c r="L49" s="32">
        <f t="shared" si="6"/>
        <v>36.614173228346459</v>
      </c>
      <c r="M49" s="32">
        <f t="shared" si="6"/>
        <v>36.614173228346459</v>
      </c>
      <c r="N49" s="32">
        <f t="shared" si="6"/>
        <v>36.614173228346459</v>
      </c>
    </row>
    <row r="50" spans="1:15" x14ac:dyDescent="0.25">
      <c r="A50" s="18"/>
      <c r="B50" s="20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5" x14ac:dyDescent="0.25">
      <c r="A51" s="33" t="s">
        <v>61</v>
      </c>
      <c r="B51" s="20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5" x14ac:dyDescent="0.25">
      <c r="A52" s="18" t="s">
        <v>62</v>
      </c>
      <c r="B52" s="20">
        <v>322.15748031496071</v>
      </c>
      <c r="C52" s="32">
        <f t="shared" ref="C52:N68" si="7">$B52/12</f>
        <v>26.846456692913392</v>
      </c>
      <c r="D52" s="32">
        <f t="shared" si="7"/>
        <v>26.846456692913392</v>
      </c>
      <c r="E52" s="32">
        <f t="shared" si="7"/>
        <v>26.846456692913392</v>
      </c>
      <c r="F52" s="32">
        <f t="shared" si="7"/>
        <v>26.846456692913392</v>
      </c>
      <c r="G52" s="32">
        <f t="shared" si="7"/>
        <v>26.846456692913392</v>
      </c>
      <c r="H52" s="32">
        <f t="shared" si="7"/>
        <v>26.846456692913392</v>
      </c>
      <c r="I52" s="32">
        <f t="shared" si="7"/>
        <v>26.846456692913392</v>
      </c>
      <c r="J52" s="32">
        <f t="shared" si="7"/>
        <v>26.846456692913392</v>
      </c>
      <c r="K52" s="32">
        <f t="shared" si="7"/>
        <v>26.846456692913392</v>
      </c>
      <c r="L52" s="32">
        <f t="shared" si="7"/>
        <v>26.846456692913392</v>
      </c>
      <c r="M52" s="32">
        <f t="shared" si="7"/>
        <v>26.846456692913392</v>
      </c>
      <c r="N52" s="32">
        <f t="shared" si="7"/>
        <v>26.846456692913392</v>
      </c>
      <c r="O52" t="s">
        <v>63</v>
      </c>
    </row>
    <row r="53" spans="1:15" x14ac:dyDescent="0.25">
      <c r="A53" s="18" t="s">
        <v>64</v>
      </c>
      <c r="B53" s="20">
        <v>322.22834645669298</v>
      </c>
      <c r="C53" s="32">
        <f t="shared" si="7"/>
        <v>26.852362204724415</v>
      </c>
      <c r="D53" s="32">
        <f t="shared" si="7"/>
        <v>26.852362204724415</v>
      </c>
      <c r="E53" s="32">
        <f t="shared" si="7"/>
        <v>26.852362204724415</v>
      </c>
      <c r="F53" s="32">
        <f t="shared" si="7"/>
        <v>26.852362204724415</v>
      </c>
      <c r="G53" s="32">
        <f t="shared" si="7"/>
        <v>26.852362204724415</v>
      </c>
      <c r="H53" s="32">
        <f t="shared" si="7"/>
        <v>26.852362204724415</v>
      </c>
      <c r="I53" s="32">
        <f t="shared" si="7"/>
        <v>26.852362204724415</v>
      </c>
      <c r="J53" s="32">
        <f t="shared" si="7"/>
        <v>26.852362204724415</v>
      </c>
      <c r="K53" s="32">
        <f t="shared" si="7"/>
        <v>26.852362204724415</v>
      </c>
      <c r="L53" s="32">
        <f t="shared" si="7"/>
        <v>26.852362204724415</v>
      </c>
      <c r="M53" s="32">
        <f t="shared" si="7"/>
        <v>26.852362204724415</v>
      </c>
      <c r="N53" s="32">
        <f t="shared" si="7"/>
        <v>26.852362204724415</v>
      </c>
      <c r="O53" t="s">
        <v>63</v>
      </c>
    </row>
    <row r="54" spans="1:15" x14ac:dyDescent="0.25">
      <c r="A54" s="18" t="s">
        <v>65</v>
      </c>
      <c r="B54" s="20">
        <v>140.95275590551185</v>
      </c>
      <c r="C54" s="32">
        <f t="shared" si="7"/>
        <v>11.746062992125987</v>
      </c>
      <c r="D54" s="32">
        <f t="shared" si="7"/>
        <v>11.746062992125987</v>
      </c>
      <c r="E54" s="32">
        <f t="shared" si="7"/>
        <v>11.746062992125987</v>
      </c>
      <c r="F54" s="32">
        <f t="shared" si="7"/>
        <v>11.746062992125987</v>
      </c>
      <c r="G54" s="32">
        <f t="shared" si="7"/>
        <v>11.746062992125987</v>
      </c>
      <c r="H54" s="32">
        <f t="shared" si="7"/>
        <v>11.746062992125987</v>
      </c>
      <c r="I54" s="32">
        <f t="shared" si="7"/>
        <v>11.746062992125987</v>
      </c>
      <c r="J54" s="32">
        <f t="shared" si="7"/>
        <v>11.746062992125987</v>
      </c>
      <c r="K54" s="32">
        <f t="shared" si="7"/>
        <v>11.746062992125987</v>
      </c>
      <c r="L54" s="32">
        <f t="shared" si="7"/>
        <v>11.746062992125987</v>
      </c>
      <c r="M54" s="32">
        <f t="shared" si="7"/>
        <v>11.746062992125987</v>
      </c>
      <c r="N54" s="32">
        <f t="shared" si="7"/>
        <v>11.746062992125987</v>
      </c>
      <c r="O54" t="s">
        <v>63</v>
      </c>
    </row>
    <row r="55" spans="1:15" x14ac:dyDescent="0.25">
      <c r="A55" s="18" t="s">
        <v>66</v>
      </c>
      <c r="B55" s="20">
        <v>2026.4881889763783</v>
      </c>
      <c r="C55" s="32">
        <f t="shared" si="7"/>
        <v>168.87401574803152</v>
      </c>
      <c r="D55" s="32">
        <f t="shared" si="7"/>
        <v>168.87401574803152</v>
      </c>
      <c r="E55" s="32">
        <f t="shared" si="7"/>
        <v>168.87401574803152</v>
      </c>
      <c r="F55" s="32">
        <f t="shared" si="7"/>
        <v>168.87401574803152</v>
      </c>
      <c r="G55" s="32">
        <f t="shared" si="7"/>
        <v>168.87401574803152</v>
      </c>
      <c r="H55" s="32">
        <f t="shared" si="7"/>
        <v>168.87401574803152</v>
      </c>
      <c r="I55" s="32">
        <f t="shared" si="7"/>
        <v>168.87401574803152</v>
      </c>
      <c r="J55" s="32">
        <f t="shared" si="7"/>
        <v>168.87401574803152</v>
      </c>
      <c r="K55" s="32">
        <f t="shared" si="7"/>
        <v>168.87401574803152</v>
      </c>
      <c r="L55" s="32">
        <f t="shared" si="7"/>
        <v>168.87401574803152</v>
      </c>
      <c r="M55" s="32">
        <f t="shared" si="7"/>
        <v>168.87401574803152</v>
      </c>
      <c r="N55" s="32">
        <f t="shared" si="7"/>
        <v>168.87401574803152</v>
      </c>
      <c r="O55" t="s">
        <v>63</v>
      </c>
    </row>
    <row r="56" spans="1:15" x14ac:dyDescent="0.25">
      <c r="A56" s="18" t="s">
        <v>67</v>
      </c>
      <c r="B56" s="20">
        <v>488.19685039370086</v>
      </c>
      <c r="C56" s="32">
        <f t="shared" si="7"/>
        <v>40.68307086614174</v>
      </c>
      <c r="D56" s="32">
        <f t="shared" si="7"/>
        <v>40.68307086614174</v>
      </c>
      <c r="E56" s="32">
        <f t="shared" si="7"/>
        <v>40.68307086614174</v>
      </c>
      <c r="F56" s="32">
        <f t="shared" si="7"/>
        <v>40.68307086614174</v>
      </c>
      <c r="G56" s="32">
        <f t="shared" si="7"/>
        <v>40.68307086614174</v>
      </c>
      <c r="H56" s="32">
        <f t="shared" si="7"/>
        <v>40.68307086614174</v>
      </c>
      <c r="I56" s="32">
        <f t="shared" si="7"/>
        <v>40.68307086614174</v>
      </c>
      <c r="J56" s="32">
        <f t="shared" si="7"/>
        <v>40.68307086614174</v>
      </c>
      <c r="K56" s="32">
        <f t="shared" si="7"/>
        <v>40.68307086614174</v>
      </c>
      <c r="L56" s="32">
        <f t="shared" si="7"/>
        <v>40.68307086614174</v>
      </c>
      <c r="M56" s="32">
        <f t="shared" si="7"/>
        <v>40.68307086614174</v>
      </c>
      <c r="N56" s="32">
        <f t="shared" si="7"/>
        <v>40.68307086614174</v>
      </c>
      <c r="O56" t="s">
        <v>63</v>
      </c>
    </row>
    <row r="57" spans="1:15" x14ac:dyDescent="0.25">
      <c r="A57" s="18" t="s">
        <v>68</v>
      </c>
      <c r="B57" s="20">
        <v>52.866141732283474</v>
      </c>
      <c r="C57" s="32">
        <f t="shared" si="7"/>
        <v>4.4055118110236231</v>
      </c>
      <c r="D57" s="32">
        <f t="shared" si="7"/>
        <v>4.4055118110236231</v>
      </c>
      <c r="E57" s="32">
        <f t="shared" si="7"/>
        <v>4.4055118110236231</v>
      </c>
      <c r="F57" s="32">
        <f t="shared" si="7"/>
        <v>4.4055118110236231</v>
      </c>
      <c r="G57" s="32">
        <f t="shared" si="7"/>
        <v>4.4055118110236231</v>
      </c>
      <c r="H57" s="32">
        <f t="shared" si="7"/>
        <v>4.4055118110236231</v>
      </c>
      <c r="I57" s="32">
        <f t="shared" si="7"/>
        <v>4.4055118110236231</v>
      </c>
      <c r="J57" s="32">
        <f t="shared" si="7"/>
        <v>4.4055118110236231</v>
      </c>
      <c r="K57" s="32">
        <f t="shared" si="7"/>
        <v>4.4055118110236231</v>
      </c>
      <c r="L57" s="32">
        <f t="shared" si="7"/>
        <v>4.4055118110236231</v>
      </c>
      <c r="M57" s="32">
        <f t="shared" si="7"/>
        <v>4.4055118110236231</v>
      </c>
      <c r="N57" s="32">
        <f t="shared" si="7"/>
        <v>4.4055118110236231</v>
      </c>
      <c r="O57" t="s">
        <v>63</v>
      </c>
    </row>
    <row r="58" spans="1:15" x14ac:dyDescent="0.25">
      <c r="A58" s="18" t="s">
        <v>69</v>
      </c>
      <c r="B58" s="20">
        <v>264.04724409448824</v>
      </c>
      <c r="C58" s="32">
        <f t="shared" si="7"/>
        <v>22.003937007874018</v>
      </c>
      <c r="D58" s="32">
        <f t="shared" si="7"/>
        <v>22.003937007874018</v>
      </c>
      <c r="E58" s="32">
        <f t="shared" si="7"/>
        <v>22.003937007874018</v>
      </c>
      <c r="F58" s="32">
        <f t="shared" si="7"/>
        <v>22.003937007874018</v>
      </c>
      <c r="G58" s="32">
        <f t="shared" si="7"/>
        <v>22.003937007874018</v>
      </c>
      <c r="H58" s="32">
        <f t="shared" si="7"/>
        <v>22.003937007874018</v>
      </c>
      <c r="I58" s="32">
        <f t="shared" si="7"/>
        <v>22.003937007874018</v>
      </c>
      <c r="J58" s="32">
        <f t="shared" si="7"/>
        <v>22.003937007874018</v>
      </c>
      <c r="K58" s="32">
        <f t="shared" si="7"/>
        <v>22.003937007874018</v>
      </c>
      <c r="L58" s="32">
        <f t="shared" si="7"/>
        <v>22.003937007874018</v>
      </c>
      <c r="M58" s="32">
        <f t="shared" si="7"/>
        <v>22.003937007874018</v>
      </c>
      <c r="N58" s="32">
        <f t="shared" si="7"/>
        <v>22.003937007874018</v>
      </c>
      <c r="O58" t="s">
        <v>63</v>
      </c>
    </row>
    <row r="59" spans="1:15" x14ac:dyDescent="0.25">
      <c r="A59" s="18" t="s">
        <v>70</v>
      </c>
      <c r="B59" s="20">
        <v>356.17322834645677</v>
      </c>
      <c r="C59" s="32">
        <f t="shared" si="7"/>
        <v>29.681102362204729</v>
      </c>
      <c r="D59" s="32">
        <f t="shared" si="7"/>
        <v>29.681102362204729</v>
      </c>
      <c r="E59" s="32">
        <f t="shared" si="7"/>
        <v>29.681102362204729</v>
      </c>
      <c r="F59" s="32">
        <f t="shared" si="7"/>
        <v>29.681102362204729</v>
      </c>
      <c r="G59" s="32">
        <f t="shared" si="7"/>
        <v>29.681102362204729</v>
      </c>
      <c r="H59" s="32">
        <f t="shared" si="7"/>
        <v>29.681102362204729</v>
      </c>
      <c r="I59" s="32">
        <f t="shared" si="7"/>
        <v>29.681102362204729</v>
      </c>
      <c r="J59" s="32">
        <f t="shared" si="7"/>
        <v>29.681102362204729</v>
      </c>
      <c r="K59" s="32">
        <f t="shared" si="7"/>
        <v>29.681102362204729</v>
      </c>
      <c r="L59" s="32">
        <f t="shared" si="7"/>
        <v>29.681102362204729</v>
      </c>
      <c r="M59" s="32">
        <f t="shared" si="7"/>
        <v>29.681102362204729</v>
      </c>
      <c r="N59" s="32">
        <f t="shared" si="7"/>
        <v>29.681102362204729</v>
      </c>
      <c r="O59" t="s">
        <v>63</v>
      </c>
    </row>
    <row r="60" spans="1:15" x14ac:dyDescent="0.25">
      <c r="A60" s="18" t="s">
        <v>71</v>
      </c>
      <c r="B60" s="20">
        <v>500.31496062992136</v>
      </c>
      <c r="C60" s="32">
        <f t="shared" si="7"/>
        <v>41.692913385826778</v>
      </c>
      <c r="D60" s="32">
        <f t="shared" si="7"/>
        <v>41.692913385826778</v>
      </c>
      <c r="E60" s="32">
        <f t="shared" si="7"/>
        <v>41.692913385826778</v>
      </c>
      <c r="F60" s="32">
        <f t="shared" si="7"/>
        <v>41.692913385826778</v>
      </c>
      <c r="G60" s="32">
        <f t="shared" si="7"/>
        <v>41.692913385826778</v>
      </c>
      <c r="H60" s="32">
        <f t="shared" si="7"/>
        <v>41.692913385826778</v>
      </c>
      <c r="I60" s="32">
        <f t="shared" si="7"/>
        <v>41.692913385826778</v>
      </c>
      <c r="J60" s="32">
        <f t="shared" si="7"/>
        <v>41.692913385826778</v>
      </c>
      <c r="K60" s="32">
        <f t="shared" si="7"/>
        <v>41.692913385826778</v>
      </c>
      <c r="L60" s="32">
        <f t="shared" si="7"/>
        <v>41.692913385826778</v>
      </c>
      <c r="M60" s="32">
        <f t="shared" si="7"/>
        <v>41.692913385826778</v>
      </c>
      <c r="N60" s="32">
        <f t="shared" si="7"/>
        <v>41.692913385826778</v>
      </c>
      <c r="O60" t="s">
        <v>63</v>
      </c>
    </row>
    <row r="61" spans="1:15" x14ac:dyDescent="0.25">
      <c r="A61" s="18" t="s">
        <v>72</v>
      </c>
      <c r="B61" s="20">
        <v>8.5039370078740166</v>
      </c>
      <c r="C61" s="32">
        <f t="shared" si="7"/>
        <v>0.70866141732283472</v>
      </c>
      <c r="D61" s="32">
        <f t="shared" si="7"/>
        <v>0.70866141732283472</v>
      </c>
      <c r="E61" s="32">
        <f t="shared" si="7"/>
        <v>0.70866141732283472</v>
      </c>
      <c r="F61" s="32">
        <f t="shared" si="7"/>
        <v>0.70866141732283472</v>
      </c>
      <c r="G61" s="32">
        <f t="shared" si="7"/>
        <v>0.70866141732283472</v>
      </c>
      <c r="H61" s="32">
        <f t="shared" si="7"/>
        <v>0.70866141732283472</v>
      </c>
      <c r="I61" s="32">
        <f t="shared" si="7"/>
        <v>0.70866141732283472</v>
      </c>
      <c r="J61" s="32">
        <f t="shared" si="7"/>
        <v>0.70866141732283472</v>
      </c>
      <c r="K61" s="32">
        <f t="shared" si="7"/>
        <v>0.70866141732283472</v>
      </c>
      <c r="L61" s="32">
        <f t="shared" si="7"/>
        <v>0.70866141732283472</v>
      </c>
      <c r="M61" s="32">
        <f t="shared" si="7"/>
        <v>0.70866141732283472</v>
      </c>
      <c r="N61" s="32">
        <f t="shared" si="7"/>
        <v>0.70866141732283472</v>
      </c>
      <c r="O61" t="s">
        <v>63</v>
      </c>
    </row>
    <row r="62" spans="1:15" x14ac:dyDescent="0.25">
      <c r="A62" s="18" t="s">
        <v>73</v>
      </c>
      <c r="B62" s="20">
        <v>16920</v>
      </c>
      <c r="C62" s="32">
        <f t="shared" si="7"/>
        <v>1410</v>
      </c>
      <c r="D62" s="32">
        <f t="shared" si="7"/>
        <v>1410</v>
      </c>
      <c r="E62" s="32">
        <f t="shared" si="7"/>
        <v>1410</v>
      </c>
      <c r="F62" s="32">
        <f t="shared" si="7"/>
        <v>1410</v>
      </c>
      <c r="G62" s="32">
        <f t="shared" si="7"/>
        <v>1410</v>
      </c>
      <c r="H62" s="32">
        <f t="shared" si="7"/>
        <v>1410</v>
      </c>
      <c r="I62" s="32">
        <f t="shared" si="7"/>
        <v>1410</v>
      </c>
      <c r="J62" s="32">
        <f t="shared" si="7"/>
        <v>1410</v>
      </c>
      <c r="K62" s="32">
        <f t="shared" si="7"/>
        <v>1410</v>
      </c>
      <c r="L62" s="32">
        <f t="shared" si="7"/>
        <v>1410</v>
      </c>
      <c r="M62" s="32">
        <f t="shared" si="7"/>
        <v>1410</v>
      </c>
      <c r="N62" s="32">
        <f t="shared" si="7"/>
        <v>1410</v>
      </c>
      <c r="O62" t="s">
        <v>74</v>
      </c>
    </row>
    <row r="63" spans="1:15" x14ac:dyDescent="0.25">
      <c r="A63" s="18" t="s">
        <v>75</v>
      </c>
      <c r="B63" s="20">
        <v>216</v>
      </c>
      <c r="C63" s="32">
        <f t="shared" si="7"/>
        <v>18</v>
      </c>
      <c r="D63" s="32">
        <f t="shared" si="7"/>
        <v>18</v>
      </c>
      <c r="E63" s="32">
        <f t="shared" si="7"/>
        <v>18</v>
      </c>
      <c r="F63" s="32">
        <f t="shared" si="7"/>
        <v>18</v>
      </c>
      <c r="G63" s="32">
        <f t="shared" si="7"/>
        <v>18</v>
      </c>
      <c r="H63" s="32">
        <f t="shared" si="7"/>
        <v>18</v>
      </c>
      <c r="I63" s="32">
        <f t="shared" si="7"/>
        <v>18</v>
      </c>
      <c r="J63" s="32">
        <f t="shared" si="7"/>
        <v>18</v>
      </c>
      <c r="K63" s="32">
        <f t="shared" si="7"/>
        <v>18</v>
      </c>
      <c r="L63" s="32">
        <f t="shared" si="7"/>
        <v>18</v>
      </c>
      <c r="M63" s="32">
        <f t="shared" si="7"/>
        <v>18</v>
      </c>
      <c r="N63" s="32">
        <f t="shared" si="7"/>
        <v>18</v>
      </c>
      <c r="O63" t="s">
        <v>74</v>
      </c>
    </row>
    <row r="64" spans="1:15" x14ac:dyDescent="0.25">
      <c r="A64" s="18" t="s">
        <v>76</v>
      </c>
      <c r="B64" s="20">
        <v>864</v>
      </c>
      <c r="C64" s="32">
        <f t="shared" si="7"/>
        <v>72</v>
      </c>
      <c r="D64" s="32">
        <f t="shared" si="7"/>
        <v>72</v>
      </c>
      <c r="E64" s="32">
        <f t="shared" si="7"/>
        <v>72</v>
      </c>
      <c r="F64" s="32">
        <f t="shared" si="7"/>
        <v>72</v>
      </c>
      <c r="G64" s="32">
        <f t="shared" si="7"/>
        <v>72</v>
      </c>
      <c r="H64" s="32">
        <f t="shared" si="7"/>
        <v>72</v>
      </c>
      <c r="I64" s="32">
        <f t="shared" si="7"/>
        <v>72</v>
      </c>
      <c r="J64" s="32">
        <f t="shared" si="7"/>
        <v>72</v>
      </c>
      <c r="K64" s="32">
        <f t="shared" si="7"/>
        <v>72</v>
      </c>
      <c r="L64" s="32">
        <f t="shared" si="7"/>
        <v>72</v>
      </c>
      <c r="M64" s="32">
        <f t="shared" si="7"/>
        <v>72</v>
      </c>
      <c r="N64" s="32">
        <f t="shared" si="7"/>
        <v>72</v>
      </c>
      <c r="O64" t="s">
        <v>74</v>
      </c>
    </row>
    <row r="65" spans="1:15" x14ac:dyDescent="0.25">
      <c r="A65" s="18" t="s">
        <v>77</v>
      </c>
      <c r="B65" s="20">
        <v>684</v>
      </c>
      <c r="C65" s="32">
        <f t="shared" si="7"/>
        <v>57</v>
      </c>
      <c r="D65" s="32">
        <f t="shared" si="7"/>
        <v>57</v>
      </c>
      <c r="E65" s="32">
        <f t="shared" si="7"/>
        <v>57</v>
      </c>
      <c r="F65" s="32">
        <f t="shared" si="7"/>
        <v>57</v>
      </c>
      <c r="G65" s="32">
        <f t="shared" si="7"/>
        <v>57</v>
      </c>
      <c r="H65" s="32">
        <f t="shared" si="7"/>
        <v>57</v>
      </c>
      <c r="I65" s="32">
        <f t="shared" si="7"/>
        <v>57</v>
      </c>
      <c r="J65" s="32">
        <f t="shared" si="7"/>
        <v>57</v>
      </c>
      <c r="K65" s="32">
        <f t="shared" si="7"/>
        <v>57</v>
      </c>
      <c r="L65" s="32">
        <f t="shared" si="7"/>
        <v>57</v>
      </c>
      <c r="M65" s="32">
        <f t="shared" si="7"/>
        <v>57</v>
      </c>
      <c r="N65" s="32">
        <f t="shared" si="7"/>
        <v>57</v>
      </c>
      <c r="O65" t="s">
        <v>74</v>
      </c>
    </row>
    <row r="66" spans="1:15" x14ac:dyDescent="0.25">
      <c r="A66" s="18" t="s">
        <v>78</v>
      </c>
      <c r="B66" s="20">
        <v>0</v>
      </c>
      <c r="C66" s="32">
        <f t="shared" si="7"/>
        <v>0</v>
      </c>
      <c r="D66" s="32">
        <f t="shared" si="7"/>
        <v>0</v>
      </c>
      <c r="E66" s="32">
        <f t="shared" si="7"/>
        <v>0</v>
      </c>
      <c r="F66" s="32">
        <f t="shared" si="7"/>
        <v>0</v>
      </c>
      <c r="G66" s="32">
        <f t="shared" si="7"/>
        <v>0</v>
      </c>
      <c r="H66" s="32">
        <f t="shared" si="7"/>
        <v>0</v>
      </c>
      <c r="I66" s="32">
        <f t="shared" si="7"/>
        <v>0</v>
      </c>
      <c r="J66" s="32">
        <f t="shared" si="7"/>
        <v>0</v>
      </c>
      <c r="K66" s="32">
        <f t="shared" si="7"/>
        <v>0</v>
      </c>
      <c r="L66" s="32">
        <f t="shared" si="7"/>
        <v>0</v>
      </c>
      <c r="M66" s="32">
        <f t="shared" si="7"/>
        <v>0</v>
      </c>
      <c r="N66" s="32">
        <f t="shared" si="7"/>
        <v>0</v>
      </c>
      <c r="O66" t="s">
        <v>74</v>
      </c>
    </row>
    <row r="67" spans="1:15" x14ac:dyDescent="0.25">
      <c r="A67" s="18" t="s">
        <v>79</v>
      </c>
      <c r="B67" s="20">
        <v>144</v>
      </c>
      <c r="C67" s="32">
        <f t="shared" si="7"/>
        <v>12</v>
      </c>
      <c r="D67" s="32">
        <f t="shared" si="7"/>
        <v>12</v>
      </c>
      <c r="E67" s="32">
        <f t="shared" si="7"/>
        <v>12</v>
      </c>
      <c r="F67" s="32">
        <f t="shared" si="7"/>
        <v>12</v>
      </c>
      <c r="G67" s="32">
        <f t="shared" si="7"/>
        <v>12</v>
      </c>
      <c r="H67" s="32">
        <f t="shared" si="7"/>
        <v>12</v>
      </c>
      <c r="I67" s="32">
        <f t="shared" si="7"/>
        <v>12</v>
      </c>
      <c r="J67" s="32">
        <f t="shared" si="7"/>
        <v>12</v>
      </c>
      <c r="K67" s="32">
        <f t="shared" si="7"/>
        <v>12</v>
      </c>
      <c r="L67" s="32">
        <f t="shared" si="7"/>
        <v>12</v>
      </c>
      <c r="M67" s="32">
        <f t="shared" si="7"/>
        <v>12</v>
      </c>
      <c r="N67" s="32">
        <f t="shared" si="7"/>
        <v>12</v>
      </c>
      <c r="O67" t="s">
        <v>74</v>
      </c>
    </row>
    <row r="68" spans="1:15" ht="17.25" x14ac:dyDescent="0.4">
      <c r="A68" s="18" t="s">
        <v>80</v>
      </c>
      <c r="B68" s="28">
        <v>0</v>
      </c>
      <c r="C68" s="49">
        <f t="shared" si="7"/>
        <v>0</v>
      </c>
      <c r="D68" s="49">
        <f t="shared" si="7"/>
        <v>0</v>
      </c>
      <c r="E68" s="49">
        <f t="shared" si="7"/>
        <v>0</v>
      </c>
      <c r="F68" s="49">
        <f t="shared" si="7"/>
        <v>0</v>
      </c>
      <c r="G68" s="49">
        <f t="shared" si="7"/>
        <v>0</v>
      </c>
      <c r="H68" s="49">
        <f t="shared" si="7"/>
        <v>0</v>
      </c>
      <c r="I68" s="49">
        <f t="shared" si="7"/>
        <v>0</v>
      </c>
      <c r="J68" s="49">
        <f t="shared" si="7"/>
        <v>0</v>
      </c>
      <c r="K68" s="49">
        <f t="shared" si="7"/>
        <v>0</v>
      </c>
      <c r="L68" s="49">
        <f t="shared" si="7"/>
        <v>0</v>
      </c>
      <c r="M68" s="49">
        <f t="shared" si="7"/>
        <v>0</v>
      </c>
      <c r="N68" s="49">
        <f t="shared" si="7"/>
        <v>0</v>
      </c>
      <c r="O68" t="s">
        <v>74</v>
      </c>
    </row>
    <row r="69" spans="1:15" x14ac:dyDescent="0.25">
      <c r="A69" s="18" t="s">
        <v>81</v>
      </c>
      <c r="B69" s="15">
        <f>SUM(B52:B68)</f>
        <v>23309.92913385827</v>
      </c>
      <c r="C69" s="38">
        <f t="shared" ref="C69:N69" si="8">SUM(C52:C68)</f>
        <v>1942.4940944881891</v>
      </c>
      <c r="D69" s="38">
        <f t="shared" si="8"/>
        <v>1942.4940944881891</v>
      </c>
      <c r="E69" s="38">
        <f t="shared" si="8"/>
        <v>1942.4940944881891</v>
      </c>
      <c r="F69" s="38">
        <f t="shared" si="8"/>
        <v>1942.4940944881891</v>
      </c>
      <c r="G69" s="38">
        <f t="shared" si="8"/>
        <v>1942.4940944881891</v>
      </c>
      <c r="H69" s="38">
        <f t="shared" si="8"/>
        <v>1942.4940944881891</v>
      </c>
      <c r="I69" s="38">
        <f t="shared" si="8"/>
        <v>1942.4940944881891</v>
      </c>
      <c r="J69" s="38">
        <f t="shared" si="8"/>
        <v>1942.4940944881891</v>
      </c>
      <c r="K69" s="38">
        <f t="shared" si="8"/>
        <v>1942.4940944881891</v>
      </c>
      <c r="L69" s="38">
        <f t="shared" si="8"/>
        <v>1942.4940944881891</v>
      </c>
      <c r="M69" s="38">
        <f t="shared" si="8"/>
        <v>1942.4940944881891</v>
      </c>
      <c r="N69" s="38">
        <f t="shared" si="8"/>
        <v>1942.4940944881891</v>
      </c>
    </row>
    <row r="70" spans="1:15" x14ac:dyDescent="0.25">
      <c r="A70" s="18"/>
      <c r="B70" s="20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5" x14ac:dyDescent="0.25">
      <c r="A71" s="33" t="s">
        <v>82</v>
      </c>
      <c r="B71" s="20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5" x14ac:dyDescent="0.25">
      <c r="A72" s="18" t="s">
        <v>83</v>
      </c>
      <c r="B72" s="20">
        <v>23811.023622047247</v>
      </c>
      <c r="C72" s="32">
        <f t="shared" ref="C72:N73" si="9">$B72/12</f>
        <v>1984.2519685039372</v>
      </c>
      <c r="D72" s="32">
        <f t="shared" si="9"/>
        <v>1984.2519685039372</v>
      </c>
      <c r="E72" s="32">
        <f t="shared" si="9"/>
        <v>1984.2519685039372</v>
      </c>
      <c r="F72" s="32">
        <f t="shared" si="9"/>
        <v>1984.2519685039372</v>
      </c>
      <c r="G72" s="32">
        <f t="shared" si="9"/>
        <v>1984.2519685039372</v>
      </c>
      <c r="H72" s="32">
        <f t="shared" si="9"/>
        <v>1984.2519685039372</v>
      </c>
      <c r="I72" s="32">
        <f t="shared" si="9"/>
        <v>1984.2519685039372</v>
      </c>
      <c r="J72" s="32">
        <f t="shared" si="9"/>
        <v>1984.2519685039372</v>
      </c>
      <c r="K72" s="32">
        <f t="shared" si="9"/>
        <v>1984.2519685039372</v>
      </c>
      <c r="L72" s="32">
        <f t="shared" si="9"/>
        <v>1984.2519685039372</v>
      </c>
      <c r="M72" s="32">
        <f t="shared" si="9"/>
        <v>1984.2519685039372</v>
      </c>
      <c r="N72" s="32">
        <f t="shared" si="9"/>
        <v>1984.2519685039372</v>
      </c>
      <c r="O72" t="s">
        <v>29</v>
      </c>
    </row>
    <row r="73" spans="1:15" ht="17.25" x14ac:dyDescent="0.4">
      <c r="A73" s="18" t="s">
        <v>84</v>
      </c>
      <c r="B73" s="27">
        <v>0</v>
      </c>
      <c r="C73" s="49">
        <f t="shared" si="9"/>
        <v>0</v>
      </c>
      <c r="D73" s="49">
        <f t="shared" si="9"/>
        <v>0</v>
      </c>
      <c r="E73" s="49">
        <f t="shared" si="9"/>
        <v>0</v>
      </c>
      <c r="F73" s="49">
        <f t="shared" si="9"/>
        <v>0</v>
      </c>
      <c r="G73" s="49">
        <f t="shared" si="9"/>
        <v>0</v>
      </c>
      <c r="H73" s="49">
        <f t="shared" si="9"/>
        <v>0</v>
      </c>
      <c r="I73" s="49">
        <f t="shared" si="9"/>
        <v>0</v>
      </c>
      <c r="J73" s="49">
        <f t="shared" si="9"/>
        <v>0</v>
      </c>
      <c r="K73" s="49">
        <f t="shared" si="9"/>
        <v>0</v>
      </c>
      <c r="L73" s="49">
        <f t="shared" si="9"/>
        <v>0</v>
      </c>
      <c r="M73" s="49">
        <f t="shared" si="9"/>
        <v>0</v>
      </c>
      <c r="N73" s="49">
        <f t="shared" si="9"/>
        <v>0</v>
      </c>
    </row>
    <row r="74" spans="1:15" x14ac:dyDescent="0.25">
      <c r="A74" s="18"/>
      <c r="B74" s="15">
        <f>SUM(B72:B73)</f>
        <v>23811.023622047247</v>
      </c>
      <c r="C74" s="38">
        <f t="shared" ref="C74:N74" si="10">SUM(C72:C73)</f>
        <v>1984.2519685039372</v>
      </c>
      <c r="D74" s="38">
        <f t="shared" si="10"/>
        <v>1984.2519685039372</v>
      </c>
      <c r="E74" s="38">
        <f t="shared" si="10"/>
        <v>1984.2519685039372</v>
      </c>
      <c r="F74" s="38">
        <f t="shared" si="10"/>
        <v>1984.2519685039372</v>
      </c>
      <c r="G74" s="38">
        <f t="shared" si="10"/>
        <v>1984.2519685039372</v>
      </c>
      <c r="H74" s="38">
        <f t="shared" si="10"/>
        <v>1984.2519685039372</v>
      </c>
      <c r="I74" s="38">
        <f t="shared" si="10"/>
        <v>1984.2519685039372</v>
      </c>
      <c r="J74" s="38">
        <f t="shared" si="10"/>
        <v>1984.2519685039372</v>
      </c>
      <c r="K74" s="38">
        <f t="shared" si="10"/>
        <v>1984.2519685039372</v>
      </c>
      <c r="L74" s="38">
        <f t="shared" si="10"/>
        <v>1984.2519685039372</v>
      </c>
      <c r="M74" s="38">
        <f t="shared" si="10"/>
        <v>1984.2519685039372</v>
      </c>
      <c r="N74" s="38">
        <f t="shared" si="10"/>
        <v>1984.2519685039372</v>
      </c>
    </row>
    <row r="75" spans="1:15" x14ac:dyDescent="0.25">
      <c r="A75" s="18"/>
      <c r="B75" s="20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5" x14ac:dyDescent="0.25">
      <c r="A76" s="33" t="s">
        <v>85</v>
      </c>
      <c r="B76" s="20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5" x14ac:dyDescent="0.25">
      <c r="A77" s="18" t="s">
        <v>86</v>
      </c>
      <c r="B77" s="50">
        <v>1050</v>
      </c>
      <c r="C77" s="32">
        <f t="shared" ref="C77:N85" si="11">$B77/12</f>
        <v>87.5</v>
      </c>
      <c r="D77" s="32">
        <f t="shared" si="11"/>
        <v>87.5</v>
      </c>
      <c r="E77" s="32">
        <f t="shared" si="11"/>
        <v>87.5</v>
      </c>
      <c r="F77" s="32">
        <f t="shared" si="11"/>
        <v>87.5</v>
      </c>
      <c r="G77" s="32">
        <f t="shared" si="11"/>
        <v>87.5</v>
      </c>
      <c r="H77" s="32">
        <f t="shared" si="11"/>
        <v>87.5</v>
      </c>
      <c r="I77" s="32">
        <f t="shared" si="11"/>
        <v>87.5</v>
      </c>
      <c r="J77" s="32">
        <f t="shared" si="11"/>
        <v>87.5</v>
      </c>
      <c r="K77" s="32">
        <f t="shared" si="11"/>
        <v>87.5</v>
      </c>
      <c r="L77" s="32">
        <f t="shared" si="11"/>
        <v>87.5</v>
      </c>
      <c r="M77" s="32">
        <f t="shared" si="11"/>
        <v>87.5</v>
      </c>
      <c r="N77" s="32">
        <f t="shared" si="11"/>
        <v>87.5</v>
      </c>
      <c r="O77" t="s">
        <v>52</v>
      </c>
    </row>
    <row r="78" spans="1:15" x14ac:dyDescent="0.25">
      <c r="A78" s="18" t="s">
        <v>87</v>
      </c>
      <c r="B78" s="50">
        <v>1200</v>
      </c>
      <c r="C78" s="32">
        <f t="shared" si="11"/>
        <v>100</v>
      </c>
      <c r="D78" s="32">
        <f t="shared" si="11"/>
        <v>100</v>
      </c>
      <c r="E78" s="32">
        <f t="shared" si="11"/>
        <v>100</v>
      </c>
      <c r="F78" s="32">
        <f t="shared" si="11"/>
        <v>100</v>
      </c>
      <c r="G78" s="32">
        <f t="shared" si="11"/>
        <v>100</v>
      </c>
      <c r="H78" s="32">
        <f t="shared" si="11"/>
        <v>100</v>
      </c>
      <c r="I78" s="32">
        <f t="shared" si="11"/>
        <v>100</v>
      </c>
      <c r="J78" s="32">
        <f t="shared" si="11"/>
        <v>100</v>
      </c>
      <c r="K78" s="32">
        <f t="shared" si="11"/>
        <v>100</v>
      </c>
      <c r="L78" s="32">
        <f t="shared" si="11"/>
        <v>100</v>
      </c>
      <c r="M78" s="32">
        <f t="shared" si="11"/>
        <v>100</v>
      </c>
      <c r="N78" s="32">
        <f t="shared" si="11"/>
        <v>100</v>
      </c>
      <c r="O78" t="s">
        <v>52</v>
      </c>
    </row>
    <row r="79" spans="1:15" x14ac:dyDescent="0.25">
      <c r="A79" s="18" t="s">
        <v>88</v>
      </c>
      <c r="B79" s="50">
        <v>300</v>
      </c>
      <c r="C79" s="32">
        <f t="shared" si="11"/>
        <v>25</v>
      </c>
      <c r="D79" s="32">
        <f t="shared" si="11"/>
        <v>25</v>
      </c>
      <c r="E79" s="32">
        <f t="shared" si="11"/>
        <v>25</v>
      </c>
      <c r="F79" s="32">
        <f t="shared" si="11"/>
        <v>25</v>
      </c>
      <c r="G79" s="32">
        <f t="shared" si="11"/>
        <v>25</v>
      </c>
      <c r="H79" s="32">
        <f t="shared" si="11"/>
        <v>25</v>
      </c>
      <c r="I79" s="32">
        <f t="shared" si="11"/>
        <v>25</v>
      </c>
      <c r="J79" s="32">
        <f t="shared" si="11"/>
        <v>25</v>
      </c>
      <c r="K79" s="32">
        <f t="shared" si="11"/>
        <v>25</v>
      </c>
      <c r="L79" s="32">
        <f t="shared" si="11"/>
        <v>25</v>
      </c>
      <c r="M79" s="32">
        <f t="shared" si="11"/>
        <v>25</v>
      </c>
      <c r="N79" s="32">
        <f t="shared" si="11"/>
        <v>25</v>
      </c>
      <c r="O79" t="s">
        <v>52</v>
      </c>
    </row>
    <row r="80" spans="1:15" x14ac:dyDescent="0.25">
      <c r="A80" s="18" t="s">
        <v>89</v>
      </c>
      <c r="B80" s="50">
        <v>400</v>
      </c>
      <c r="C80" s="32">
        <f t="shared" si="11"/>
        <v>33.333333333333336</v>
      </c>
      <c r="D80" s="32">
        <f t="shared" si="11"/>
        <v>33.333333333333336</v>
      </c>
      <c r="E80" s="32">
        <f t="shared" si="11"/>
        <v>33.333333333333336</v>
      </c>
      <c r="F80" s="32">
        <f t="shared" si="11"/>
        <v>33.333333333333336</v>
      </c>
      <c r="G80" s="32">
        <f t="shared" si="11"/>
        <v>33.333333333333336</v>
      </c>
      <c r="H80" s="32">
        <f t="shared" si="11"/>
        <v>33.333333333333336</v>
      </c>
      <c r="I80" s="32">
        <f t="shared" si="11"/>
        <v>33.333333333333336</v>
      </c>
      <c r="J80" s="32">
        <f t="shared" si="11"/>
        <v>33.333333333333336</v>
      </c>
      <c r="K80" s="32">
        <f t="shared" si="11"/>
        <v>33.333333333333336</v>
      </c>
      <c r="L80" s="32">
        <f t="shared" si="11"/>
        <v>33.333333333333336</v>
      </c>
      <c r="M80" s="32">
        <f t="shared" si="11"/>
        <v>33.333333333333336</v>
      </c>
      <c r="N80" s="32">
        <f t="shared" si="11"/>
        <v>33.333333333333336</v>
      </c>
      <c r="O80" t="s">
        <v>52</v>
      </c>
    </row>
    <row r="81" spans="1:15" x14ac:dyDescent="0.25">
      <c r="A81" s="18" t="s">
        <v>90</v>
      </c>
      <c r="B81" s="50">
        <v>1350</v>
      </c>
      <c r="C81" s="32">
        <f t="shared" si="11"/>
        <v>112.5</v>
      </c>
      <c r="D81" s="32">
        <f t="shared" si="11"/>
        <v>112.5</v>
      </c>
      <c r="E81" s="32">
        <f t="shared" si="11"/>
        <v>112.5</v>
      </c>
      <c r="F81" s="32">
        <f t="shared" si="11"/>
        <v>112.5</v>
      </c>
      <c r="G81" s="32">
        <f t="shared" si="11"/>
        <v>112.5</v>
      </c>
      <c r="H81" s="32">
        <f t="shared" si="11"/>
        <v>112.5</v>
      </c>
      <c r="I81" s="32">
        <f t="shared" si="11"/>
        <v>112.5</v>
      </c>
      <c r="J81" s="32">
        <f t="shared" si="11"/>
        <v>112.5</v>
      </c>
      <c r="K81" s="32">
        <f t="shared" si="11"/>
        <v>112.5</v>
      </c>
      <c r="L81" s="32">
        <f t="shared" si="11"/>
        <v>112.5</v>
      </c>
      <c r="M81" s="32">
        <f t="shared" si="11"/>
        <v>112.5</v>
      </c>
      <c r="N81" s="32">
        <f t="shared" si="11"/>
        <v>112.5</v>
      </c>
      <c r="O81" t="s">
        <v>52</v>
      </c>
    </row>
    <row r="82" spans="1:15" x14ac:dyDescent="0.25">
      <c r="A82" s="18" t="s">
        <v>91</v>
      </c>
      <c r="B82" s="50">
        <v>600</v>
      </c>
      <c r="C82" s="32">
        <f t="shared" si="11"/>
        <v>50</v>
      </c>
      <c r="D82" s="32">
        <f t="shared" si="11"/>
        <v>50</v>
      </c>
      <c r="E82" s="32">
        <f t="shared" si="11"/>
        <v>50</v>
      </c>
      <c r="F82" s="32">
        <f t="shared" si="11"/>
        <v>50</v>
      </c>
      <c r="G82" s="32">
        <f t="shared" si="11"/>
        <v>50</v>
      </c>
      <c r="H82" s="32">
        <f t="shared" si="11"/>
        <v>50</v>
      </c>
      <c r="I82" s="32">
        <f t="shared" si="11"/>
        <v>50</v>
      </c>
      <c r="J82" s="32">
        <f t="shared" si="11"/>
        <v>50</v>
      </c>
      <c r="K82" s="32">
        <f t="shared" si="11"/>
        <v>50</v>
      </c>
      <c r="L82" s="32">
        <f t="shared" si="11"/>
        <v>50</v>
      </c>
      <c r="M82" s="32">
        <f t="shared" si="11"/>
        <v>50</v>
      </c>
      <c r="N82" s="32">
        <f t="shared" si="11"/>
        <v>50</v>
      </c>
      <c r="O82" t="s">
        <v>52</v>
      </c>
    </row>
    <row r="83" spans="1:15" x14ac:dyDescent="0.25">
      <c r="A83" s="18" t="s">
        <v>92</v>
      </c>
      <c r="B83" s="50">
        <v>700</v>
      </c>
      <c r="C83" s="32">
        <f t="shared" si="11"/>
        <v>58.333333333333336</v>
      </c>
      <c r="D83" s="32">
        <f t="shared" si="11"/>
        <v>58.333333333333336</v>
      </c>
      <c r="E83" s="32">
        <f t="shared" si="11"/>
        <v>58.333333333333336</v>
      </c>
      <c r="F83" s="32">
        <f t="shared" si="11"/>
        <v>58.333333333333336</v>
      </c>
      <c r="G83" s="32">
        <f t="shared" si="11"/>
        <v>58.333333333333336</v>
      </c>
      <c r="H83" s="32">
        <f t="shared" si="11"/>
        <v>58.333333333333336</v>
      </c>
      <c r="I83" s="32">
        <f t="shared" si="11"/>
        <v>58.333333333333336</v>
      </c>
      <c r="J83" s="32">
        <f t="shared" si="11"/>
        <v>58.333333333333336</v>
      </c>
      <c r="K83" s="32">
        <f t="shared" si="11"/>
        <v>58.333333333333336</v>
      </c>
      <c r="L83" s="32">
        <f t="shared" si="11"/>
        <v>58.333333333333336</v>
      </c>
      <c r="M83" s="32">
        <f t="shared" si="11"/>
        <v>58.333333333333336</v>
      </c>
      <c r="N83" s="32">
        <f t="shared" si="11"/>
        <v>58.333333333333336</v>
      </c>
      <c r="O83" t="s">
        <v>52</v>
      </c>
    </row>
    <row r="84" spans="1:15" x14ac:dyDescent="0.25">
      <c r="A84" s="35" t="s">
        <v>93</v>
      </c>
      <c r="B84" s="50">
        <v>0</v>
      </c>
      <c r="C84" s="32">
        <f t="shared" si="11"/>
        <v>0</v>
      </c>
      <c r="D84" s="32">
        <f t="shared" si="11"/>
        <v>0</v>
      </c>
      <c r="E84" s="32">
        <f t="shared" si="11"/>
        <v>0</v>
      </c>
      <c r="F84" s="32">
        <f t="shared" si="11"/>
        <v>0</v>
      </c>
      <c r="G84" s="32">
        <f t="shared" si="11"/>
        <v>0</v>
      </c>
      <c r="H84" s="32">
        <f t="shared" si="11"/>
        <v>0</v>
      </c>
      <c r="I84" s="32">
        <f t="shared" si="11"/>
        <v>0</v>
      </c>
      <c r="J84" s="32">
        <f t="shared" si="11"/>
        <v>0</v>
      </c>
      <c r="K84" s="32">
        <f t="shared" si="11"/>
        <v>0</v>
      </c>
      <c r="L84" s="32">
        <f t="shared" si="11"/>
        <v>0</v>
      </c>
      <c r="M84" s="32">
        <f t="shared" si="11"/>
        <v>0</v>
      </c>
      <c r="N84" s="32">
        <f t="shared" si="11"/>
        <v>0</v>
      </c>
      <c r="O84" t="s">
        <v>52</v>
      </c>
    </row>
    <row r="85" spans="1:15" ht="17.25" x14ac:dyDescent="0.4">
      <c r="A85" s="35" t="s">
        <v>94</v>
      </c>
      <c r="B85" s="51">
        <v>0</v>
      </c>
      <c r="C85" s="49">
        <f t="shared" si="11"/>
        <v>0</v>
      </c>
      <c r="D85" s="49">
        <f t="shared" si="11"/>
        <v>0</v>
      </c>
      <c r="E85" s="49">
        <f t="shared" si="11"/>
        <v>0</v>
      </c>
      <c r="F85" s="49">
        <f t="shared" si="11"/>
        <v>0</v>
      </c>
      <c r="G85" s="49">
        <f t="shared" si="11"/>
        <v>0</v>
      </c>
      <c r="H85" s="49">
        <f t="shared" si="11"/>
        <v>0</v>
      </c>
      <c r="I85" s="49">
        <f t="shared" si="11"/>
        <v>0</v>
      </c>
      <c r="J85" s="49">
        <f t="shared" si="11"/>
        <v>0</v>
      </c>
      <c r="K85" s="49">
        <f t="shared" si="11"/>
        <v>0</v>
      </c>
      <c r="L85" s="49">
        <f t="shared" si="11"/>
        <v>0</v>
      </c>
      <c r="M85" s="49">
        <f t="shared" si="11"/>
        <v>0</v>
      </c>
      <c r="N85" s="49">
        <f t="shared" si="11"/>
        <v>0</v>
      </c>
    </row>
    <row r="86" spans="1:15" x14ac:dyDescent="0.25">
      <c r="A86" s="35"/>
      <c r="B86" s="15">
        <f>SUM(B77:B85)</f>
        <v>5600</v>
      </c>
      <c r="C86" s="38">
        <f t="shared" ref="C86:N86" si="12">SUM(C77:C85)</f>
        <v>466.66666666666669</v>
      </c>
      <c r="D86" s="38">
        <f t="shared" si="12"/>
        <v>466.66666666666669</v>
      </c>
      <c r="E86" s="38">
        <f t="shared" si="12"/>
        <v>466.66666666666669</v>
      </c>
      <c r="F86" s="38">
        <f t="shared" si="12"/>
        <v>466.66666666666669</v>
      </c>
      <c r="G86" s="38">
        <f t="shared" si="12"/>
        <v>466.66666666666669</v>
      </c>
      <c r="H86" s="38">
        <f t="shared" si="12"/>
        <v>466.66666666666669</v>
      </c>
      <c r="I86" s="38">
        <f t="shared" si="12"/>
        <v>466.66666666666669</v>
      </c>
      <c r="J86" s="38">
        <f t="shared" si="12"/>
        <v>466.66666666666669</v>
      </c>
      <c r="K86" s="38">
        <f t="shared" si="12"/>
        <v>466.66666666666669</v>
      </c>
      <c r="L86" s="38">
        <f t="shared" si="12"/>
        <v>466.66666666666669</v>
      </c>
      <c r="M86" s="38">
        <f t="shared" si="12"/>
        <v>466.66666666666669</v>
      </c>
      <c r="N86" s="38">
        <f t="shared" si="12"/>
        <v>466.66666666666669</v>
      </c>
    </row>
    <row r="87" spans="1:15" x14ac:dyDescent="0.25">
      <c r="A87" s="35"/>
      <c r="B87" s="20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5" x14ac:dyDescent="0.25">
      <c r="A88" s="33" t="s">
        <v>95</v>
      </c>
      <c r="B88" s="20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5" x14ac:dyDescent="0.25">
      <c r="A89" s="18" t="s">
        <v>96</v>
      </c>
      <c r="B89" s="20">
        <v>50000</v>
      </c>
      <c r="C89" s="32">
        <f t="shared" ref="C89:N99" si="13">$B89/12</f>
        <v>4166.666666666667</v>
      </c>
      <c r="D89" s="32">
        <f t="shared" si="13"/>
        <v>4166.666666666667</v>
      </c>
      <c r="E89" s="32">
        <f t="shared" si="13"/>
        <v>4166.666666666667</v>
      </c>
      <c r="F89" s="32">
        <f t="shared" si="13"/>
        <v>4166.666666666667</v>
      </c>
      <c r="G89" s="32">
        <f t="shared" si="13"/>
        <v>4166.666666666667</v>
      </c>
      <c r="H89" s="32">
        <f t="shared" si="13"/>
        <v>4166.666666666667</v>
      </c>
      <c r="I89" s="32">
        <f t="shared" si="13"/>
        <v>4166.666666666667</v>
      </c>
      <c r="J89" s="32">
        <f t="shared" si="13"/>
        <v>4166.666666666667</v>
      </c>
      <c r="K89" s="32">
        <f t="shared" si="13"/>
        <v>4166.666666666667</v>
      </c>
      <c r="L89" s="32">
        <f t="shared" si="13"/>
        <v>4166.666666666667</v>
      </c>
      <c r="M89" s="32">
        <f t="shared" si="13"/>
        <v>4166.666666666667</v>
      </c>
      <c r="N89" s="32">
        <f t="shared" si="13"/>
        <v>4166.666666666667</v>
      </c>
      <c r="O89" t="s">
        <v>97</v>
      </c>
    </row>
    <row r="90" spans="1:15" x14ac:dyDescent="0.25">
      <c r="A90" s="18" t="s">
        <v>98</v>
      </c>
      <c r="B90" s="20">
        <v>3750</v>
      </c>
      <c r="C90" s="32">
        <f t="shared" si="13"/>
        <v>312.5</v>
      </c>
      <c r="D90" s="32">
        <f t="shared" si="13"/>
        <v>312.5</v>
      </c>
      <c r="E90" s="32">
        <f t="shared" si="13"/>
        <v>312.5</v>
      </c>
      <c r="F90" s="32">
        <f t="shared" si="13"/>
        <v>312.5</v>
      </c>
      <c r="G90" s="32">
        <f t="shared" si="13"/>
        <v>312.5</v>
      </c>
      <c r="H90" s="32">
        <f t="shared" si="13"/>
        <v>312.5</v>
      </c>
      <c r="I90" s="32">
        <f t="shared" si="13"/>
        <v>312.5</v>
      </c>
      <c r="J90" s="32">
        <f t="shared" si="13"/>
        <v>312.5</v>
      </c>
      <c r="K90" s="32">
        <f t="shared" si="13"/>
        <v>312.5</v>
      </c>
      <c r="L90" s="32">
        <f t="shared" si="13"/>
        <v>312.5</v>
      </c>
      <c r="M90" s="32">
        <f t="shared" si="13"/>
        <v>312.5</v>
      </c>
      <c r="N90" s="32">
        <f t="shared" si="13"/>
        <v>312.5</v>
      </c>
      <c r="O90" t="s">
        <v>29</v>
      </c>
    </row>
    <row r="91" spans="1:15" x14ac:dyDescent="0.25">
      <c r="A91" s="18" t="s">
        <v>99</v>
      </c>
      <c r="B91" s="20">
        <v>40000</v>
      </c>
      <c r="C91" s="32">
        <f t="shared" si="13"/>
        <v>3333.3333333333335</v>
      </c>
      <c r="D91" s="32">
        <f t="shared" si="13"/>
        <v>3333.3333333333335</v>
      </c>
      <c r="E91" s="32">
        <f t="shared" si="13"/>
        <v>3333.3333333333335</v>
      </c>
      <c r="F91" s="32">
        <f t="shared" si="13"/>
        <v>3333.3333333333335</v>
      </c>
      <c r="G91" s="32">
        <f t="shared" si="13"/>
        <v>3333.3333333333335</v>
      </c>
      <c r="H91" s="32">
        <f t="shared" si="13"/>
        <v>3333.3333333333335</v>
      </c>
      <c r="I91" s="32">
        <f t="shared" si="13"/>
        <v>3333.3333333333335</v>
      </c>
      <c r="J91" s="32">
        <f t="shared" si="13"/>
        <v>3333.3333333333335</v>
      </c>
      <c r="K91" s="32">
        <f t="shared" si="13"/>
        <v>3333.3333333333335</v>
      </c>
      <c r="L91" s="32">
        <f t="shared" si="13"/>
        <v>3333.3333333333335</v>
      </c>
      <c r="M91" s="32">
        <f t="shared" si="13"/>
        <v>3333.3333333333335</v>
      </c>
      <c r="N91" s="32">
        <f t="shared" si="13"/>
        <v>3333.3333333333335</v>
      </c>
      <c r="O91" t="s">
        <v>100</v>
      </c>
    </row>
    <row r="92" spans="1:15" x14ac:dyDescent="0.25">
      <c r="A92" s="18" t="s">
        <v>101</v>
      </c>
      <c r="B92" s="20">
        <v>0</v>
      </c>
      <c r="C92" s="32">
        <f t="shared" si="13"/>
        <v>0</v>
      </c>
      <c r="D92" s="32">
        <f t="shared" si="13"/>
        <v>0</v>
      </c>
      <c r="E92" s="32">
        <f t="shared" si="13"/>
        <v>0</v>
      </c>
      <c r="F92" s="32">
        <f t="shared" si="13"/>
        <v>0</v>
      </c>
      <c r="G92" s="32">
        <f t="shared" si="13"/>
        <v>0</v>
      </c>
      <c r="H92" s="32">
        <f t="shared" si="13"/>
        <v>0</v>
      </c>
      <c r="I92" s="32">
        <f t="shared" si="13"/>
        <v>0</v>
      </c>
      <c r="J92" s="32">
        <f t="shared" si="13"/>
        <v>0</v>
      </c>
      <c r="K92" s="32">
        <f t="shared" si="13"/>
        <v>0</v>
      </c>
      <c r="L92" s="32">
        <f t="shared" si="13"/>
        <v>0</v>
      </c>
      <c r="M92" s="32">
        <f t="shared" si="13"/>
        <v>0</v>
      </c>
      <c r="N92" s="32">
        <f t="shared" si="13"/>
        <v>0</v>
      </c>
      <c r="O92" t="s">
        <v>52</v>
      </c>
    </row>
    <row r="93" spans="1:15" x14ac:dyDescent="0.25">
      <c r="A93" s="18" t="s">
        <v>102</v>
      </c>
      <c r="B93" s="20">
        <v>2480.3149606299216</v>
      </c>
      <c r="C93" s="32">
        <f t="shared" si="13"/>
        <v>206.69291338582681</v>
      </c>
      <c r="D93" s="32">
        <f t="shared" si="13"/>
        <v>206.69291338582681</v>
      </c>
      <c r="E93" s="32">
        <f t="shared" si="13"/>
        <v>206.69291338582681</v>
      </c>
      <c r="F93" s="32">
        <f t="shared" si="13"/>
        <v>206.69291338582681</v>
      </c>
      <c r="G93" s="32">
        <f t="shared" si="13"/>
        <v>206.69291338582681</v>
      </c>
      <c r="H93" s="32">
        <f t="shared" si="13"/>
        <v>206.69291338582681</v>
      </c>
      <c r="I93" s="32">
        <f t="shared" si="13"/>
        <v>206.69291338582681</v>
      </c>
      <c r="J93" s="32">
        <f t="shared" si="13"/>
        <v>206.69291338582681</v>
      </c>
      <c r="K93" s="32">
        <f t="shared" si="13"/>
        <v>206.69291338582681</v>
      </c>
      <c r="L93" s="32">
        <f t="shared" si="13"/>
        <v>206.69291338582681</v>
      </c>
      <c r="M93" s="32">
        <f t="shared" si="13"/>
        <v>206.69291338582681</v>
      </c>
      <c r="N93" s="32">
        <f t="shared" si="13"/>
        <v>206.69291338582681</v>
      </c>
      <c r="O93" t="s">
        <v>103</v>
      </c>
    </row>
    <row r="94" spans="1:15" x14ac:dyDescent="0.25">
      <c r="A94" s="18" t="s">
        <v>104</v>
      </c>
      <c r="B94" s="20">
        <v>5500</v>
      </c>
      <c r="C94" s="32">
        <f t="shared" si="13"/>
        <v>458.33333333333331</v>
      </c>
      <c r="D94" s="32">
        <f t="shared" si="13"/>
        <v>458.33333333333331</v>
      </c>
      <c r="E94" s="32">
        <f t="shared" si="13"/>
        <v>458.33333333333331</v>
      </c>
      <c r="F94" s="32">
        <f t="shared" si="13"/>
        <v>458.33333333333331</v>
      </c>
      <c r="G94" s="32">
        <f t="shared" si="13"/>
        <v>458.33333333333331</v>
      </c>
      <c r="H94" s="32">
        <f t="shared" si="13"/>
        <v>458.33333333333331</v>
      </c>
      <c r="I94" s="32">
        <f t="shared" si="13"/>
        <v>458.33333333333331</v>
      </c>
      <c r="J94" s="32">
        <f t="shared" si="13"/>
        <v>458.33333333333331</v>
      </c>
      <c r="K94" s="32">
        <f t="shared" si="13"/>
        <v>458.33333333333331</v>
      </c>
      <c r="L94" s="32">
        <f t="shared" si="13"/>
        <v>458.33333333333331</v>
      </c>
      <c r="M94" s="32">
        <f t="shared" si="13"/>
        <v>458.33333333333331</v>
      </c>
      <c r="N94" s="32">
        <f t="shared" si="13"/>
        <v>458.33333333333331</v>
      </c>
      <c r="O94" t="s">
        <v>52</v>
      </c>
    </row>
    <row r="95" spans="1:15" x14ac:dyDescent="0.25">
      <c r="A95" s="18" t="s">
        <v>105</v>
      </c>
      <c r="B95" s="20">
        <v>11338.582677165356</v>
      </c>
      <c r="C95" s="32">
        <f t="shared" si="13"/>
        <v>944.88188976377967</v>
      </c>
      <c r="D95" s="32">
        <f t="shared" si="13"/>
        <v>944.88188976377967</v>
      </c>
      <c r="E95" s="32">
        <f t="shared" si="13"/>
        <v>944.88188976377967</v>
      </c>
      <c r="F95" s="32">
        <f t="shared" si="13"/>
        <v>944.88188976377967</v>
      </c>
      <c r="G95" s="32">
        <f t="shared" si="13"/>
        <v>944.88188976377967</v>
      </c>
      <c r="H95" s="32">
        <f t="shared" si="13"/>
        <v>944.88188976377967</v>
      </c>
      <c r="I95" s="32">
        <f t="shared" si="13"/>
        <v>944.88188976377967</v>
      </c>
      <c r="J95" s="32">
        <f t="shared" si="13"/>
        <v>944.88188976377967</v>
      </c>
      <c r="K95" s="32">
        <f t="shared" si="13"/>
        <v>944.88188976377967</v>
      </c>
      <c r="L95" s="32">
        <f t="shared" si="13"/>
        <v>944.88188976377967</v>
      </c>
      <c r="M95" s="32">
        <f t="shared" si="13"/>
        <v>944.88188976377967</v>
      </c>
      <c r="N95" s="32">
        <f t="shared" si="13"/>
        <v>944.88188976377967</v>
      </c>
      <c r="O95" t="s">
        <v>29</v>
      </c>
    </row>
    <row r="96" spans="1:15" x14ac:dyDescent="0.25">
      <c r="A96" s="18" t="s">
        <v>106</v>
      </c>
      <c r="B96" s="20">
        <v>0</v>
      </c>
      <c r="C96" s="32">
        <f t="shared" si="13"/>
        <v>0</v>
      </c>
      <c r="D96" s="32">
        <f t="shared" si="13"/>
        <v>0</v>
      </c>
      <c r="E96" s="32">
        <f t="shared" si="13"/>
        <v>0</v>
      </c>
      <c r="F96" s="32">
        <f t="shared" si="13"/>
        <v>0</v>
      </c>
      <c r="G96" s="32">
        <f t="shared" si="13"/>
        <v>0</v>
      </c>
      <c r="H96" s="32">
        <f t="shared" si="13"/>
        <v>0</v>
      </c>
      <c r="I96" s="32">
        <f t="shared" si="13"/>
        <v>0</v>
      </c>
      <c r="J96" s="32">
        <f t="shared" si="13"/>
        <v>0</v>
      </c>
      <c r="K96" s="32">
        <f t="shared" si="13"/>
        <v>0</v>
      </c>
      <c r="L96" s="32">
        <f t="shared" si="13"/>
        <v>0</v>
      </c>
      <c r="M96" s="32">
        <f t="shared" si="13"/>
        <v>0</v>
      </c>
      <c r="N96" s="32">
        <f t="shared" si="13"/>
        <v>0</v>
      </c>
      <c r="O96" t="s">
        <v>107</v>
      </c>
    </row>
    <row r="97" spans="1:15" x14ac:dyDescent="0.25">
      <c r="A97" s="18" t="s">
        <v>6</v>
      </c>
      <c r="B97" s="20">
        <v>0</v>
      </c>
      <c r="C97" s="32">
        <f t="shared" si="13"/>
        <v>0</v>
      </c>
      <c r="D97" s="32">
        <f t="shared" si="13"/>
        <v>0</v>
      </c>
      <c r="E97" s="32">
        <f t="shared" si="13"/>
        <v>0</v>
      </c>
      <c r="F97" s="32">
        <f t="shared" si="13"/>
        <v>0</v>
      </c>
      <c r="G97" s="32">
        <f t="shared" si="13"/>
        <v>0</v>
      </c>
      <c r="H97" s="32">
        <f t="shared" si="13"/>
        <v>0</v>
      </c>
      <c r="I97" s="32">
        <f t="shared" si="13"/>
        <v>0</v>
      </c>
      <c r="J97" s="32">
        <f t="shared" si="13"/>
        <v>0</v>
      </c>
      <c r="K97" s="32">
        <f t="shared" si="13"/>
        <v>0</v>
      </c>
      <c r="L97" s="32">
        <f t="shared" si="13"/>
        <v>0</v>
      </c>
      <c r="M97" s="32">
        <f t="shared" si="13"/>
        <v>0</v>
      </c>
      <c r="N97" s="32">
        <f t="shared" si="13"/>
        <v>0</v>
      </c>
    </row>
    <row r="98" spans="1:15" x14ac:dyDescent="0.25">
      <c r="A98" s="18" t="s">
        <v>108</v>
      </c>
      <c r="B98" s="20">
        <v>0</v>
      </c>
      <c r="C98" s="32">
        <f t="shared" si="13"/>
        <v>0</v>
      </c>
      <c r="D98" s="32">
        <f t="shared" si="13"/>
        <v>0</v>
      </c>
      <c r="E98" s="32">
        <f t="shared" si="13"/>
        <v>0</v>
      </c>
      <c r="F98" s="32">
        <f t="shared" si="13"/>
        <v>0</v>
      </c>
      <c r="G98" s="32">
        <f t="shared" si="13"/>
        <v>0</v>
      </c>
      <c r="H98" s="32">
        <f t="shared" si="13"/>
        <v>0</v>
      </c>
      <c r="I98" s="32">
        <f t="shared" si="13"/>
        <v>0</v>
      </c>
      <c r="J98" s="32">
        <f t="shared" si="13"/>
        <v>0</v>
      </c>
      <c r="K98" s="32">
        <f t="shared" si="13"/>
        <v>0</v>
      </c>
      <c r="L98" s="32">
        <f t="shared" si="13"/>
        <v>0</v>
      </c>
      <c r="M98" s="32">
        <f t="shared" si="13"/>
        <v>0</v>
      </c>
      <c r="N98" s="32">
        <f t="shared" si="13"/>
        <v>0</v>
      </c>
    </row>
    <row r="99" spans="1:15" ht="17.25" x14ac:dyDescent="0.4">
      <c r="A99" s="18" t="s">
        <v>109</v>
      </c>
      <c r="B99" s="28">
        <v>0</v>
      </c>
      <c r="C99" s="49">
        <f t="shared" si="13"/>
        <v>0</v>
      </c>
      <c r="D99" s="49">
        <f t="shared" si="13"/>
        <v>0</v>
      </c>
      <c r="E99" s="49">
        <f t="shared" si="13"/>
        <v>0</v>
      </c>
      <c r="F99" s="49">
        <f t="shared" si="13"/>
        <v>0</v>
      </c>
      <c r="G99" s="49">
        <f t="shared" si="13"/>
        <v>0</v>
      </c>
      <c r="H99" s="49">
        <f t="shared" si="13"/>
        <v>0</v>
      </c>
      <c r="I99" s="49">
        <f t="shared" si="13"/>
        <v>0</v>
      </c>
      <c r="J99" s="49">
        <f t="shared" si="13"/>
        <v>0</v>
      </c>
      <c r="K99" s="49">
        <f t="shared" si="13"/>
        <v>0</v>
      </c>
      <c r="L99" s="49">
        <f t="shared" si="13"/>
        <v>0</v>
      </c>
      <c r="M99" s="49">
        <f t="shared" si="13"/>
        <v>0</v>
      </c>
      <c r="N99" s="49">
        <f t="shared" si="13"/>
        <v>0</v>
      </c>
      <c r="O99" t="s">
        <v>52</v>
      </c>
    </row>
    <row r="100" spans="1:15" x14ac:dyDescent="0.25">
      <c r="A100" s="18"/>
      <c r="B100" s="15">
        <f>SUM(B89:B99)</f>
        <v>113068.89763779528</v>
      </c>
      <c r="C100" s="38">
        <f t="shared" ref="C100:N100" si="14">SUM(C89:C99)</f>
        <v>9422.4081364829399</v>
      </c>
      <c r="D100" s="38">
        <f t="shared" si="14"/>
        <v>9422.4081364829399</v>
      </c>
      <c r="E100" s="38">
        <f t="shared" si="14"/>
        <v>9422.4081364829399</v>
      </c>
      <c r="F100" s="38">
        <f t="shared" si="14"/>
        <v>9422.4081364829399</v>
      </c>
      <c r="G100" s="38">
        <f t="shared" si="14"/>
        <v>9422.4081364829399</v>
      </c>
      <c r="H100" s="38">
        <f t="shared" si="14"/>
        <v>9422.4081364829399</v>
      </c>
      <c r="I100" s="38">
        <f t="shared" si="14"/>
        <v>9422.4081364829399</v>
      </c>
      <c r="J100" s="38">
        <f t="shared" si="14"/>
        <v>9422.4081364829399</v>
      </c>
      <c r="K100" s="38">
        <f t="shared" si="14"/>
        <v>9422.4081364829399</v>
      </c>
      <c r="L100" s="38">
        <f t="shared" si="14"/>
        <v>9422.4081364829399</v>
      </c>
      <c r="M100" s="38">
        <f t="shared" si="14"/>
        <v>9422.4081364829399</v>
      </c>
      <c r="N100" s="38">
        <f t="shared" si="14"/>
        <v>9422.4081364829399</v>
      </c>
    </row>
    <row r="101" spans="1:15" x14ac:dyDescent="0.25">
      <c r="A101" s="18"/>
      <c r="B101" s="20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5" x14ac:dyDescent="0.25">
      <c r="A102" s="33" t="s">
        <v>110</v>
      </c>
      <c r="B102" s="20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5" x14ac:dyDescent="0.25">
      <c r="A103" s="18" t="s">
        <v>111</v>
      </c>
      <c r="B103" s="20">
        <v>11643.496062992126</v>
      </c>
      <c r="C103" s="32">
        <f t="shared" ref="C103:N110" si="15">$B103/12</f>
        <v>970.29133858267721</v>
      </c>
      <c r="D103" s="32">
        <f t="shared" si="15"/>
        <v>970.29133858267721</v>
      </c>
      <c r="E103" s="32">
        <f t="shared" si="15"/>
        <v>970.29133858267721</v>
      </c>
      <c r="F103" s="32">
        <f t="shared" si="15"/>
        <v>970.29133858267721</v>
      </c>
      <c r="G103" s="32">
        <f t="shared" si="15"/>
        <v>970.29133858267721</v>
      </c>
      <c r="H103" s="32">
        <f t="shared" si="15"/>
        <v>970.29133858267721</v>
      </c>
      <c r="I103" s="32">
        <f t="shared" si="15"/>
        <v>970.29133858267721</v>
      </c>
      <c r="J103" s="32">
        <f t="shared" si="15"/>
        <v>970.29133858267721</v>
      </c>
      <c r="K103" s="32">
        <f t="shared" si="15"/>
        <v>970.29133858267721</v>
      </c>
      <c r="L103" s="32">
        <f t="shared" si="15"/>
        <v>970.29133858267721</v>
      </c>
      <c r="M103" s="32">
        <f t="shared" si="15"/>
        <v>970.29133858267721</v>
      </c>
      <c r="N103" s="32">
        <f t="shared" si="15"/>
        <v>970.29133858267721</v>
      </c>
      <c r="O103" t="s">
        <v>112</v>
      </c>
    </row>
    <row r="104" spans="1:15" x14ac:dyDescent="0.25">
      <c r="A104" s="18" t="s">
        <v>113</v>
      </c>
      <c r="B104" s="20">
        <v>1062.9921259842522</v>
      </c>
      <c r="C104" s="32">
        <f t="shared" si="15"/>
        <v>88.582677165354355</v>
      </c>
      <c r="D104" s="32">
        <f t="shared" si="15"/>
        <v>88.582677165354355</v>
      </c>
      <c r="E104" s="32">
        <f t="shared" si="15"/>
        <v>88.582677165354355</v>
      </c>
      <c r="F104" s="32">
        <f t="shared" si="15"/>
        <v>88.582677165354355</v>
      </c>
      <c r="G104" s="32">
        <f t="shared" si="15"/>
        <v>88.582677165354355</v>
      </c>
      <c r="H104" s="32">
        <f t="shared" si="15"/>
        <v>88.582677165354355</v>
      </c>
      <c r="I104" s="32">
        <f t="shared" si="15"/>
        <v>88.582677165354355</v>
      </c>
      <c r="J104" s="32">
        <f t="shared" si="15"/>
        <v>88.582677165354355</v>
      </c>
      <c r="K104" s="32">
        <f t="shared" si="15"/>
        <v>88.582677165354355</v>
      </c>
      <c r="L104" s="32">
        <f t="shared" si="15"/>
        <v>88.582677165354355</v>
      </c>
      <c r="M104" s="32">
        <f t="shared" si="15"/>
        <v>88.582677165354355</v>
      </c>
      <c r="N104" s="32">
        <f t="shared" si="15"/>
        <v>88.582677165354355</v>
      </c>
      <c r="O104" t="s">
        <v>29</v>
      </c>
    </row>
    <row r="105" spans="1:15" x14ac:dyDescent="0.25">
      <c r="A105" s="18" t="s">
        <v>114</v>
      </c>
      <c r="B105" s="20">
        <v>5421.2598425196866</v>
      </c>
      <c r="C105" s="32">
        <f t="shared" si="15"/>
        <v>451.7716535433072</v>
      </c>
      <c r="D105" s="32">
        <f t="shared" si="15"/>
        <v>451.7716535433072</v>
      </c>
      <c r="E105" s="32">
        <f t="shared" si="15"/>
        <v>451.7716535433072</v>
      </c>
      <c r="F105" s="32">
        <f t="shared" si="15"/>
        <v>451.7716535433072</v>
      </c>
      <c r="G105" s="32">
        <f t="shared" si="15"/>
        <v>451.7716535433072</v>
      </c>
      <c r="H105" s="32">
        <f t="shared" si="15"/>
        <v>451.7716535433072</v>
      </c>
      <c r="I105" s="32">
        <f t="shared" si="15"/>
        <v>451.7716535433072</v>
      </c>
      <c r="J105" s="32">
        <f t="shared" si="15"/>
        <v>451.7716535433072</v>
      </c>
      <c r="K105" s="32">
        <f t="shared" si="15"/>
        <v>451.7716535433072</v>
      </c>
      <c r="L105" s="32">
        <f t="shared" si="15"/>
        <v>451.7716535433072</v>
      </c>
      <c r="M105" s="32">
        <f t="shared" si="15"/>
        <v>451.7716535433072</v>
      </c>
      <c r="N105" s="32">
        <f t="shared" si="15"/>
        <v>451.7716535433072</v>
      </c>
      <c r="O105" t="s">
        <v>115</v>
      </c>
    </row>
    <row r="106" spans="1:15" x14ac:dyDescent="0.25">
      <c r="A106" s="18" t="s">
        <v>116</v>
      </c>
      <c r="B106" s="20">
        <v>708.66141732283472</v>
      </c>
      <c r="C106" s="32">
        <f t="shared" si="15"/>
        <v>59.055118110236229</v>
      </c>
      <c r="D106" s="32">
        <f t="shared" si="15"/>
        <v>59.055118110236229</v>
      </c>
      <c r="E106" s="32">
        <f t="shared" si="15"/>
        <v>59.055118110236229</v>
      </c>
      <c r="F106" s="32">
        <f t="shared" si="15"/>
        <v>59.055118110236229</v>
      </c>
      <c r="G106" s="32">
        <f t="shared" si="15"/>
        <v>59.055118110236229</v>
      </c>
      <c r="H106" s="32">
        <f t="shared" si="15"/>
        <v>59.055118110236229</v>
      </c>
      <c r="I106" s="32">
        <f t="shared" si="15"/>
        <v>59.055118110236229</v>
      </c>
      <c r="J106" s="32">
        <f t="shared" si="15"/>
        <v>59.055118110236229</v>
      </c>
      <c r="K106" s="32">
        <f t="shared" si="15"/>
        <v>59.055118110236229</v>
      </c>
      <c r="L106" s="32">
        <f t="shared" si="15"/>
        <v>59.055118110236229</v>
      </c>
      <c r="M106" s="32">
        <f t="shared" si="15"/>
        <v>59.055118110236229</v>
      </c>
      <c r="N106" s="32">
        <f t="shared" si="15"/>
        <v>59.055118110236229</v>
      </c>
      <c r="O106" t="s">
        <v>29</v>
      </c>
    </row>
    <row r="107" spans="1:15" x14ac:dyDescent="0.25">
      <c r="A107" s="18" t="s">
        <v>110</v>
      </c>
      <c r="B107" s="20">
        <v>0</v>
      </c>
      <c r="C107" s="32">
        <f t="shared" si="15"/>
        <v>0</v>
      </c>
      <c r="D107" s="32">
        <f t="shared" si="15"/>
        <v>0</v>
      </c>
      <c r="E107" s="32">
        <f t="shared" si="15"/>
        <v>0</v>
      </c>
      <c r="F107" s="32">
        <f t="shared" si="15"/>
        <v>0</v>
      </c>
      <c r="G107" s="32">
        <f t="shared" si="15"/>
        <v>0</v>
      </c>
      <c r="H107" s="32">
        <f t="shared" si="15"/>
        <v>0</v>
      </c>
      <c r="I107" s="32">
        <f t="shared" si="15"/>
        <v>0</v>
      </c>
      <c r="J107" s="32">
        <f t="shared" si="15"/>
        <v>0</v>
      </c>
      <c r="K107" s="32">
        <f t="shared" si="15"/>
        <v>0</v>
      </c>
      <c r="L107" s="32">
        <f t="shared" si="15"/>
        <v>0</v>
      </c>
      <c r="M107" s="32">
        <f t="shared" si="15"/>
        <v>0</v>
      </c>
      <c r="N107" s="32">
        <f t="shared" si="15"/>
        <v>0</v>
      </c>
    </row>
    <row r="108" spans="1:15" x14ac:dyDescent="0.25">
      <c r="A108" s="18" t="s">
        <v>117</v>
      </c>
      <c r="B108" s="20">
        <v>1700.7874015748034</v>
      </c>
      <c r="C108" s="32">
        <f t="shared" si="15"/>
        <v>141.73228346456696</v>
      </c>
      <c r="D108" s="32">
        <f t="shared" si="15"/>
        <v>141.73228346456696</v>
      </c>
      <c r="E108" s="32">
        <f t="shared" si="15"/>
        <v>141.73228346456696</v>
      </c>
      <c r="F108" s="32">
        <f t="shared" si="15"/>
        <v>141.73228346456696</v>
      </c>
      <c r="G108" s="32">
        <f t="shared" si="15"/>
        <v>141.73228346456696</v>
      </c>
      <c r="H108" s="32">
        <f t="shared" si="15"/>
        <v>141.73228346456696</v>
      </c>
      <c r="I108" s="32">
        <f t="shared" si="15"/>
        <v>141.73228346456696</v>
      </c>
      <c r="J108" s="32">
        <f t="shared" si="15"/>
        <v>141.73228346456696</v>
      </c>
      <c r="K108" s="32">
        <f t="shared" si="15"/>
        <v>141.73228346456696</v>
      </c>
      <c r="L108" s="32">
        <f t="shared" si="15"/>
        <v>141.73228346456696</v>
      </c>
      <c r="M108" s="32">
        <f t="shared" si="15"/>
        <v>141.73228346456696</v>
      </c>
      <c r="N108" s="32">
        <f t="shared" si="15"/>
        <v>141.73228346456696</v>
      </c>
      <c r="O108" t="s">
        <v>29</v>
      </c>
    </row>
    <row r="109" spans="1:15" x14ac:dyDescent="0.25">
      <c r="A109" s="18" t="s">
        <v>118</v>
      </c>
      <c r="B109" s="20">
        <v>15000</v>
      </c>
      <c r="C109" s="32">
        <f t="shared" si="15"/>
        <v>1250</v>
      </c>
      <c r="D109" s="32">
        <f t="shared" si="15"/>
        <v>1250</v>
      </c>
      <c r="E109" s="32">
        <f t="shared" si="15"/>
        <v>1250</v>
      </c>
      <c r="F109" s="32">
        <f t="shared" si="15"/>
        <v>1250</v>
      </c>
      <c r="G109" s="32">
        <f t="shared" si="15"/>
        <v>1250</v>
      </c>
      <c r="H109" s="32">
        <f t="shared" si="15"/>
        <v>1250</v>
      </c>
      <c r="I109" s="32">
        <f t="shared" si="15"/>
        <v>1250</v>
      </c>
      <c r="J109" s="32">
        <f t="shared" si="15"/>
        <v>1250</v>
      </c>
      <c r="K109" s="32">
        <f t="shared" si="15"/>
        <v>1250</v>
      </c>
      <c r="L109" s="32">
        <f t="shared" si="15"/>
        <v>1250</v>
      </c>
      <c r="M109" s="32">
        <f t="shared" si="15"/>
        <v>1250</v>
      </c>
      <c r="N109" s="32">
        <f t="shared" si="15"/>
        <v>1250</v>
      </c>
      <c r="O109" t="s">
        <v>29</v>
      </c>
    </row>
    <row r="110" spans="1:15" ht="17.25" x14ac:dyDescent="0.4">
      <c r="A110" s="18" t="s">
        <v>119</v>
      </c>
      <c r="B110" s="28">
        <v>1800</v>
      </c>
      <c r="C110" s="49">
        <f t="shared" si="15"/>
        <v>150</v>
      </c>
      <c r="D110" s="49">
        <f t="shared" si="15"/>
        <v>150</v>
      </c>
      <c r="E110" s="49">
        <f t="shared" si="15"/>
        <v>150</v>
      </c>
      <c r="F110" s="49">
        <f t="shared" si="15"/>
        <v>150</v>
      </c>
      <c r="G110" s="49">
        <f t="shared" si="15"/>
        <v>150</v>
      </c>
      <c r="H110" s="49">
        <f t="shared" si="15"/>
        <v>150</v>
      </c>
      <c r="I110" s="49">
        <f t="shared" si="15"/>
        <v>150</v>
      </c>
      <c r="J110" s="49">
        <f t="shared" si="15"/>
        <v>150</v>
      </c>
      <c r="K110" s="49">
        <f t="shared" si="15"/>
        <v>150</v>
      </c>
      <c r="L110" s="49">
        <f t="shared" si="15"/>
        <v>150</v>
      </c>
      <c r="M110" s="49">
        <f t="shared" si="15"/>
        <v>150</v>
      </c>
      <c r="N110" s="49">
        <f t="shared" si="15"/>
        <v>150</v>
      </c>
      <c r="O110" t="s">
        <v>120</v>
      </c>
    </row>
    <row r="111" spans="1:15" x14ac:dyDescent="0.25">
      <c r="A111" s="18"/>
      <c r="B111" s="15">
        <f>SUM(B103:B110)</f>
        <v>37337.196850393695</v>
      </c>
      <c r="C111" s="38">
        <f t="shared" ref="C111:N111" si="16">SUM(C103:C110)</f>
        <v>3111.4330708661419</v>
      </c>
      <c r="D111" s="38">
        <f t="shared" si="16"/>
        <v>3111.4330708661419</v>
      </c>
      <c r="E111" s="38">
        <f t="shared" si="16"/>
        <v>3111.4330708661419</v>
      </c>
      <c r="F111" s="38">
        <f t="shared" si="16"/>
        <v>3111.4330708661419</v>
      </c>
      <c r="G111" s="38">
        <f t="shared" si="16"/>
        <v>3111.4330708661419</v>
      </c>
      <c r="H111" s="38">
        <f t="shared" si="16"/>
        <v>3111.4330708661419</v>
      </c>
      <c r="I111" s="38">
        <f t="shared" si="16"/>
        <v>3111.4330708661419</v>
      </c>
      <c r="J111" s="38">
        <f t="shared" si="16"/>
        <v>3111.4330708661419</v>
      </c>
      <c r="K111" s="38">
        <f t="shared" si="16"/>
        <v>3111.4330708661419</v>
      </c>
      <c r="L111" s="38">
        <f t="shared" si="16"/>
        <v>3111.4330708661419</v>
      </c>
      <c r="M111" s="38">
        <f t="shared" si="16"/>
        <v>3111.4330708661419</v>
      </c>
      <c r="N111" s="38">
        <f t="shared" si="16"/>
        <v>3111.4330708661419</v>
      </c>
    </row>
    <row r="112" spans="1:15" x14ac:dyDescent="0.25">
      <c r="A112" s="18"/>
      <c r="B112" s="20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5" x14ac:dyDescent="0.25">
      <c r="A113" s="33" t="s">
        <v>121</v>
      </c>
      <c r="B113" s="20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5" x14ac:dyDescent="0.25">
      <c r="A114" s="18" t="s">
        <v>122</v>
      </c>
      <c r="B114" s="20">
        <v>360</v>
      </c>
      <c r="C114" s="32">
        <f t="shared" ref="C114:N119" si="17">$B114/12</f>
        <v>30</v>
      </c>
      <c r="D114" s="32">
        <f t="shared" si="17"/>
        <v>30</v>
      </c>
      <c r="E114" s="32">
        <f t="shared" si="17"/>
        <v>30</v>
      </c>
      <c r="F114" s="32">
        <f t="shared" si="17"/>
        <v>30</v>
      </c>
      <c r="G114" s="32">
        <f t="shared" si="17"/>
        <v>30</v>
      </c>
      <c r="H114" s="32">
        <f t="shared" si="17"/>
        <v>30</v>
      </c>
      <c r="I114" s="32">
        <f t="shared" si="17"/>
        <v>30</v>
      </c>
      <c r="J114" s="32">
        <f t="shared" si="17"/>
        <v>30</v>
      </c>
      <c r="K114" s="32">
        <f t="shared" si="17"/>
        <v>30</v>
      </c>
      <c r="L114" s="32">
        <f t="shared" si="17"/>
        <v>30</v>
      </c>
      <c r="M114" s="32">
        <f t="shared" si="17"/>
        <v>30</v>
      </c>
      <c r="N114" s="32">
        <f t="shared" si="17"/>
        <v>30</v>
      </c>
      <c r="O114" t="s">
        <v>123</v>
      </c>
    </row>
    <row r="115" spans="1:15" x14ac:dyDescent="0.25">
      <c r="A115" s="18" t="s">
        <v>124</v>
      </c>
      <c r="B115" s="20">
        <v>210000</v>
      </c>
      <c r="C115" s="32">
        <f t="shared" si="17"/>
        <v>17500</v>
      </c>
      <c r="D115" s="32">
        <f t="shared" si="17"/>
        <v>17500</v>
      </c>
      <c r="E115" s="32">
        <f t="shared" si="17"/>
        <v>17500</v>
      </c>
      <c r="F115" s="32">
        <f t="shared" si="17"/>
        <v>17500</v>
      </c>
      <c r="G115" s="32">
        <f t="shared" si="17"/>
        <v>17500</v>
      </c>
      <c r="H115" s="32">
        <f t="shared" si="17"/>
        <v>17500</v>
      </c>
      <c r="I115" s="32">
        <f t="shared" si="17"/>
        <v>17500</v>
      </c>
      <c r="J115" s="32">
        <f t="shared" si="17"/>
        <v>17500</v>
      </c>
      <c r="K115" s="32">
        <f t="shared" si="17"/>
        <v>17500</v>
      </c>
      <c r="L115" s="32">
        <f t="shared" si="17"/>
        <v>17500</v>
      </c>
      <c r="M115" s="32">
        <f t="shared" si="17"/>
        <v>17500</v>
      </c>
      <c r="N115" s="32">
        <f t="shared" si="17"/>
        <v>17500</v>
      </c>
      <c r="O115" t="s">
        <v>123</v>
      </c>
    </row>
    <row r="116" spans="1:15" x14ac:dyDescent="0.25">
      <c r="A116" s="18" t="s">
        <v>125</v>
      </c>
      <c r="B116" s="20">
        <v>13020</v>
      </c>
      <c r="C116" s="32">
        <f t="shared" si="17"/>
        <v>1085</v>
      </c>
      <c r="D116" s="32">
        <f t="shared" si="17"/>
        <v>1085</v>
      </c>
      <c r="E116" s="32">
        <f t="shared" si="17"/>
        <v>1085</v>
      </c>
      <c r="F116" s="32">
        <f t="shared" si="17"/>
        <v>1085</v>
      </c>
      <c r="G116" s="32">
        <f t="shared" si="17"/>
        <v>1085</v>
      </c>
      <c r="H116" s="32">
        <f t="shared" si="17"/>
        <v>1085</v>
      </c>
      <c r="I116" s="32">
        <f t="shared" si="17"/>
        <v>1085</v>
      </c>
      <c r="J116" s="32">
        <f t="shared" si="17"/>
        <v>1085</v>
      </c>
      <c r="K116" s="32">
        <f t="shared" si="17"/>
        <v>1085</v>
      </c>
      <c r="L116" s="32">
        <f t="shared" si="17"/>
        <v>1085</v>
      </c>
      <c r="M116" s="32">
        <f t="shared" si="17"/>
        <v>1085</v>
      </c>
      <c r="N116" s="32">
        <f t="shared" si="17"/>
        <v>1085</v>
      </c>
      <c r="O116" t="s">
        <v>123</v>
      </c>
    </row>
    <row r="117" spans="1:15" x14ac:dyDescent="0.25">
      <c r="A117" s="18" t="s">
        <v>126</v>
      </c>
      <c r="B117" s="20">
        <v>3045</v>
      </c>
      <c r="C117" s="32">
        <f t="shared" si="17"/>
        <v>253.75</v>
      </c>
      <c r="D117" s="32">
        <f t="shared" si="17"/>
        <v>253.75</v>
      </c>
      <c r="E117" s="32">
        <f t="shared" si="17"/>
        <v>253.75</v>
      </c>
      <c r="F117" s="32">
        <f t="shared" si="17"/>
        <v>253.75</v>
      </c>
      <c r="G117" s="32">
        <f t="shared" si="17"/>
        <v>253.75</v>
      </c>
      <c r="H117" s="32">
        <f t="shared" si="17"/>
        <v>253.75</v>
      </c>
      <c r="I117" s="32">
        <f t="shared" si="17"/>
        <v>253.75</v>
      </c>
      <c r="J117" s="32">
        <f t="shared" si="17"/>
        <v>253.75</v>
      </c>
      <c r="K117" s="32">
        <f t="shared" si="17"/>
        <v>253.75</v>
      </c>
      <c r="L117" s="32">
        <f t="shared" si="17"/>
        <v>253.75</v>
      </c>
      <c r="M117" s="32">
        <f t="shared" si="17"/>
        <v>253.75</v>
      </c>
      <c r="N117" s="32">
        <f t="shared" si="17"/>
        <v>253.75</v>
      </c>
      <c r="O117" t="s">
        <v>123</v>
      </c>
    </row>
    <row r="118" spans="1:15" x14ac:dyDescent="0.25">
      <c r="A118" s="18" t="s">
        <v>127</v>
      </c>
      <c r="B118" s="20">
        <v>567</v>
      </c>
      <c r="C118" s="32">
        <f t="shared" si="17"/>
        <v>47.25</v>
      </c>
      <c r="D118" s="32">
        <f t="shared" si="17"/>
        <v>47.25</v>
      </c>
      <c r="E118" s="32">
        <f t="shared" si="17"/>
        <v>47.25</v>
      </c>
      <c r="F118" s="32">
        <f t="shared" si="17"/>
        <v>47.25</v>
      </c>
      <c r="G118" s="32">
        <f t="shared" si="17"/>
        <v>47.25</v>
      </c>
      <c r="H118" s="32">
        <f t="shared" si="17"/>
        <v>47.25</v>
      </c>
      <c r="I118" s="32">
        <f t="shared" si="17"/>
        <v>47.25</v>
      </c>
      <c r="J118" s="32">
        <f t="shared" si="17"/>
        <v>47.25</v>
      </c>
      <c r="K118" s="32">
        <f t="shared" si="17"/>
        <v>47.25</v>
      </c>
      <c r="L118" s="32">
        <f t="shared" si="17"/>
        <v>47.25</v>
      </c>
      <c r="M118" s="32">
        <f t="shared" si="17"/>
        <v>47.25</v>
      </c>
      <c r="N118" s="32">
        <f t="shared" si="17"/>
        <v>47.25</v>
      </c>
      <c r="O118" t="s">
        <v>123</v>
      </c>
    </row>
    <row r="119" spans="1:15" ht="17.25" x14ac:dyDescent="0.4">
      <c r="A119" s="18" t="s">
        <v>128</v>
      </c>
      <c r="B119" s="28">
        <v>8400</v>
      </c>
      <c r="C119" s="49">
        <f t="shared" si="17"/>
        <v>700</v>
      </c>
      <c r="D119" s="49">
        <f t="shared" si="17"/>
        <v>700</v>
      </c>
      <c r="E119" s="49">
        <f t="shared" si="17"/>
        <v>700</v>
      </c>
      <c r="F119" s="49">
        <f t="shared" si="17"/>
        <v>700</v>
      </c>
      <c r="G119" s="49">
        <f t="shared" si="17"/>
        <v>700</v>
      </c>
      <c r="H119" s="49">
        <f t="shared" si="17"/>
        <v>700</v>
      </c>
      <c r="I119" s="49">
        <f t="shared" si="17"/>
        <v>700</v>
      </c>
      <c r="J119" s="49">
        <f t="shared" si="17"/>
        <v>700</v>
      </c>
      <c r="K119" s="49">
        <f t="shared" si="17"/>
        <v>700</v>
      </c>
      <c r="L119" s="49">
        <f t="shared" si="17"/>
        <v>700</v>
      </c>
      <c r="M119" s="49">
        <f t="shared" si="17"/>
        <v>700</v>
      </c>
      <c r="N119" s="49">
        <f t="shared" si="17"/>
        <v>700</v>
      </c>
      <c r="O119" t="s">
        <v>123</v>
      </c>
    </row>
    <row r="120" spans="1:15" x14ac:dyDescent="0.25">
      <c r="A120" s="18"/>
      <c r="B120" s="15">
        <f>SUM(B114:B119)</f>
        <v>235392</v>
      </c>
      <c r="C120" s="38">
        <f t="shared" ref="C120:N120" si="18">SUM(C114:C119)</f>
        <v>19616</v>
      </c>
      <c r="D120" s="38">
        <f t="shared" si="18"/>
        <v>19616</v>
      </c>
      <c r="E120" s="38">
        <f t="shared" si="18"/>
        <v>19616</v>
      </c>
      <c r="F120" s="38">
        <f t="shared" si="18"/>
        <v>19616</v>
      </c>
      <c r="G120" s="38">
        <f t="shared" si="18"/>
        <v>19616</v>
      </c>
      <c r="H120" s="38">
        <f t="shared" si="18"/>
        <v>19616</v>
      </c>
      <c r="I120" s="38">
        <f t="shared" si="18"/>
        <v>19616</v>
      </c>
      <c r="J120" s="38">
        <f t="shared" si="18"/>
        <v>19616</v>
      </c>
      <c r="K120" s="38">
        <f t="shared" si="18"/>
        <v>19616</v>
      </c>
      <c r="L120" s="38">
        <f t="shared" si="18"/>
        <v>19616</v>
      </c>
      <c r="M120" s="38">
        <f t="shared" si="18"/>
        <v>19616</v>
      </c>
      <c r="N120" s="38">
        <f t="shared" si="18"/>
        <v>19616</v>
      </c>
      <c r="O120" s="36"/>
    </row>
    <row r="121" spans="1:15" x14ac:dyDescent="0.25">
      <c r="A121" s="18"/>
      <c r="B121" s="20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5" x14ac:dyDescent="0.25">
      <c r="A122" s="33" t="s">
        <v>129</v>
      </c>
      <c r="B122" s="20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5" x14ac:dyDescent="0.25">
      <c r="A123" s="18" t="s">
        <v>130</v>
      </c>
      <c r="B123" s="20">
        <v>0</v>
      </c>
      <c r="C123" s="32">
        <f t="shared" ref="C123:N125" si="19">$B123/12</f>
        <v>0</v>
      </c>
      <c r="D123" s="32">
        <f t="shared" si="19"/>
        <v>0</v>
      </c>
      <c r="E123" s="32">
        <f t="shared" si="19"/>
        <v>0</v>
      </c>
      <c r="F123" s="32">
        <f t="shared" si="19"/>
        <v>0</v>
      </c>
      <c r="G123" s="32">
        <f t="shared" si="19"/>
        <v>0</v>
      </c>
      <c r="H123" s="32">
        <f t="shared" si="19"/>
        <v>0</v>
      </c>
      <c r="I123" s="32">
        <f t="shared" si="19"/>
        <v>0</v>
      </c>
      <c r="J123" s="32">
        <f t="shared" si="19"/>
        <v>0</v>
      </c>
      <c r="K123" s="32">
        <f t="shared" si="19"/>
        <v>0</v>
      </c>
      <c r="L123" s="32">
        <f t="shared" si="19"/>
        <v>0</v>
      </c>
      <c r="M123" s="32">
        <f t="shared" si="19"/>
        <v>0</v>
      </c>
      <c r="N123" s="32">
        <f t="shared" si="19"/>
        <v>0</v>
      </c>
    </row>
    <row r="124" spans="1:15" x14ac:dyDescent="0.25">
      <c r="A124" s="18" t="s">
        <v>131</v>
      </c>
      <c r="B124" s="20">
        <v>0</v>
      </c>
      <c r="C124" s="32">
        <f t="shared" si="19"/>
        <v>0</v>
      </c>
      <c r="D124" s="32">
        <f t="shared" si="19"/>
        <v>0</v>
      </c>
      <c r="E124" s="32">
        <f t="shared" si="19"/>
        <v>0</v>
      </c>
      <c r="F124" s="32">
        <f t="shared" si="19"/>
        <v>0</v>
      </c>
      <c r="G124" s="32">
        <f t="shared" si="19"/>
        <v>0</v>
      </c>
      <c r="H124" s="32">
        <f t="shared" si="19"/>
        <v>0</v>
      </c>
      <c r="I124" s="32">
        <f t="shared" si="19"/>
        <v>0</v>
      </c>
      <c r="J124" s="32">
        <f t="shared" si="19"/>
        <v>0</v>
      </c>
      <c r="K124" s="32">
        <f t="shared" si="19"/>
        <v>0</v>
      </c>
      <c r="L124" s="32">
        <f t="shared" si="19"/>
        <v>0</v>
      </c>
      <c r="M124" s="32">
        <f t="shared" si="19"/>
        <v>0</v>
      </c>
      <c r="N124" s="32">
        <f t="shared" si="19"/>
        <v>0</v>
      </c>
    </row>
    <row r="125" spans="1:15" ht="17.25" x14ac:dyDescent="0.4">
      <c r="A125" s="18" t="s">
        <v>132</v>
      </c>
      <c r="B125" s="28">
        <v>0</v>
      </c>
      <c r="C125" s="49">
        <f t="shared" si="19"/>
        <v>0</v>
      </c>
      <c r="D125" s="49">
        <f t="shared" si="19"/>
        <v>0</v>
      </c>
      <c r="E125" s="49">
        <f t="shared" si="19"/>
        <v>0</v>
      </c>
      <c r="F125" s="49">
        <f t="shared" si="19"/>
        <v>0</v>
      </c>
      <c r="G125" s="49">
        <f t="shared" si="19"/>
        <v>0</v>
      </c>
      <c r="H125" s="49">
        <f t="shared" si="19"/>
        <v>0</v>
      </c>
      <c r="I125" s="49">
        <f t="shared" si="19"/>
        <v>0</v>
      </c>
      <c r="J125" s="49">
        <f t="shared" si="19"/>
        <v>0</v>
      </c>
      <c r="K125" s="49">
        <f t="shared" si="19"/>
        <v>0</v>
      </c>
      <c r="L125" s="49">
        <f t="shared" si="19"/>
        <v>0</v>
      </c>
      <c r="M125" s="49">
        <f t="shared" si="19"/>
        <v>0</v>
      </c>
      <c r="N125" s="49">
        <f t="shared" si="19"/>
        <v>0</v>
      </c>
    </row>
    <row r="126" spans="1:15" x14ac:dyDescent="0.25">
      <c r="A126" s="37"/>
      <c r="B126" s="38">
        <f>SUM(B123:B125)</f>
        <v>0</v>
      </c>
      <c r="C126" s="32">
        <f t="shared" ref="C126:N126" si="20">SUM(C123:C125)</f>
        <v>0</v>
      </c>
      <c r="D126" s="32">
        <f t="shared" si="20"/>
        <v>0</v>
      </c>
      <c r="E126" s="32">
        <f t="shared" si="20"/>
        <v>0</v>
      </c>
      <c r="F126" s="32">
        <f t="shared" si="20"/>
        <v>0</v>
      </c>
      <c r="G126" s="32">
        <f t="shared" si="20"/>
        <v>0</v>
      </c>
      <c r="H126" s="32">
        <f t="shared" si="20"/>
        <v>0</v>
      </c>
      <c r="I126" s="32">
        <f t="shared" si="20"/>
        <v>0</v>
      </c>
      <c r="J126" s="32">
        <f t="shared" si="20"/>
        <v>0</v>
      </c>
      <c r="K126" s="32">
        <f t="shared" si="20"/>
        <v>0</v>
      </c>
      <c r="L126" s="32">
        <f t="shared" si="20"/>
        <v>0</v>
      </c>
      <c r="M126" s="32">
        <f t="shared" si="20"/>
        <v>0</v>
      </c>
      <c r="N126" s="32">
        <f t="shared" si="20"/>
        <v>0</v>
      </c>
    </row>
    <row r="127" spans="1:15" x14ac:dyDescent="0.25">
      <c r="A127" s="37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5" x14ac:dyDescent="0.25">
      <c r="A128" s="31" t="s">
        <v>133</v>
      </c>
      <c r="B128" s="38">
        <f>B44+B49+B69+B74+B86+B100+B111+B120+B126</f>
        <v>1259225.0839895015</v>
      </c>
      <c r="C128" s="38">
        <f t="shared" ref="C128:N128" si="21">C44+C49+C69+C74+C86+C100+C111+C120+C126</f>
        <v>104935.42366579176</v>
      </c>
      <c r="D128" s="38">
        <f t="shared" si="21"/>
        <v>104935.42366579176</v>
      </c>
      <c r="E128" s="38">
        <f t="shared" si="21"/>
        <v>104935.42366579176</v>
      </c>
      <c r="F128" s="38">
        <f t="shared" si="21"/>
        <v>104935.42366579176</v>
      </c>
      <c r="G128" s="38">
        <f t="shared" si="21"/>
        <v>104935.42366579176</v>
      </c>
      <c r="H128" s="38">
        <f t="shared" si="21"/>
        <v>104935.42366579176</v>
      </c>
      <c r="I128" s="38">
        <f t="shared" si="21"/>
        <v>104935.42366579176</v>
      </c>
      <c r="J128" s="38">
        <f t="shared" si="21"/>
        <v>104935.42366579176</v>
      </c>
      <c r="K128" s="38">
        <f t="shared" si="21"/>
        <v>104935.42366579176</v>
      </c>
      <c r="L128" s="38">
        <f t="shared" si="21"/>
        <v>104935.42366579176</v>
      </c>
      <c r="M128" s="38">
        <f t="shared" si="21"/>
        <v>104935.42366579176</v>
      </c>
      <c r="N128" s="38">
        <f t="shared" si="21"/>
        <v>104935.42366579176</v>
      </c>
    </row>
    <row r="129" spans="1:14" x14ac:dyDescent="0.25">
      <c r="B129" s="20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</row>
    <row r="130" spans="1:14" x14ac:dyDescent="0.25">
      <c r="A130" s="31" t="s">
        <v>134</v>
      </c>
      <c r="B130" s="38">
        <f>B30-B128</f>
        <v>-1259225.0839895015</v>
      </c>
      <c r="C130" s="38">
        <f t="shared" ref="C130:N130" si="22">C30-C128</f>
        <v>-104935.42366579176</v>
      </c>
      <c r="D130" s="38">
        <f t="shared" si="22"/>
        <v>-104935.42366579176</v>
      </c>
      <c r="E130" s="38">
        <f t="shared" si="22"/>
        <v>-104935.42366579176</v>
      </c>
      <c r="F130" s="38">
        <f t="shared" si="22"/>
        <v>-104935.42366579176</v>
      </c>
      <c r="G130" s="38">
        <f t="shared" si="22"/>
        <v>-104935.42366579176</v>
      </c>
      <c r="H130" s="38">
        <f t="shared" si="22"/>
        <v>-104935.42366579176</v>
      </c>
      <c r="I130" s="38">
        <f t="shared" si="22"/>
        <v>-104935.42366579176</v>
      </c>
      <c r="J130" s="38">
        <f t="shared" si="22"/>
        <v>-104935.42366579176</v>
      </c>
      <c r="K130" s="38">
        <f t="shared" si="22"/>
        <v>-104935.42366579176</v>
      </c>
      <c r="L130" s="38">
        <f t="shared" si="22"/>
        <v>-104935.42366579176</v>
      </c>
      <c r="M130" s="38">
        <f t="shared" si="22"/>
        <v>-104935.42366579176</v>
      </c>
      <c r="N130" s="38">
        <f t="shared" si="22"/>
        <v>-104935.42366579176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91AA9-7859-42C4-8BE7-C315438B7B1C}">
  <dimension ref="A3:O130"/>
  <sheetViews>
    <sheetView showGridLines="0" workbookViewId="0"/>
  </sheetViews>
  <sheetFormatPr defaultRowHeight="15" x14ac:dyDescent="0.25"/>
  <cols>
    <col min="1" max="1" width="45.85546875" bestFit="1" customWidth="1"/>
    <col min="2" max="2" width="21.42578125" customWidth="1"/>
  </cols>
  <sheetData>
    <row r="3" spans="1:15" x14ac:dyDescent="0.25">
      <c r="B3" s="8" t="s">
        <v>9</v>
      </c>
      <c r="C3" s="44">
        <v>44013</v>
      </c>
      <c r="D3" s="44">
        <v>44044</v>
      </c>
      <c r="E3" s="44">
        <v>44075</v>
      </c>
      <c r="F3" s="44">
        <v>44105</v>
      </c>
      <c r="G3" s="44">
        <v>44136</v>
      </c>
      <c r="H3" s="44">
        <v>44166</v>
      </c>
      <c r="I3" s="44">
        <v>44197</v>
      </c>
      <c r="J3" s="44">
        <v>44228</v>
      </c>
      <c r="K3" s="44">
        <v>44256</v>
      </c>
      <c r="L3" s="44">
        <v>44287</v>
      </c>
      <c r="M3" s="44">
        <v>44317</v>
      </c>
      <c r="N3" s="44">
        <v>44348</v>
      </c>
    </row>
    <row r="4" spans="1:15" x14ac:dyDescent="0.25">
      <c r="B4" s="8"/>
    </row>
    <row r="5" spans="1:15" x14ac:dyDescent="0.25">
      <c r="B5" s="8"/>
    </row>
    <row r="6" spans="1:15" x14ac:dyDescent="0.25">
      <c r="A6" s="11" t="s">
        <v>11</v>
      </c>
      <c r="B6" s="12">
        <v>6</v>
      </c>
    </row>
    <row r="7" spans="1:15" x14ac:dyDescent="0.25">
      <c r="A7" s="11" t="s">
        <v>12</v>
      </c>
      <c r="B7" s="16">
        <v>0.14173228346456695</v>
      </c>
    </row>
    <row r="8" spans="1:15" x14ac:dyDescent="0.25">
      <c r="A8" s="11" t="s">
        <v>13</v>
      </c>
      <c r="B8" s="16">
        <v>0.18414322250639389</v>
      </c>
    </row>
    <row r="9" spans="1:15" x14ac:dyDescent="0.25">
      <c r="B9" s="8"/>
    </row>
    <row r="10" spans="1:15" x14ac:dyDescent="0.25">
      <c r="A10" s="11" t="s">
        <v>14</v>
      </c>
    </row>
    <row r="11" spans="1:15" x14ac:dyDescent="0.25">
      <c r="A11" s="18" t="s">
        <v>15</v>
      </c>
      <c r="B11" s="50">
        <v>176740</v>
      </c>
      <c r="C11" s="32">
        <f>$B11/12</f>
        <v>14728.333333333334</v>
      </c>
      <c r="D11" s="32">
        <f>$B11/12</f>
        <v>14728.333333333334</v>
      </c>
      <c r="E11" s="32">
        <f t="shared" ref="E11:N26" si="0">$B11/12</f>
        <v>14728.333333333334</v>
      </c>
      <c r="F11" s="32">
        <f t="shared" si="0"/>
        <v>14728.333333333334</v>
      </c>
      <c r="G11" s="32">
        <f t="shared" si="0"/>
        <v>14728.333333333334</v>
      </c>
      <c r="H11" s="32">
        <f t="shared" si="0"/>
        <v>14728.333333333334</v>
      </c>
      <c r="I11" s="32">
        <f t="shared" si="0"/>
        <v>14728.333333333334</v>
      </c>
      <c r="J11" s="32">
        <f t="shared" si="0"/>
        <v>14728.333333333334</v>
      </c>
      <c r="K11" s="32">
        <f t="shared" si="0"/>
        <v>14728.333333333334</v>
      </c>
      <c r="L11" s="32">
        <f t="shared" si="0"/>
        <v>14728.333333333334</v>
      </c>
      <c r="M11" s="32">
        <f t="shared" si="0"/>
        <v>14728.333333333334</v>
      </c>
      <c r="N11" s="32">
        <f t="shared" si="0"/>
        <v>14728.333333333334</v>
      </c>
      <c r="O11" t="s">
        <v>16</v>
      </c>
    </row>
    <row r="12" spans="1:15" x14ac:dyDescent="0.25">
      <c r="A12" s="18" t="s">
        <v>17</v>
      </c>
      <c r="B12" s="19">
        <v>0</v>
      </c>
      <c r="C12" s="32">
        <f t="shared" ref="C12:N29" si="1">$B12/12</f>
        <v>0</v>
      </c>
      <c r="D12" s="32">
        <f t="shared" si="1"/>
        <v>0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 t="shared" si="0"/>
        <v>0</v>
      </c>
      <c r="I12" s="32">
        <f t="shared" si="0"/>
        <v>0</v>
      </c>
      <c r="J12" s="32">
        <f t="shared" si="0"/>
        <v>0</v>
      </c>
      <c r="K12" s="32">
        <f t="shared" si="0"/>
        <v>0</v>
      </c>
      <c r="L12" s="32">
        <f t="shared" si="0"/>
        <v>0</v>
      </c>
      <c r="M12" s="32">
        <f t="shared" si="0"/>
        <v>0</v>
      </c>
      <c r="N12" s="32">
        <f t="shared" si="0"/>
        <v>0</v>
      </c>
    </row>
    <row r="13" spans="1:15" x14ac:dyDescent="0.25">
      <c r="A13" s="18" t="s">
        <v>18</v>
      </c>
      <c r="B13" s="19">
        <v>0</v>
      </c>
      <c r="C13" s="32">
        <f t="shared" si="1"/>
        <v>0</v>
      </c>
      <c r="D13" s="32">
        <f t="shared" si="1"/>
        <v>0</v>
      </c>
      <c r="E13" s="32">
        <f t="shared" si="0"/>
        <v>0</v>
      </c>
      <c r="F13" s="32">
        <f t="shared" si="0"/>
        <v>0</v>
      </c>
      <c r="G13" s="32">
        <f t="shared" si="0"/>
        <v>0</v>
      </c>
      <c r="H13" s="32">
        <f t="shared" si="0"/>
        <v>0</v>
      </c>
      <c r="I13" s="32">
        <f t="shared" si="0"/>
        <v>0</v>
      </c>
      <c r="J13" s="32">
        <f t="shared" si="0"/>
        <v>0</v>
      </c>
      <c r="K13" s="32">
        <f t="shared" si="0"/>
        <v>0</v>
      </c>
      <c r="L13" s="32">
        <f t="shared" si="0"/>
        <v>0</v>
      </c>
      <c r="M13" s="32">
        <f t="shared" si="0"/>
        <v>0</v>
      </c>
      <c r="N13" s="32">
        <f t="shared" si="0"/>
        <v>0</v>
      </c>
      <c r="O13" t="s">
        <v>19</v>
      </c>
    </row>
    <row r="14" spans="1:15" x14ac:dyDescent="0.25">
      <c r="A14" s="18" t="s">
        <v>20</v>
      </c>
      <c r="B14" s="22">
        <v>0</v>
      </c>
      <c r="C14" s="32">
        <f t="shared" si="1"/>
        <v>0</v>
      </c>
      <c r="D14" s="32">
        <f t="shared" si="1"/>
        <v>0</v>
      </c>
      <c r="E14" s="32">
        <f t="shared" si="0"/>
        <v>0</v>
      </c>
      <c r="F14" s="32">
        <f t="shared" si="0"/>
        <v>0</v>
      </c>
      <c r="G14" s="32">
        <f t="shared" si="0"/>
        <v>0</v>
      </c>
      <c r="H14" s="32">
        <f t="shared" si="0"/>
        <v>0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</row>
    <row r="15" spans="1:15" x14ac:dyDescent="0.25">
      <c r="A15" s="18" t="s">
        <v>21</v>
      </c>
      <c r="B15" s="22">
        <v>0</v>
      </c>
      <c r="C15" s="32">
        <f t="shared" si="1"/>
        <v>0</v>
      </c>
      <c r="D15" s="32">
        <f t="shared" si="1"/>
        <v>0</v>
      </c>
      <c r="E15" s="32">
        <f t="shared" si="0"/>
        <v>0</v>
      </c>
      <c r="F15" s="32">
        <f t="shared" si="0"/>
        <v>0</v>
      </c>
      <c r="G15" s="32">
        <f t="shared" si="0"/>
        <v>0</v>
      </c>
      <c r="H15" s="32">
        <f t="shared" si="0"/>
        <v>0</v>
      </c>
      <c r="I15" s="32">
        <f t="shared" si="0"/>
        <v>0</v>
      </c>
      <c r="J15" s="32">
        <f t="shared" si="0"/>
        <v>0</v>
      </c>
      <c r="K15" s="32">
        <f t="shared" si="0"/>
        <v>0</v>
      </c>
      <c r="L15" s="32">
        <f t="shared" si="0"/>
        <v>0</v>
      </c>
      <c r="M15" s="32">
        <f t="shared" si="0"/>
        <v>0</v>
      </c>
      <c r="N15" s="32">
        <f t="shared" si="0"/>
        <v>0</v>
      </c>
    </row>
    <row r="16" spans="1:15" x14ac:dyDescent="0.25">
      <c r="A16" s="18" t="s">
        <v>22</v>
      </c>
      <c r="B16" s="22">
        <v>0</v>
      </c>
      <c r="C16" s="32">
        <f t="shared" si="1"/>
        <v>0</v>
      </c>
      <c r="D16" s="32">
        <f t="shared" si="1"/>
        <v>0</v>
      </c>
      <c r="E16" s="32">
        <f t="shared" si="0"/>
        <v>0</v>
      </c>
      <c r="F16" s="32">
        <f t="shared" si="0"/>
        <v>0</v>
      </c>
      <c r="G16" s="32">
        <f t="shared" si="0"/>
        <v>0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32">
        <f t="shared" si="0"/>
        <v>0</v>
      </c>
      <c r="M16" s="32">
        <f t="shared" si="0"/>
        <v>0</v>
      </c>
      <c r="N16" s="32">
        <f t="shared" si="0"/>
        <v>0</v>
      </c>
    </row>
    <row r="17" spans="1:15" x14ac:dyDescent="0.25">
      <c r="A17" s="18" t="s">
        <v>23</v>
      </c>
      <c r="B17" s="22"/>
      <c r="C17" s="32">
        <f t="shared" si="1"/>
        <v>0</v>
      </c>
      <c r="D17" s="32">
        <f t="shared" si="1"/>
        <v>0</v>
      </c>
      <c r="E17" s="32">
        <f t="shared" si="0"/>
        <v>0</v>
      </c>
      <c r="F17" s="32">
        <f t="shared" si="0"/>
        <v>0</v>
      </c>
      <c r="G17" s="32">
        <f t="shared" si="0"/>
        <v>0</v>
      </c>
      <c r="H17" s="32">
        <f t="shared" si="0"/>
        <v>0</v>
      </c>
      <c r="I17" s="32">
        <f t="shared" si="0"/>
        <v>0</v>
      </c>
      <c r="J17" s="32">
        <f t="shared" si="0"/>
        <v>0</v>
      </c>
      <c r="K17" s="32">
        <f t="shared" si="0"/>
        <v>0</v>
      </c>
      <c r="L17" s="32">
        <f t="shared" si="0"/>
        <v>0</v>
      </c>
      <c r="M17" s="32">
        <f t="shared" si="0"/>
        <v>0</v>
      </c>
      <c r="N17" s="32">
        <f t="shared" si="0"/>
        <v>0</v>
      </c>
      <c r="O17" t="s">
        <v>24</v>
      </c>
    </row>
    <row r="18" spans="1:15" x14ac:dyDescent="0.25">
      <c r="A18" s="18" t="s">
        <v>25</v>
      </c>
      <c r="B18" s="22">
        <v>0</v>
      </c>
      <c r="C18" s="32">
        <f t="shared" si="1"/>
        <v>0</v>
      </c>
      <c r="D18" s="32">
        <f t="shared" si="1"/>
        <v>0</v>
      </c>
      <c r="E18" s="32">
        <f t="shared" si="0"/>
        <v>0</v>
      </c>
      <c r="F18" s="32">
        <f t="shared" si="0"/>
        <v>0</v>
      </c>
      <c r="G18" s="32">
        <f t="shared" si="0"/>
        <v>0</v>
      </c>
      <c r="H18" s="32">
        <f t="shared" si="0"/>
        <v>0</v>
      </c>
      <c r="I18" s="32">
        <f t="shared" si="0"/>
        <v>0</v>
      </c>
      <c r="J18" s="32">
        <f t="shared" si="0"/>
        <v>0</v>
      </c>
      <c r="K18" s="32">
        <f t="shared" si="0"/>
        <v>0</v>
      </c>
      <c r="L18" s="32">
        <f t="shared" si="0"/>
        <v>0</v>
      </c>
      <c r="M18" s="32">
        <f t="shared" si="0"/>
        <v>0</v>
      </c>
      <c r="N18" s="32">
        <f t="shared" si="0"/>
        <v>0</v>
      </c>
    </row>
    <row r="19" spans="1:15" x14ac:dyDescent="0.25">
      <c r="A19" s="18" t="s">
        <v>26</v>
      </c>
      <c r="B19" s="22">
        <v>0</v>
      </c>
      <c r="C19" s="32">
        <f t="shared" si="1"/>
        <v>0</v>
      </c>
      <c r="D19" s="32">
        <f t="shared" si="1"/>
        <v>0</v>
      </c>
      <c r="E19" s="32">
        <f t="shared" si="0"/>
        <v>0</v>
      </c>
      <c r="F19" s="32">
        <f t="shared" si="0"/>
        <v>0</v>
      </c>
      <c r="G19" s="32">
        <f t="shared" si="0"/>
        <v>0</v>
      </c>
      <c r="H19" s="32">
        <f t="shared" si="0"/>
        <v>0</v>
      </c>
      <c r="I19" s="32">
        <f t="shared" si="0"/>
        <v>0</v>
      </c>
      <c r="J19" s="32">
        <f t="shared" si="0"/>
        <v>0</v>
      </c>
      <c r="K19" s="32">
        <f t="shared" si="0"/>
        <v>0</v>
      </c>
      <c r="L19" s="32">
        <f t="shared" si="0"/>
        <v>0</v>
      </c>
      <c r="M19" s="32">
        <f t="shared" si="0"/>
        <v>0</v>
      </c>
      <c r="N19" s="32">
        <f t="shared" si="0"/>
        <v>0</v>
      </c>
    </row>
    <row r="20" spans="1:15" x14ac:dyDescent="0.25">
      <c r="A20" s="18" t="s">
        <v>27</v>
      </c>
      <c r="B20" s="22">
        <v>0</v>
      </c>
      <c r="C20" s="32">
        <f t="shared" si="1"/>
        <v>0</v>
      </c>
      <c r="D20" s="32">
        <f t="shared" si="1"/>
        <v>0</v>
      </c>
      <c r="E20" s="32">
        <f t="shared" si="0"/>
        <v>0</v>
      </c>
      <c r="F20" s="32">
        <f t="shared" si="0"/>
        <v>0</v>
      </c>
      <c r="G20" s="32">
        <f t="shared" si="0"/>
        <v>0</v>
      </c>
      <c r="H20" s="32">
        <f t="shared" si="0"/>
        <v>0</v>
      </c>
      <c r="I20" s="32">
        <f t="shared" si="0"/>
        <v>0</v>
      </c>
      <c r="J20" s="32">
        <f t="shared" si="0"/>
        <v>0</v>
      </c>
      <c r="K20" s="32">
        <f t="shared" si="0"/>
        <v>0</v>
      </c>
      <c r="L20" s="32">
        <f t="shared" si="0"/>
        <v>0</v>
      </c>
      <c r="M20" s="32">
        <f t="shared" si="0"/>
        <v>0</v>
      </c>
      <c r="N20" s="32">
        <f t="shared" si="0"/>
        <v>0</v>
      </c>
    </row>
    <row r="21" spans="1:15" x14ac:dyDescent="0.25">
      <c r="A21" s="18" t="s">
        <v>28</v>
      </c>
      <c r="B21" s="22"/>
      <c r="C21" s="32">
        <f t="shared" si="1"/>
        <v>0</v>
      </c>
      <c r="D21" s="32">
        <f t="shared" si="1"/>
        <v>0</v>
      </c>
      <c r="E21" s="32">
        <f t="shared" si="0"/>
        <v>0</v>
      </c>
      <c r="F21" s="32">
        <f t="shared" si="0"/>
        <v>0</v>
      </c>
      <c r="G21" s="32">
        <f t="shared" si="0"/>
        <v>0</v>
      </c>
      <c r="H21" s="32">
        <f t="shared" si="0"/>
        <v>0</v>
      </c>
      <c r="I21" s="32">
        <f t="shared" si="0"/>
        <v>0</v>
      </c>
      <c r="J21" s="32">
        <f t="shared" si="0"/>
        <v>0</v>
      </c>
      <c r="K21" s="32">
        <f t="shared" si="0"/>
        <v>0</v>
      </c>
      <c r="L21" s="32">
        <f t="shared" si="0"/>
        <v>0</v>
      </c>
      <c r="M21" s="32">
        <f t="shared" si="0"/>
        <v>0</v>
      </c>
      <c r="N21" s="32">
        <f t="shared" si="0"/>
        <v>0</v>
      </c>
      <c r="O21" t="s">
        <v>29</v>
      </c>
    </row>
    <row r="22" spans="1:15" x14ac:dyDescent="0.25">
      <c r="A22" s="18" t="s">
        <v>30</v>
      </c>
      <c r="B22" s="22">
        <v>0</v>
      </c>
      <c r="C22" s="32">
        <f t="shared" si="1"/>
        <v>0</v>
      </c>
      <c r="D22" s="32">
        <f t="shared" si="1"/>
        <v>0</v>
      </c>
      <c r="E22" s="32">
        <f t="shared" si="0"/>
        <v>0</v>
      </c>
      <c r="F22" s="32">
        <f t="shared" si="0"/>
        <v>0</v>
      </c>
      <c r="G22" s="32">
        <f t="shared" si="0"/>
        <v>0</v>
      </c>
      <c r="H22" s="32">
        <f t="shared" si="0"/>
        <v>0</v>
      </c>
      <c r="I22" s="32">
        <f t="shared" si="0"/>
        <v>0</v>
      </c>
      <c r="J22" s="32">
        <f t="shared" si="0"/>
        <v>0</v>
      </c>
      <c r="K22" s="32">
        <f t="shared" si="0"/>
        <v>0</v>
      </c>
      <c r="L22" s="32">
        <f t="shared" si="0"/>
        <v>0</v>
      </c>
      <c r="M22" s="32">
        <f t="shared" si="0"/>
        <v>0</v>
      </c>
      <c r="N22" s="32">
        <f t="shared" si="0"/>
        <v>0</v>
      </c>
      <c r="O22" t="s">
        <v>24</v>
      </c>
    </row>
    <row r="23" spans="1:15" x14ac:dyDescent="0.25">
      <c r="A23" s="18" t="s">
        <v>31</v>
      </c>
      <c r="B23" s="22">
        <v>0</v>
      </c>
      <c r="C23" s="32">
        <f t="shared" si="1"/>
        <v>0</v>
      </c>
      <c r="D23" s="32">
        <f t="shared" si="1"/>
        <v>0</v>
      </c>
      <c r="E23" s="32">
        <f t="shared" si="0"/>
        <v>0</v>
      </c>
      <c r="F23" s="32">
        <f t="shared" si="0"/>
        <v>0</v>
      </c>
      <c r="G23" s="32">
        <f t="shared" si="0"/>
        <v>0</v>
      </c>
      <c r="H23" s="32">
        <f t="shared" si="0"/>
        <v>0</v>
      </c>
      <c r="I23" s="32">
        <f t="shared" si="0"/>
        <v>0</v>
      </c>
      <c r="J23" s="32">
        <f t="shared" si="0"/>
        <v>0</v>
      </c>
      <c r="K23" s="32">
        <f t="shared" si="0"/>
        <v>0</v>
      </c>
      <c r="L23" s="32">
        <f t="shared" si="0"/>
        <v>0</v>
      </c>
      <c r="M23" s="32">
        <f t="shared" si="0"/>
        <v>0</v>
      </c>
      <c r="N23" s="32">
        <f t="shared" si="0"/>
        <v>0</v>
      </c>
    </row>
    <row r="24" spans="1:15" x14ac:dyDescent="0.25">
      <c r="A24" s="18" t="s">
        <v>32</v>
      </c>
      <c r="B24" s="22">
        <v>0</v>
      </c>
      <c r="C24" s="32">
        <f t="shared" si="1"/>
        <v>0</v>
      </c>
      <c r="D24" s="32">
        <f t="shared" si="1"/>
        <v>0</v>
      </c>
      <c r="E24" s="32">
        <f t="shared" si="0"/>
        <v>0</v>
      </c>
      <c r="F24" s="32">
        <f t="shared" si="0"/>
        <v>0</v>
      </c>
      <c r="G24" s="32">
        <f t="shared" si="0"/>
        <v>0</v>
      </c>
      <c r="H24" s="32">
        <f t="shared" si="0"/>
        <v>0</v>
      </c>
      <c r="I24" s="32">
        <f t="shared" si="0"/>
        <v>0</v>
      </c>
      <c r="J24" s="32">
        <f t="shared" si="0"/>
        <v>0</v>
      </c>
      <c r="K24" s="32">
        <f t="shared" si="0"/>
        <v>0</v>
      </c>
      <c r="L24" s="32">
        <f t="shared" si="0"/>
        <v>0</v>
      </c>
      <c r="M24" s="32">
        <f t="shared" si="0"/>
        <v>0</v>
      </c>
      <c r="N24" s="32">
        <f t="shared" si="0"/>
        <v>0</v>
      </c>
      <c r="O24" t="s">
        <v>33</v>
      </c>
    </row>
    <row r="25" spans="1:15" x14ac:dyDescent="0.25">
      <c r="A25" s="18" t="s">
        <v>34</v>
      </c>
      <c r="B25" s="22">
        <v>0</v>
      </c>
      <c r="C25" s="32">
        <f t="shared" si="1"/>
        <v>0</v>
      </c>
      <c r="D25" s="32">
        <f t="shared" si="1"/>
        <v>0</v>
      </c>
      <c r="E25" s="32">
        <f t="shared" si="0"/>
        <v>0</v>
      </c>
      <c r="F25" s="32">
        <f t="shared" si="0"/>
        <v>0</v>
      </c>
      <c r="G25" s="32">
        <f t="shared" si="0"/>
        <v>0</v>
      </c>
      <c r="H25" s="32">
        <f t="shared" si="0"/>
        <v>0</v>
      </c>
      <c r="I25" s="32">
        <f t="shared" si="0"/>
        <v>0</v>
      </c>
      <c r="J25" s="32">
        <f t="shared" si="0"/>
        <v>0</v>
      </c>
      <c r="K25" s="32">
        <f t="shared" si="0"/>
        <v>0</v>
      </c>
      <c r="L25" s="32">
        <f t="shared" si="0"/>
        <v>0</v>
      </c>
      <c r="M25" s="32">
        <f t="shared" si="0"/>
        <v>0</v>
      </c>
      <c r="N25" s="32">
        <f t="shared" si="0"/>
        <v>0</v>
      </c>
      <c r="O25" t="s">
        <v>35</v>
      </c>
    </row>
    <row r="26" spans="1:15" x14ac:dyDescent="0.25">
      <c r="A26" s="18" t="s">
        <v>36</v>
      </c>
      <c r="B26" s="22">
        <v>0</v>
      </c>
      <c r="C26" s="32">
        <f t="shared" si="1"/>
        <v>0</v>
      </c>
      <c r="D26" s="32">
        <f t="shared" si="1"/>
        <v>0</v>
      </c>
      <c r="E26" s="32">
        <f t="shared" si="0"/>
        <v>0</v>
      </c>
      <c r="F26" s="32">
        <f t="shared" si="0"/>
        <v>0</v>
      </c>
      <c r="G26" s="32">
        <f t="shared" si="0"/>
        <v>0</v>
      </c>
      <c r="H26" s="32">
        <f t="shared" si="0"/>
        <v>0</v>
      </c>
      <c r="I26" s="32">
        <f t="shared" si="0"/>
        <v>0</v>
      </c>
      <c r="J26" s="32">
        <f t="shared" si="0"/>
        <v>0</v>
      </c>
      <c r="K26" s="32">
        <f t="shared" si="0"/>
        <v>0</v>
      </c>
      <c r="L26" s="32">
        <f t="shared" si="0"/>
        <v>0</v>
      </c>
      <c r="M26" s="32">
        <f t="shared" si="0"/>
        <v>0</v>
      </c>
      <c r="N26" s="32">
        <f t="shared" si="0"/>
        <v>0</v>
      </c>
    </row>
    <row r="27" spans="1:15" x14ac:dyDescent="0.25">
      <c r="A27" s="18" t="s">
        <v>37</v>
      </c>
      <c r="B27" s="22">
        <v>0</v>
      </c>
      <c r="C27" s="32">
        <f t="shared" si="1"/>
        <v>0</v>
      </c>
      <c r="D27" s="32">
        <f t="shared" si="1"/>
        <v>0</v>
      </c>
      <c r="E27" s="32">
        <f t="shared" si="1"/>
        <v>0</v>
      </c>
      <c r="F27" s="32">
        <f t="shared" si="1"/>
        <v>0</v>
      </c>
      <c r="G27" s="32">
        <f t="shared" si="1"/>
        <v>0</v>
      </c>
      <c r="H27" s="32">
        <f t="shared" si="1"/>
        <v>0</v>
      </c>
      <c r="I27" s="32">
        <f t="shared" si="1"/>
        <v>0</v>
      </c>
      <c r="J27" s="32">
        <f t="shared" si="1"/>
        <v>0</v>
      </c>
      <c r="K27" s="32">
        <f t="shared" si="1"/>
        <v>0</v>
      </c>
      <c r="L27" s="32">
        <f t="shared" si="1"/>
        <v>0</v>
      </c>
      <c r="M27" s="32">
        <f t="shared" si="1"/>
        <v>0</v>
      </c>
      <c r="N27" s="32">
        <f t="shared" si="1"/>
        <v>0</v>
      </c>
    </row>
    <row r="28" spans="1:15" x14ac:dyDescent="0.25">
      <c r="A28" s="18" t="s">
        <v>38</v>
      </c>
      <c r="B28" s="25">
        <v>0</v>
      </c>
      <c r="C28" s="32">
        <f t="shared" si="1"/>
        <v>0</v>
      </c>
      <c r="D28" s="32">
        <f t="shared" si="1"/>
        <v>0</v>
      </c>
      <c r="E28" s="32">
        <f t="shared" si="1"/>
        <v>0</v>
      </c>
      <c r="F28" s="32">
        <f t="shared" si="1"/>
        <v>0</v>
      </c>
      <c r="G28" s="32">
        <f t="shared" si="1"/>
        <v>0</v>
      </c>
      <c r="H28" s="32">
        <f t="shared" si="1"/>
        <v>0</v>
      </c>
      <c r="I28" s="32">
        <f t="shared" si="1"/>
        <v>0</v>
      </c>
      <c r="J28" s="32">
        <f t="shared" si="1"/>
        <v>0</v>
      </c>
      <c r="K28" s="32">
        <f t="shared" si="1"/>
        <v>0</v>
      </c>
      <c r="L28" s="32">
        <f t="shared" si="1"/>
        <v>0</v>
      </c>
      <c r="M28" s="32">
        <f t="shared" si="1"/>
        <v>0</v>
      </c>
      <c r="N28" s="32">
        <f t="shared" si="1"/>
        <v>0</v>
      </c>
      <c r="O28" t="s">
        <v>39</v>
      </c>
    </row>
    <row r="29" spans="1:15" ht="17.25" x14ac:dyDescent="0.4">
      <c r="A29" s="18" t="s">
        <v>40</v>
      </c>
      <c r="B29" s="29">
        <v>0</v>
      </c>
      <c r="C29" s="49">
        <f t="shared" si="1"/>
        <v>0</v>
      </c>
      <c r="D29" s="49">
        <f t="shared" si="1"/>
        <v>0</v>
      </c>
      <c r="E29" s="49">
        <f t="shared" si="1"/>
        <v>0</v>
      </c>
      <c r="F29" s="49">
        <f t="shared" si="1"/>
        <v>0</v>
      </c>
      <c r="G29" s="49">
        <f t="shared" si="1"/>
        <v>0</v>
      </c>
      <c r="H29" s="49">
        <f t="shared" si="1"/>
        <v>0</v>
      </c>
      <c r="I29" s="49">
        <f t="shared" si="1"/>
        <v>0</v>
      </c>
      <c r="J29" s="49">
        <f t="shared" si="1"/>
        <v>0</v>
      </c>
      <c r="K29" s="49">
        <f t="shared" si="1"/>
        <v>0</v>
      </c>
      <c r="L29" s="49">
        <f t="shared" si="1"/>
        <v>0</v>
      </c>
      <c r="M29" s="49">
        <f t="shared" si="1"/>
        <v>0</v>
      </c>
      <c r="N29" s="49">
        <f t="shared" si="1"/>
        <v>0</v>
      </c>
    </row>
    <row r="30" spans="1:15" x14ac:dyDescent="0.25">
      <c r="A30" s="31" t="s">
        <v>41</v>
      </c>
      <c r="B30" s="15">
        <f>SUM(B11:B29)</f>
        <v>176740</v>
      </c>
      <c r="C30" s="38">
        <f t="shared" ref="C30:N30" si="2">SUM(C11:C29)</f>
        <v>14728.333333333334</v>
      </c>
      <c r="D30" s="38">
        <f t="shared" si="2"/>
        <v>14728.333333333334</v>
      </c>
      <c r="E30" s="38">
        <f t="shared" si="2"/>
        <v>14728.333333333334</v>
      </c>
      <c r="F30" s="38">
        <f t="shared" si="2"/>
        <v>14728.333333333334</v>
      </c>
      <c r="G30" s="38">
        <f t="shared" si="2"/>
        <v>14728.333333333334</v>
      </c>
      <c r="H30" s="38">
        <f t="shared" si="2"/>
        <v>14728.333333333334</v>
      </c>
      <c r="I30" s="38">
        <f t="shared" si="2"/>
        <v>14728.333333333334</v>
      </c>
      <c r="J30" s="38">
        <f t="shared" si="2"/>
        <v>14728.333333333334</v>
      </c>
      <c r="K30" s="38">
        <f t="shared" si="2"/>
        <v>14728.333333333334</v>
      </c>
      <c r="L30" s="38">
        <f t="shared" si="2"/>
        <v>14728.333333333334</v>
      </c>
      <c r="M30" s="38">
        <f t="shared" si="2"/>
        <v>14728.333333333334</v>
      </c>
      <c r="N30" s="38">
        <f t="shared" si="2"/>
        <v>14728.333333333334</v>
      </c>
    </row>
    <row r="31" spans="1:15" x14ac:dyDescent="0.25">
      <c r="A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x14ac:dyDescent="0.25">
      <c r="A32" s="11" t="s">
        <v>42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5" x14ac:dyDescent="0.25">
      <c r="A33" s="33" t="s">
        <v>43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5" x14ac:dyDescent="0.25">
      <c r="A34" s="18" t="s">
        <v>44</v>
      </c>
      <c r="B34" s="20">
        <v>420</v>
      </c>
      <c r="C34" s="32">
        <f t="shared" ref="C34:N43" si="3">$B34/12</f>
        <v>35</v>
      </c>
      <c r="D34" s="32">
        <f t="shared" si="3"/>
        <v>35</v>
      </c>
      <c r="E34" s="32">
        <f t="shared" si="3"/>
        <v>35</v>
      </c>
      <c r="F34" s="32">
        <f t="shared" si="3"/>
        <v>35</v>
      </c>
      <c r="G34" s="32">
        <f t="shared" si="3"/>
        <v>35</v>
      </c>
      <c r="H34" s="32">
        <f t="shared" si="3"/>
        <v>35</v>
      </c>
      <c r="I34" s="32">
        <f t="shared" si="3"/>
        <v>35</v>
      </c>
      <c r="J34" s="32">
        <f t="shared" si="3"/>
        <v>35</v>
      </c>
      <c r="K34" s="32">
        <f t="shared" si="3"/>
        <v>35</v>
      </c>
      <c r="L34" s="32">
        <f t="shared" si="3"/>
        <v>35</v>
      </c>
      <c r="M34" s="32">
        <f t="shared" si="3"/>
        <v>35</v>
      </c>
      <c r="N34" s="32">
        <f t="shared" si="3"/>
        <v>35</v>
      </c>
    </row>
    <row r="35" spans="1:15" x14ac:dyDescent="0.25">
      <c r="A35" s="18" t="s">
        <v>45</v>
      </c>
      <c r="B35" s="20">
        <v>0</v>
      </c>
      <c r="C35" s="32">
        <f t="shared" si="3"/>
        <v>0</v>
      </c>
      <c r="D35" s="32">
        <f t="shared" si="3"/>
        <v>0</v>
      </c>
      <c r="E35" s="32">
        <f t="shared" si="3"/>
        <v>0</v>
      </c>
      <c r="F35" s="32">
        <f t="shared" si="3"/>
        <v>0</v>
      </c>
      <c r="G35" s="32">
        <f t="shared" si="3"/>
        <v>0</v>
      </c>
      <c r="H35" s="32">
        <f t="shared" si="3"/>
        <v>0</v>
      </c>
      <c r="I35" s="32">
        <f t="shared" si="3"/>
        <v>0</v>
      </c>
      <c r="J35" s="32">
        <f t="shared" si="3"/>
        <v>0</v>
      </c>
      <c r="K35" s="32">
        <f t="shared" si="3"/>
        <v>0</v>
      </c>
      <c r="L35" s="32">
        <f t="shared" si="3"/>
        <v>0</v>
      </c>
      <c r="M35" s="32">
        <f t="shared" si="3"/>
        <v>0</v>
      </c>
      <c r="N35" s="32">
        <f t="shared" si="3"/>
        <v>0</v>
      </c>
    </row>
    <row r="36" spans="1:15" x14ac:dyDescent="0.25">
      <c r="A36" s="18" t="s">
        <v>46</v>
      </c>
      <c r="B36" s="20">
        <v>0</v>
      </c>
      <c r="C36" s="32">
        <f t="shared" si="3"/>
        <v>0</v>
      </c>
      <c r="D36" s="32">
        <f t="shared" si="3"/>
        <v>0</v>
      </c>
      <c r="E36" s="32">
        <f t="shared" si="3"/>
        <v>0</v>
      </c>
      <c r="F36" s="32">
        <f t="shared" si="3"/>
        <v>0</v>
      </c>
      <c r="G36" s="32">
        <f t="shared" si="3"/>
        <v>0</v>
      </c>
      <c r="H36" s="32">
        <f t="shared" si="3"/>
        <v>0</v>
      </c>
      <c r="I36" s="32">
        <f t="shared" si="3"/>
        <v>0</v>
      </c>
      <c r="J36" s="32">
        <f t="shared" si="3"/>
        <v>0</v>
      </c>
      <c r="K36" s="32">
        <f t="shared" si="3"/>
        <v>0</v>
      </c>
      <c r="L36" s="32">
        <f t="shared" si="3"/>
        <v>0</v>
      </c>
      <c r="M36" s="32">
        <f t="shared" si="3"/>
        <v>0</v>
      </c>
      <c r="N36" s="32">
        <f t="shared" si="3"/>
        <v>0</v>
      </c>
      <c r="O36" t="s">
        <v>47</v>
      </c>
    </row>
    <row r="37" spans="1:15" x14ac:dyDescent="0.25">
      <c r="A37" s="18" t="s">
        <v>48</v>
      </c>
      <c r="B37" s="20">
        <v>0</v>
      </c>
      <c r="C37" s="32">
        <f t="shared" si="3"/>
        <v>0</v>
      </c>
      <c r="D37" s="32">
        <f t="shared" si="3"/>
        <v>0</v>
      </c>
      <c r="E37" s="32">
        <f t="shared" si="3"/>
        <v>0</v>
      </c>
      <c r="F37" s="32">
        <f t="shared" si="3"/>
        <v>0</v>
      </c>
      <c r="G37" s="32">
        <f t="shared" si="3"/>
        <v>0</v>
      </c>
      <c r="H37" s="32">
        <f t="shared" si="3"/>
        <v>0</v>
      </c>
      <c r="I37" s="32">
        <f t="shared" si="3"/>
        <v>0</v>
      </c>
      <c r="J37" s="32">
        <f t="shared" si="3"/>
        <v>0</v>
      </c>
      <c r="K37" s="32">
        <f t="shared" si="3"/>
        <v>0</v>
      </c>
      <c r="L37" s="32">
        <f t="shared" si="3"/>
        <v>0</v>
      </c>
      <c r="M37" s="32">
        <f t="shared" si="3"/>
        <v>0</v>
      </c>
      <c r="N37" s="32">
        <f t="shared" si="3"/>
        <v>0</v>
      </c>
    </row>
    <row r="38" spans="1:15" x14ac:dyDescent="0.25">
      <c r="A38" s="18" t="s">
        <v>49</v>
      </c>
      <c r="B38" s="20">
        <v>7200</v>
      </c>
      <c r="C38" s="32">
        <f t="shared" si="3"/>
        <v>600</v>
      </c>
      <c r="D38" s="32">
        <f t="shared" si="3"/>
        <v>600</v>
      </c>
      <c r="E38" s="32">
        <f t="shared" si="3"/>
        <v>600</v>
      </c>
      <c r="F38" s="32">
        <f t="shared" si="3"/>
        <v>600</v>
      </c>
      <c r="G38" s="32">
        <f t="shared" si="3"/>
        <v>600</v>
      </c>
      <c r="H38" s="32">
        <f t="shared" si="3"/>
        <v>600</v>
      </c>
      <c r="I38" s="32">
        <f t="shared" si="3"/>
        <v>600</v>
      </c>
      <c r="J38" s="32">
        <f t="shared" si="3"/>
        <v>600</v>
      </c>
      <c r="K38" s="32">
        <f t="shared" si="3"/>
        <v>600</v>
      </c>
      <c r="L38" s="32">
        <f t="shared" si="3"/>
        <v>600</v>
      </c>
      <c r="M38" s="32">
        <f t="shared" si="3"/>
        <v>600</v>
      </c>
      <c r="N38" s="32">
        <f t="shared" si="3"/>
        <v>600</v>
      </c>
      <c r="O38" t="s">
        <v>50</v>
      </c>
    </row>
    <row r="39" spans="1:15" x14ac:dyDescent="0.25">
      <c r="A39" s="18" t="s">
        <v>51</v>
      </c>
      <c r="B39" s="20">
        <v>2400</v>
      </c>
      <c r="C39" s="32">
        <f t="shared" si="3"/>
        <v>200</v>
      </c>
      <c r="D39" s="32">
        <f t="shared" si="3"/>
        <v>200</v>
      </c>
      <c r="E39" s="32">
        <f t="shared" si="3"/>
        <v>200</v>
      </c>
      <c r="F39" s="32">
        <f t="shared" si="3"/>
        <v>200</v>
      </c>
      <c r="G39" s="32">
        <f t="shared" si="3"/>
        <v>200</v>
      </c>
      <c r="H39" s="32">
        <f t="shared" si="3"/>
        <v>200</v>
      </c>
      <c r="I39" s="32">
        <f t="shared" si="3"/>
        <v>200</v>
      </c>
      <c r="J39" s="32">
        <f t="shared" si="3"/>
        <v>200</v>
      </c>
      <c r="K39" s="32">
        <f t="shared" si="3"/>
        <v>200</v>
      </c>
      <c r="L39" s="32">
        <f t="shared" si="3"/>
        <v>200</v>
      </c>
      <c r="M39" s="32">
        <f t="shared" si="3"/>
        <v>200</v>
      </c>
      <c r="N39" s="32">
        <f t="shared" si="3"/>
        <v>200</v>
      </c>
      <c r="O39" t="s">
        <v>52</v>
      </c>
    </row>
    <row r="40" spans="1:15" x14ac:dyDescent="0.25">
      <c r="A40" s="18" t="s">
        <v>53</v>
      </c>
      <c r="B40" s="20">
        <v>600</v>
      </c>
      <c r="C40" s="32">
        <f t="shared" si="3"/>
        <v>50</v>
      </c>
      <c r="D40" s="32">
        <f t="shared" si="3"/>
        <v>50</v>
      </c>
      <c r="E40" s="32">
        <f t="shared" si="3"/>
        <v>50</v>
      </c>
      <c r="F40" s="32">
        <f t="shared" si="3"/>
        <v>50</v>
      </c>
      <c r="G40" s="32">
        <f t="shared" si="3"/>
        <v>50</v>
      </c>
      <c r="H40" s="32">
        <f t="shared" si="3"/>
        <v>50</v>
      </c>
      <c r="I40" s="32">
        <f t="shared" si="3"/>
        <v>50</v>
      </c>
      <c r="J40" s="32">
        <f t="shared" si="3"/>
        <v>50</v>
      </c>
      <c r="K40" s="32">
        <f t="shared" si="3"/>
        <v>50</v>
      </c>
      <c r="L40" s="32">
        <f t="shared" si="3"/>
        <v>50</v>
      </c>
      <c r="M40" s="32">
        <f t="shared" si="3"/>
        <v>50</v>
      </c>
      <c r="N40" s="32">
        <f t="shared" si="3"/>
        <v>50</v>
      </c>
    </row>
    <row r="41" spans="1:15" x14ac:dyDescent="0.25">
      <c r="A41" s="18" t="s">
        <v>54</v>
      </c>
      <c r="B41" s="20"/>
      <c r="C41" s="32">
        <f t="shared" si="3"/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 t="shared" si="3"/>
        <v>0</v>
      </c>
      <c r="I41" s="32">
        <f t="shared" si="3"/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</row>
    <row r="42" spans="1:15" x14ac:dyDescent="0.25">
      <c r="A42" s="18" t="s">
        <v>55</v>
      </c>
      <c r="B42" s="20"/>
      <c r="C42" s="32">
        <f t="shared" si="3"/>
        <v>0</v>
      </c>
      <c r="D42" s="32">
        <f t="shared" si="3"/>
        <v>0</v>
      </c>
      <c r="E42" s="32">
        <f t="shared" si="3"/>
        <v>0</v>
      </c>
      <c r="F42" s="32">
        <f t="shared" si="3"/>
        <v>0</v>
      </c>
      <c r="G42" s="32">
        <f t="shared" si="3"/>
        <v>0</v>
      </c>
      <c r="H42" s="32">
        <f t="shared" si="3"/>
        <v>0</v>
      </c>
      <c r="I42" s="32">
        <f t="shared" si="3"/>
        <v>0</v>
      </c>
      <c r="J42" s="32">
        <f t="shared" si="3"/>
        <v>0</v>
      </c>
      <c r="K42" s="32">
        <f t="shared" si="3"/>
        <v>0</v>
      </c>
      <c r="L42" s="32">
        <f t="shared" si="3"/>
        <v>0</v>
      </c>
      <c r="M42" s="32">
        <f t="shared" si="3"/>
        <v>0</v>
      </c>
      <c r="N42" s="32">
        <f t="shared" si="3"/>
        <v>0</v>
      </c>
    </row>
    <row r="43" spans="1:15" ht="17.25" x14ac:dyDescent="0.4">
      <c r="A43" s="18" t="s">
        <v>56</v>
      </c>
      <c r="B43" s="28">
        <v>24000</v>
      </c>
      <c r="C43" s="49">
        <f t="shared" si="3"/>
        <v>2000</v>
      </c>
      <c r="D43" s="49">
        <f t="shared" si="3"/>
        <v>2000</v>
      </c>
      <c r="E43" s="49">
        <f t="shared" si="3"/>
        <v>2000</v>
      </c>
      <c r="F43" s="49">
        <f t="shared" si="3"/>
        <v>2000</v>
      </c>
      <c r="G43" s="49">
        <f t="shared" si="3"/>
        <v>2000</v>
      </c>
      <c r="H43" s="49">
        <f t="shared" si="3"/>
        <v>2000</v>
      </c>
      <c r="I43" s="49">
        <f t="shared" si="3"/>
        <v>2000</v>
      </c>
      <c r="J43" s="49">
        <f t="shared" si="3"/>
        <v>2000</v>
      </c>
      <c r="K43" s="49">
        <f t="shared" si="3"/>
        <v>2000</v>
      </c>
      <c r="L43" s="49">
        <f t="shared" si="3"/>
        <v>2000</v>
      </c>
      <c r="M43" s="49">
        <f t="shared" si="3"/>
        <v>2000</v>
      </c>
      <c r="N43" s="49">
        <f t="shared" si="3"/>
        <v>2000</v>
      </c>
      <c r="O43" t="s">
        <v>52</v>
      </c>
    </row>
    <row r="44" spans="1:15" x14ac:dyDescent="0.25">
      <c r="A44" s="18"/>
      <c r="B44" s="15">
        <f>SUM(B34:B43)</f>
        <v>34620</v>
      </c>
      <c r="C44" s="38">
        <f t="shared" ref="C44:N44" si="4">SUM(C34:C43)</f>
        <v>2885</v>
      </c>
      <c r="D44" s="38">
        <f t="shared" si="4"/>
        <v>2885</v>
      </c>
      <c r="E44" s="38">
        <f t="shared" si="4"/>
        <v>2885</v>
      </c>
      <c r="F44" s="38">
        <f t="shared" si="4"/>
        <v>2885</v>
      </c>
      <c r="G44" s="38">
        <f t="shared" si="4"/>
        <v>2885</v>
      </c>
      <c r="H44" s="38">
        <f t="shared" si="4"/>
        <v>2885</v>
      </c>
      <c r="I44" s="38">
        <f t="shared" si="4"/>
        <v>2885</v>
      </c>
      <c r="J44" s="38">
        <f t="shared" si="4"/>
        <v>2885</v>
      </c>
      <c r="K44" s="38">
        <f t="shared" si="4"/>
        <v>2885</v>
      </c>
      <c r="L44" s="38">
        <f t="shared" si="4"/>
        <v>2885</v>
      </c>
      <c r="M44" s="38">
        <f t="shared" si="4"/>
        <v>2885</v>
      </c>
      <c r="N44" s="38">
        <f t="shared" si="4"/>
        <v>2885</v>
      </c>
    </row>
    <row r="45" spans="1:15" x14ac:dyDescent="0.25">
      <c r="A45" s="18"/>
      <c r="B45" s="20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5" x14ac:dyDescent="0.25">
      <c r="A46" s="33" t="s">
        <v>57</v>
      </c>
      <c r="B46" s="20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5" x14ac:dyDescent="0.25">
      <c r="A47" s="18" t="s">
        <v>58</v>
      </c>
      <c r="B47" s="20">
        <v>311.81102362204729</v>
      </c>
      <c r="C47" s="32">
        <f t="shared" ref="C47:N48" si="5">$B47/12</f>
        <v>25.984251968503941</v>
      </c>
      <c r="D47" s="32">
        <f t="shared" si="5"/>
        <v>25.984251968503941</v>
      </c>
      <c r="E47" s="32">
        <f t="shared" si="5"/>
        <v>25.984251968503941</v>
      </c>
      <c r="F47" s="32">
        <f t="shared" si="5"/>
        <v>25.984251968503941</v>
      </c>
      <c r="G47" s="32">
        <f t="shared" si="5"/>
        <v>25.984251968503941</v>
      </c>
      <c r="H47" s="32">
        <f t="shared" si="5"/>
        <v>25.984251968503941</v>
      </c>
      <c r="I47" s="32">
        <f t="shared" si="5"/>
        <v>25.984251968503941</v>
      </c>
      <c r="J47" s="32">
        <f t="shared" si="5"/>
        <v>25.984251968503941</v>
      </c>
      <c r="K47" s="32">
        <f t="shared" si="5"/>
        <v>25.984251968503941</v>
      </c>
      <c r="L47" s="32">
        <f t="shared" si="5"/>
        <v>25.984251968503941</v>
      </c>
      <c r="M47" s="32">
        <f t="shared" si="5"/>
        <v>25.984251968503941</v>
      </c>
      <c r="N47" s="32">
        <f t="shared" si="5"/>
        <v>25.984251968503941</v>
      </c>
      <c r="O47" t="s">
        <v>29</v>
      </c>
    </row>
    <row r="48" spans="1:15" ht="17.25" x14ac:dyDescent="0.4">
      <c r="A48" s="18" t="s">
        <v>59</v>
      </c>
      <c r="B48" s="28">
        <v>566.92913385826785</v>
      </c>
      <c r="C48" s="49">
        <f t="shared" si="5"/>
        <v>47.244094488188985</v>
      </c>
      <c r="D48" s="49">
        <f t="shared" si="5"/>
        <v>47.244094488188985</v>
      </c>
      <c r="E48" s="49">
        <f t="shared" si="5"/>
        <v>47.244094488188985</v>
      </c>
      <c r="F48" s="49">
        <f t="shared" si="5"/>
        <v>47.244094488188985</v>
      </c>
      <c r="G48" s="49">
        <f t="shared" si="5"/>
        <v>47.244094488188985</v>
      </c>
      <c r="H48" s="49">
        <f t="shared" si="5"/>
        <v>47.244094488188985</v>
      </c>
      <c r="I48" s="49">
        <f t="shared" si="5"/>
        <v>47.244094488188985</v>
      </c>
      <c r="J48" s="49">
        <f t="shared" si="5"/>
        <v>47.244094488188985</v>
      </c>
      <c r="K48" s="49">
        <f t="shared" si="5"/>
        <v>47.244094488188985</v>
      </c>
      <c r="L48" s="49">
        <f t="shared" si="5"/>
        <v>47.244094488188985</v>
      </c>
      <c r="M48" s="49">
        <f t="shared" si="5"/>
        <v>47.244094488188985</v>
      </c>
      <c r="N48" s="49">
        <f t="shared" si="5"/>
        <v>47.244094488188985</v>
      </c>
      <c r="O48" t="s">
        <v>60</v>
      </c>
    </row>
    <row r="49" spans="1:15" x14ac:dyDescent="0.25">
      <c r="A49" s="18"/>
      <c r="B49" s="15">
        <f>SUM(B47:B48)</f>
        <v>878.74015748031513</v>
      </c>
      <c r="C49" s="32">
        <f t="shared" ref="C49:N49" si="6">SUM(C47:C48)</f>
        <v>73.228346456692918</v>
      </c>
      <c r="D49" s="32">
        <f t="shared" si="6"/>
        <v>73.228346456692918</v>
      </c>
      <c r="E49" s="32">
        <f t="shared" si="6"/>
        <v>73.228346456692918</v>
      </c>
      <c r="F49" s="32">
        <f t="shared" si="6"/>
        <v>73.228346456692918</v>
      </c>
      <c r="G49" s="32">
        <f t="shared" si="6"/>
        <v>73.228346456692918</v>
      </c>
      <c r="H49" s="32">
        <f t="shared" si="6"/>
        <v>73.228346456692918</v>
      </c>
      <c r="I49" s="32">
        <f t="shared" si="6"/>
        <v>73.228346456692918</v>
      </c>
      <c r="J49" s="32">
        <f t="shared" si="6"/>
        <v>73.228346456692918</v>
      </c>
      <c r="K49" s="32">
        <f t="shared" si="6"/>
        <v>73.228346456692918</v>
      </c>
      <c r="L49" s="32">
        <f t="shared" si="6"/>
        <v>73.228346456692918</v>
      </c>
      <c r="M49" s="32">
        <f t="shared" si="6"/>
        <v>73.228346456692918</v>
      </c>
      <c r="N49" s="32">
        <f t="shared" si="6"/>
        <v>73.228346456692918</v>
      </c>
    </row>
    <row r="50" spans="1:15" x14ac:dyDescent="0.25">
      <c r="A50" s="18"/>
      <c r="B50" s="20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5" x14ac:dyDescent="0.25">
      <c r="A51" s="33" t="s">
        <v>61</v>
      </c>
      <c r="B51" s="20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5" x14ac:dyDescent="0.25">
      <c r="A52" s="18" t="s">
        <v>62</v>
      </c>
      <c r="B52" s="20">
        <v>644.31496062992142</v>
      </c>
      <c r="C52" s="32">
        <f t="shared" ref="C52:N68" si="7">$B52/12</f>
        <v>53.692913385826785</v>
      </c>
      <c r="D52" s="32">
        <f t="shared" si="7"/>
        <v>53.692913385826785</v>
      </c>
      <c r="E52" s="32">
        <f t="shared" si="7"/>
        <v>53.692913385826785</v>
      </c>
      <c r="F52" s="32">
        <f t="shared" si="7"/>
        <v>53.692913385826785</v>
      </c>
      <c r="G52" s="32">
        <f t="shared" si="7"/>
        <v>53.692913385826785</v>
      </c>
      <c r="H52" s="32">
        <f t="shared" si="7"/>
        <v>53.692913385826785</v>
      </c>
      <c r="I52" s="32">
        <f t="shared" si="7"/>
        <v>53.692913385826785</v>
      </c>
      <c r="J52" s="32">
        <f t="shared" si="7"/>
        <v>53.692913385826785</v>
      </c>
      <c r="K52" s="32">
        <f t="shared" si="7"/>
        <v>53.692913385826785</v>
      </c>
      <c r="L52" s="32">
        <f t="shared" si="7"/>
        <v>53.692913385826785</v>
      </c>
      <c r="M52" s="32">
        <f t="shared" si="7"/>
        <v>53.692913385826785</v>
      </c>
      <c r="N52" s="32">
        <f t="shared" si="7"/>
        <v>53.692913385826785</v>
      </c>
      <c r="O52" t="s">
        <v>63</v>
      </c>
    </row>
    <row r="53" spans="1:15" x14ac:dyDescent="0.25">
      <c r="A53" s="18" t="s">
        <v>64</v>
      </c>
      <c r="B53" s="20">
        <v>644.45669291338595</v>
      </c>
      <c r="C53" s="32">
        <f t="shared" si="7"/>
        <v>53.704724409448829</v>
      </c>
      <c r="D53" s="32">
        <f t="shared" si="7"/>
        <v>53.704724409448829</v>
      </c>
      <c r="E53" s="32">
        <f t="shared" si="7"/>
        <v>53.704724409448829</v>
      </c>
      <c r="F53" s="32">
        <f t="shared" si="7"/>
        <v>53.704724409448829</v>
      </c>
      <c r="G53" s="32">
        <f t="shared" si="7"/>
        <v>53.704724409448829</v>
      </c>
      <c r="H53" s="32">
        <f t="shared" si="7"/>
        <v>53.704724409448829</v>
      </c>
      <c r="I53" s="32">
        <f t="shared" si="7"/>
        <v>53.704724409448829</v>
      </c>
      <c r="J53" s="32">
        <f t="shared" si="7"/>
        <v>53.704724409448829</v>
      </c>
      <c r="K53" s="32">
        <f t="shared" si="7"/>
        <v>53.704724409448829</v>
      </c>
      <c r="L53" s="32">
        <f t="shared" si="7"/>
        <v>53.704724409448829</v>
      </c>
      <c r="M53" s="32">
        <f t="shared" si="7"/>
        <v>53.704724409448829</v>
      </c>
      <c r="N53" s="32">
        <f t="shared" si="7"/>
        <v>53.704724409448829</v>
      </c>
      <c r="O53" t="s">
        <v>63</v>
      </c>
    </row>
    <row r="54" spans="1:15" x14ac:dyDescent="0.25">
      <c r="A54" s="18" t="s">
        <v>65</v>
      </c>
      <c r="B54" s="20">
        <v>281.9055118110237</v>
      </c>
      <c r="C54" s="32">
        <f t="shared" si="7"/>
        <v>23.492125984251974</v>
      </c>
      <c r="D54" s="32">
        <f t="shared" si="7"/>
        <v>23.492125984251974</v>
      </c>
      <c r="E54" s="32">
        <f t="shared" si="7"/>
        <v>23.492125984251974</v>
      </c>
      <c r="F54" s="32">
        <f t="shared" si="7"/>
        <v>23.492125984251974</v>
      </c>
      <c r="G54" s="32">
        <f t="shared" si="7"/>
        <v>23.492125984251974</v>
      </c>
      <c r="H54" s="32">
        <f t="shared" si="7"/>
        <v>23.492125984251974</v>
      </c>
      <c r="I54" s="32">
        <f t="shared" si="7"/>
        <v>23.492125984251974</v>
      </c>
      <c r="J54" s="32">
        <f t="shared" si="7"/>
        <v>23.492125984251974</v>
      </c>
      <c r="K54" s="32">
        <f t="shared" si="7"/>
        <v>23.492125984251974</v>
      </c>
      <c r="L54" s="32">
        <f t="shared" si="7"/>
        <v>23.492125984251974</v>
      </c>
      <c r="M54" s="32">
        <f t="shared" si="7"/>
        <v>23.492125984251974</v>
      </c>
      <c r="N54" s="32">
        <f t="shared" si="7"/>
        <v>23.492125984251974</v>
      </c>
      <c r="O54" t="s">
        <v>63</v>
      </c>
    </row>
    <row r="55" spans="1:15" x14ac:dyDescent="0.25">
      <c r="A55" s="18" t="s">
        <v>66</v>
      </c>
      <c r="B55" s="20">
        <v>4052.9763779527566</v>
      </c>
      <c r="C55" s="32">
        <f t="shared" si="7"/>
        <v>337.74803149606305</v>
      </c>
      <c r="D55" s="32">
        <f t="shared" si="7"/>
        <v>337.74803149606305</v>
      </c>
      <c r="E55" s="32">
        <f t="shared" si="7"/>
        <v>337.74803149606305</v>
      </c>
      <c r="F55" s="32">
        <f t="shared" si="7"/>
        <v>337.74803149606305</v>
      </c>
      <c r="G55" s="32">
        <f t="shared" si="7"/>
        <v>337.74803149606305</v>
      </c>
      <c r="H55" s="32">
        <f t="shared" si="7"/>
        <v>337.74803149606305</v>
      </c>
      <c r="I55" s="32">
        <f t="shared" si="7"/>
        <v>337.74803149606305</v>
      </c>
      <c r="J55" s="32">
        <f t="shared" si="7"/>
        <v>337.74803149606305</v>
      </c>
      <c r="K55" s="32">
        <f t="shared" si="7"/>
        <v>337.74803149606305</v>
      </c>
      <c r="L55" s="32">
        <f t="shared" si="7"/>
        <v>337.74803149606305</v>
      </c>
      <c r="M55" s="32">
        <f t="shared" si="7"/>
        <v>337.74803149606305</v>
      </c>
      <c r="N55" s="32">
        <f t="shared" si="7"/>
        <v>337.74803149606305</v>
      </c>
      <c r="O55" t="s">
        <v>63</v>
      </c>
    </row>
    <row r="56" spans="1:15" x14ac:dyDescent="0.25">
      <c r="A56" s="18" t="s">
        <v>67</v>
      </c>
      <c r="B56" s="20">
        <v>976.39370078740171</v>
      </c>
      <c r="C56" s="32">
        <f t="shared" si="7"/>
        <v>81.366141732283481</v>
      </c>
      <c r="D56" s="32">
        <f t="shared" si="7"/>
        <v>81.366141732283481</v>
      </c>
      <c r="E56" s="32">
        <f t="shared" si="7"/>
        <v>81.366141732283481</v>
      </c>
      <c r="F56" s="32">
        <f t="shared" si="7"/>
        <v>81.366141732283481</v>
      </c>
      <c r="G56" s="32">
        <f t="shared" si="7"/>
        <v>81.366141732283481</v>
      </c>
      <c r="H56" s="32">
        <f t="shared" si="7"/>
        <v>81.366141732283481</v>
      </c>
      <c r="I56" s="32">
        <f t="shared" si="7"/>
        <v>81.366141732283481</v>
      </c>
      <c r="J56" s="32">
        <f t="shared" si="7"/>
        <v>81.366141732283481</v>
      </c>
      <c r="K56" s="32">
        <f t="shared" si="7"/>
        <v>81.366141732283481</v>
      </c>
      <c r="L56" s="32">
        <f t="shared" si="7"/>
        <v>81.366141732283481</v>
      </c>
      <c r="M56" s="32">
        <f t="shared" si="7"/>
        <v>81.366141732283481</v>
      </c>
      <c r="N56" s="32">
        <f t="shared" si="7"/>
        <v>81.366141732283481</v>
      </c>
      <c r="O56" t="s">
        <v>63</v>
      </c>
    </row>
    <row r="57" spans="1:15" x14ac:dyDescent="0.25">
      <c r="A57" s="18" t="s">
        <v>68</v>
      </c>
      <c r="B57" s="20">
        <v>105.73228346456695</v>
      </c>
      <c r="C57" s="32">
        <f t="shared" si="7"/>
        <v>8.8110236220472462</v>
      </c>
      <c r="D57" s="32">
        <f t="shared" si="7"/>
        <v>8.8110236220472462</v>
      </c>
      <c r="E57" s="32">
        <f t="shared" si="7"/>
        <v>8.8110236220472462</v>
      </c>
      <c r="F57" s="32">
        <f t="shared" si="7"/>
        <v>8.8110236220472462</v>
      </c>
      <c r="G57" s="32">
        <f t="shared" si="7"/>
        <v>8.8110236220472462</v>
      </c>
      <c r="H57" s="32">
        <f t="shared" si="7"/>
        <v>8.8110236220472462</v>
      </c>
      <c r="I57" s="32">
        <f t="shared" si="7"/>
        <v>8.8110236220472462</v>
      </c>
      <c r="J57" s="32">
        <f t="shared" si="7"/>
        <v>8.8110236220472462</v>
      </c>
      <c r="K57" s="32">
        <f t="shared" si="7"/>
        <v>8.8110236220472462</v>
      </c>
      <c r="L57" s="32">
        <f t="shared" si="7"/>
        <v>8.8110236220472462</v>
      </c>
      <c r="M57" s="32">
        <f t="shared" si="7"/>
        <v>8.8110236220472462</v>
      </c>
      <c r="N57" s="32">
        <f t="shared" si="7"/>
        <v>8.8110236220472462</v>
      </c>
      <c r="O57" t="s">
        <v>63</v>
      </c>
    </row>
    <row r="58" spans="1:15" x14ac:dyDescent="0.25">
      <c r="A58" s="18" t="s">
        <v>69</v>
      </c>
      <c r="B58" s="20">
        <v>528.09448818897647</v>
      </c>
      <c r="C58" s="32">
        <f t="shared" si="7"/>
        <v>44.007874015748037</v>
      </c>
      <c r="D58" s="32">
        <f t="shared" si="7"/>
        <v>44.007874015748037</v>
      </c>
      <c r="E58" s="32">
        <f t="shared" si="7"/>
        <v>44.007874015748037</v>
      </c>
      <c r="F58" s="32">
        <f t="shared" si="7"/>
        <v>44.007874015748037</v>
      </c>
      <c r="G58" s="32">
        <f t="shared" si="7"/>
        <v>44.007874015748037</v>
      </c>
      <c r="H58" s="32">
        <f t="shared" si="7"/>
        <v>44.007874015748037</v>
      </c>
      <c r="I58" s="32">
        <f t="shared" si="7"/>
        <v>44.007874015748037</v>
      </c>
      <c r="J58" s="32">
        <f t="shared" si="7"/>
        <v>44.007874015748037</v>
      </c>
      <c r="K58" s="32">
        <f t="shared" si="7"/>
        <v>44.007874015748037</v>
      </c>
      <c r="L58" s="32">
        <f t="shared" si="7"/>
        <v>44.007874015748037</v>
      </c>
      <c r="M58" s="32">
        <f t="shared" si="7"/>
        <v>44.007874015748037</v>
      </c>
      <c r="N58" s="32">
        <f t="shared" si="7"/>
        <v>44.007874015748037</v>
      </c>
      <c r="O58" t="s">
        <v>63</v>
      </c>
    </row>
    <row r="59" spans="1:15" x14ac:dyDescent="0.25">
      <c r="A59" s="18" t="s">
        <v>70</v>
      </c>
      <c r="B59" s="20">
        <v>712.34645669291353</v>
      </c>
      <c r="C59" s="32">
        <f t="shared" si="7"/>
        <v>59.362204724409459</v>
      </c>
      <c r="D59" s="32">
        <f t="shared" si="7"/>
        <v>59.362204724409459</v>
      </c>
      <c r="E59" s="32">
        <f t="shared" si="7"/>
        <v>59.362204724409459</v>
      </c>
      <c r="F59" s="32">
        <f t="shared" si="7"/>
        <v>59.362204724409459</v>
      </c>
      <c r="G59" s="32">
        <f t="shared" si="7"/>
        <v>59.362204724409459</v>
      </c>
      <c r="H59" s="32">
        <f t="shared" si="7"/>
        <v>59.362204724409459</v>
      </c>
      <c r="I59" s="32">
        <f t="shared" si="7"/>
        <v>59.362204724409459</v>
      </c>
      <c r="J59" s="32">
        <f t="shared" si="7"/>
        <v>59.362204724409459</v>
      </c>
      <c r="K59" s="32">
        <f t="shared" si="7"/>
        <v>59.362204724409459</v>
      </c>
      <c r="L59" s="32">
        <f t="shared" si="7"/>
        <v>59.362204724409459</v>
      </c>
      <c r="M59" s="32">
        <f t="shared" si="7"/>
        <v>59.362204724409459</v>
      </c>
      <c r="N59" s="32">
        <f t="shared" si="7"/>
        <v>59.362204724409459</v>
      </c>
      <c r="O59" t="s">
        <v>63</v>
      </c>
    </row>
    <row r="60" spans="1:15" x14ac:dyDescent="0.25">
      <c r="A60" s="18" t="s">
        <v>71</v>
      </c>
      <c r="B60" s="20">
        <v>1000.6299212598427</v>
      </c>
      <c r="C60" s="32">
        <f t="shared" si="7"/>
        <v>83.385826771653555</v>
      </c>
      <c r="D60" s="32">
        <f t="shared" si="7"/>
        <v>83.385826771653555</v>
      </c>
      <c r="E60" s="32">
        <f t="shared" si="7"/>
        <v>83.385826771653555</v>
      </c>
      <c r="F60" s="32">
        <f t="shared" si="7"/>
        <v>83.385826771653555</v>
      </c>
      <c r="G60" s="32">
        <f t="shared" si="7"/>
        <v>83.385826771653555</v>
      </c>
      <c r="H60" s="32">
        <f t="shared" si="7"/>
        <v>83.385826771653555</v>
      </c>
      <c r="I60" s="32">
        <f t="shared" si="7"/>
        <v>83.385826771653555</v>
      </c>
      <c r="J60" s="32">
        <f t="shared" si="7"/>
        <v>83.385826771653555</v>
      </c>
      <c r="K60" s="32">
        <f t="shared" si="7"/>
        <v>83.385826771653555</v>
      </c>
      <c r="L60" s="32">
        <f t="shared" si="7"/>
        <v>83.385826771653555</v>
      </c>
      <c r="M60" s="32">
        <f t="shared" si="7"/>
        <v>83.385826771653555</v>
      </c>
      <c r="N60" s="32">
        <f t="shared" si="7"/>
        <v>83.385826771653555</v>
      </c>
      <c r="O60" t="s">
        <v>63</v>
      </c>
    </row>
    <row r="61" spans="1:15" x14ac:dyDescent="0.25">
      <c r="A61" s="18" t="s">
        <v>72</v>
      </c>
      <c r="B61" s="20">
        <v>17.007874015748033</v>
      </c>
      <c r="C61" s="32">
        <f t="shared" si="7"/>
        <v>1.4173228346456694</v>
      </c>
      <c r="D61" s="32">
        <f t="shared" si="7"/>
        <v>1.4173228346456694</v>
      </c>
      <c r="E61" s="32">
        <f t="shared" si="7"/>
        <v>1.4173228346456694</v>
      </c>
      <c r="F61" s="32">
        <f t="shared" si="7"/>
        <v>1.4173228346456694</v>
      </c>
      <c r="G61" s="32">
        <f t="shared" si="7"/>
        <v>1.4173228346456694</v>
      </c>
      <c r="H61" s="32">
        <f t="shared" si="7"/>
        <v>1.4173228346456694</v>
      </c>
      <c r="I61" s="32">
        <f t="shared" si="7"/>
        <v>1.4173228346456694</v>
      </c>
      <c r="J61" s="32">
        <f t="shared" si="7"/>
        <v>1.4173228346456694</v>
      </c>
      <c r="K61" s="32">
        <f t="shared" si="7"/>
        <v>1.4173228346456694</v>
      </c>
      <c r="L61" s="32">
        <f t="shared" si="7"/>
        <v>1.4173228346456694</v>
      </c>
      <c r="M61" s="32">
        <f t="shared" si="7"/>
        <v>1.4173228346456694</v>
      </c>
      <c r="N61" s="32">
        <f t="shared" si="7"/>
        <v>1.4173228346456694</v>
      </c>
      <c r="O61" t="s">
        <v>63</v>
      </c>
    </row>
    <row r="62" spans="1:15" x14ac:dyDescent="0.25">
      <c r="A62" s="18" t="s">
        <v>73</v>
      </c>
      <c r="B62" s="20">
        <v>33840</v>
      </c>
      <c r="C62" s="32">
        <f t="shared" si="7"/>
        <v>2820</v>
      </c>
      <c r="D62" s="32">
        <f t="shared" si="7"/>
        <v>2820</v>
      </c>
      <c r="E62" s="32">
        <f t="shared" si="7"/>
        <v>2820</v>
      </c>
      <c r="F62" s="32">
        <f t="shared" si="7"/>
        <v>2820</v>
      </c>
      <c r="G62" s="32">
        <f t="shared" si="7"/>
        <v>2820</v>
      </c>
      <c r="H62" s="32">
        <f t="shared" si="7"/>
        <v>2820</v>
      </c>
      <c r="I62" s="32">
        <f t="shared" si="7"/>
        <v>2820</v>
      </c>
      <c r="J62" s="32">
        <f t="shared" si="7"/>
        <v>2820</v>
      </c>
      <c r="K62" s="32">
        <f t="shared" si="7"/>
        <v>2820</v>
      </c>
      <c r="L62" s="32">
        <f t="shared" si="7"/>
        <v>2820</v>
      </c>
      <c r="M62" s="32">
        <f t="shared" si="7"/>
        <v>2820</v>
      </c>
      <c r="N62" s="32">
        <f t="shared" si="7"/>
        <v>2820</v>
      </c>
      <c r="O62" t="s">
        <v>74</v>
      </c>
    </row>
    <row r="63" spans="1:15" x14ac:dyDescent="0.25">
      <c r="A63" s="18" t="s">
        <v>75</v>
      </c>
      <c r="B63" s="20">
        <v>432</v>
      </c>
      <c r="C63" s="32">
        <f t="shared" si="7"/>
        <v>36</v>
      </c>
      <c r="D63" s="32">
        <f t="shared" si="7"/>
        <v>36</v>
      </c>
      <c r="E63" s="32">
        <f t="shared" si="7"/>
        <v>36</v>
      </c>
      <c r="F63" s="32">
        <f t="shared" si="7"/>
        <v>36</v>
      </c>
      <c r="G63" s="32">
        <f t="shared" si="7"/>
        <v>36</v>
      </c>
      <c r="H63" s="32">
        <f t="shared" si="7"/>
        <v>36</v>
      </c>
      <c r="I63" s="32">
        <f t="shared" si="7"/>
        <v>36</v>
      </c>
      <c r="J63" s="32">
        <f t="shared" si="7"/>
        <v>36</v>
      </c>
      <c r="K63" s="32">
        <f t="shared" si="7"/>
        <v>36</v>
      </c>
      <c r="L63" s="32">
        <f t="shared" si="7"/>
        <v>36</v>
      </c>
      <c r="M63" s="32">
        <f t="shared" si="7"/>
        <v>36</v>
      </c>
      <c r="N63" s="32">
        <f t="shared" si="7"/>
        <v>36</v>
      </c>
      <c r="O63" t="s">
        <v>74</v>
      </c>
    </row>
    <row r="64" spans="1:15" x14ac:dyDescent="0.25">
      <c r="A64" s="18" t="s">
        <v>76</v>
      </c>
      <c r="B64" s="20">
        <v>1728</v>
      </c>
      <c r="C64" s="32">
        <f t="shared" si="7"/>
        <v>144</v>
      </c>
      <c r="D64" s="32">
        <f t="shared" si="7"/>
        <v>144</v>
      </c>
      <c r="E64" s="32">
        <f t="shared" si="7"/>
        <v>144</v>
      </c>
      <c r="F64" s="32">
        <f t="shared" si="7"/>
        <v>144</v>
      </c>
      <c r="G64" s="32">
        <f t="shared" si="7"/>
        <v>144</v>
      </c>
      <c r="H64" s="32">
        <f t="shared" si="7"/>
        <v>144</v>
      </c>
      <c r="I64" s="32">
        <f t="shared" si="7"/>
        <v>144</v>
      </c>
      <c r="J64" s="32">
        <f t="shared" si="7"/>
        <v>144</v>
      </c>
      <c r="K64" s="32">
        <f t="shared" si="7"/>
        <v>144</v>
      </c>
      <c r="L64" s="32">
        <f t="shared" si="7"/>
        <v>144</v>
      </c>
      <c r="M64" s="32">
        <f t="shared" si="7"/>
        <v>144</v>
      </c>
      <c r="N64" s="32">
        <f t="shared" si="7"/>
        <v>144</v>
      </c>
      <c r="O64" t="s">
        <v>74</v>
      </c>
    </row>
    <row r="65" spans="1:15" x14ac:dyDescent="0.25">
      <c r="A65" s="18" t="s">
        <v>77</v>
      </c>
      <c r="B65" s="20">
        <v>1368</v>
      </c>
      <c r="C65" s="32">
        <f t="shared" si="7"/>
        <v>114</v>
      </c>
      <c r="D65" s="32">
        <f t="shared" si="7"/>
        <v>114</v>
      </c>
      <c r="E65" s="32">
        <f t="shared" si="7"/>
        <v>114</v>
      </c>
      <c r="F65" s="32">
        <f t="shared" si="7"/>
        <v>114</v>
      </c>
      <c r="G65" s="32">
        <f t="shared" si="7"/>
        <v>114</v>
      </c>
      <c r="H65" s="32">
        <f t="shared" si="7"/>
        <v>114</v>
      </c>
      <c r="I65" s="32">
        <f t="shared" si="7"/>
        <v>114</v>
      </c>
      <c r="J65" s="32">
        <f t="shared" si="7"/>
        <v>114</v>
      </c>
      <c r="K65" s="32">
        <f t="shared" si="7"/>
        <v>114</v>
      </c>
      <c r="L65" s="32">
        <f t="shared" si="7"/>
        <v>114</v>
      </c>
      <c r="M65" s="32">
        <f t="shared" si="7"/>
        <v>114</v>
      </c>
      <c r="N65" s="32">
        <f t="shared" si="7"/>
        <v>114</v>
      </c>
      <c r="O65" t="s">
        <v>74</v>
      </c>
    </row>
    <row r="66" spans="1:15" x14ac:dyDescent="0.25">
      <c r="A66" s="18" t="s">
        <v>78</v>
      </c>
      <c r="B66" s="20">
        <v>0</v>
      </c>
      <c r="C66" s="32">
        <f t="shared" si="7"/>
        <v>0</v>
      </c>
      <c r="D66" s="32">
        <f t="shared" si="7"/>
        <v>0</v>
      </c>
      <c r="E66" s="32">
        <f t="shared" si="7"/>
        <v>0</v>
      </c>
      <c r="F66" s="32">
        <f t="shared" si="7"/>
        <v>0</v>
      </c>
      <c r="G66" s="32">
        <f t="shared" si="7"/>
        <v>0</v>
      </c>
      <c r="H66" s="32">
        <f t="shared" si="7"/>
        <v>0</v>
      </c>
      <c r="I66" s="32">
        <f t="shared" si="7"/>
        <v>0</v>
      </c>
      <c r="J66" s="32">
        <f t="shared" si="7"/>
        <v>0</v>
      </c>
      <c r="K66" s="32">
        <f t="shared" si="7"/>
        <v>0</v>
      </c>
      <c r="L66" s="32">
        <f t="shared" si="7"/>
        <v>0</v>
      </c>
      <c r="M66" s="32">
        <f t="shared" si="7"/>
        <v>0</v>
      </c>
      <c r="N66" s="32">
        <f t="shared" si="7"/>
        <v>0</v>
      </c>
      <c r="O66" t="s">
        <v>74</v>
      </c>
    </row>
    <row r="67" spans="1:15" x14ac:dyDescent="0.25">
      <c r="A67" s="18" t="s">
        <v>79</v>
      </c>
      <c r="B67" s="20">
        <v>0</v>
      </c>
      <c r="C67" s="32">
        <f t="shared" si="7"/>
        <v>0</v>
      </c>
      <c r="D67" s="32">
        <f t="shared" si="7"/>
        <v>0</v>
      </c>
      <c r="E67" s="32">
        <f t="shared" si="7"/>
        <v>0</v>
      </c>
      <c r="F67" s="32">
        <f t="shared" si="7"/>
        <v>0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t="s">
        <v>74</v>
      </c>
    </row>
    <row r="68" spans="1:15" ht="17.25" x14ac:dyDescent="0.4">
      <c r="A68" s="18" t="s">
        <v>80</v>
      </c>
      <c r="B68" s="28">
        <v>0</v>
      </c>
      <c r="C68" s="49">
        <f t="shared" si="7"/>
        <v>0</v>
      </c>
      <c r="D68" s="49">
        <f t="shared" si="7"/>
        <v>0</v>
      </c>
      <c r="E68" s="49">
        <f t="shared" si="7"/>
        <v>0</v>
      </c>
      <c r="F68" s="49">
        <f t="shared" si="7"/>
        <v>0</v>
      </c>
      <c r="G68" s="49">
        <f t="shared" si="7"/>
        <v>0</v>
      </c>
      <c r="H68" s="49">
        <f t="shared" si="7"/>
        <v>0</v>
      </c>
      <c r="I68" s="49">
        <f t="shared" si="7"/>
        <v>0</v>
      </c>
      <c r="J68" s="49">
        <f t="shared" si="7"/>
        <v>0</v>
      </c>
      <c r="K68" s="49">
        <f t="shared" si="7"/>
        <v>0</v>
      </c>
      <c r="L68" s="49">
        <f t="shared" si="7"/>
        <v>0</v>
      </c>
      <c r="M68" s="49">
        <f t="shared" si="7"/>
        <v>0</v>
      </c>
      <c r="N68" s="49">
        <f t="shared" si="7"/>
        <v>0</v>
      </c>
      <c r="O68" t="s">
        <v>74</v>
      </c>
    </row>
    <row r="69" spans="1:15" x14ac:dyDescent="0.25">
      <c r="A69" s="18" t="s">
        <v>81</v>
      </c>
      <c r="B69" s="15">
        <f>SUM(B52:B68)</f>
        <v>46331.85826771654</v>
      </c>
      <c r="C69" s="38">
        <f t="shared" ref="C69:N69" si="8">SUM(C52:C68)</f>
        <v>3860.9881889763783</v>
      </c>
      <c r="D69" s="38">
        <f t="shared" si="8"/>
        <v>3860.9881889763783</v>
      </c>
      <c r="E69" s="38">
        <f t="shared" si="8"/>
        <v>3860.9881889763783</v>
      </c>
      <c r="F69" s="38">
        <f t="shared" si="8"/>
        <v>3860.9881889763783</v>
      </c>
      <c r="G69" s="38">
        <f t="shared" si="8"/>
        <v>3860.9881889763783</v>
      </c>
      <c r="H69" s="38">
        <f t="shared" si="8"/>
        <v>3860.9881889763783</v>
      </c>
      <c r="I69" s="38">
        <f t="shared" si="8"/>
        <v>3860.9881889763783</v>
      </c>
      <c r="J69" s="38">
        <f t="shared" si="8"/>
        <v>3860.9881889763783</v>
      </c>
      <c r="K69" s="38">
        <f t="shared" si="8"/>
        <v>3860.9881889763783</v>
      </c>
      <c r="L69" s="38">
        <f t="shared" si="8"/>
        <v>3860.9881889763783</v>
      </c>
      <c r="M69" s="38">
        <f t="shared" si="8"/>
        <v>3860.9881889763783</v>
      </c>
      <c r="N69" s="38">
        <f t="shared" si="8"/>
        <v>3860.9881889763783</v>
      </c>
    </row>
    <row r="70" spans="1:15" x14ac:dyDescent="0.25">
      <c r="A70" s="18"/>
      <c r="B70" s="20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5" x14ac:dyDescent="0.25">
      <c r="A71" s="33" t="s">
        <v>82</v>
      </c>
      <c r="B71" s="20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5" x14ac:dyDescent="0.25">
      <c r="A72" s="18" t="s">
        <v>83</v>
      </c>
      <c r="B72" s="20">
        <v>47622.047244094494</v>
      </c>
      <c r="C72" s="32">
        <f t="shared" ref="C72:N73" si="9">$B72/12</f>
        <v>3968.5039370078744</v>
      </c>
      <c r="D72" s="32">
        <f t="shared" si="9"/>
        <v>3968.5039370078744</v>
      </c>
      <c r="E72" s="32">
        <f t="shared" si="9"/>
        <v>3968.5039370078744</v>
      </c>
      <c r="F72" s="32">
        <f t="shared" si="9"/>
        <v>3968.5039370078744</v>
      </c>
      <c r="G72" s="32">
        <f t="shared" si="9"/>
        <v>3968.5039370078744</v>
      </c>
      <c r="H72" s="32">
        <f t="shared" si="9"/>
        <v>3968.5039370078744</v>
      </c>
      <c r="I72" s="32">
        <f t="shared" si="9"/>
        <v>3968.5039370078744</v>
      </c>
      <c r="J72" s="32">
        <f t="shared" si="9"/>
        <v>3968.5039370078744</v>
      </c>
      <c r="K72" s="32">
        <f t="shared" si="9"/>
        <v>3968.5039370078744</v>
      </c>
      <c r="L72" s="32">
        <f t="shared" si="9"/>
        <v>3968.5039370078744</v>
      </c>
      <c r="M72" s="32">
        <f t="shared" si="9"/>
        <v>3968.5039370078744</v>
      </c>
      <c r="N72" s="32">
        <f t="shared" si="9"/>
        <v>3968.5039370078744</v>
      </c>
      <c r="O72" t="s">
        <v>29</v>
      </c>
    </row>
    <row r="73" spans="1:15" ht="17.25" x14ac:dyDescent="0.4">
      <c r="A73" s="18" t="s">
        <v>84</v>
      </c>
      <c r="B73" s="27">
        <v>0</v>
      </c>
      <c r="C73" s="49">
        <f t="shared" si="9"/>
        <v>0</v>
      </c>
      <c r="D73" s="49">
        <f t="shared" si="9"/>
        <v>0</v>
      </c>
      <c r="E73" s="49">
        <f t="shared" si="9"/>
        <v>0</v>
      </c>
      <c r="F73" s="49">
        <f t="shared" si="9"/>
        <v>0</v>
      </c>
      <c r="G73" s="49">
        <f t="shared" si="9"/>
        <v>0</v>
      </c>
      <c r="H73" s="49">
        <f t="shared" si="9"/>
        <v>0</v>
      </c>
      <c r="I73" s="49">
        <f t="shared" si="9"/>
        <v>0</v>
      </c>
      <c r="J73" s="49">
        <f t="shared" si="9"/>
        <v>0</v>
      </c>
      <c r="K73" s="49">
        <f t="shared" si="9"/>
        <v>0</v>
      </c>
      <c r="L73" s="49">
        <f t="shared" si="9"/>
        <v>0</v>
      </c>
      <c r="M73" s="49">
        <f t="shared" si="9"/>
        <v>0</v>
      </c>
      <c r="N73" s="49">
        <f t="shared" si="9"/>
        <v>0</v>
      </c>
    </row>
    <row r="74" spans="1:15" x14ac:dyDescent="0.25">
      <c r="A74" s="18"/>
      <c r="B74" s="15">
        <f>SUM(B72:B73)</f>
        <v>47622.047244094494</v>
      </c>
      <c r="C74" s="38">
        <f t="shared" ref="C74:N74" si="10">SUM(C72:C73)</f>
        <v>3968.5039370078744</v>
      </c>
      <c r="D74" s="38">
        <f t="shared" si="10"/>
        <v>3968.5039370078744</v>
      </c>
      <c r="E74" s="38">
        <f t="shared" si="10"/>
        <v>3968.5039370078744</v>
      </c>
      <c r="F74" s="38">
        <f t="shared" si="10"/>
        <v>3968.5039370078744</v>
      </c>
      <c r="G74" s="38">
        <f t="shared" si="10"/>
        <v>3968.5039370078744</v>
      </c>
      <c r="H74" s="38">
        <f t="shared" si="10"/>
        <v>3968.5039370078744</v>
      </c>
      <c r="I74" s="38">
        <f t="shared" si="10"/>
        <v>3968.5039370078744</v>
      </c>
      <c r="J74" s="38">
        <f t="shared" si="10"/>
        <v>3968.5039370078744</v>
      </c>
      <c r="K74" s="38">
        <f t="shared" si="10"/>
        <v>3968.5039370078744</v>
      </c>
      <c r="L74" s="38">
        <f t="shared" si="10"/>
        <v>3968.5039370078744</v>
      </c>
      <c r="M74" s="38">
        <f t="shared" si="10"/>
        <v>3968.5039370078744</v>
      </c>
      <c r="N74" s="38">
        <f t="shared" si="10"/>
        <v>3968.5039370078744</v>
      </c>
    </row>
    <row r="75" spans="1:15" x14ac:dyDescent="0.25">
      <c r="A75" s="18"/>
      <c r="B75" s="20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5" x14ac:dyDescent="0.25">
      <c r="A76" s="33" t="s">
        <v>85</v>
      </c>
      <c r="B76" s="20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5" x14ac:dyDescent="0.25">
      <c r="A77" s="18" t="s">
        <v>86</v>
      </c>
      <c r="B77" s="20">
        <v>775</v>
      </c>
      <c r="C77" s="32">
        <f t="shared" ref="C77:N85" si="11">$B77/12</f>
        <v>64.583333333333329</v>
      </c>
      <c r="D77" s="32">
        <f t="shared" si="11"/>
        <v>64.583333333333329</v>
      </c>
      <c r="E77" s="32">
        <f t="shared" si="11"/>
        <v>64.583333333333329</v>
      </c>
      <c r="F77" s="32">
        <f t="shared" si="11"/>
        <v>64.583333333333329</v>
      </c>
      <c r="G77" s="32">
        <f t="shared" si="11"/>
        <v>64.583333333333329</v>
      </c>
      <c r="H77" s="32">
        <f t="shared" si="11"/>
        <v>64.583333333333329</v>
      </c>
      <c r="I77" s="32">
        <f t="shared" si="11"/>
        <v>64.583333333333329</v>
      </c>
      <c r="J77" s="32">
        <f t="shared" si="11"/>
        <v>64.583333333333329</v>
      </c>
      <c r="K77" s="32">
        <f t="shared" si="11"/>
        <v>64.583333333333329</v>
      </c>
      <c r="L77" s="32">
        <f t="shared" si="11"/>
        <v>64.583333333333329</v>
      </c>
      <c r="M77" s="32">
        <f t="shared" si="11"/>
        <v>64.583333333333329</v>
      </c>
      <c r="N77" s="32">
        <f t="shared" si="11"/>
        <v>64.583333333333329</v>
      </c>
      <c r="O77" t="s">
        <v>52</v>
      </c>
    </row>
    <row r="78" spans="1:15" x14ac:dyDescent="0.25">
      <c r="A78" s="18" t="s">
        <v>87</v>
      </c>
      <c r="B78" s="20">
        <v>800</v>
      </c>
      <c r="C78" s="32">
        <f t="shared" si="11"/>
        <v>66.666666666666671</v>
      </c>
      <c r="D78" s="32">
        <f t="shared" si="11"/>
        <v>66.666666666666671</v>
      </c>
      <c r="E78" s="32">
        <f t="shared" si="11"/>
        <v>66.666666666666671</v>
      </c>
      <c r="F78" s="32">
        <f t="shared" si="11"/>
        <v>66.666666666666671</v>
      </c>
      <c r="G78" s="32">
        <f t="shared" si="11"/>
        <v>66.666666666666671</v>
      </c>
      <c r="H78" s="32">
        <f t="shared" si="11"/>
        <v>66.666666666666671</v>
      </c>
      <c r="I78" s="32">
        <f t="shared" si="11"/>
        <v>66.666666666666671</v>
      </c>
      <c r="J78" s="32">
        <f t="shared" si="11"/>
        <v>66.666666666666671</v>
      </c>
      <c r="K78" s="32">
        <f t="shared" si="11"/>
        <v>66.666666666666671</v>
      </c>
      <c r="L78" s="32">
        <f t="shared" si="11"/>
        <v>66.666666666666671</v>
      </c>
      <c r="M78" s="32">
        <f t="shared" si="11"/>
        <v>66.666666666666671</v>
      </c>
      <c r="N78" s="32">
        <f t="shared" si="11"/>
        <v>66.666666666666671</v>
      </c>
      <c r="O78" t="s">
        <v>52</v>
      </c>
    </row>
    <row r="79" spans="1:15" x14ac:dyDescent="0.25">
      <c r="A79" s="18" t="s">
        <v>88</v>
      </c>
      <c r="B79" s="20">
        <v>400</v>
      </c>
      <c r="C79" s="32">
        <f t="shared" si="11"/>
        <v>33.333333333333336</v>
      </c>
      <c r="D79" s="32">
        <f t="shared" si="11"/>
        <v>33.333333333333336</v>
      </c>
      <c r="E79" s="32">
        <f t="shared" si="11"/>
        <v>33.333333333333336</v>
      </c>
      <c r="F79" s="32">
        <f t="shared" si="11"/>
        <v>33.333333333333336</v>
      </c>
      <c r="G79" s="32">
        <f t="shared" si="11"/>
        <v>33.333333333333336</v>
      </c>
      <c r="H79" s="32">
        <f t="shared" si="11"/>
        <v>33.333333333333336</v>
      </c>
      <c r="I79" s="32">
        <f t="shared" si="11"/>
        <v>33.333333333333336</v>
      </c>
      <c r="J79" s="32">
        <f t="shared" si="11"/>
        <v>33.333333333333336</v>
      </c>
      <c r="K79" s="32">
        <f t="shared" si="11"/>
        <v>33.333333333333336</v>
      </c>
      <c r="L79" s="32">
        <f t="shared" si="11"/>
        <v>33.333333333333336</v>
      </c>
      <c r="M79" s="32">
        <f t="shared" si="11"/>
        <v>33.333333333333336</v>
      </c>
      <c r="N79" s="32">
        <f t="shared" si="11"/>
        <v>33.333333333333336</v>
      </c>
      <c r="O79" t="s">
        <v>52</v>
      </c>
    </row>
    <row r="80" spans="1:15" x14ac:dyDescent="0.25">
      <c r="A80" s="18" t="s">
        <v>89</v>
      </c>
      <c r="B80" s="20">
        <v>530</v>
      </c>
      <c r="C80" s="32">
        <f t="shared" si="11"/>
        <v>44.166666666666664</v>
      </c>
      <c r="D80" s="32">
        <f t="shared" si="11"/>
        <v>44.166666666666664</v>
      </c>
      <c r="E80" s="32">
        <f t="shared" si="11"/>
        <v>44.166666666666664</v>
      </c>
      <c r="F80" s="32">
        <f t="shared" si="11"/>
        <v>44.166666666666664</v>
      </c>
      <c r="G80" s="32">
        <f t="shared" si="11"/>
        <v>44.166666666666664</v>
      </c>
      <c r="H80" s="32">
        <f t="shared" si="11"/>
        <v>44.166666666666664</v>
      </c>
      <c r="I80" s="32">
        <f t="shared" si="11"/>
        <v>44.166666666666664</v>
      </c>
      <c r="J80" s="32">
        <f t="shared" si="11"/>
        <v>44.166666666666664</v>
      </c>
      <c r="K80" s="32">
        <f t="shared" si="11"/>
        <v>44.166666666666664</v>
      </c>
      <c r="L80" s="32">
        <f t="shared" si="11"/>
        <v>44.166666666666664</v>
      </c>
      <c r="M80" s="32">
        <f t="shared" si="11"/>
        <v>44.166666666666664</v>
      </c>
      <c r="N80" s="32">
        <f t="shared" si="11"/>
        <v>44.166666666666664</v>
      </c>
      <c r="O80" t="s">
        <v>52</v>
      </c>
    </row>
    <row r="81" spans="1:15" x14ac:dyDescent="0.25">
      <c r="A81" s="18" t="s">
        <v>90</v>
      </c>
      <c r="B81" s="20">
        <v>1050</v>
      </c>
      <c r="C81" s="32">
        <f t="shared" si="11"/>
        <v>87.5</v>
      </c>
      <c r="D81" s="32">
        <f t="shared" si="11"/>
        <v>87.5</v>
      </c>
      <c r="E81" s="32">
        <f t="shared" si="11"/>
        <v>87.5</v>
      </c>
      <c r="F81" s="32">
        <f t="shared" si="11"/>
        <v>87.5</v>
      </c>
      <c r="G81" s="32">
        <f t="shared" si="11"/>
        <v>87.5</v>
      </c>
      <c r="H81" s="32">
        <f t="shared" si="11"/>
        <v>87.5</v>
      </c>
      <c r="I81" s="32">
        <f t="shared" si="11"/>
        <v>87.5</v>
      </c>
      <c r="J81" s="32">
        <f t="shared" si="11"/>
        <v>87.5</v>
      </c>
      <c r="K81" s="32">
        <f t="shared" si="11"/>
        <v>87.5</v>
      </c>
      <c r="L81" s="32">
        <f t="shared" si="11"/>
        <v>87.5</v>
      </c>
      <c r="M81" s="32">
        <f t="shared" si="11"/>
        <v>87.5</v>
      </c>
      <c r="N81" s="32">
        <f t="shared" si="11"/>
        <v>87.5</v>
      </c>
      <c r="O81" t="s">
        <v>52</v>
      </c>
    </row>
    <row r="82" spans="1:15" x14ac:dyDescent="0.25">
      <c r="A82" s="18" t="s">
        <v>91</v>
      </c>
      <c r="B82" s="20">
        <v>0</v>
      </c>
      <c r="C82" s="32">
        <f t="shared" si="11"/>
        <v>0</v>
      </c>
      <c r="D82" s="32">
        <f t="shared" si="11"/>
        <v>0</v>
      </c>
      <c r="E82" s="32">
        <f t="shared" si="11"/>
        <v>0</v>
      </c>
      <c r="F82" s="32">
        <f t="shared" si="11"/>
        <v>0</v>
      </c>
      <c r="G82" s="32">
        <f t="shared" si="11"/>
        <v>0</v>
      </c>
      <c r="H82" s="32">
        <f t="shared" si="11"/>
        <v>0</v>
      </c>
      <c r="I82" s="32">
        <f t="shared" si="11"/>
        <v>0</v>
      </c>
      <c r="J82" s="32">
        <f t="shared" si="11"/>
        <v>0</v>
      </c>
      <c r="K82" s="32">
        <f t="shared" si="11"/>
        <v>0</v>
      </c>
      <c r="L82" s="32">
        <f t="shared" si="11"/>
        <v>0</v>
      </c>
      <c r="M82" s="32">
        <f t="shared" si="11"/>
        <v>0</v>
      </c>
      <c r="N82" s="32">
        <f t="shared" si="11"/>
        <v>0</v>
      </c>
      <c r="O82" t="s">
        <v>52</v>
      </c>
    </row>
    <row r="83" spans="1:15" x14ac:dyDescent="0.25">
      <c r="A83" s="18" t="s">
        <v>92</v>
      </c>
      <c r="B83" s="20">
        <v>0</v>
      </c>
      <c r="C83" s="32">
        <f t="shared" si="11"/>
        <v>0</v>
      </c>
      <c r="D83" s="32">
        <f t="shared" si="11"/>
        <v>0</v>
      </c>
      <c r="E83" s="32">
        <f t="shared" si="11"/>
        <v>0</v>
      </c>
      <c r="F83" s="32">
        <f t="shared" si="11"/>
        <v>0</v>
      </c>
      <c r="G83" s="32">
        <f t="shared" si="11"/>
        <v>0</v>
      </c>
      <c r="H83" s="32">
        <f t="shared" si="11"/>
        <v>0</v>
      </c>
      <c r="I83" s="32">
        <f t="shared" si="11"/>
        <v>0</v>
      </c>
      <c r="J83" s="32">
        <f t="shared" si="11"/>
        <v>0</v>
      </c>
      <c r="K83" s="32">
        <f t="shared" si="11"/>
        <v>0</v>
      </c>
      <c r="L83" s="32">
        <f t="shared" si="11"/>
        <v>0</v>
      </c>
      <c r="M83" s="32">
        <f t="shared" si="11"/>
        <v>0</v>
      </c>
      <c r="N83" s="32">
        <f t="shared" si="11"/>
        <v>0</v>
      </c>
      <c r="O83" t="s">
        <v>52</v>
      </c>
    </row>
    <row r="84" spans="1:15" x14ac:dyDescent="0.25">
      <c r="A84" s="35" t="s">
        <v>93</v>
      </c>
      <c r="B84" s="20">
        <v>0</v>
      </c>
      <c r="C84" s="32">
        <f t="shared" si="11"/>
        <v>0</v>
      </c>
      <c r="D84" s="32">
        <f t="shared" si="11"/>
        <v>0</v>
      </c>
      <c r="E84" s="32">
        <f t="shared" si="11"/>
        <v>0</v>
      </c>
      <c r="F84" s="32">
        <f t="shared" si="11"/>
        <v>0</v>
      </c>
      <c r="G84" s="32">
        <f t="shared" si="11"/>
        <v>0</v>
      </c>
      <c r="H84" s="32">
        <f t="shared" si="11"/>
        <v>0</v>
      </c>
      <c r="I84" s="32">
        <f t="shared" si="11"/>
        <v>0</v>
      </c>
      <c r="J84" s="32">
        <f t="shared" si="11"/>
        <v>0</v>
      </c>
      <c r="K84" s="32">
        <f t="shared" si="11"/>
        <v>0</v>
      </c>
      <c r="L84" s="32">
        <f t="shared" si="11"/>
        <v>0</v>
      </c>
      <c r="M84" s="32">
        <f t="shared" si="11"/>
        <v>0</v>
      </c>
      <c r="N84" s="32">
        <f t="shared" si="11"/>
        <v>0</v>
      </c>
      <c r="O84" t="s">
        <v>52</v>
      </c>
    </row>
    <row r="85" spans="1:15" ht="17.25" x14ac:dyDescent="0.4">
      <c r="A85" s="35" t="s">
        <v>94</v>
      </c>
      <c r="B85" s="28">
        <v>0</v>
      </c>
      <c r="C85" s="49">
        <f t="shared" si="11"/>
        <v>0</v>
      </c>
      <c r="D85" s="49">
        <f t="shared" si="11"/>
        <v>0</v>
      </c>
      <c r="E85" s="49">
        <f t="shared" si="11"/>
        <v>0</v>
      </c>
      <c r="F85" s="49">
        <f t="shared" si="11"/>
        <v>0</v>
      </c>
      <c r="G85" s="49">
        <f t="shared" si="11"/>
        <v>0</v>
      </c>
      <c r="H85" s="49">
        <f t="shared" si="11"/>
        <v>0</v>
      </c>
      <c r="I85" s="49">
        <f t="shared" si="11"/>
        <v>0</v>
      </c>
      <c r="J85" s="49">
        <f t="shared" si="11"/>
        <v>0</v>
      </c>
      <c r="K85" s="49">
        <f t="shared" si="11"/>
        <v>0</v>
      </c>
      <c r="L85" s="49">
        <f t="shared" si="11"/>
        <v>0</v>
      </c>
      <c r="M85" s="49">
        <f t="shared" si="11"/>
        <v>0</v>
      </c>
      <c r="N85" s="49">
        <f t="shared" si="11"/>
        <v>0</v>
      </c>
    </row>
    <row r="86" spans="1:15" x14ac:dyDescent="0.25">
      <c r="A86" s="35"/>
      <c r="B86" s="15">
        <f>SUM(B77:B85)</f>
        <v>3555</v>
      </c>
      <c r="C86" s="38">
        <f t="shared" ref="C86:N86" si="12">SUM(C77:C85)</f>
        <v>296.25</v>
      </c>
      <c r="D86" s="38">
        <f t="shared" si="12"/>
        <v>296.25</v>
      </c>
      <c r="E86" s="38">
        <f t="shared" si="12"/>
        <v>296.25</v>
      </c>
      <c r="F86" s="38">
        <f t="shared" si="12"/>
        <v>296.25</v>
      </c>
      <c r="G86" s="38">
        <f t="shared" si="12"/>
        <v>296.25</v>
      </c>
      <c r="H86" s="38">
        <f t="shared" si="12"/>
        <v>296.25</v>
      </c>
      <c r="I86" s="38">
        <f t="shared" si="12"/>
        <v>296.25</v>
      </c>
      <c r="J86" s="38">
        <f t="shared" si="12"/>
        <v>296.25</v>
      </c>
      <c r="K86" s="38">
        <f t="shared" si="12"/>
        <v>296.25</v>
      </c>
      <c r="L86" s="38">
        <f t="shared" si="12"/>
        <v>296.25</v>
      </c>
      <c r="M86" s="38">
        <f t="shared" si="12"/>
        <v>296.25</v>
      </c>
      <c r="N86" s="38">
        <f t="shared" si="12"/>
        <v>296.25</v>
      </c>
    </row>
    <row r="87" spans="1:15" x14ac:dyDescent="0.25">
      <c r="A87" s="35"/>
      <c r="B87" s="20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5" x14ac:dyDescent="0.25">
      <c r="A88" s="33" t="s">
        <v>95</v>
      </c>
      <c r="B88" s="20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5" x14ac:dyDescent="0.25">
      <c r="A89" s="18" t="s">
        <v>96</v>
      </c>
      <c r="B89" s="20">
        <v>50000</v>
      </c>
      <c r="C89" s="32">
        <f t="shared" ref="C89:N99" si="13">$B89/12</f>
        <v>4166.666666666667</v>
      </c>
      <c r="D89" s="32">
        <f t="shared" si="13"/>
        <v>4166.666666666667</v>
      </c>
      <c r="E89" s="32">
        <f t="shared" si="13"/>
        <v>4166.666666666667</v>
      </c>
      <c r="F89" s="32">
        <f t="shared" si="13"/>
        <v>4166.666666666667</v>
      </c>
      <c r="G89" s="32">
        <f t="shared" si="13"/>
        <v>4166.666666666667</v>
      </c>
      <c r="H89" s="32">
        <f t="shared" si="13"/>
        <v>4166.666666666667</v>
      </c>
      <c r="I89" s="32">
        <f t="shared" si="13"/>
        <v>4166.666666666667</v>
      </c>
      <c r="J89" s="32">
        <f t="shared" si="13"/>
        <v>4166.666666666667</v>
      </c>
      <c r="K89" s="32">
        <f t="shared" si="13"/>
        <v>4166.666666666667</v>
      </c>
      <c r="L89" s="32">
        <f t="shared" si="13"/>
        <v>4166.666666666667</v>
      </c>
      <c r="M89" s="32">
        <f t="shared" si="13"/>
        <v>4166.666666666667</v>
      </c>
      <c r="N89" s="32">
        <f t="shared" si="13"/>
        <v>4166.666666666667</v>
      </c>
      <c r="O89" t="s">
        <v>97</v>
      </c>
    </row>
    <row r="90" spans="1:15" x14ac:dyDescent="0.25">
      <c r="A90" s="18" t="s">
        <v>98</v>
      </c>
      <c r="B90" s="20">
        <v>3750</v>
      </c>
      <c r="C90" s="32">
        <f t="shared" si="13"/>
        <v>312.5</v>
      </c>
      <c r="D90" s="32">
        <f t="shared" si="13"/>
        <v>312.5</v>
      </c>
      <c r="E90" s="32">
        <f t="shared" si="13"/>
        <v>312.5</v>
      </c>
      <c r="F90" s="32">
        <f t="shared" si="13"/>
        <v>312.5</v>
      </c>
      <c r="G90" s="32">
        <f t="shared" si="13"/>
        <v>312.5</v>
      </c>
      <c r="H90" s="32">
        <f t="shared" si="13"/>
        <v>312.5</v>
      </c>
      <c r="I90" s="32">
        <f t="shared" si="13"/>
        <v>312.5</v>
      </c>
      <c r="J90" s="32">
        <f t="shared" si="13"/>
        <v>312.5</v>
      </c>
      <c r="K90" s="32">
        <f t="shared" si="13"/>
        <v>312.5</v>
      </c>
      <c r="L90" s="32">
        <f t="shared" si="13"/>
        <v>312.5</v>
      </c>
      <c r="M90" s="32">
        <f t="shared" si="13"/>
        <v>312.5</v>
      </c>
      <c r="N90" s="32">
        <f t="shared" si="13"/>
        <v>312.5</v>
      </c>
      <c r="O90" t="s">
        <v>29</v>
      </c>
    </row>
    <row r="91" spans="1:15" x14ac:dyDescent="0.25">
      <c r="A91" s="18" t="s">
        <v>99</v>
      </c>
      <c r="B91" s="20">
        <v>40000</v>
      </c>
      <c r="C91" s="32">
        <f t="shared" si="13"/>
        <v>3333.3333333333335</v>
      </c>
      <c r="D91" s="32">
        <f t="shared" si="13"/>
        <v>3333.3333333333335</v>
      </c>
      <c r="E91" s="32">
        <f t="shared" si="13"/>
        <v>3333.3333333333335</v>
      </c>
      <c r="F91" s="32">
        <f t="shared" si="13"/>
        <v>3333.3333333333335</v>
      </c>
      <c r="G91" s="32">
        <f t="shared" si="13"/>
        <v>3333.3333333333335</v>
      </c>
      <c r="H91" s="32">
        <f t="shared" si="13"/>
        <v>3333.3333333333335</v>
      </c>
      <c r="I91" s="32">
        <f t="shared" si="13"/>
        <v>3333.3333333333335</v>
      </c>
      <c r="J91" s="32">
        <f t="shared" si="13"/>
        <v>3333.3333333333335</v>
      </c>
      <c r="K91" s="32">
        <f t="shared" si="13"/>
        <v>3333.3333333333335</v>
      </c>
      <c r="L91" s="32">
        <f t="shared" si="13"/>
        <v>3333.3333333333335</v>
      </c>
      <c r="M91" s="32">
        <f t="shared" si="13"/>
        <v>3333.3333333333335</v>
      </c>
      <c r="N91" s="32">
        <f t="shared" si="13"/>
        <v>3333.3333333333335</v>
      </c>
      <c r="O91" t="s">
        <v>100</v>
      </c>
    </row>
    <row r="92" spans="1:15" x14ac:dyDescent="0.25">
      <c r="A92" s="18" t="s">
        <v>101</v>
      </c>
      <c r="B92" s="20">
        <v>1800</v>
      </c>
      <c r="C92" s="32">
        <f t="shared" si="13"/>
        <v>150</v>
      </c>
      <c r="D92" s="32">
        <f t="shared" si="13"/>
        <v>150</v>
      </c>
      <c r="E92" s="32">
        <f t="shared" si="13"/>
        <v>150</v>
      </c>
      <c r="F92" s="32">
        <f t="shared" si="13"/>
        <v>150</v>
      </c>
      <c r="G92" s="32">
        <f t="shared" si="13"/>
        <v>150</v>
      </c>
      <c r="H92" s="32">
        <f t="shared" si="13"/>
        <v>150</v>
      </c>
      <c r="I92" s="32">
        <f t="shared" si="13"/>
        <v>150</v>
      </c>
      <c r="J92" s="32">
        <f t="shared" si="13"/>
        <v>150</v>
      </c>
      <c r="K92" s="32">
        <f t="shared" si="13"/>
        <v>150</v>
      </c>
      <c r="L92" s="32">
        <f t="shared" si="13"/>
        <v>150</v>
      </c>
      <c r="M92" s="32">
        <f t="shared" si="13"/>
        <v>150</v>
      </c>
      <c r="N92" s="32">
        <f t="shared" si="13"/>
        <v>150</v>
      </c>
      <c r="O92" t="s">
        <v>52</v>
      </c>
    </row>
    <row r="93" spans="1:15" x14ac:dyDescent="0.25">
      <c r="A93" s="18" t="s">
        <v>102</v>
      </c>
      <c r="B93" s="20">
        <v>4960.6299212598433</v>
      </c>
      <c r="C93" s="32">
        <f t="shared" si="13"/>
        <v>413.38582677165363</v>
      </c>
      <c r="D93" s="32">
        <f t="shared" si="13"/>
        <v>413.38582677165363</v>
      </c>
      <c r="E93" s="32">
        <f t="shared" si="13"/>
        <v>413.38582677165363</v>
      </c>
      <c r="F93" s="32">
        <f t="shared" si="13"/>
        <v>413.38582677165363</v>
      </c>
      <c r="G93" s="32">
        <f t="shared" si="13"/>
        <v>413.38582677165363</v>
      </c>
      <c r="H93" s="32">
        <f t="shared" si="13"/>
        <v>413.38582677165363</v>
      </c>
      <c r="I93" s="32">
        <f t="shared" si="13"/>
        <v>413.38582677165363</v>
      </c>
      <c r="J93" s="32">
        <f t="shared" si="13"/>
        <v>413.38582677165363</v>
      </c>
      <c r="K93" s="32">
        <f t="shared" si="13"/>
        <v>413.38582677165363</v>
      </c>
      <c r="L93" s="32">
        <f t="shared" si="13"/>
        <v>413.38582677165363</v>
      </c>
      <c r="M93" s="32">
        <f t="shared" si="13"/>
        <v>413.38582677165363</v>
      </c>
      <c r="N93" s="32">
        <f t="shared" si="13"/>
        <v>413.38582677165363</v>
      </c>
      <c r="O93" t="s">
        <v>103</v>
      </c>
    </row>
    <row r="94" spans="1:15" x14ac:dyDescent="0.25">
      <c r="A94" s="18" t="s">
        <v>104</v>
      </c>
      <c r="B94" s="20">
        <v>0</v>
      </c>
      <c r="C94" s="32">
        <f t="shared" si="13"/>
        <v>0</v>
      </c>
      <c r="D94" s="32">
        <f t="shared" si="13"/>
        <v>0</v>
      </c>
      <c r="E94" s="32">
        <f t="shared" si="13"/>
        <v>0</v>
      </c>
      <c r="F94" s="32">
        <f t="shared" si="13"/>
        <v>0</v>
      </c>
      <c r="G94" s="32">
        <f t="shared" si="13"/>
        <v>0</v>
      </c>
      <c r="H94" s="32">
        <f t="shared" si="13"/>
        <v>0</v>
      </c>
      <c r="I94" s="32">
        <f t="shared" si="13"/>
        <v>0</v>
      </c>
      <c r="J94" s="32">
        <f t="shared" si="13"/>
        <v>0</v>
      </c>
      <c r="K94" s="32">
        <f t="shared" si="13"/>
        <v>0</v>
      </c>
      <c r="L94" s="32">
        <f t="shared" si="13"/>
        <v>0</v>
      </c>
      <c r="M94" s="32">
        <f t="shared" si="13"/>
        <v>0</v>
      </c>
      <c r="N94" s="32">
        <f t="shared" si="13"/>
        <v>0</v>
      </c>
      <c r="O94" t="s">
        <v>52</v>
      </c>
    </row>
    <row r="95" spans="1:15" x14ac:dyDescent="0.25">
      <c r="A95" s="18" t="s">
        <v>105</v>
      </c>
      <c r="B95" s="20">
        <v>22677.165354330711</v>
      </c>
      <c r="C95" s="32">
        <f t="shared" si="13"/>
        <v>1889.7637795275593</v>
      </c>
      <c r="D95" s="32">
        <f t="shared" si="13"/>
        <v>1889.7637795275593</v>
      </c>
      <c r="E95" s="32">
        <f t="shared" si="13"/>
        <v>1889.7637795275593</v>
      </c>
      <c r="F95" s="32">
        <f t="shared" si="13"/>
        <v>1889.7637795275593</v>
      </c>
      <c r="G95" s="32">
        <f t="shared" si="13"/>
        <v>1889.7637795275593</v>
      </c>
      <c r="H95" s="32">
        <f t="shared" si="13"/>
        <v>1889.7637795275593</v>
      </c>
      <c r="I95" s="32">
        <f t="shared" si="13"/>
        <v>1889.7637795275593</v>
      </c>
      <c r="J95" s="32">
        <f t="shared" si="13"/>
        <v>1889.7637795275593</v>
      </c>
      <c r="K95" s="32">
        <f t="shared" si="13"/>
        <v>1889.7637795275593</v>
      </c>
      <c r="L95" s="32">
        <f t="shared" si="13"/>
        <v>1889.7637795275593</v>
      </c>
      <c r="M95" s="32">
        <f t="shared" si="13"/>
        <v>1889.7637795275593</v>
      </c>
      <c r="N95" s="32">
        <f t="shared" si="13"/>
        <v>1889.7637795275593</v>
      </c>
      <c r="O95" t="s">
        <v>29</v>
      </c>
    </row>
    <row r="96" spans="1:15" x14ac:dyDescent="0.25">
      <c r="A96" s="18" t="s">
        <v>106</v>
      </c>
      <c r="B96" s="20">
        <v>0</v>
      </c>
      <c r="C96" s="32">
        <f t="shared" si="13"/>
        <v>0</v>
      </c>
      <c r="D96" s="32">
        <f t="shared" si="13"/>
        <v>0</v>
      </c>
      <c r="E96" s="32">
        <f t="shared" si="13"/>
        <v>0</v>
      </c>
      <c r="F96" s="32">
        <f t="shared" si="13"/>
        <v>0</v>
      </c>
      <c r="G96" s="32">
        <f t="shared" si="13"/>
        <v>0</v>
      </c>
      <c r="H96" s="32">
        <f t="shared" si="13"/>
        <v>0</v>
      </c>
      <c r="I96" s="32">
        <f t="shared" si="13"/>
        <v>0</v>
      </c>
      <c r="J96" s="32">
        <f t="shared" si="13"/>
        <v>0</v>
      </c>
      <c r="K96" s="32">
        <f t="shared" si="13"/>
        <v>0</v>
      </c>
      <c r="L96" s="32">
        <f t="shared" si="13"/>
        <v>0</v>
      </c>
      <c r="M96" s="32">
        <f t="shared" si="13"/>
        <v>0</v>
      </c>
      <c r="N96" s="32">
        <f t="shared" si="13"/>
        <v>0</v>
      </c>
      <c r="O96" t="s">
        <v>107</v>
      </c>
    </row>
    <row r="97" spans="1:15" x14ac:dyDescent="0.25">
      <c r="A97" s="18" t="s">
        <v>6</v>
      </c>
      <c r="B97" s="20">
        <v>0</v>
      </c>
      <c r="C97" s="32">
        <f t="shared" si="13"/>
        <v>0</v>
      </c>
      <c r="D97" s="32">
        <f t="shared" si="13"/>
        <v>0</v>
      </c>
      <c r="E97" s="32">
        <f t="shared" si="13"/>
        <v>0</v>
      </c>
      <c r="F97" s="32">
        <f t="shared" si="13"/>
        <v>0</v>
      </c>
      <c r="G97" s="32">
        <f t="shared" si="13"/>
        <v>0</v>
      </c>
      <c r="H97" s="32">
        <f t="shared" si="13"/>
        <v>0</v>
      </c>
      <c r="I97" s="32">
        <f t="shared" si="13"/>
        <v>0</v>
      </c>
      <c r="J97" s="32">
        <f t="shared" si="13"/>
        <v>0</v>
      </c>
      <c r="K97" s="32">
        <f t="shared" si="13"/>
        <v>0</v>
      </c>
      <c r="L97" s="32">
        <f t="shared" si="13"/>
        <v>0</v>
      </c>
      <c r="M97" s="32">
        <f t="shared" si="13"/>
        <v>0</v>
      </c>
      <c r="N97" s="32">
        <f t="shared" si="13"/>
        <v>0</v>
      </c>
    </row>
    <row r="98" spans="1:15" x14ac:dyDescent="0.25">
      <c r="A98" s="18" t="s">
        <v>108</v>
      </c>
      <c r="B98" s="20">
        <v>0</v>
      </c>
      <c r="C98" s="32">
        <f t="shared" si="13"/>
        <v>0</v>
      </c>
      <c r="D98" s="32">
        <f t="shared" si="13"/>
        <v>0</v>
      </c>
      <c r="E98" s="32">
        <f t="shared" si="13"/>
        <v>0</v>
      </c>
      <c r="F98" s="32">
        <f t="shared" si="13"/>
        <v>0</v>
      </c>
      <c r="G98" s="32">
        <f t="shared" si="13"/>
        <v>0</v>
      </c>
      <c r="H98" s="32">
        <f t="shared" si="13"/>
        <v>0</v>
      </c>
      <c r="I98" s="32">
        <f t="shared" si="13"/>
        <v>0</v>
      </c>
      <c r="J98" s="32">
        <f t="shared" si="13"/>
        <v>0</v>
      </c>
      <c r="K98" s="32">
        <f t="shared" si="13"/>
        <v>0</v>
      </c>
      <c r="L98" s="32">
        <f t="shared" si="13"/>
        <v>0</v>
      </c>
      <c r="M98" s="32">
        <f t="shared" si="13"/>
        <v>0</v>
      </c>
      <c r="N98" s="32">
        <f t="shared" si="13"/>
        <v>0</v>
      </c>
    </row>
    <row r="99" spans="1:15" ht="17.25" x14ac:dyDescent="0.4">
      <c r="A99" s="18" t="s">
        <v>109</v>
      </c>
      <c r="B99" s="28">
        <v>20000</v>
      </c>
      <c r="C99" s="49">
        <f t="shared" si="13"/>
        <v>1666.6666666666667</v>
      </c>
      <c r="D99" s="49">
        <f t="shared" si="13"/>
        <v>1666.6666666666667</v>
      </c>
      <c r="E99" s="49">
        <f t="shared" si="13"/>
        <v>1666.6666666666667</v>
      </c>
      <c r="F99" s="49">
        <f t="shared" si="13"/>
        <v>1666.6666666666667</v>
      </c>
      <c r="G99" s="49">
        <f t="shared" si="13"/>
        <v>1666.6666666666667</v>
      </c>
      <c r="H99" s="49">
        <f t="shared" si="13"/>
        <v>1666.6666666666667</v>
      </c>
      <c r="I99" s="49">
        <f t="shared" si="13"/>
        <v>1666.6666666666667</v>
      </c>
      <c r="J99" s="49">
        <f t="shared" si="13"/>
        <v>1666.6666666666667</v>
      </c>
      <c r="K99" s="49">
        <f t="shared" si="13"/>
        <v>1666.6666666666667</v>
      </c>
      <c r="L99" s="49">
        <f t="shared" si="13"/>
        <v>1666.6666666666667</v>
      </c>
      <c r="M99" s="49">
        <f t="shared" si="13"/>
        <v>1666.6666666666667</v>
      </c>
      <c r="N99" s="49">
        <f t="shared" si="13"/>
        <v>1666.6666666666667</v>
      </c>
      <c r="O99" t="s">
        <v>52</v>
      </c>
    </row>
    <row r="100" spans="1:15" x14ac:dyDescent="0.25">
      <c r="A100" s="18"/>
      <c r="B100" s="15">
        <f>SUM(B89:B99)</f>
        <v>143187.79527559056</v>
      </c>
      <c r="C100" s="38">
        <f t="shared" ref="C100:N100" si="14">SUM(C89:C99)</f>
        <v>11932.316272965878</v>
      </c>
      <c r="D100" s="38">
        <f t="shared" si="14"/>
        <v>11932.316272965878</v>
      </c>
      <c r="E100" s="38">
        <f t="shared" si="14"/>
        <v>11932.316272965878</v>
      </c>
      <c r="F100" s="38">
        <f t="shared" si="14"/>
        <v>11932.316272965878</v>
      </c>
      <c r="G100" s="38">
        <f t="shared" si="14"/>
        <v>11932.316272965878</v>
      </c>
      <c r="H100" s="38">
        <f t="shared" si="14"/>
        <v>11932.316272965878</v>
      </c>
      <c r="I100" s="38">
        <f t="shared" si="14"/>
        <v>11932.316272965878</v>
      </c>
      <c r="J100" s="38">
        <f t="shared" si="14"/>
        <v>11932.316272965878</v>
      </c>
      <c r="K100" s="38">
        <f t="shared" si="14"/>
        <v>11932.316272965878</v>
      </c>
      <c r="L100" s="38">
        <f t="shared" si="14"/>
        <v>11932.316272965878</v>
      </c>
      <c r="M100" s="38">
        <f t="shared" si="14"/>
        <v>11932.316272965878</v>
      </c>
      <c r="N100" s="38">
        <f t="shared" si="14"/>
        <v>11932.316272965878</v>
      </c>
    </row>
    <row r="101" spans="1:15" x14ac:dyDescent="0.25">
      <c r="A101" s="18"/>
      <c r="B101" s="20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5" x14ac:dyDescent="0.25">
      <c r="A102" s="33" t="s">
        <v>110</v>
      </c>
      <c r="B102" s="20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5" x14ac:dyDescent="0.25">
      <c r="A103" s="18" t="s">
        <v>111</v>
      </c>
      <c r="B103" s="20">
        <v>23286.992125984252</v>
      </c>
      <c r="C103" s="32">
        <f t="shared" ref="C103:N110" si="15">$B103/12</f>
        <v>1940.5826771653544</v>
      </c>
      <c r="D103" s="32">
        <f t="shared" si="15"/>
        <v>1940.5826771653544</v>
      </c>
      <c r="E103" s="32">
        <f t="shared" si="15"/>
        <v>1940.5826771653544</v>
      </c>
      <c r="F103" s="32">
        <f t="shared" si="15"/>
        <v>1940.5826771653544</v>
      </c>
      <c r="G103" s="32">
        <f t="shared" si="15"/>
        <v>1940.5826771653544</v>
      </c>
      <c r="H103" s="32">
        <f t="shared" si="15"/>
        <v>1940.5826771653544</v>
      </c>
      <c r="I103" s="32">
        <f t="shared" si="15"/>
        <v>1940.5826771653544</v>
      </c>
      <c r="J103" s="32">
        <f t="shared" si="15"/>
        <v>1940.5826771653544</v>
      </c>
      <c r="K103" s="32">
        <f t="shared" si="15"/>
        <v>1940.5826771653544</v>
      </c>
      <c r="L103" s="32">
        <f t="shared" si="15"/>
        <v>1940.5826771653544</v>
      </c>
      <c r="M103" s="32">
        <f t="shared" si="15"/>
        <v>1940.5826771653544</v>
      </c>
      <c r="N103" s="32">
        <f t="shared" si="15"/>
        <v>1940.5826771653544</v>
      </c>
      <c r="O103" t="s">
        <v>112</v>
      </c>
    </row>
    <row r="104" spans="1:15" x14ac:dyDescent="0.25">
      <c r="A104" s="18" t="s">
        <v>113</v>
      </c>
      <c r="B104" s="20">
        <v>2125.9842519685044</v>
      </c>
      <c r="C104" s="32">
        <f t="shared" si="15"/>
        <v>177.16535433070871</v>
      </c>
      <c r="D104" s="32">
        <f t="shared" si="15"/>
        <v>177.16535433070871</v>
      </c>
      <c r="E104" s="32">
        <f t="shared" si="15"/>
        <v>177.16535433070871</v>
      </c>
      <c r="F104" s="32">
        <f t="shared" si="15"/>
        <v>177.16535433070871</v>
      </c>
      <c r="G104" s="32">
        <f t="shared" si="15"/>
        <v>177.16535433070871</v>
      </c>
      <c r="H104" s="32">
        <f t="shared" si="15"/>
        <v>177.16535433070871</v>
      </c>
      <c r="I104" s="32">
        <f t="shared" si="15"/>
        <v>177.16535433070871</v>
      </c>
      <c r="J104" s="32">
        <f t="shared" si="15"/>
        <v>177.16535433070871</v>
      </c>
      <c r="K104" s="32">
        <f t="shared" si="15"/>
        <v>177.16535433070871</v>
      </c>
      <c r="L104" s="32">
        <f t="shared" si="15"/>
        <v>177.16535433070871</v>
      </c>
      <c r="M104" s="32">
        <f t="shared" si="15"/>
        <v>177.16535433070871</v>
      </c>
      <c r="N104" s="32">
        <f t="shared" si="15"/>
        <v>177.16535433070871</v>
      </c>
      <c r="O104" t="s">
        <v>29</v>
      </c>
    </row>
    <row r="105" spans="1:15" x14ac:dyDescent="0.25">
      <c r="A105" s="18" t="s">
        <v>114</v>
      </c>
      <c r="B105" s="20">
        <v>13842.519685039373</v>
      </c>
      <c r="C105" s="32">
        <f t="shared" si="15"/>
        <v>1153.5433070866145</v>
      </c>
      <c r="D105" s="32">
        <f t="shared" si="15"/>
        <v>1153.5433070866145</v>
      </c>
      <c r="E105" s="32">
        <f t="shared" si="15"/>
        <v>1153.5433070866145</v>
      </c>
      <c r="F105" s="32">
        <f t="shared" si="15"/>
        <v>1153.5433070866145</v>
      </c>
      <c r="G105" s="32">
        <f t="shared" si="15"/>
        <v>1153.5433070866145</v>
      </c>
      <c r="H105" s="32">
        <f t="shared" si="15"/>
        <v>1153.5433070866145</v>
      </c>
      <c r="I105" s="32">
        <f t="shared" si="15"/>
        <v>1153.5433070866145</v>
      </c>
      <c r="J105" s="32">
        <f t="shared" si="15"/>
        <v>1153.5433070866145</v>
      </c>
      <c r="K105" s="32">
        <f t="shared" si="15"/>
        <v>1153.5433070866145</v>
      </c>
      <c r="L105" s="32">
        <f t="shared" si="15"/>
        <v>1153.5433070866145</v>
      </c>
      <c r="M105" s="32">
        <f t="shared" si="15"/>
        <v>1153.5433070866145</v>
      </c>
      <c r="N105" s="32">
        <f t="shared" si="15"/>
        <v>1153.5433070866145</v>
      </c>
      <c r="O105" t="s">
        <v>115</v>
      </c>
    </row>
    <row r="106" spans="1:15" x14ac:dyDescent="0.25">
      <c r="A106" s="18" t="s">
        <v>116</v>
      </c>
      <c r="B106" s="20">
        <v>1417.3228346456694</v>
      </c>
      <c r="C106" s="32">
        <f t="shared" si="15"/>
        <v>118.11023622047246</v>
      </c>
      <c r="D106" s="32">
        <f t="shared" si="15"/>
        <v>118.11023622047246</v>
      </c>
      <c r="E106" s="32">
        <f t="shared" si="15"/>
        <v>118.11023622047246</v>
      </c>
      <c r="F106" s="32">
        <f t="shared" si="15"/>
        <v>118.11023622047246</v>
      </c>
      <c r="G106" s="32">
        <f t="shared" si="15"/>
        <v>118.11023622047246</v>
      </c>
      <c r="H106" s="32">
        <f t="shared" si="15"/>
        <v>118.11023622047246</v>
      </c>
      <c r="I106" s="32">
        <f t="shared" si="15"/>
        <v>118.11023622047246</v>
      </c>
      <c r="J106" s="32">
        <f t="shared" si="15"/>
        <v>118.11023622047246</v>
      </c>
      <c r="K106" s="32">
        <f t="shared" si="15"/>
        <v>118.11023622047246</v>
      </c>
      <c r="L106" s="32">
        <f t="shared" si="15"/>
        <v>118.11023622047246</v>
      </c>
      <c r="M106" s="32">
        <f t="shared" si="15"/>
        <v>118.11023622047246</v>
      </c>
      <c r="N106" s="32">
        <f t="shared" si="15"/>
        <v>118.11023622047246</v>
      </c>
      <c r="O106" t="s">
        <v>29</v>
      </c>
    </row>
    <row r="107" spans="1:15" x14ac:dyDescent="0.25">
      <c r="A107" s="18" t="s">
        <v>110</v>
      </c>
      <c r="B107" s="20">
        <v>0</v>
      </c>
      <c r="C107" s="32">
        <f t="shared" si="15"/>
        <v>0</v>
      </c>
      <c r="D107" s="32">
        <f t="shared" si="15"/>
        <v>0</v>
      </c>
      <c r="E107" s="32">
        <f t="shared" si="15"/>
        <v>0</v>
      </c>
      <c r="F107" s="32">
        <f t="shared" si="15"/>
        <v>0</v>
      </c>
      <c r="G107" s="32">
        <f t="shared" si="15"/>
        <v>0</v>
      </c>
      <c r="H107" s="32">
        <f t="shared" si="15"/>
        <v>0</v>
      </c>
      <c r="I107" s="32">
        <f t="shared" si="15"/>
        <v>0</v>
      </c>
      <c r="J107" s="32">
        <f t="shared" si="15"/>
        <v>0</v>
      </c>
      <c r="K107" s="32">
        <f t="shared" si="15"/>
        <v>0</v>
      </c>
      <c r="L107" s="32">
        <f t="shared" si="15"/>
        <v>0</v>
      </c>
      <c r="M107" s="32">
        <f t="shared" si="15"/>
        <v>0</v>
      </c>
      <c r="N107" s="32">
        <f t="shared" si="15"/>
        <v>0</v>
      </c>
    </row>
    <row r="108" spans="1:15" x14ac:dyDescent="0.25">
      <c r="A108" s="18" t="s">
        <v>117</v>
      </c>
      <c r="B108" s="20">
        <v>3401.5748031496069</v>
      </c>
      <c r="C108" s="32">
        <f t="shared" si="15"/>
        <v>283.46456692913392</v>
      </c>
      <c r="D108" s="32">
        <f t="shared" si="15"/>
        <v>283.46456692913392</v>
      </c>
      <c r="E108" s="32">
        <f t="shared" si="15"/>
        <v>283.46456692913392</v>
      </c>
      <c r="F108" s="32">
        <f t="shared" si="15"/>
        <v>283.46456692913392</v>
      </c>
      <c r="G108" s="32">
        <f t="shared" si="15"/>
        <v>283.46456692913392</v>
      </c>
      <c r="H108" s="32">
        <f t="shared" si="15"/>
        <v>283.46456692913392</v>
      </c>
      <c r="I108" s="32">
        <f t="shared" si="15"/>
        <v>283.46456692913392</v>
      </c>
      <c r="J108" s="32">
        <f t="shared" si="15"/>
        <v>283.46456692913392</v>
      </c>
      <c r="K108" s="32">
        <f t="shared" si="15"/>
        <v>283.46456692913392</v>
      </c>
      <c r="L108" s="32">
        <f t="shared" si="15"/>
        <v>283.46456692913392</v>
      </c>
      <c r="M108" s="32">
        <f t="shared" si="15"/>
        <v>283.46456692913392</v>
      </c>
      <c r="N108" s="32">
        <f t="shared" si="15"/>
        <v>283.46456692913392</v>
      </c>
      <c r="O108" t="s">
        <v>29</v>
      </c>
    </row>
    <row r="109" spans="1:15" x14ac:dyDescent="0.25">
      <c r="A109" s="18" t="s">
        <v>118</v>
      </c>
      <c r="B109" s="20">
        <v>10000</v>
      </c>
      <c r="C109" s="32">
        <f t="shared" si="15"/>
        <v>833.33333333333337</v>
      </c>
      <c r="D109" s="32">
        <f t="shared" si="15"/>
        <v>833.33333333333337</v>
      </c>
      <c r="E109" s="32">
        <f t="shared" si="15"/>
        <v>833.33333333333337</v>
      </c>
      <c r="F109" s="32">
        <f t="shared" si="15"/>
        <v>833.33333333333337</v>
      </c>
      <c r="G109" s="32">
        <f t="shared" si="15"/>
        <v>833.33333333333337</v>
      </c>
      <c r="H109" s="32">
        <f t="shared" si="15"/>
        <v>833.33333333333337</v>
      </c>
      <c r="I109" s="32">
        <f t="shared" si="15"/>
        <v>833.33333333333337</v>
      </c>
      <c r="J109" s="32">
        <f t="shared" si="15"/>
        <v>833.33333333333337</v>
      </c>
      <c r="K109" s="32">
        <f t="shared" si="15"/>
        <v>833.33333333333337</v>
      </c>
      <c r="L109" s="32">
        <f t="shared" si="15"/>
        <v>833.33333333333337</v>
      </c>
      <c r="M109" s="32">
        <f t="shared" si="15"/>
        <v>833.33333333333337</v>
      </c>
      <c r="N109" s="32">
        <f t="shared" si="15"/>
        <v>833.33333333333337</v>
      </c>
      <c r="O109" t="s">
        <v>29</v>
      </c>
    </row>
    <row r="110" spans="1:15" ht="17.25" x14ac:dyDescent="0.4">
      <c r="A110" s="18" t="s">
        <v>119</v>
      </c>
      <c r="B110" s="28">
        <v>3600</v>
      </c>
      <c r="C110" s="49">
        <f t="shared" si="15"/>
        <v>300</v>
      </c>
      <c r="D110" s="49">
        <f t="shared" si="15"/>
        <v>300</v>
      </c>
      <c r="E110" s="49">
        <f t="shared" si="15"/>
        <v>300</v>
      </c>
      <c r="F110" s="49">
        <f t="shared" si="15"/>
        <v>300</v>
      </c>
      <c r="G110" s="49">
        <f t="shared" si="15"/>
        <v>300</v>
      </c>
      <c r="H110" s="49">
        <f t="shared" si="15"/>
        <v>300</v>
      </c>
      <c r="I110" s="49">
        <f t="shared" si="15"/>
        <v>300</v>
      </c>
      <c r="J110" s="49">
        <f t="shared" si="15"/>
        <v>300</v>
      </c>
      <c r="K110" s="49">
        <f t="shared" si="15"/>
        <v>300</v>
      </c>
      <c r="L110" s="49">
        <f t="shared" si="15"/>
        <v>300</v>
      </c>
      <c r="M110" s="49">
        <f t="shared" si="15"/>
        <v>300</v>
      </c>
      <c r="N110" s="49">
        <f t="shared" si="15"/>
        <v>300</v>
      </c>
      <c r="O110" t="s">
        <v>120</v>
      </c>
    </row>
    <row r="111" spans="1:15" x14ac:dyDescent="0.25">
      <c r="A111" s="18"/>
      <c r="B111" s="15">
        <f>SUM(B103:B110)</f>
        <v>57674.393700787397</v>
      </c>
      <c r="C111" s="38">
        <f t="shared" ref="C111:N111" si="16">SUM(C103:C110)</f>
        <v>4806.1994750656177</v>
      </c>
      <c r="D111" s="38">
        <f t="shared" si="16"/>
        <v>4806.1994750656177</v>
      </c>
      <c r="E111" s="38">
        <f t="shared" si="16"/>
        <v>4806.1994750656177</v>
      </c>
      <c r="F111" s="38">
        <f t="shared" si="16"/>
        <v>4806.1994750656177</v>
      </c>
      <c r="G111" s="38">
        <f t="shared" si="16"/>
        <v>4806.1994750656177</v>
      </c>
      <c r="H111" s="38">
        <f t="shared" si="16"/>
        <v>4806.1994750656177</v>
      </c>
      <c r="I111" s="38">
        <f t="shared" si="16"/>
        <v>4806.1994750656177</v>
      </c>
      <c r="J111" s="38">
        <f t="shared" si="16"/>
        <v>4806.1994750656177</v>
      </c>
      <c r="K111" s="38">
        <f t="shared" si="16"/>
        <v>4806.1994750656177</v>
      </c>
      <c r="L111" s="38">
        <f t="shared" si="16"/>
        <v>4806.1994750656177</v>
      </c>
      <c r="M111" s="38">
        <f t="shared" si="16"/>
        <v>4806.1994750656177</v>
      </c>
      <c r="N111" s="38">
        <f t="shared" si="16"/>
        <v>4806.1994750656177</v>
      </c>
    </row>
    <row r="112" spans="1:15" x14ac:dyDescent="0.25">
      <c r="A112" s="18"/>
      <c r="B112" s="20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5" x14ac:dyDescent="0.25">
      <c r="A113" s="33" t="s">
        <v>121</v>
      </c>
      <c r="B113" s="20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5" x14ac:dyDescent="0.25">
      <c r="A114" s="18" t="s">
        <v>122</v>
      </c>
      <c r="B114" s="20">
        <v>720</v>
      </c>
      <c r="C114" s="32">
        <f t="shared" ref="C114:N119" si="17">$B114/12</f>
        <v>60</v>
      </c>
      <c r="D114" s="32">
        <f t="shared" si="17"/>
        <v>60</v>
      </c>
      <c r="E114" s="32">
        <f t="shared" si="17"/>
        <v>60</v>
      </c>
      <c r="F114" s="32">
        <f t="shared" si="17"/>
        <v>60</v>
      </c>
      <c r="G114" s="32">
        <f t="shared" si="17"/>
        <v>60</v>
      </c>
      <c r="H114" s="32">
        <f t="shared" si="17"/>
        <v>60</v>
      </c>
      <c r="I114" s="32">
        <f t="shared" si="17"/>
        <v>60</v>
      </c>
      <c r="J114" s="32">
        <f t="shared" si="17"/>
        <v>60</v>
      </c>
      <c r="K114" s="32">
        <f t="shared" si="17"/>
        <v>60</v>
      </c>
      <c r="L114" s="32">
        <f t="shared" si="17"/>
        <v>60</v>
      </c>
      <c r="M114" s="32">
        <f t="shared" si="17"/>
        <v>60</v>
      </c>
      <c r="N114" s="32">
        <f t="shared" si="17"/>
        <v>60</v>
      </c>
      <c r="O114" t="s">
        <v>123</v>
      </c>
    </row>
    <row r="115" spans="1:15" x14ac:dyDescent="0.25">
      <c r="A115" s="18" t="s">
        <v>124</v>
      </c>
      <c r="B115" s="20">
        <v>230599.99999999997</v>
      </c>
      <c r="C115" s="32">
        <f t="shared" si="17"/>
        <v>19216.666666666664</v>
      </c>
      <c r="D115" s="32">
        <f t="shared" si="17"/>
        <v>19216.666666666664</v>
      </c>
      <c r="E115" s="32">
        <f t="shared" si="17"/>
        <v>19216.666666666664</v>
      </c>
      <c r="F115" s="32">
        <f t="shared" si="17"/>
        <v>19216.666666666664</v>
      </c>
      <c r="G115" s="32">
        <f t="shared" si="17"/>
        <v>19216.666666666664</v>
      </c>
      <c r="H115" s="32">
        <f t="shared" si="17"/>
        <v>19216.666666666664</v>
      </c>
      <c r="I115" s="32">
        <f t="shared" si="17"/>
        <v>19216.666666666664</v>
      </c>
      <c r="J115" s="32">
        <f t="shared" si="17"/>
        <v>19216.666666666664</v>
      </c>
      <c r="K115" s="32">
        <f t="shared" si="17"/>
        <v>19216.666666666664</v>
      </c>
      <c r="L115" s="32">
        <f t="shared" si="17"/>
        <v>19216.666666666664</v>
      </c>
      <c r="M115" s="32">
        <f t="shared" si="17"/>
        <v>19216.666666666664</v>
      </c>
      <c r="N115" s="32">
        <f t="shared" si="17"/>
        <v>19216.666666666664</v>
      </c>
      <c r="O115" t="s">
        <v>123</v>
      </c>
    </row>
    <row r="116" spans="1:15" x14ac:dyDescent="0.25">
      <c r="A116" s="18" t="s">
        <v>125</v>
      </c>
      <c r="B116" s="20">
        <v>14297.199999999995</v>
      </c>
      <c r="C116" s="32">
        <f t="shared" si="17"/>
        <v>1191.4333333333329</v>
      </c>
      <c r="D116" s="32">
        <f t="shared" si="17"/>
        <v>1191.4333333333329</v>
      </c>
      <c r="E116" s="32">
        <f t="shared" si="17"/>
        <v>1191.4333333333329</v>
      </c>
      <c r="F116" s="32">
        <f t="shared" si="17"/>
        <v>1191.4333333333329</v>
      </c>
      <c r="G116" s="32">
        <f t="shared" si="17"/>
        <v>1191.4333333333329</v>
      </c>
      <c r="H116" s="32">
        <f t="shared" si="17"/>
        <v>1191.4333333333329</v>
      </c>
      <c r="I116" s="32">
        <f t="shared" si="17"/>
        <v>1191.4333333333329</v>
      </c>
      <c r="J116" s="32">
        <f t="shared" si="17"/>
        <v>1191.4333333333329</v>
      </c>
      <c r="K116" s="32">
        <f t="shared" si="17"/>
        <v>1191.4333333333329</v>
      </c>
      <c r="L116" s="32">
        <f t="shared" si="17"/>
        <v>1191.4333333333329</v>
      </c>
      <c r="M116" s="32">
        <f t="shared" si="17"/>
        <v>1191.4333333333329</v>
      </c>
      <c r="N116" s="32">
        <f t="shared" si="17"/>
        <v>1191.4333333333329</v>
      </c>
      <c r="O116" t="s">
        <v>123</v>
      </c>
    </row>
    <row r="117" spans="1:15" x14ac:dyDescent="0.25">
      <c r="A117" s="18" t="s">
        <v>126</v>
      </c>
      <c r="B117" s="20">
        <v>3343.7000000000012</v>
      </c>
      <c r="C117" s="32">
        <f t="shared" si="17"/>
        <v>278.64166666666677</v>
      </c>
      <c r="D117" s="32">
        <f t="shared" si="17"/>
        <v>278.64166666666677</v>
      </c>
      <c r="E117" s="32">
        <f t="shared" si="17"/>
        <v>278.64166666666677</v>
      </c>
      <c r="F117" s="32">
        <f t="shared" si="17"/>
        <v>278.64166666666677</v>
      </c>
      <c r="G117" s="32">
        <f t="shared" si="17"/>
        <v>278.64166666666677</v>
      </c>
      <c r="H117" s="32">
        <f t="shared" si="17"/>
        <v>278.64166666666677</v>
      </c>
      <c r="I117" s="32">
        <f t="shared" si="17"/>
        <v>278.64166666666677</v>
      </c>
      <c r="J117" s="32">
        <f t="shared" si="17"/>
        <v>278.64166666666677</v>
      </c>
      <c r="K117" s="32">
        <f t="shared" si="17"/>
        <v>278.64166666666677</v>
      </c>
      <c r="L117" s="32">
        <f t="shared" si="17"/>
        <v>278.64166666666677</v>
      </c>
      <c r="M117" s="32">
        <f t="shared" si="17"/>
        <v>278.64166666666677</v>
      </c>
      <c r="N117" s="32">
        <f t="shared" si="17"/>
        <v>278.64166666666677</v>
      </c>
      <c r="O117" t="s">
        <v>123</v>
      </c>
    </row>
    <row r="118" spans="1:15" x14ac:dyDescent="0.25">
      <c r="A118" s="18" t="s">
        <v>127</v>
      </c>
      <c r="B118" s="20">
        <v>961.20000000000027</v>
      </c>
      <c r="C118" s="32">
        <f t="shared" si="17"/>
        <v>80.100000000000023</v>
      </c>
      <c r="D118" s="32">
        <f t="shared" si="17"/>
        <v>80.100000000000023</v>
      </c>
      <c r="E118" s="32">
        <f t="shared" si="17"/>
        <v>80.100000000000023</v>
      </c>
      <c r="F118" s="32">
        <f t="shared" si="17"/>
        <v>80.100000000000023</v>
      </c>
      <c r="G118" s="32">
        <f t="shared" si="17"/>
        <v>80.100000000000023</v>
      </c>
      <c r="H118" s="32">
        <f t="shared" si="17"/>
        <v>80.100000000000023</v>
      </c>
      <c r="I118" s="32">
        <f t="shared" si="17"/>
        <v>80.100000000000023</v>
      </c>
      <c r="J118" s="32">
        <f t="shared" si="17"/>
        <v>80.100000000000023</v>
      </c>
      <c r="K118" s="32">
        <f t="shared" si="17"/>
        <v>80.100000000000023</v>
      </c>
      <c r="L118" s="32">
        <f t="shared" si="17"/>
        <v>80.100000000000023</v>
      </c>
      <c r="M118" s="32">
        <f t="shared" si="17"/>
        <v>80.100000000000023</v>
      </c>
      <c r="N118" s="32">
        <f t="shared" si="17"/>
        <v>80.100000000000023</v>
      </c>
      <c r="O118" t="s">
        <v>123</v>
      </c>
    </row>
    <row r="119" spans="1:15" ht="17.25" x14ac:dyDescent="0.4">
      <c r="A119" s="18" t="s">
        <v>128</v>
      </c>
      <c r="B119" s="28">
        <v>9223.9999999999982</v>
      </c>
      <c r="C119" s="49">
        <f t="shared" si="17"/>
        <v>768.66666666666652</v>
      </c>
      <c r="D119" s="49">
        <f t="shared" si="17"/>
        <v>768.66666666666652</v>
      </c>
      <c r="E119" s="49">
        <f t="shared" si="17"/>
        <v>768.66666666666652</v>
      </c>
      <c r="F119" s="49">
        <f t="shared" si="17"/>
        <v>768.66666666666652</v>
      </c>
      <c r="G119" s="49">
        <f t="shared" si="17"/>
        <v>768.66666666666652</v>
      </c>
      <c r="H119" s="49">
        <f t="shared" si="17"/>
        <v>768.66666666666652</v>
      </c>
      <c r="I119" s="49">
        <f t="shared" si="17"/>
        <v>768.66666666666652</v>
      </c>
      <c r="J119" s="49">
        <f t="shared" si="17"/>
        <v>768.66666666666652</v>
      </c>
      <c r="K119" s="49">
        <f t="shared" si="17"/>
        <v>768.66666666666652</v>
      </c>
      <c r="L119" s="49">
        <f t="shared" si="17"/>
        <v>768.66666666666652</v>
      </c>
      <c r="M119" s="49">
        <f t="shared" si="17"/>
        <v>768.66666666666652</v>
      </c>
      <c r="N119" s="49">
        <f t="shared" si="17"/>
        <v>768.66666666666652</v>
      </c>
      <c r="O119" t="s">
        <v>123</v>
      </c>
    </row>
    <row r="120" spans="1:15" x14ac:dyDescent="0.25">
      <c r="A120" s="18"/>
      <c r="B120" s="15">
        <f>SUM(B114:B119)</f>
        <v>259146.09999999998</v>
      </c>
      <c r="C120" s="38">
        <f t="shared" ref="C120:N120" si="18">SUM(C114:C119)</f>
        <v>21595.508333333331</v>
      </c>
      <c r="D120" s="38">
        <f t="shared" si="18"/>
        <v>21595.508333333331</v>
      </c>
      <c r="E120" s="38">
        <f t="shared" si="18"/>
        <v>21595.508333333331</v>
      </c>
      <c r="F120" s="38">
        <f t="shared" si="18"/>
        <v>21595.508333333331</v>
      </c>
      <c r="G120" s="38">
        <f t="shared" si="18"/>
        <v>21595.508333333331</v>
      </c>
      <c r="H120" s="38">
        <f t="shared" si="18"/>
        <v>21595.508333333331</v>
      </c>
      <c r="I120" s="38">
        <f t="shared" si="18"/>
        <v>21595.508333333331</v>
      </c>
      <c r="J120" s="38">
        <f t="shared" si="18"/>
        <v>21595.508333333331</v>
      </c>
      <c r="K120" s="38">
        <f t="shared" si="18"/>
        <v>21595.508333333331</v>
      </c>
      <c r="L120" s="38">
        <f t="shared" si="18"/>
        <v>21595.508333333331</v>
      </c>
      <c r="M120" s="38">
        <f t="shared" si="18"/>
        <v>21595.508333333331</v>
      </c>
      <c r="N120" s="38">
        <f t="shared" si="18"/>
        <v>21595.508333333331</v>
      </c>
      <c r="O120" s="36"/>
    </row>
    <row r="121" spans="1:15" x14ac:dyDescent="0.25">
      <c r="A121" s="18"/>
      <c r="B121" s="20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5" x14ac:dyDescent="0.25">
      <c r="A122" s="33" t="s">
        <v>129</v>
      </c>
      <c r="B122" s="20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5" x14ac:dyDescent="0.25">
      <c r="A123" s="18" t="s">
        <v>130</v>
      </c>
      <c r="B123" s="20">
        <v>0</v>
      </c>
      <c r="C123" s="32">
        <f t="shared" ref="C123:N125" si="19">$B123/12</f>
        <v>0</v>
      </c>
      <c r="D123" s="32">
        <f t="shared" si="19"/>
        <v>0</v>
      </c>
      <c r="E123" s="32">
        <f t="shared" si="19"/>
        <v>0</v>
      </c>
      <c r="F123" s="32">
        <f t="shared" si="19"/>
        <v>0</v>
      </c>
      <c r="G123" s="32">
        <f t="shared" si="19"/>
        <v>0</v>
      </c>
      <c r="H123" s="32">
        <f t="shared" si="19"/>
        <v>0</v>
      </c>
      <c r="I123" s="32">
        <f t="shared" si="19"/>
        <v>0</v>
      </c>
      <c r="J123" s="32">
        <f t="shared" si="19"/>
        <v>0</v>
      </c>
      <c r="K123" s="32">
        <f t="shared" si="19"/>
        <v>0</v>
      </c>
      <c r="L123" s="32">
        <f t="shared" si="19"/>
        <v>0</v>
      </c>
      <c r="M123" s="32">
        <f t="shared" si="19"/>
        <v>0</v>
      </c>
      <c r="N123" s="32">
        <f t="shared" si="19"/>
        <v>0</v>
      </c>
    </row>
    <row r="124" spans="1:15" x14ac:dyDescent="0.25">
      <c r="A124" s="18" t="s">
        <v>131</v>
      </c>
      <c r="B124" s="20">
        <v>0</v>
      </c>
      <c r="C124" s="32">
        <f t="shared" si="19"/>
        <v>0</v>
      </c>
      <c r="D124" s="32">
        <f t="shared" si="19"/>
        <v>0</v>
      </c>
      <c r="E124" s="32">
        <f t="shared" si="19"/>
        <v>0</v>
      </c>
      <c r="F124" s="32">
        <f t="shared" si="19"/>
        <v>0</v>
      </c>
      <c r="G124" s="32">
        <f t="shared" si="19"/>
        <v>0</v>
      </c>
      <c r="H124" s="32">
        <f t="shared" si="19"/>
        <v>0</v>
      </c>
      <c r="I124" s="32">
        <f t="shared" si="19"/>
        <v>0</v>
      </c>
      <c r="J124" s="32">
        <f t="shared" si="19"/>
        <v>0</v>
      </c>
      <c r="K124" s="32">
        <f t="shared" si="19"/>
        <v>0</v>
      </c>
      <c r="L124" s="32">
        <f t="shared" si="19"/>
        <v>0</v>
      </c>
      <c r="M124" s="32">
        <f t="shared" si="19"/>
        <v>0</v>
      </c>
      <c r="N124" s="32">
        <f t="shared" si="19"/>
        <v>0</v>
      </c>
    </row>
    <row r="125" spans="1:15" ht="17.25" x14ac:dyDescent="0.4">
      <c r="A125" s="18" t="s">
        <v>132</v>
      </c>
      <c r="B125" s="28">
        <v>0</v>
      </c>
      <c r="C125" s="49">
        <f t="shared" si="19"/>
        <v>0</v>
      </c>
      <c r="D125" s="49">
        <f t="shared" si="19"/>
        <v>0</v>
      </c>
      <c r="E125" s="49">
        <f t="shared" si="19"/>
        <v>0</v>
      </c>
      <c r="F125" s="49">
        <f t="shared" si="19"/>
        <v>0</v>
      </c>
      <c r="G125" s="49">
        <f t="shared" si="19"/>
        <v>0</v>
      </c>
      <c r="H125" s="49">
        <f t="shared" si="19"/>
        <v>0</v>
      </c>
      <c r="I125" s="49">
        <f t="shared" si="19"/>
        <v>0</v>
      </c>
      <c r="J125" s="49">
        <f t="shared" si="19"/>
        <v>0</v>
      </c>
      <c r="K125" s="49">
        <f t="shared" si="19"/>
        <v>0</v>
      </c>
      <c r="L125" s="49">
        <f t="shared" si="19"/>
        <v>0</v>
      </c>
      <c r="M125" s="49">
        <f t="shared" si="19"/>
        <v>0</v>
      </c>
      <c r="N125" s="49">
        <f t="shared" si="19"/>
        <v>0</v>
      </c>
    </row>
    <row r="126" spans="1:15" x14ac:dyDescent="0.25">
      <c r="A126" s="37"/>
      <c r="B126" s="38">
        <f>SUM(B123:B125)</f>
        <v>0</v>
      </c>
      <c r="C126" s="32">
        <f t="shared" ref="C126:N126" si="20">SUM(C123:C125)</f>
        <v>0</v>
      </c>
      <c r="D126" s="32">
        <f t="shared" si="20"/>
        <v>0</v>
      </c>
      <c r="E126" s="32">
        <f t="shared" si="20"/>
        <v>0</v>
      </c>
      <c r="F126" s="32">
        <f t="shared" si="20"/>
        <v>0</v>
      </c>
      <c r="G126" s="32">
        <f t="shared" si="20"/>
        <v>0</v>
      </c>
      <c r="H126" s="32">
        <f t="shared" si="20"/>
        <v>0</v>
      </c>
      <c r="I126" s="32">
        <f t="shared" si="20"/>
        <v>0</v>
      </c>
      <c r="J126" s="32">
        <f t="shared" si="20"/>
        <v>0</v>
      </c>
      <c r="K126" s="32">
        <f t="shared" si="20"/>
        <v>0</v>
      </c>
      <c r="L126" s="32">
        <f t="shared" si="20"/>
        <v>0</v>
      </c>
      <c r="M126" s="32">
        <f t="shared" si="20"/>
        <v>0</v>
      </c>
      <c r="N126" s="32">
        <f t="shared" si="20"/>
        <v>0</v>
      </c>
    </row>
    <row r="127" spans="1:15" x14ac:dyDescent="0.25">
      <c r="A127" s="37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5" x14ac:dyDescent="0.25">
      <c r="A128" s="31" t="s">
        <v>133</v>
      </c>
      <c r="B128" s="38">
        <f>B44+B49+B69+B74+B86+B100+B111+B120+B126</f>
        <v>593015.9346456693</v>
      </c>
      <c r="C128" s="38">
        <f t="shared" ref="C128:N128" si="21">C44+C49+C69+C74+C86+C100+C111+C120+C126</f>
        <v>49417.994553805773</v>
      </c>
      <c r="D128" s="38">
        <f t="shared" si="21"/>
        <v>49417.994553805773</v>
      </c>
      <c r="E128" s="38">
        <f t="shared" si="21"/>
        <v>49417.994553805773</v>
      </c>
      <c r="F128" s="38">
        <f t="shared" si="21"/>
        <v>49417.994553805773</v>
      </c>
      <c r="G128" s="38">
        <f t="shared" si="21"/>
        <v>49417.994553805773</v>
      </c>
      <c r="H128" s="38">
        <f t="shared" si="21"/>
        <v>49417.994553805773</v>
      </c>
      <c r="I128" s="38">
        <f t="shared" si="21"/>
        <v>49417.994553805773</v>
      </c>
      <c r="J128" s="38">
        <f t="shared" si="21"/>
        <v>49417.994553805773</v>
      </c>
      <c r="K128" s="38">
        <f t="shared" si="21"/>
        <v>49417.994553805773</v>
      </c>
      <c r="L128" s="38">
        <f t="shared" si="21"/>
        <v>49417.994553805773</v>
      </c>
      <c r="M128" s="38">
        <f t="shared" si="21"/>
        <v>49417.994553805773</v>
      </c>
      <c r="N128" s="38">
        <f t="shared" si="21"/>
        <v>49417.994553805773</v>
      </c>
    </row>
    <row r="129" spans="1:14" x14ac:dyDescent="0.25"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</row>
    <row r="130" spans="1:14" x14ac:dyDescent="0.25">
      <c r="A130" s="31" t="s">
        <v>134</v>
      </c>
      <c r="B130" s="38">
        <f>B30-B128</f>
        <v>-416275.9346456693</v>
      </c>
      <c r="C130" s="38">
        <f t="shared" ref="C130:N130" si="22">C30-C128</f>
        <v>-34689.661220472437</v>
      </c>
      <c r="D130" s="38">
        <f t="shared" si="22"/>
        <v>-34689.661220472437</v>
      </c>
      <c r="E130" s="38">
        <f t="shared" si="22"/>
        <v>-34689.661220472437</v>
      </c>
      <c r="F130" s="38">
        <f t="shared" si="22"/>
        <v>-34689.661220472437</v>
      </c>
      <c r="G130" s="38">
        <f t="shared" si="22"/>
        <v>-34689.661220472437</v>
      </c>
      <c r="H130" s="38">
        <f t="shared" si="22"/>
        <v>-34689.661220472437</v>
      </c>
      <c r="I130" s="38">
        <f t="shared" si="22"/>
        <v>-34689.661220472437</v>
      </c>
      <c r="J130" s="38">
        <f t="shared" si="22"/>
        <v>-34689.661220472437</v>
      </c>
      <c r="K130" s="38">
        <f t="shared" si="22"/>
        <v>-34689.661220472437</v>
      </c>
      <c r="L130" s="38">
        <f t="shared" si="22"/>
        <v>-34689.661220472437</v>
      </c>
      <c r="M130" s="38">
        <f t="shared" si="22"/>
        <v>-34689.661220472437</v>
      </c>
      <c r="N130" s="38">
        <f t="shared" si="22"/>
        <v>-34689.661220472437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FY 2021 Consolidated Budget</vt:lpstr>
      <vt:lpstr>Consolidated</vt:lpstr>
      <vt:lpstr>Office of the CEO</vt:lpstr>
      <vt:lpstr>Finance &amp; HR</vt:lpstr>
      <vt:lpstr>Marketing</vt:lpstr>
      <vt:lpstr>Fundraising &amp; Development</vt:lpstr>
      <vt:lpstr>Operations</vt:lpstr>
      <vt:lpstr>Curatorial</vt:lpstr>
      <vt:lpstr>Education &amp; Programs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Kenyatta Andrews</dc:creator>
  <cp:lastModifiedBy>Kenyatta Andrews</cp:lastModifiedBy>
  <dcterms:created xsi:type="dcterms:W3CDTF">2020-09-04T16:55:10Z</dcterms:created>
  <dcterms:modified xsi:type="dcterms:W3CDTF">2021-01-15T16:26:11Z</dcterms:modified>
</cp:coreProperties>
</file>