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<sst xmlns="http://schemas.openxmlformats.org/spreadsheetml/2006/main" count="38" uniqueCount="38">
  <si>
    <t>Songwriting With Soldiers</t>
  </si>
  <si>
    <t>APPROVED Budget 2024</t>
  </si>
  <si>
    <t>FY 2024</t>
  </si>
  <si>
    <t>Approved Budget</t>
  </si>
  <si>
    <t>Revenue</t>
  </si>
  <si>
    <t xml:space="preserve">      Individuals</t>
  </si>
  <si>
    <t xml:space="preserve">      Foundations/Organizations</t>
  </si>
  <si>
    <t xml:space="preserve">      Corporations</t>
  </si>
  <si>
    <t xml:space="preserve">      Special Events</t>
  </si>
  <si>
    <t xml:space="preserve">   Total Contributed Income</t>
  </si>
  <si>
    <t xml:space="preserve">   Music</t>
  </si>
  <si>
    <t xml:space="preserve">   Program Income</t>
  </si>
  <si>
    <t xml:space="preserve">      BCR Prog Income</t>
  </si>
  <si>
    <t xml:space="preserve">      Non-BCR Program Income </t>
  </si>
  <si>
    <t xml:space="preserve">      PATHH Licensees-non BCR</t>
  </si>
  <si>
    <t xml:space="preserve">      PATHH Licensees-BCR</t>
  </si>
  <si>
    <t xml:space="preserve">   Total Program Income</t>
  </si>
  <si>
    <t>Total Revenue</t>
  </si>
  <si>
    <t>Expenditures</t>
  </si>
  <si>
    <t xml:space="preserve">   Retreats/PATHH</t>
  </si>
  <si>
    <t xml:space="preserve">   Outreach/Communications</t>
  </si>
  <si>
    <t xml:space="preserve">   Fundraising Expense</t>
  </si>
  <si>
    <t xml:space="preserve">   Payroll Expense</t>
  </si>
  <si>
    <t xml:space="preserve">   Music Administration</t>
  </si>
  <si>
    <t xml:space="preserve">   Professional Services</t>
  </si>
  <si>
    <t xml:space="preserve">   Travel and Meetings</t>
  </si>
  <si>
    <t xml:space="preserve">   Occupancy</t>
  </si>
  <si>
    <t xml:space="preserve">   Business/Office Expense</t>
  </si>
  <si>
    <t xml:space="preserve">   Insurance</t>
  </si>
  <si>
    <t xml:space="preserve">   Dues &amp; Subscriptions</t>
  </si>
  <si>
    <t>Total Expenditures</t>
  </si>
  <si>
    <t>Net Operating Revenue/(Loss)</t>
  </si>
  <si>
    <t>Other Revenue</t>
  </si>
  <si>
    <t xml:space="preserve">   Interest Income</t>
  </si>
  <si>
    <t xml:space="preserve">   In-kind Contribution</t>
  </si>
  <si>
    <t>Total Other Revenue</t>
  </si>
  <si>
    <t>Net Other Revenue</t>
  </si>
  <si>
    <t>Net Revenue/(Loss)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</si>
</sst>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4">
    <font>
      <sz val="10.0"/>
      <color rgb="FF000000"/>
      <name val="Arial"/>
      <scheme val="minor"/>
    </font>
    <font>
      <b/>
      <sz val="14.0"/>
      <color theme="1"/>
      <name val="Arial"/>
    </font>
    <font>
      <sz val="11.0"/>
      <color theme="1"/>
      <name val="Arial"/>
    </font>
    <font>
      <b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quotePrefix="1" borderId="0" fillId="0" fontId="3" numFmtId="164" xfId="0" applyAlignment="1" applyFont="1" applyNumberFormat="1">
      <alignment horizontal="center" shrinkToFit="0" vertical="bottom" wrapText="1"/>
    </xf>
    <xf borderId="1" fillId="0" fontId="3" numFmtId="164" xfId="0" applyAlignment="1" applyBorder="1" applyFont="1" applyNumberFormat="1">
      <alignment horizontal="center"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2" numFmtId="0" xfId="0" applyAlignment="1" applyFont="1">
      <alignment shrinkToFit="0" vertical="bottom" wrapText="1"/>
    </xf>
    <xf borderId="0" fillId="0" fontId="2" numFmtId="164" xfId="0" applyAlignment="1" applyFont="1" applyNumberFormat="1">
      <alignment horizontal="center" shrinkToFit="0" vertical="bottom" wrapText="1"/>
    </xf>
    <xf borderId="1" fillId="0" fontId="2" numFmtId="164" xfId="0" applyAlignment="1" applyBorder="1" applyFont="1" applyNumberFormat="1">
      <alignment horizontal="center" shrinkToFit="0" vertical="bottom" wrapText="1"/>
    </xf>
    <xf borderId="0" fillId="0" fontId="3" numFmtId="164" xfId="0" applyAlignment="1" applyFont="1" applyNumberFormat="1">
      <alignment horizontal="center" shrinkToFit="0" vertical="bottom" wrapText="1"/>
    </xf>
    <xf borderId="0" fillId="0" fontId="2" numFmtId="164" xfId="0" applyAlignment="1" applyFont="1" applyNumberFormat="1">
      <alignment vertical="bottom"/>
    </xf>
    <xf borderId="1" fillId="0" fontId="3" numFmtId="164" xfId="0" applyAlignment="1" applyBorder="1" applyFont="1" applyNumberFormat="1">
      <alignment horizontal="right" shrinkToFit="0" vertical="bottom" wrapText="1"/>
    </xf>
    <xf borderId="0" fillId="0" fontId="3" numFmtId="164" xfId="0" applyAlignment="1" applyFont="1" applyNumberFormat="1">
      <alignment horizontal="right" shrinkToFit="0" vertical="bottom" wrapText="1"/>
    </xf>
    <xf borderId="0" fillId="0" fontId="2" numFmtId="164" xfId="0" applyAlignment="1" applyFont="1" applyNumberFormat="1">
      <alignment shrinkToFit="0" vertical="bottom" wrapText="1"/>
    </xf>
    <xf borderId="0" fillId="0" fontId="2" numFmtId="164" xfId="0" applyAlignment="1" applyFont="1" applyNumberFormat="1">
      <alignment readingOrder="0" shrinkToFit="0" vertical="bottom" wrapText="1"/>
    </xf>
    <xf borderId="1" fillId="0" fontId="2" numFmtId="164" xfId="0" applyAlignment="1" applyBorder="1" applyFont="1" applyNumberFormat="1">
      <alignment shrinkToFit="0" vertical="bottom" wrapText="1"/>
    </xf>
    <xf borderId="2" fillId="0" fontId="3" numFmtId="164" xfId="0" applyAlignment="1" applyBorder="1" applyFont="1" applyNumberFormat="1">
      <alignment horizontal="righ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13"/>
    <col customWidth="1" min="2" max="2" width="21.5"/>
    <col customWidth="1" min="3" max="3" width="17.38"/>
  </cols>
  <sheetData>
    <row r="1">
      <c r="A1" s="1" t="s">
        <v>0</v>
      </c>
    </row>
    <row r="2">
      <c r="A2" s="2" t="s">
        <v>1</v>
      </c>
    </row>
    <row r="3">
      <c r="A3" s="3"/>
      <c r="B3" s="3"/>
      <c r="C3" s="3"/>
    </row>
    <row r="4">
      <c r="A4" s="3"/>
      <c r="B4" s="3"/>
      <c r="C4" s="4" t="s">
        <v>2</v>
      </c>
    </row>
    <row r="5">
      <c r="A5" s="3"/>
      <c r="B5" s="3"/>
      <c r="C5" s="5" t="s">
        <v>3</v>
      </c>
    </row>
    <row r="6">
      <c r="A6" s="6" t="s">
        <v>4</v>
      </c>
      <c r="B6" s="3"/>
      <c r="C6" s="3"/>
    </row>
    <row r="7">
      <c r="A7" s="7" t="s">
        <v>5</v>
      </c>
      <c r="B7" s="3"/>
      <c r="C7" s="8">
        <f>600700-50000</f>
        <v>550700</v>
      </c>
    </row>
    <row r="8">
      <c r="A8" s="7" t="s">
        <v>6</v>
      </c>
      <c r="B8" s="3"/>
      <c r="C8" s="8">
        <f>178150-40000</f>
        <v>138150</v>
      </c>
    </row>
    <row r="9">
      <c r="A9" s="7" t="s">
        <v>7</v>
      </c>
      <c r="B9" s="3"/>
      <c r="C9" s="8">
        <f>17760+12000</f>
        <v>29760</v>
      </c>
    </row>
    <row r="10">
      <c r="A10" s="7" t="s">
        <v>8</v>
      </c>
      <c r="B10" s="3"/>
      <c r="C10" s="9">
        <v>14350.0</v>
      </c>
    </row>
    <row r="11">
      <c r="A11" s="6" t="s">
        <v>9</v>
      </c>
      <c r="B11" s="3"/>
      <c r="C11" s="10">
        <f>SUM(C7:C10)</f>
        <v>732960</v>
      </c>
    </row>
    <row r="12">
      <c r="A12" s="7" t="s">
        <v>10</v>
      </c>
      <c r="B12" s="3"/>
      <c r="C12" s="8">
        <v>1000.0</v>
      </c>
    </row>
    <row r="13">
      <c r="A13" s="7" t="s">
        <v>11</v>
      </c>
      <c r="B13" s="3"/>
      <c r="C13" s="11"/>
    </row>
    <row r="14">
      <c r="A14" s="7" t="s">
        <v>12</v>
      </c>
      <c r="B14" s="3"/>
      <c r="C14" s="8">
        <v>106000.0</v>
      </c>
    </row>
    <row r="15">
      <c r="A15" s="7" t="s">
        <v>13</v>
      </c>
      <c r="B15" s="3"/>
      <c r="C15" s="8">
        <v>80000.0</v>
      </c>
    </row>
    <row r="16">
      <c r="A16" s="7" t="s">
        <v>14</v>
      </c>
      <c r="B16" s="3"/>
      <c r="C16" s="8">
        <v>279000.0</v>
      </c>
    </row>
    <row r="17">
      <c r="A17" s="7" t="s">
        <v>15</v>
      </c>
      <c r="B17" s="3"/>
      <c r="C17" s="8">
        <v>162000.0</v>
      </c>
    </row>
    <row r="18">
      <c r="A18" s="6" t="s">
        <v>16</v>
      </c>
      <c r="B18" s="3"/>
      <c r="C18" s="12">
        <f>SUM(C14:C17)</f>
        <v>627000</v>
      </c>
    </row>
    <row r="19">
      <c r="A19" s="6" t="s">
        <v>17</v>
      </c>
      <c r="B19" s="3"/>
      <c r="C19" s="13">
        <f>+C18+C12+C11</f>
        <v>1360960</v>
      </c>
    </row>
    <row r="20">
      <c r="A20" s="3"/>
      <c r="B20" s="3"/>
      <c r="C20" s="3"/>
    </row>
    <row r="21">
      <c r="A21" s="6" t="s">
        <v>18</v>
      </c>
      <c r="B21" s="3"/>
      <c r="C21" s="3"/>
    </row>
    <row r="22">
      <c r="A22" s="7" t="s">
        <v>19</v>
      </c>
      <c r="B22" s="3"/>
      <c r="C22" s="14">
        <f>656998-3500*4-1500*12</f>
        <v>624998</v>
      </c>
    </row>
    <row r="23">
      <c r="A23" s="7" t="s">
        <v>20</v>
      </c>
      <c r="B23" s="3"/>
      <c r="C23" s="14">
        <v>36800.0</v>
      </c>
    </row>
    <row r="24">
      <c r="A24" s="7" t="s">
        <v>21</v>
      </c>
      <c r="B24" s="3"/>
      <c r="C24" s="14">
        <v>25400.0</v>
      </c>
    </row>
    <row r="25">
      <c r="A25" s="7" t="s">
        <v>22</v>
      </c>
      <c r="B25" s="3"/>
      <c r="C25" s="15">
        <v>485693.0</v>
      </c>
    </row>
    <row r="26">
      <c r="A26" s="7" t="s">
        <v>23</v>
      </c>
      <c r="B26" s="3"/>
      <c r="C26" s="14">
        <v>4700.0</v>
      </c>
    </row>
    <row r="27">
      <c r="A27" s="7" t="s">
        <v>24</v>
      </c>
      <c r="B27" s="3"/>
      <c r="C27" s="14">
        <v>104690.0</v>
      </c>
    </row>
    <row r="28">
      <c r="A28" s="7" t="s">
        <v>25</v>
      </c>
      <c r="B28" s="3"/>
      <c r="C28" s="14">
        <f>16100+5000</f>
        <v>21100</v>
      </c>
    </row>
    <row r="29">
      <c r="A29" s="7" t="s">
        <v>26</v>
      </c>
      <c r="B29" s="3"/>
      <c r="C29" s="14">
        <v>18000.0</v>
      </c>
    </row>
    <row r="30">
      <c r="A30" s="7" t="s">
        <v>27</v>
      </c>
      <c r="B30" s="3"/>
      <c r="C30" s="14">
        <v>14936.0</v>
      </c>
    </row>
    <row r="31">
      <c r="A31" s="7" t="s">
        <v>28</v>
      </c>
      <c r="B31" s="3"/>
      <c r="C31" s="14">
        <v>5998.0</v>
      </c>
    </row>
    <row r="32">
      <c r="A32" s="7" t="s">
        <v>29</v>
      </c>
      <c r="B32" s="3"/>
      <c r="C32" s="16">
        <v>9729.0</v>
      </c>
    </row>
    <row r="33">
      <c r="A33" s="6" t="s">
        <v>30</v>
      </c>
      <c r="B33" s="3"/>
      <c r="C33" s="12">
        <f>+C32+C31+C30+C29+C28+C27+C26+C25+C24+C23+C22</f>
        <v>1352044</v>
      </c>
    </row>
    <row r="34">
      <c r="A34" s="6" t="s">
        <v>31</v>
      </c>
      <c r="B34" s="3"/>
      <c r="C34" s="13">
        <f>+C19-C33</f>
        <v>8916</v>
      </c>
    </row>
    <row r="35">
      <c r="A35" s="6" t="s">
        <v>32</v>
      </c>
      <c r="B35" s="3"/>
      <c r="C35" s="3"/>
    </row>
    <row r="36">
      <c r="A36" s="7" t="s">
        <v>33</v>
      </c>
      <c r="B36" s="3"/>
      <c r="C36" s="8">
        <v>6000.0</v>
      </c>
    </row>
    <row r="37">
      <c r="A37" s="7" t="s">
        <v>34</v>
      </c>
      <c r="B37" s="3"/>
      <c r="C37" s="8">
        <v>3870.0</v>
      </c>
    </row>
    <row r="38">
      <c r="A38" s="6" t="s">
        <v>35</v>
      </c>
      <c r="B38" s="3"/>
      <c r="C38" s="12">
        <f>SUM(C36:C37)</f>
        <v>9870</v>
      </c>
    </row>
    <row r="39">
      <c r="A39" s="6" t="s">
        <v>36</v>
      </c>
      <c r="B39" s="3"/>
      <c r="C39" s="12">
        <f>C38</f>
        <v>9870</v>
      </c>
    </row>
    <row r="40">
      <c r="A40" s="6" t="s">
        <v>37</v>
      </c>
      <c r="B40" s="3"/>
      <c r="C40" s="17">
        <f>C34+C39</f>
        <v>18786</v>
      </c>
    </row>
    <row r="41">
      <c r="A41" s="3"/>
      <c r="B41" s="3"/>
      <c r="C41" s="3"/>
    </row>
  </sheetData>
  <mergeCells count="2">
    <mergeCell ref="A1:C1"/>
    <mergeCell ref="A2:C2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