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darmstrong\Downloads\"/>
    </mc:Choice>
  </mc:AlternateContent>
  <xr:revisionPtr revIDLastSave="0" documentId="8_{650E5762-8F73-4F71-BB6E-3254EEDF490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MYP" sheetId="1" r:id="rId1"/>
    <sheet name="MYP-Multisite" sheetId="2" state="hidden" r:id="rId2"/>
    <sheet name="Cash Flow" sheetId="3" r:id="rId3"/>
    <sheet name="Payroll" sheetId="4" r:id="rId4"/>
    <sheet name="Rates" sheetId="5" state="hidden" r:id="rId5"/>
    <sheet name="Graphs" sheetId="6" state="hidden" r:id="rId6"/>
    <sheet name="vena.tmp.7EC47338204F4F1F" sheetId="7" state="hidden" r:id="rId7"/>
  </sheets>
  <definedNames>
    <definedName name="_xlnm._FilterDatabase" localSheetId="3" hidden="1">Payroll!$A$8:$BN$66</definedName>
    <definedName name="_vena_CashFlowS1_CashFlowB1_C_3_632005310022418432">#REF!</definedName>
    <definedName name="_vena_CashFlowS1_CashFlowB1_C_FV_56493ffece784c5db4cd0fd3b40a250d">#REF!</definedName>
    <definedName name="_vena_CashFlowS1_CashFlowB1_R_5_632005312237010948">#REF!</definedName>
    <definedName name="_vena_CashFlowS1_P_2_632005310802558978">#REF!</definedName>
    <definedName name="_vena_CashFlowS1_P_6_632005313059094533">#REF!</definedName>
    <definedName name="_vena_CashFlowS1_P_7_632005313260421126">#REF!</definedName>
    <definedName name="_vena_CashFlowS1_P_8_632005313667268610">#REF!</definedName>
    <definedName name="_vena_CashFlowS1_P_FV_e1c3a244dc3d4f149ecdf7d748811086">#REF!</definedName>
    <definedName name="_vena_CashFlowS2_CashFlowB2_C_3_632005310022418436">#REF!</definedName>
    <definedName name="_vena_CashFlowS2_CashFlowB2_C_3_632005310022418436_1">#REF!</definedName>
    <definedName name="_vena_CashFlowS2_CashFlowB2_C_3_632005310022418436_2">#REF!</definedName>
    <definedName name="_vena_CashFlowS2_CashFlowB2_C_3_632005310022418436_3">#REF!</definedName>
    <definedName name="_vena_CashFlowS2_CashFlowB2_C_3_632005310022418436_4">#REF!</definedName>
    <definedName name="_vena_CashFlowS2_CashFlowB2_C_3_632005310022418436_5">#REF!</definedName>
    <definedName name="_vena_CashFlowS2_CashFlowB2_C_8_632005313629519872">#REF!</definedName>
    <definedName name="_vena_CashFlowS2_CashFlowB2_C_8_632005313629519872_1">#REF!</definedName>
    <definedName name="_vena_CashFlowS2_CashFlowB2_C_8_632005313629519872_10">#REF!</definedName>
    <definedName name="_vena_CashFlowS2_CashFlowB2_C_8_632005313629519872_11">#REF!</definedName>
    <definedName name="_vena_CashFlowS2_CashFlowB2_C_8_632005313629519872_12">#REF!</definedName>
    <definedName name="_vena_CashFlowS2_CashFlowB2_C_8_632005313629519872_13">#REF!</definedName>
    <definedName name="_vena_CashFlowS2_CashFlowB2_C_8_632005313629519872_14">#REF!</definedName>
    <definedName name="_vena_CashFlowS2_CashFlowB2_C_8_632005313629519872_15">#REF!</definedName>
    <definedName name="_vena_CashFlowS2_CashFlowB2_C_8_632005313629519872_16">#REF!</definedName>
    <definedName name="_vena_CashFlowS2_CashFlowB2_C_8_632005313629519872_17">#REF!</definedName>
    <definedName name="_vena_CashFlowS2_CashFlowB2_C_8_632005313629519872_18">#REF!</definedName>
    <definedName name="_vena_CashFlowS2_CashFlowB2_C_8_632005313629519872_19">#REF!</definedName>
    <definedName name="_vena_CashFlowS2_CashFlowB2_C_8_632005313629519872_2">#REF!</definedName>
    <definedName name="_vena_CashFlowS2_CashFlowB2_C_8_632005313629519872_20">#REF!</definedName>
    <definedName name="_vena_CashFlowS2_CashFlowB2_C_8_632005313629519872_21">#REF!</definedName>
    <definedName name="_vena_CashFlowS2_CashFlowB2_C_8_632005313629519872_22">#REF!</definedName>
    <definedName name="_vena_CashFlowS2_CashFlowB2_C_8_632005313629519872_23">#REF!</definedName>
    <definedName name="_vena_CashFlowS2_CashFlowB2_C_8_632005313629519872_24">#REF!</definedName>
    <definedName name="_vena_CashFlowS2_CashFlowB2_C_8_632005313629519872_25">#REF!</definedName>
    <definedName name="_vena_CashFlowS2_CashFlowB2_C_8_632005313629519872_26">#REF!</definedName>
    <definedName name="_vena_CashFlowS2_CashFlowB2_C_8_632005313629519872_27">#REF!</definedName>
    <definedName name="_vena_CashFlowS2_CashFlowB2_C_8_632005313629519872_28">#REF!</definedName>
    <definedName name="_vena_CashFlowS2_CashFlowB2_C_8_632005313629519872_29">#REF!</definedName>
    <definedName name="_vena_CashFlowS2_CashFlowB2_C_8_632005313629519872_3">#REF!</definedName>
    <definedName name="_vena_CashFlowS2_CashFlowB2_C_8_632005313629519872_30">#REF!</definedName>
    <definedName name="_vena_CashFlowS2_CashFlowB2_C_8_632005313629519872_31">#REF!</definedName>
    <definedName name="_vena_CashFlowS2_CashFlowB2_C_8_632005313629519872_32">#REF!</definedName>
    <definedName name="_vena_CashFlowS2_CashFlowB2_C_8_632005313629519872_33">#REF!</definedName>
    <definedName name="_vena_CashFlowS2_CashFlowB2_C_8_632005313629519872_34">#REF!</definedName>
    <definedName name="_vena_CashFlowS2_CashFlowB2_C_8_632005313629519872_35">#REF!</definedName>
    <definedName name="_vena_CashFlowS2_CashFlowB2_C_8_632005313629519872_36">#REF!</definedName>
    <definedName name="_vena_CashFlowS2_CashFlowB2_C_8_632005313629519872_37">#REF!</definedName>
    <definedName name="_vena_CashFlowS2_CashFlowB2_C_8_632005313629519872_38">#REF!</definedName>
    <definedName name="_vena_CashFlowS2_CashFlowB2_C_8_632005313629519872_39">#REF!</definedName>
    <definedName name="_vena_CashFlowS2_CashFlowB2_C_8_632005313629519872_4">#REF!</definedName>
    <definedName name="_vena_CashFlowS2_CashFlowB2_C_8_632005313629519872_40">#REF!</definedName>
    <definedName name="_vena_CashFlowS2_CashFlowB2_C_8_632005313629519872_41">#REF!</definedName>
    <definedName name="_vena_CashFlowS2_CashFlowB2_C_8_632005313629519872_42">#REF!</definedName>
    <definedName name="_vena_CashFlowS2_CashFlowB2_C_8_632005313629519872_43">#REF!</definedName>
    <definedName name="_vena_CashFlowS2_CashFlowB2_C_8_632005313629519872_44">#REF!</definedName>
    <definedName name="_vena_CashFlowS2_CashFlowB2_C_8_632005313629519872_45">#REF!</definedName>
    <definedName name="_vena_CashFlowS2_CashFlowB2_C_8_632005313629519872_46">#REF!</definedName>
    <definedName name="_vena_CashFlowS2_CashFlowB2_C_8_632005313629519872_47">#REF!</definedName>
    <definedName name="_vena_CashFlowS2_CashFlowB2_C_8_632005313629519872_48">#REF!</definedName>
    <definedName name="_vena_CashFlowS2_CashFlowB2_C_8_632005313629519872_49">#REF!</definedName>
    <definedName name="_vena_CashFlowS2_CashFlowB2_C_8_632005313629519872_5">#REF!</definedName>
    <definedName name="_vena_CashFlowS2_CashFlowB2_C_8_632005313629519872_50">#REF!</definedName>
    <definedName name="_vena_CashFlowS2_CashFlowB2_C_8_632005313629519872_51">#REF!</definedName>
    <definedName name="_vena_CashFlowS2_CashFlowB2_C_8_632005313629519872_52">#REF!</definedName>
    <definedName name="_vena_CashFlowS2_CashFlowB2_C_8_632005313629519872_53">#REF!</definedName>
    <definedName name="_vena_CashFlowS2_CashFlowB2_C_8_632005313629519872_54">#REF!</definedName>
    <definedName name="_vena_CashFlowS2_CashFlowB2_C_8_632005313629519872_55">#REF!</definedName>
    <definedName name="_vena_CashFlowS2_CashFlowB2_C_8_632005313629519872_56">#REF!</definedName>
    <definedName name="_vena_CashFlowS2_CashFlowB2_C_8_632005313629519872_57">#REF!</definedName>
    <definedName name="_vena_CashFlowS2_CashFlowB2_C_8_632005313629519872_58">#REF!</definedName>
    <definedName name="_vena_CashFlowS2_CashFlowB2_C_8_632005313629519872_59">#REF!</definedName>
    <definedName name="_vena_CashFlowS2_CashFlowB2_C_8_632005313629519872_6">#REF!</definedName>
    <definedName name="_vena_CashFlowS2_CashFlowB2_C_8_632005313629519872_60">#REF!</definedName>
    <definedName name="_vena_CashFlowS2_CashFlowB2_C_8_632005313629519872_61">#REF!</definedName>
    <definedName name="_vena_CashFlowS2_CashFlowB2_C_8_632005313629519872_62">#REF!</definedName>
    <definedName name="_vena_CashFlowS2_CashFlowB2_C_8_632005313629519872_63">#REF!</definedName>
    <definedName name="_vena_CashFlowS2_CashFlowB2_C_8_632005313629519872_64">#REF!</definedName>
    <definedName name="_vena_CashFlowS2_CashFlowB2_C_8_632005313629519872_65">#REF!</definedName>
    <definedName name="_vena_CashFlowS2_CashFlowB2_C_8_632005313629519872_66">#REF!</definedName>
    <definedName name="_vena_CashFlowS2_CashFlowB2_C_8_632005313629519872_67">#REF!</definedName>
    <definedName name="_vena_CashFlowS2_CashFlowB2_C_8_632005313629519872_68">#REF!</definedName>
    <definedName name="_vena_CashFlowS2_CashFlowB2_C_8_632005313629519872_69">#REF!</definedName>
    <definedName name="_vena_CashFlowS2_CashFlowB2_C_8_632005313629519872_7">#REF!</definedName>
    <definedName name="_vena_CashFlowS2_CashFlowB2_C_8_632005313629519872_70">#REF!</definedName>
    <definedName name="_vena_CashFlowS2_CashFlowB2_C_8_632005313629519872_71">#REF!</definedName>
    <definedName name="_vena_CashFlowS2_CashFlowB2_C_8_632005313629519872_72">#REF!</definedName>
    <definedName name="_vena_CashFlowS2_CashFlowB2_C_8_632005313629519872_73">#REF!</definedName>
    <definedName name="_vena_CashFlowS2_CashFlowB2_C_8_632005313629519872_74">#REF!</definedName>
    <definedName name="_vena_CashFlowS2_CashFlowB2_C_8_632005313629519872_75">#REF!</definedName>
    <definedName name="_vena_CashFlowS2_CashFlowB2_C_8_632005313629519872_76">#REF!</definedName>
    <definedName name="_vena_CashFlowS2_CashFlowB2_C_8_632005313629519872_77">#REF!</definedName>
    <definedName name="_vena_CashFlowS2_CashFlowB2_C_8_632005313629519872_8">#REF!</definedName>
    <definedName name="_vena_CashFlowS2_CashFlowB2_C_8_632005313629519872_9">#REF!</definedName>
    <definedName name="_vena_CashFlowS2_CashFlowB2_C_FV_56493ffece784c5db4cd0fd3b40a250d">#REF!</definedName>
    <definedName name="_vena_CashFlowS2_CashFlowB2_C_FV_56493ffece784c5db4cd0fd3b40a250d_1">#REF!</definedName>
    <definedName name="_vena_CashFlowS2_CashFlowB2_C_FV_56493ffece784c5db4cd0fd3b40a250d_10">#REF!</definedName>
    <definedName name="_vena_CashFlowS2_CashFlowB2_C_FV_56493ffece784c5db4cd0fd3b40a250d_11">#REF!</definedName>
    <definedName name="_vena_CashFlowS2_CashFlowB2_C_FV_56493ffece784c5db4cd0fd3b40a250d_12">#REF!</definedName>
    <definedName name="_vena_CashFlowS2_CashFlowB2_C_FV_56493ffece784c5db4cd0fd3b40a250d_13">#REF!</definedName>
    <definedName name="_vena_CashFlowS2_CashFlowB2_C_FV_56493ffece784c5db4cd0fd3b40a250d_14">#REF!</definedName>
    <definedName name="_vena_CashFlowS2_CashFlowB2_C_FV_56493ffece784c5db4cd0fd3b40a250d_15">#REF!</definedName>
    <definedName name="_vena_CashFlowS2_CashFlowB2_C_FV_56493ffece784c5db4cd0fd3b40a250d_16">#REF!</definedName>
    <definedName name="_vena_CashFlowS2_CashFlowB2_C_FV_56493ffece784c5db4cd0fd3b40a250d_17">#REF!</definedName>
    <definedName name="_vena_CashFlowS2_CashFlowB2_C_FV_56493ffece784c5db4cd0fd3b40a250d_18">#REF!</definedName>
    <definedName name="_vena_CashFlowS2_CashFlowB2_C_FV_56493ffece784c5db4cd0fd3b40a250d_19">#REF!</definedName>
    <definedName name="_vena_CashFlowS2_CashFlowB2_C_FV_56493ffece784c5db4cd0fd3b40a250d_2">#REF!</definedName>
    <definedName name="_vena_CashFlowS2_CashFlowB2_C_FV_56493ffece784c5db4cd0fd3b40a250d_20">#REF!</definedName>
    <definedName name="_vena_CashFlowS2_CashFlowB2_C_FV_56493ffece784c5db4cd0fd3b40a250d_21">#REF!</definedName>
    <definedName name="_vena_CashFlowS2_CashFlowB2_C_FV_56493ffece784c5db4cd0fd3b40a250d_22">#REF!</definedName>
    <definedName name="_vena_CashFlowS2_CashFlowB2_C_FV_56493ffece784c5db4cd0fd3b40a250d_23">#REF!</definedName>
    <definedName name="_vena_CashFlowS2_CashFlowB2_C_FV_56493ffece784c5db4cd0fd3b40a250d_24">#REF!</definedName>
    <definedName name="_vena_CashFlowS2_CashFlowB2_C_FV_56493ffece784c5db4cd0fd3b40a250d_25">#REF!</definedName>
    <definedName name="_vena_CashFlowS2_CashFlowB2_C_FV_56493ffece784c5db4cd0fd3b40a250d_26">#REF!</definedName>
    <definedName name="_vena_CashFlowS2_CashFlowB2_C_FV_56493ffece784c5db4cd0fd3b40a250d_27">#REF!</definedName>
    <definedName name="_vena_CashFlowS2_CashFlowB2_C_FV_56493ffece784c5db4cd0fd3b40a250d_28">#REF!</definedName>
    <definedName name="_vena_CashFlowS2_CashFlowB2_C_FV_56493ffece784c5db4cd0fd3b40a250d_29">#REF!</definedName>
    <definedName name="_vena_CashFlowS2_CashFlowB2_C_FV_56493ffece784c5db4cd0fd3b40a250d_3">#REF!</definedName>
    <definedName name="_vena_CashFlowS2_CashFlowB2_C_FV_56493ffece784c5db4cd0fd3b40a250d_30">#REF!</definedName>
    <definedName name="_vena_CashFlowS2_CashFlowB2_C_FV_56493ffece784c5db4cd0fd3b40a250d_31">#REF!</definedName>
    <definedName name="_vena_CashFlowS2_CashFlowB2_C_FV_56493ffece784c5db4cd0fd3b40a250d_32">#REF!</definedName>
    <definedName name="_vena_CashFlowS2_CashFlowB2_C_FV_56493ffece784c5db4cd0fd3b40a250d_33">#REF!</definedName>
    <definedName name="_vena_CashFlowS2_CashFlowB2_C_FV_56493ffece784c5db4cd0fd3b40a250d_34">#REF!</definedName>
    <definedName name="_vena_CashFlowS2_CashFlowB2_C_FV_56493ffece784c5db4cd0fd3b40a250d_35">#REF!</definedName>
    <definedName name="_vena_CashFlowS2_CashFlowB2_C_FV_56493ffece784c5db4cd0fd3b40a250d_36">#REF!</definedName>
    <definedName name="_vena_CashFlowS2_CashFlowB2_C_FV_56493ffece784c5db4cd0fd3b40a250d_37">#REF!</definedName>
    <definedName name="_vena_CashFlowS2_CashFlowB2_C_FV_56493ffece784c5db4cd0fd3b40a250d_38">#REF!</definedName>
    <definedName name="_vena_CashFlowS2_CashFlowB2_C_FV_56493ffece784c5db4cd0fd3b40a250d_39">#REF!</definedName>
    <definedName name="_vena_CashFlowS2_CashFlowB2_C_FV_56493ffece784c5db4cd0fd3b40a250d_4">#REF!</definedName>
    <definedName name="_vena_CashFlowS2_CashFlowB2_C_FV_56493ffece784c5db4cd0fd3b40a250d_40">#REF!</definedName>
    <definedName name="_vena_CashFlowS2_CashFlowB2_C_FV_56493ffece784c5db4cd0fd3b40a250d_41">#REF!</definedName>
    <definedName name="_vena_CashFlowS2_CashFlowB2_C_FV_56493ffece784c5db4cd0fd3b40a250d_42">#REF!</definedName>
    <definedName name="_vena_CashFlowS2_CashFlowB2_C_FV_56493ffece784c5db4cd0fd3b40a250d_43">#REF!</definedName>
    <definedName name="_vena_CashFlowS2_CashFlowB2_C_FV_56493ffece784c5db4cd0fd3b40a250d_44">#REF!</definedName>
    <definedName name="_vena_CashFlowS2_CashFlowB2_C_FV_56493ffece784c5db4cd0fd3b40a250d_45">#REF!</definedName>
    <definedName name="_vena_CashFlowS2_CashFlowB2_C_FV_56493ffece784c5db4cd0fd3b40a250d_46">#REF!</definedName>
    <definedName name="_vena_CashFlowS2_CashFlowB2_C_FV_56493ffece784c5db4cd0fd3b40a250d_47">#REF!</definedName>
    <definedName name="_vena_CashFlowS2_CashFlowB2_C_FV_56493ffece784c5db4cd0fd3b40a250d_48">#REF!</definedName>
    <definedName name="_vena_CashFlowS2_CashFlowB2_C_FV_56493ffece784c5db4cd0fd3b40a250d_49">#REF!</definedName>
    <definedName name="_vena_CashFlowS2_CashFlowB2_C_FV_56493ffece784c5db4cd0fd3b40a250d_5">#REF!</definedName>
    <definedName name="_vena_CashFlowS2_CashFlowB2_C_FV_56493ffece784c5db4cd0fd3b40a250d_50">#REF!</definedName>
    <definedName name="_vena_CashFlowS2_CashFlowB2_C_FV_56493ffece784c5db4cd0fd3b40a250d_51">#REF!</definedName>
    <definedName name="_vena_CashFlowS2_CashFlowB2_C_FV_56493ffece784c5db4cd0fd3b40a250d_52">#REF!</definedName>
    <definedName name="_vena_CashFlowS2_CashFlowB2_C_FV_56493ffece784c5db4cd0fd3b40a250d_53">#REF!</definedName>
    <definedName name="_vena_CashFlowS2_CashFlowB2_C_FV_56493ffece784c5db4cd0fd3b40a250d_54">#REF!</definedName>
    <definedName name="_vena_CashFlowS2_CashFlowB2_C_FV_56493ffece784c5db4cd0fd3b40a250d_55">#REF!</definedName>
    <definedName name="_vena_CashFlowS2_CashFlowB2_C_FV_56493ffece784c5db4cd0fd3b40a250d_56">#REF!</definedName>
    <definedName name="_vena_CashFlowS2_CashFlowB2_C_FV_56493ffece784c5db4cd0fd3b40a250d_57">#REF!</definedName>
    <definedName name="_vena_CashFlowS2_CashFlowB2_C_FV_56493ffece784c5db4cd0fd3b40a250d_58">#REF!</definedName>
    <definedName name="_vena_CashFlowS2_CashFlowB2_C_FV_56493ffece784c5db4cd0fd3b40a250d_59">#REF!</definedName>
    <definedName name="_vena_CashFlowS2_CashFlowB2_C_FV_56493ffece784c5db4cd0fd3b40a250d_6">#REF!</definedName>
    <definedName name="_vena_CashFlowS2_CashFlowB2_C_FV_56493ffece784c5db4cd0fd3b40a250d_60">#REF!</definedName>
    <definedName name="_vena_CashFlowS2_CashFlowB2_C_FV_56493ffece784c5db4cd0fd3b40a250d_61">#REF!</definedName>
    <definedName name="_vena_CashFlowS2_CashFlowB2_C_FV_56493ffece784c5db4cd0fd3b40a250d_62">#REF!</definedName>
    <definedName name="_vena_CashFlowS2_CashFlowB2_C_FV_56493ffece784c5db4cd0fd3b40a250d_63">#REF!</definedName>
    <definedName name="_vena_CashFlowS2_CashFlowB2_C_FV_56493ffece784c5db4cd0fd3b40a250d_64">#REF!</definedName>
    <definedName name="_vena_CashFlowS2_CashFlowB2_C_FV_56493ffece784c5db4cd0fd3b40a250d_65">#REF!</definedName>
    <definedName name="_vena_CashFlowS2_CashFlowB2_C_FV_56493ffece784c5db4cd0fd3b40a250d_66">#REF!</definedName>
    <definedName name="_vena_CashFlowS2_CashFlowB2_C_FV_56493ffece784c5db4cd0fd3b40a250d_67">#REF!</definedName>
    <definedName name="_vena_CashFlowS2_CashFlowB2_C_FV_56493ffece784c5db4cd0fd3b40a250d_68">#REF!</definedName>
    <definedName name="_vena_CashFlowS2_CashFlowB2_C_FV_56493ffece784c5db4cd0fd3b40a250d_69">#REF!</definedName>
    <definedName name="_vena_CashFlowS2_CashFlowB2_C_FV_56493ffece784c5db4cd0fd3b40a250d_7">#REF!</definedName>
    <definedName name="_vena_CashFlowS2_CashFlowB2_C_FV_56493ffece784c5db4cd0fd3b40a250d_70">#REF!</definedName>
    <definedName name="_vena_CashFlowS2_CashFlowB2_C_FV_56493ffece784c5db4cd0fd3b40a250d_71">#REF!</definedName>
    <definedName name="_vena_CashFlowS2_CashFlowB2_C_FV_56493ffece784c5db4cd0fd3b40a250d_72">#REF!</definedName>
    <definedName name="_vena_CashFlowS2_CashFlowB2_C_FV_56493ffece784c5db4cd0fd3b40a250d_73">#REF!</definedName>
    <definedName name="_vena_CashFlowS2_CashFlowB2_C_FV_56493ffece784c5db4cd0fd3b40a250d_74">#REF!</definedName>
    <definedName name="_vena_CashFlowS2_CashFlowB2_C_FV_56493ffece784c5db4cd0fd3b40a250d_75">#REF!</definedName>
    <definedName name="_vena_CashFlowS2_CashFlowB2_C_FV_56493ffece784c5db4cd0fd3b40a250d_76">#REF!</definedName>
    <definedName name="_vena_CashFlowS2_CashFlowB2_C_FV_56493ffece784c5db4cd0fd3b40a250d_77">#REF!</definedName>
    <definedName name="_vena_CashFlowS2_CashFlowB2_C_FV_56493ffece784c5db4cd0fd3b40a250d_8">#REF!</definedName>
    <definedName name="_vena_CashFlowS2_CashFlowB2_C_FV_56493ffece784c5db4cd0fd3b40a250d_9">#REF!</definedName>
    <definedName name="_vena_CashFlowS2_CashFlowB2_C_FV_a398e917565c475b8f0c5e9ebb5e002d">#REF!</definedName>
    <definedName name="_vena_CashFlowS2_CashFlowB2_C_FV_a398e917565c475b8f0c5e9ebb5e002d_1">#REF!</definedName>
    <definedName name="_vena_CashFlowS2_CashFlowB2_C_FV_a398e917565c475b8f0c5e9ebb5e002d_10">#REF!</definedName>
    <definedName name="_vena_CashFlowS2_CashFlowB2_C_FV_a398e917565c475b8f0c5e9ebb5e002d_11">#REF!</definedName>
    <definedName name="_vena_CashFlowS2_CashFlowB2_C_FV_a398e917565c475b8f0c5e9ebb5e002d_12">#REF!</definedName>
    <definedName name="_vena_CashFlowS2_CashFlowB2_C_FV_a398e917565c475b8f0c5e9ebb5e002d_13">#REF!</definedName>
    <definedName name="_vena_CashFlowS2_CashFlowB2_C_FV_a398e917565c475b8f0c5e9ebb5e002d_14">#REF!</definedName>
    <definedName name="_vena_CashFlowS2_CashFlowB2_C_FV_a398e917565c475b8f0c5e9ebb5e002d_15">#REF!</definedName>
    <definedName name="_vena_CashFlowS2_CashFlowB2_C_FV_a398e917565c475b8f0c5e9ebb5e002d_16">#REF!</definedName>
    <definedName name="_vena_CashFlowS2_CashFlowB2_C_FV_a398e917565c475b8f0c5e9ebb5e002d_17">#REF!</definedName>
    <definedName name="_vena_CashFlowS2_CashFlowB2_C_FV_a398e917565c475b8f0c5e9ebb5e002d_18">#REF!</definedName>
    <definedName name="_vena_CashFlowS2_CashFlowB2_C_FV_a398e917565c475b8f0c5e9ebb5e002d_19">#REF!</definedName>
    <definedName name="_vena_CashFlowS2_CashFlowB2_C_FV_a398e917565c475b8f0c5e9ebb5e002d_2">#REF!</definedName>
    <definedName name="_vena_CashFlowS2_CashFlowB2_C_FV_a398e917565c475b8f0c5e9ebb5e002d_20">#REF!</definedName>
    <definedName name="_vena_CashFlowS2_CashFlowB2_C_FV_a398e917565c475b8f0c5e9ebb5e002d_21">#REF!</definedName>
    <definedName name="_vena_CashFlowS2_CashFlowB2_C_FV_a398e917565c475b8f0c5e9ebb5e002d_22">#REF!</definedName>
    <definedName name="_vena_CashFlowS2_CashFlowB2_C_FV_a398e917565c475b8f0c5e9ebb5e002d_23">#REF!</definedName>
    <definedName name="_vena_CashFlowS2_CashFlowB2_C_FV_a398e917565c475b8f0c5e9ebb5e002d_24">#REF!</definedName>
    <definedName name="_vena_CashFlowS2_CashFlowB2_C_FV_a398e917565c475b8f0c5e9ebb5e002d_25">#REF!</definedName>
    <definedName name="_vena_CashFlowS2_CashFlowB2_C_FV_a398e917565c475b8f0c5e9ebb5e002d_26">#REF!</definedName>
    <definedName name="_vena_CashFlowS2_CashFlowB2_C_FV_a398e917565c475b8f0c5e9ebb5e002d_27">#REF!</definedName>
    <definedName name="_vena_CashFlowS2_CashFlowB2_C_FV_a398e917565c475b8f0c5e9ebb5e002d_28">#REF!</definedName>
    <definedName name="_vena_CashFlowS2_CashFlowB2_C_FV_a398e917565c475b8f0c5e9ebb5e002d_29">#REF!</definedName>
    <definedName name="_vena_CashFlowS2_CashFlowB2_C_FV_a398e917565c475b8f0c5e9ebb5e002d_3">#REF!</definedName>
    <definedName name="_vena_CashFlowS2_CashFlowB2_C_FV_a398e917565c475b8f0c5e9ebb5e002d_30">#REF!</definedName>
    <definedName name="_vena_CashFlowS2_CashFlowB2_C_FV_a398e917565c475b8f0c5e9ebb5e002d_31">#REF!</definedName>
    <definedName name="_vena_CashFlowS2_CashFlowB2_C_FV_a398e917565c475b8f0c5e9ebb5e002d_32">#REF!</definedName>
    <definedName name="_vena_CashFlowS2_CashFlowB2_C_FV_a398e917565c475b8f0c5e9ebb5e002d_33">#REF!</definedName>
    <definedName name="_vena_CashFlowS2_CashFlowB2_C_FV_a398e917565c475b8f0c5e9ebb5e002d_34">#REF!</definedName>
    <definedName name="_vena_CashFlowS2_CashFlowB2_C_FV_a398e917565c475b8f0c5e9ebb5e002d_35">#REF!</definedName>
    <definedName name="_vena_CashFlowS2_CashFlowB2_C_FV_a398e917565c475b8f0c5e9ebb5e002d_36">#REF!</definedName>
    <definedName name="_vena_CashFlowS2_CashFlowB2_C_FV_a398e917565c475b8f0c5e9ebb5e002d_37">#REF!</definedName>
    <definedName name="_vena_CashFlowS2_CashFlowB2_C_FV_a398e917565c475b8f0c5e9ebb5e002d_38">#REF!</definedName>
    <definedName name="_vena_CashFlowS2_CashFlowB2_C_FV_a398e917565c475b8f0c5e9ebb5e002d_39">#REF!</definedName>
    <definedName name="_vena_CashFlowS2_CashFlowB2_C_FV_a398e917565c475b8f0c5e9ebb5e002d_4">#REF!</definedName>
    <definedName name="_vena_CashFlowS2_CashFlowB2_C_FV_a398e917565c475b8f0c5e9ebb5e002d_40">#REF!</definedName>
    <definedName name="_vena_CashFlowS2_CashFlowB2_C_FV_a398e917565c475b8f0c5e9ebb5e002d_41">#REF!</definedName>
    <definedName name="_vena_CashFlowS2_CashFlowB2_C_FV_a398e917565c475b8f0c5e9ebb5e002d_42">#REF!</definedName>
    <definedName name="_vena_CashFlowS2_CashFlowB2_C_FV_a398e917565c475b8f0c5e9ebb5e002d_43">#REF!</definedName>
    <definedName name="_vena_CashFlowS2_CashFlowB2_C_FV_a398e917565c475b8f0c5e9ebb5e002d_44">#REF!</definedName>
    <definedName name="_vena_CashFlowS2_CashFlowB2_C_FV_a398e917565c475b8f0c5e9ebb5e002d_45">#REF!</definedName>
    <definedName name="_vena_CashFlowS2_CashFlowB2_C_FV_a398e917565c475b8f0c5e9ebb5e002d_46">#REF!</definedName>
    <definedName name="_vena_CashFlowS2_CashFlowB2_C_FV_a398e917565c475b8f0c5e9ebb5e002d_47">#REF!</definedName>
    <definedName name="_vena_CashFlowS2_CashFlowB2_C_FV_a398e917565c475b8f0c5e9ebb5e002d_48">#REF!</definedName>
    <definedName name="_vena_CashFlowS2_CashFlowB2_C_FV_a398e917565c475b8f0c5e9ebb5e002d_49">#REF!</definedName>
    <definedName name="_vena_CashFlowS2_CashFlowB2_C_FV_a398e917565c475b8f0c5e9ebb5e002d_5">#REF!</definedName>
    <definedName name="_vena_CashFlowS2_CashFlowB2_C_FV_a398e917565c475b8f0c5e9ebb5e002d_50">#REF!</definedName>
    <definedName name="_vena_CashFlowS2_CashFlowB2_C_FV_a398e917565c475b8f0c5e9ebb5e002d_51">#REF!</definedName>
    <definedName name="_vena_CashFlowS2_CashFlowB2_C_FV_a398e917565c475b8f0c5e9ebb5e002d_52">#REF!</definedName>
    <definedName name="_vena_CashFlowS2_CashFlowB2_C_FV_a398e917565c475b8f0c5e9ebb5e002d_53">#REF!</definedName>
    <definedName name="_vena_CashFlowS2_CashFlowB2_C_FV_a398e917565c475b8f0c5e9ebb5e002d_54">#REF!</definedName>
    <definedName name="_vena_CashFlowS2_CashFlowB2_C_FV_a398e917565c475b8f0c5e9ebb5e002d_55">#REF!</definedName>
    <definedName name="_vena_CashFlowS2_CashFlowB2_C_FV_a398e917565c475b8f0c5e9ebb5e002d_56">#REF!</definedName>
    <definedName name="_vena_CashFlowS2_CashFlowB2_C_FV_a398e917565c475b8f0c5e9ebb5e002d_57">#REF!</definedName>
    <definedName name="_vena_CashFlowS2_CashFlowB2_C_FV_a398e917565c475b8f0c5e9ebb5e002d_58">#REF!</definedName>
    <definedName name="_vena_CashFlowS2_CashFlowB2_C_FV_a398e917565c475b8f0c5e9ebb5e002d_59">#REF!</definedName>
    <definedName name="_vena_CashFlowS2_CashFlowB2_C_FV_a398e917565c475b8f0c5e9ebb5e002d_6">#REF!</definedName>
    <definedName name="_vena_CashFlowS2_CashFlowB2_C_FV_a398e917565c475b8f0c5e9ebb5e002d_60">#REF!</definedName>
    <definedName name="_vena_CashFlowS2_CashFlowB2_C_FV_a398e917565c475b8f0c5e9ebb5e002d_61">#REF!</definedName>
    <definedName name="_vena_CashFlowS2_CashFlowB2_C_FV_a398e917565c475b8f0c5e9ebb5e002d_62">#REF!</definedName>
    <definedName name="_vena_CashFlowS2_CashFlowB2_C_FV_a398e917565c475b8f0c5e9ebb5e002d_63">#REF!</definedName>
    <definedName name="_vena_CashFlowS2_CashFlowB2_C_FV_a398e917565c475b8f0c5e9ebb5e002d_64">#REF!</definedName>
    <definedName name="_vena_CashFlowS2_CashFlowB2_C_FV_a398e917565c475b8f0c5e9ebb5e002d_65">#REF!</definedName>
    <definedName name="_vena_CashFlowS2_CashFlowB2_C_FV_a398e917565c475b8f0c5e9ebb5e002d_66">#REF!</definedName>
    <definedName name="_vena_CashFlowS2_CashFlowB2_C_FV_a398e917565c475b8f0c5e9ebb5e002d_67">#REF!</definedName>
    <definedName name="_vena_CashFlowS2_CashFlowB2_C_FV_a398e917565c475b8f0c5e9ebb5e002d_68">#REF!</definedName>
    <definedName name="_vena_CashFlowS2_CashFlowB2_C_FV_a398e917565c475b8f0c5e9ebb5e002d_69">#REF!</definedName>
    <definedName name="_vena_CashFlowS2_CashFlowB2_C_FV_a398e917565c475b8f0c5e9ebb5e002d_7">#REF!</definedName>
    <definedName name="_vena_CashFlowS2_CashFlowB2_C_FV_a398e917565c475b8f0c5e9ebb5e002d_70">#REF!</definedName>
    <definedName name="_vena_CashFlowS2_CashFlowB2_C_FV_a398e917565c475b8f0c5e9ebb5e002d_71">#REF!</definedName>
    <definedName name="_vena_CashFlowS2_CashFlowB2_C_FV_a398e917565c475b8f0c5e9ebb5e002d_8">#REF!</definedName>
    <definedName name="_vena_CashFlowS2_CashFlowB2_C_FV_a398e917565c475b8f0c5e9ebb5e002d_9">#REF!</definedName>
    <definedName name="_vena_CashFlowS2_CashFlowB2_C_FV_e1c3a244dc3d4f149ecdf7d748811086">#REF!</definedName>
    <definedName name="_vena_CashFlowS2_CashFlowB2_C_FV_e1c3a244dc3d4f149ecdf7d748811086_1">#REF!</definedName>
    <definedName name="_vena_CashFlowS2_CashFlowB2_C_FV_e1c3a244dc3d4f149ecdf7d748811086_10">#REF!</definedName>
    <definedName name="_vena_CashFlowS2_CashFlowB2_C_FV_e1c3a244dc3d4f149ecdf7d748811086_11">#REF!</definedName>
    <definedName name="_vena_CashFlowS2_CashFlowB2_C_FV_e1c3a244dc3d4f149ecdf7d748811086_12">#REF!</definedName>
    <definedName name="_vena_CashFlowS2_CashFlowB2_C_FV_e1c3a244dc3d4f149ecdf7d748811086_13">#REF!</definedName>
    <definedName name="_vena_CashFlowS2_CashFlowB2_C_FV_e1c3a244dc3d4f149ecdf7d748811086_14">#REF!</definedName>
    <definedName name="_vena_CashFlowS2_CashFlowB2_C_FV_e1c3a244dc3d4f149ecdf7d748811086_15">#REF!</definedName>
    <definedName name="_vena_CashFlowS2_CashFlowB2_C_FV_e1c3a244dc3d4f149ecdf7d748811086_16">#REF!</definedName>
    <definedName name="_vena_CashFlowS2_CashFlowB2_C_FV_e1c3a244dc3d4f149ecdf7d748811086_17">#REF!</definedName>
    <definedName name="_vena_CashFlowS2_CashFlowB2_C_FV_e1c3a244dc3d4f149ecdf7d748811086_18">#REF!</definedName>
    <definedName name="_vena_CashFlowS2_CashFlowB2_C_FV_e1c3a244dc3d4f149ecdf7d748811086_19">#REF!</definedName>
    <definedName name="_vena_CashFlowS2_CashFlowB2_C_FV_e1c3a244dc3d4f149ecdf7d748811086_2">#REF!</definedName>
    <definedName name="_vena_CashFlowS2_CashFlowB2_C_FV_e1c3a244dc3d4f149ecdf7d748811086_20">#REF!</definedName>
    <definedName name="_vena_CashFlowS2_CashFlowB2_C_FV_e1c3a244dc3d4f149ecdf7d748811086_21">#REF!</definedName>
    <definedName name="_vena_CashFlowS2_CashFlowB2_C_FV_e1c3a244dc3d4f149ecdf7d748811086_22">#REF!</definedName>
    <definedName name="_vena_CashFlowS2_CashFlowB2_C_FV_e1c3a244dc3d4f149ecdf7d748811086_23">#REF!</definedName>
    <definedName name="_vena_CashFlowS2_CashFlowB2_C_FV_e1c3a244dc3d4f149ecdf7d748811086_24">#REF!</definedName>
    <definedName name="_vena_CashFlowS2_CashFlowB2_C_FV_e1c3a244dc3d4f149ecdf7d748811086_25">#REF!</definedName>
    <definedName name="_vena_CashFlowS2_CashFlowB2_C_FV_e1c3a244dc3d4f149ecdf7d748811086_26">#REF!</definedName>
    <definedName name="_vena_CashFlowS2_CashFlowB2_C_FV_e1c3a244dc3d4f149ecdf7d748811086_27">#REF!</definedName>
    <definedName name="_vena_CashFlowS2_CashFlowB2_C_FV_e1c3a244dc3d4f149ecdf7d748811086_28">#REF!</definedName>
    <definedName name="_vena_CashFlowS2_CashFlowB2_C_FV_e1c3a244dc3d4f149ecdf7d748811086_29">#REF!</definedName>
    <definedName name="_vena_CashFlowS2_CashFlowB2_C_FV_e1c3a244dc3d4f149ecdf7d748811086_3">#REF!</definedName>
    <definedName name="_vena_CashFlowS2_CashFlowB2_C_FV_e1c3a244dc3d4f149ecdf7d748811086_30">#REF!</definedName>
    <definedName name="_vena_CashFlowS2_CashFlowB2_C_FV_e1c3a244dc3d4f149ecdf7d748811086_31">#REF!</definedName>
    <definedName name="_vena_CashFlowS2_CashFlowB2_C_FV_e1c3a244dc3d4f149ecdf7d748811086_32">#REF!</definedName>
    <definedName name="_vena_CashFlowS2_CashFlowB2_C_FV_e1c3a244dc3d4f149ecdf7d748811086_33">#REF!</definedName>
    <definedName name="_vena_CashFlowS2_CashFlowB2_C_FV_e1c3a244dc3d4f149ecdf7d748811086_34">#REF!</definedName>
    <definedName name="_vena_CashFlowS2_CashFlowB2_C_FV_e1c3a244dc3d4f149ecdf7d748811086_35">#REF!</definedName>
    <definedName name="_vena_CashFlowS2_CashFlowB2_C_FV_e1c3a244dc3d4f149ecdf7d748811086_36">#REF!</definedName>
    <definedName name="_vena_CashFlowS2_CashFlowB2_C_FV_e1c3a244dc3d4f149ecdf7d748811086_37">#REF!</definedName>
    <definedName name="_vena_CashFlowS2_CashFlowB2_C_FV_e1c3a244dc3d4f149ecdf7d748811086_38">#REF!</definedName>
    <definedName name="_vena_CashFlowS2_CashFlowB2_C_FV_e1c3a244dc3d4f149ecdf7d748811086_39">#REF!</definedName>
    <definedName name="_vena_CashFlowS2_CashFlowB2_C_FV_e1c3a244dc3d4f149ecdf7d748811086_4">#REF!</definedName>
    <definedName name="_vena_CashFlowS2_CashFlowB2_C_FV_e1c3a244dc3d4f149ecdf7d748811086_40">#REF!</definedName>
    <definedName name="_vena_CashFlowS2_CashFlowB2_C_FV_e1c3a244dc3d4f149ecdf7d748811086_41">#REF!</definedName>
    <definedName name="_vena_CashFlowS2_CashFlowB2_C_FV_e1c3a244dc3d4f149ecdf7d748811086_42">#REF!</definedName>
    <definedName name="_vena_CashFlowS2_CashFlowB2_C_FV_e1c3a244dc3d4f149ecdf7d748811086_43">#REF!</definedName>
    <definedName name="_vena_CashFlowS2_CashFlowB2_C_FV_e1c3a244dc3d4f149ecdf7d748811086_44">#REF!</definedName>
    <definedName name="_vena_CashFlowS2_CashFlowB2_C_FV_e1c3a244dc3d4f149ecdf7d748811086_45">#REF!</definedName>
    <definedName name="_vena_CashFlowS2_CashFlowB2_C_FV_e1c3a244dc3d4f149ecdf7d748811086_46">#REF!</definedName>
    <definedName name="_vena_CashFlowS2_CashFlowB2_C_FV_e1c3a244dc3d4f149ecdf7d748811086_47">#REF!</definedName>
    <definedName name="_vena_CashFlowS2_CashFlowB2_C_FV_e1c3a244dc3d4f149ecdf7d748811086_48">#REF!</definedName>
    <definedName name="_vena_CashFlowS2_CashFlowB2_C_FV_e1c3a244dc3d4f149ecdf7d748811086_49">#REF!</definedName>
    <definedName name="_vena_CashFlowS2_CashFlowB2_C_FV_e1c3a244dc3d4f149ecdf7d748811086_5">#REF!</definedName>
    <definedName name="_vena_CashFlowS2_CashFlowB2_C_FV_e1c3a244dc3d4f149ecdf7d748811086_50">#REF!</definedName>
    <definedName name="_vena_CashFlowS2_CashFlowB2_C_FV_e1c3a244dc3d4f149ecdf7d748811086_51">#REF!</definedName>
    <definedName name="_vena_CashFlowS2_CashFlowB2_C_FV_e1c3a244dc3d4f149ecdf7d748811086_52">#REF!</definedName>
    <definedName name="_vena_CashFlowS2_CashFlowB2_C_FV_e1c3a244dc3d4f149ecdf7d748811086_53">#REF!</definedName>
    <definedName name="_vena_CashFlowS2_CashFlowB2_C_FV_e1c3a244dc3d4f149ecdf7d748811086_54">#REF!</definedName>
    <definedName name="_vena_CashFlowS2_CashFlowB2_C_FV_e1c3a244dc3d4f149ecdf7d748811086_55">#REF!</definedName>
    <definedName name="_vena_CashFlowS2_CashFlowB2_C_FV_e1c3a244dc3d4f149ecdf7d748811086_56">#REF!</definedName>
    <definedName name="_vena_CashFlowS2_CashFlowB2_C_FV_e1c3a244dc3d4f149ecdf7d748811086_57">#REF!</definedName>
    <definedName name="_vena_CashFlowS2_CashFlowB2_C_FV_e1c3a244dc3d4f149ecdf7d748811086_58">#REF!</definedName>
    <definedName name="_vena_CashFlowS2_CashFlowB2_C_FV_e1c3a244dc3d4f149ecdf7d748811086_59">#REF!</definedName>
    <definedName name="_vena_CashFlowS2_CashFlowB2_C_FV_e1c3a244dc3d4f149ecdf7d748811086_6">#REF!</definedName>
    <definedName name="_vena_CashFlowS2_CashFlowB2_C_FV_e1c3a244dc3d4f149ecdf7d748811086_60">#REF!</definedName>
    <definedName name="_vena_CashFlowS2_CashFlowB2_C_FV_e1c3a244dc3d4f149ecdf7d748811086_61">#REF!</definedName>
    <definedName name="_vena_CashFlowS2_CashFlowB2_C_FV_e1c3a244dc3d4f149ecdf7d748811086_62">#REF!</definedName>
    <definedName name="_vena_CashFlowS2_CashFlowB2_C_FV_e1c3a244dc3d4f149ecdf7d748811086_63">#REF!</definedName>
    <definedName name="_vena_CashFlowS2_CashFlowB2_C_FV_e1c3a244dc3d4f149ecdf7d748811086_64">#REF!</definedName>
    <definedName name="_vena_CashFlowS2_CashFlowB2_C_FV_e1c3a244dc3d4f149ecdf7d748811086_65">#REF!</definedName>
    <definedName name="_vena_CashFlowS2_CashFlowB2_C_FV_e1c3a244dc3d4f149ecdf7d748811086_66">#REF!</definedName>
    <definedName name="_vena_CashFlowS2_CashFlowB2_C_FV_e1c3a244dc3d4f149ecdf7d748811086_67">#REF!</definedName>
    <definedName name="_vena_CashFlowS2_CashFlowB2_C_FV_e1c3a244dc3d4f149ecdf7d748811086_68">#REF!</definedName>
    <definedName name="_vena_CashFlowS2_CashFlowB2_C_FV_e1c3a244dc3d4f149ecdf7d748811086_69">#REF!</definedName>
    <definedName name="_vena_CashFlowS2_CashFlowB2_C_FV_e1c3a244dc3d4f149ecdf7d748811086_7">#REF!</definedName>
    <definedName name="_vena_CashFlowS2_CashFlowB2_C_FV_e1c3a244dc3d4f149ecdf7d748811086_70">#REF!</definedName>
    <definedName name="_vena_CashFlowS2_CashFlowB2_C_FV_e1c3a244dc3d4f149ecdf7d748811086_71">#REF!</definedName>
    <definedName name="_vena_CashFlowS2_CashFlowB2_C_FV_e1c3a244dc3d4f149ecdf7d748811086_72">#REF!</definedName>
    <definedName name="_vena_CashFlowS2_CashFlowB2_C_FV_e1c3a244dc3d4f149ecdf7d748811086_73">#REF!</definedName>
    <definedName name="_vena_CashFlowS2_CashFlowB2_C_FV_e1c3a244dc3d4f149ecdf7d748811086_74">#REF!</definedName>
    <definedName name="_vena_CashFlowS2_CashFlowB2_C_FV_e1c3a244dc3d4f149ecdf7d748811086_75">#REF!</definedName>
    <definedName name="_vena_CashFlowS2_CashFlowB2_C_FV_e1c3a244dc3d4f149ecdf7d748811086_76">#REF!</definedName>
    <definedName name="_vena_CashFlowS2_CashFlowB2_C_FV_e1c3a244dc3d4f149ecdf7d748811086_77">#REF!</definedName>
    <definedName name="_vena_CashFlowS2_CashFlowB2_C_FV_e1c3a244dc3d4f149ecdf7d748811086_8">#REF!</definedName>
    <definedName name="_vena_CashFlowS2_CashFlowB2_C_FV_e1c3a244dc3d4f149ecdf7d748811086_9">#REF!</definedName>
    <definedName name="_vena_CashFlowS2_CashFlowB2_R_5_632005310831919105">#REF!</definedName>
    <definedName name="_vena_CashFlowS2_CashFlowB2_R_5_632005310831919111">#REF!</definedName>
    <definedName name="_vena_CashFlowS2_CashFlowB2_R_5_632005310831919113">#REF!</definedName>
    <definedName name="_vena_CashFlowS2_CashFlowB2_R_5_632005310836113408">#REF!</definedName>
    <definedName name="_vena_CashFlowS2_CashFlowB2_R_5_632005310836113410">#REF!</definedName>
    <definedName name="_vena_CashFlowS2_CashFlowB2_R_5_632005310840307712">#REF!</definedName>
    <definedName name="_vena_CashFlowS2_CashFlowB2_R_5_632005310852890628">#REF!</definedName>
    <definedName name="_vena_CashFlowS2_CashFlowB2_R_5_632005310857084934">#REF!</definedName>
    <definedName name="_vena_CashFlowS2_CashFlowB2_R_5_632005310857084936">#REF!</definedName>
    <definedName name="_vena_CashFlowS2_CashFlowB2_R_5_632005310861279232">#REF!</definedName>
    <definedName name="_vena_CashFlowS2_CashFlowB2_R_5_632005310861279234">#REF!</definedName>
    <definedName name="_vena_CashFlowS2_CashFlowB2_R_5_632005310861279238">#REF!</definedName>
    <definedName name="_vena_CashFlowS2_CashFlowB2_R_5_632005310882250754">#REF!</definedName>
    <definedName name="_vena_CashFlowS2_CashFlowB2_R_5_632005310882250756">#REF!</definedName>
    <definedName name="_vena_CashFlowS2_CashFlowB2_R_5_632005310890639362">#REF!</definedName>
    <definedName name="_vena_CashFlowS2_CashFlowB2_R_5_632005310890639364">#REF!</definedName>
    <definedName name="_vena_CashFlowS2_CashFlowB2_R_5_632005310890639366">#REF!</definedName>
    <definedName name="_vena_CashFlowS2_CashFlowB2_R_5_632005310894833664">#REF!</definedName>
    <definedName name="_vena_CashFlowS2_CashFlowB2_R_5_632005310894833672">#REF!</definedName>
    <definedName name="_vena_CashFlowS2_CashFlowB2_R_5_632005310907416580">#REF!</definedName>
    <definedName name="_vena_CashFlowS2_CashFlowB2_R_5_632005310915805190">#REF!</definedName>
    <definedName name="_vena_CashFlowS2_CashFlowB2_R_5_632005310919999492">#REF!</definedName>
    <definedName name="_vena_CashFlowS2_CashFlowB2_R_5_632005310919999494">#REF!</definedName>
    <definedName name="_vena_CashFlowS2_CashFlowB2_R_5_632005310919999496">#REF!</definedName>
    <definedName name="_vena_CashFlowS2_CashFlowB2_R_5_632005310924193792">#REF!</definedName>
    <definedName name="_vena_CashFlowS2_CashFlowB2_R_5_632005310924193798">#REF!</definedName>
    <definedName name="_vena_CashFlowS2_CashFlowB2_R_5_632005310940971013">#REF!</definedName>
    <definedName name="_vena_CashFlowS2_CashFlowB2_R_5_632005310945165316">#REF!</definedName>
    <definedName name="_vena_CashFlowS2_CashFlowB2_R_5_632005310949359624">#REF!</definedName>
    <definedName name="_vena_CashFlowS2_CashFlowB2_R_5_632005310953553920">#REF!</definedName>
    <definedName name="_vena_CashFlowS2_CashFlowB2_R_5_632005310953553922">#REF!</definedName>
    <definedName name="_vena_CashFlowS2_CashFlowB2_R_5_632005310953553924">#REF!</definedName>
    <definedName name="_vena_CashFlowS2_CashFlowB2_R_5_632005310957748224">#REF!</definedName>
    <definedName name="_vena_CashFlowS2_CashFlowB2_R_5_632005310957748226">#REF!</definedName>
    <definedName name="_vena_CashFlowS2_CashFlowB2_R_5_632005310974525442">#REF!</definedName>
    <definedName name="_vena_CashFlowS2_CashFlowB2_R_5_632005310974525444">#REF!</definedName>
    <definedName name="_vena_CashFlowS2_CashFlowB2_R_5_632005310978719744">#REF!</definedName>
    <definedName name="_vena_CashFlowS2_CashFlowB2_R_5_632005310982914050">#REF!</definedName>
    <definedName name="_vena_CashFlowS2_CashFlowB2_R_5_632005310982914052">#REF!</definedName>
    <definedName name="_vena_CashFlowS2_CashFlowB2_R_5_632005310982914054">#REF!</definedName>
    <definedName name="_vena_CashFlowS2_CashFlowB2_R_5_632005310982914056">#REF!</definedName>
    <definedName name="_vena_CashFlowS2_CashFlowB2_R_5_632005310987108357">#REF!</definedName>
    <definedName name="_vena_CashFlowS2_CashFlowB2_R_5_632005310995496960">#REF!</definedName>
    <definedName name="_vena_CashFlowS2_CashFlowB2_R_5_632005310995496962">#REF!</definedName>
    <definedName name="_vena_CashFlowS2_CashFlowB2_R_5_632005310995496966">#REF!</definedName>
    <definedName name="_vena_CashFlowS2_CashFlowB2_R_5_632005311008079873">#REF!</definedName>
    <definedName name="_vena_CashFlowS2_CashFlowB2_R_5_632005311012274180">#REF!</definedName>
    <definedName name="_vena_CashFlowS2_CashFlowB2_R_5_632005311012274184">#REF!</definedName>
    <definedName name="_vena_CashFlowS2_CashFlowB2_R_5_632005311016468480">#REF!</definedName>
    <definedName name="_vena_CashFlowS2_CashFlowB2_R_5_632005311016468486">#REF!</definedName>
    <definedName name="_vena_CashFlowS2_CashFlowB2_R_5_632005311033245699">#REF!</definedName>
    <definedName name="_vena_CashFlowS2_CashFlowB2_R_5_632005311033245703">#REF!</definedName>
    <definedName name="_vena_CashFlowS2_CashFlowB2_R_5_632005311037440008">#REF!</definedName>
    <definedName name="_vena_CashFlowS2_CashFlowB2_R_5_632005311041634304">#REF!</definedName>
    <definedName name="_vena_CashFlowS2_CashFlowB2_R_5_632005311041634306">#REF!</definedName>
    <definedName name="_vena_CashFlowS2_CashFlowB2_R_5_632005311041634308">#REF!</definedName>
    <definedName name="_vena_CashFlowS2_CashFlowB2_R_5_632005311062605830">#REF!</definedName>
    <definedName name="_vena_CashFlowS2_CashFlowB2_R_5_632005311070994432">#REF!</definedName>
    <definedName name="_vena_CashFlowS2_CashFlowB2_R_5_632005311070994434">#REF!</definedName>
    <definedName name="_vena_CashFlowS2_CashFlowB2_R_5_632005311070994436">#REF!</definedName>
    <definedName name="_vena_CashFlowS2_CashFlowB2_R_5_632005311070994438">#REF!</definedName>
    <definedName name="_vena_CashFlowS2_CashFlowB2_R_5_632005311083577348">#REF!</definedName>
    <definedName name="_vena_CashFlowS2_CashFlowB2_R_5_632005311096160258">#REF!</definedName>
    <definedName name="_vena_CashFlowS2_CashFlowB2_R_5_632005311096160260">#REF!</definedName>
    <definedName name="_vena_CashFlowS2_CashFlowB2_R_5_632005311096160262">#REF!</definedName>
    <definedName name="_vena_CashFlowS2_CashFlowB2_R_5_632005311096160264">#REF!</definedName>
    <definedName name="_vena_CashFlowS2_CashFlowB2_R_5_632005311100354567">#REF!</definedName>
    <definedName name="_vena_CashFlowS2_CashFlowB2_R_5_632005311121326082">#REF!</definedName>
    <definedName name="_vena_CashFlowS2_CashFlowB2_R_5_632005311121326086">#REF!</definedName>
    <definedName name="_vena_CashFlowS2_CashFlowB2_R_5_632005311125520384">#REF!</definedName>
    <definedName name="_vena_CashFlowS2_CashFlowB2_R_5_632005311125520386">#REF!</definedName>
    <definedName name="_vena_CashFlowS2_CashFlowB2_R_5_632005311125520392">#REF!</definedName>
    <definedName name="_vena_CashFlowS2_CashFlowB2_R_5_632005311146491912">#REF!</definedName>
    <definedName name="_vena_CashFlowS2_CashFlowB2_R_5_632005311150686208">#REF!</definedName>
    <definedName name="_vena_CashFlowS2_CashFlowB2_R_5_632005311154880512">#REF!</definedName>
    <definedName name="_vena_CashFlowS2_CashFlowB2_R_5_632005311154880514">#REF!</definedName>
    <definedName name="_vena_CashFlowS2_CashFlowB2_R_5_632005311154880516">#REF!</definedName>
    <definedName name="_vena_CashFlowS2_CashFlowB2_R_5_632005311159074816">#REF!</definedName>
    <definedName name="_vena_CashFlowS2_CashFlowB2_R_5_632005311175852035">#REF!</definedName>
    <definedName name="_vena_CashFlowS2_CashFlowB2_R_5_632005311175852039">#REF!</definedName>
    <definedName name="_vena_CashFlowS2_CashFlowB2_R_5_632005311184240640">#REF!</definedName>
    <definedName name="_vena_CashFlowS2_CashFlowB2_R_5_632005311184240642">#REF!</definedName>
    <definedName name="_vena_CashFlowS2_CashFlowB2_R_5_632005311184240644">#REF!</definedName>
    <definedName name="_vena_CashFlowS2_CashFlowB2_R_5_632005311188434945">#REF!</definedName>
    <definedName name="_vena_CashFlowS2_CashFlowB2_R_5_632005311209406470">#REF!</definedName>
    <definedName name="_vena_CashFlowS2_CashFlowB2_R_5_632005311209406472">#REF!</definedName>
    <definedName name="_vena_CashFlowS2_CashFlowB2_R_5_632005311213600768">#REF!</definedName>
    <definedName name="_vena_CashFlowS2_CashFlowB2_R_5_632005311213600770">#REF!</definedName>
    <definedName name="_vena_CashFlowS2_CashFlowB2_R_5_632005311230377986">#REF!</definedName>
    <definedName name="_vena_CashFlowS2_CashFlowB2_R_5_632005311234572292">#REF!</definedName>
    <definedName name="_vena_CashFlowS2_CashFlowB2_R_5_632005311234572294">#REF!</definedName>
    <definedName name="_vena_CashFlowS2_CashFlowB2_R_5_632005311238766592">#REF!</definedName>
    <definedName name="_vena_CashFlowS2_CashFlowB2_R_5_632005311238766596">#REF!</definedName>
    <definedName name="_vena_CashFlowS2_CashFlowB2_R_5_632005311238766600">#REF!</definedName>
    <definedName name="_vena_CashFlowS2_CashFlowB2_R_5_632005311255543815">#REF!</definedName>
    <definedName name="_vena_CashFlowS2_CashFlowB2_R_5_632005311259738112">#REF!</definedName>
    <definedName name="_vena_CashFlowS2_CashFlowB2_R_5_632005311259738114">#REF!</definedName>
    <definedName name="_vena_CashFlowS2_CashFlowB2_R_5_632005311263932420">#REF!</definedName>
    <definedName name="_vena_CashFlowS2_CashFlowB2_R_5_632005311263932422">#REF!</definedName>
    <definedName name="_vena_CashFlowS2_CashFlowB2_R_5_632005311268126720">#REF!</definedName>
    <definedName name="_vena_CashFlowS2_CashFlowB2_R_5_632005311268126726">#REF!</definedName>
    <definedName name="_vena_CashFlowS2_CashFlowB2_R_5_632005311268126728">#REF!</definedName>
    <definedName name="_vena_CashFlowS2_CashFlowB2_R_5_632005311284903938">#REF!</definedName>
    <definedName name="_vena_CashFlowS2_CashFlowB2_R_5_632005311284903942">#REF!</definedName>
    <definedName name="_vena_CashFlowS2_CashFlowB2_R_5_632005311289098249">#REF!</definedName>
    <definedName name="_vena_CashFlowS2_CashFlowB2_R_5_632005311293292544">#REF!</definedName>
    <definedName name="_vena_CashFlowS2_CashFlowB2_R_5_632005311293292546">#REF!</definedName>
    <definedName name="_vena_CashFlowS2_CashFlowB2_R_5_632005311293292548">#REF!</definedName>
    <definedName name="_vena_CashFlowS2_CashFlowB2_R_5_632005311297486850">#REF!</definedName>
    <definedName name="_vena_CashFlowS2_CashFlowB2_R_5_632005311297486852">#REF!</definedName>
    <definedName name="_vena_CashFlowS2_CashFlowB2_R_5_632005311318458370">#REF!</definedName>
    <definedName name="_vena_CashFlowS2_CashFlowB2_R_5_632005311318458372">#REF!</definedName>
    <definedName name="_vena_CashFlowS2_CashFlowB2_R_5_632005311318458374">#REF!</definedName>
    <definedName name="_vena_CashFlowS2_CashFlowB2_R_5_632005311318458376">#REF!</definedName>
    <definedName name="_vena_CashFlowS2_CashFlowB2_R_5_632005311322652677">#REF!</definedName>
    <definedName name="_vena_CashFlowS2_CashFlowB2_R_5_632005311322652679">#REF!</definedName>
    <definedName name="_vena_CashFlowS2_CashFlowB2_R_5_632005311335235592">#REF!</definedName>
    <definedName name="_vena_CashFlowS2_CashFlowB2_R_5_632005311339429888">#REF!</definedName>
    <definedName name="_vena_CashFlowS2_CashFlowB2_R_5_632005311339429890">#REF!</definedName>
    <definedName name="_vena_CashFlowS2_CashFlowB2_R_5_632005311339429892">#REF!</definedName>
    <definedName name="_vena_CashFlowS2_CashFlowB2_R_5_632005311339429894">#REF!</definedName>
    <definedName name="_vena_CashFlowS2_CashFlowB2_R_5_632005311343624200">#REF!</definedName>
    <definedName name="_vena_CashFlowS2_CashFlowB2_R_5_632005311347818496">#REF!</definedName>
    <definedName name="_vena_CashFlowS2_CashFlowB2_R_5_632005311347818498">#REF!</definedName>
    <definedName name="_vena_CashFlowS2_CashFlowB2_R_5_632005311347818500">#REF!</definedName>
    <definedName name="_vena_CashFlowS2_CashFlowB2_R_5_632005311352012802">#REF!</definedName>
    <definedName name="_vena_CashFlowS2_CashFlowB2_R_5_632005311352012804">#REF!</definedName>
    <definedName name="_vena_CashFlowS2_CashFlowB2_R_5_632005311377178626">#REF!</definedName>
    <definedName name="_vena_CashFlowS2_CashFlowB2_R_5_632005311377178628">#REF!</definedName>
    <definedName name="_vena_CashFlowS2_CashFlowB2_R_5_632005311377178630">#REF!</definedName>
    <definedName name="_vena_CashFlowS2_CashFlowB2_R_5_632005311377178632">#REF!</definedName>
    <definedName name="_vena_CashFlowS2_CashFlowB2_R_5_632005311381372931">#REF!</definedName>
    <definedName name="_vena_CashFlowS2_CashFlowB2_R_5_632005311381372933">#REF!</definedName>
    <definedName name="_vena_CashFlowS2_CashFlowB2_R_5_632005311398150152">#REF!</definedName>
    <definedName name="_vena_CashFlowS2_CashFlowB2_R_5_632005311402344448">#REF!</definedName>
    <definedName name="_vena_CashFlowS2_CashFlowB2_R_5_632005311402344450">#REF!</definedName>
    <definedName name="_vena_CashFlowS2_CashFlowB2_R_5_632005311402344452">#REF!</definedName>
    <definedName name="_vena_CashFlowS2_CashFlowB2_R_5_632005311406538754">#REF!</definedName>
    <definedName name="_vena_CashFlowS2_CashFlowB2_R_5_632005311406538756">#REF!</definedName>
    <definedName name="_vena_CashFlowS2_CashFlowB2_R_5_632005311406538758">#REF!</definedName>
    <definedName name="_vena_CashFlowS2_CashFlowB2_R_5_632005311423315976">#REF!</definedName>
    <definedName name="_vena_CashFlowS2_CashFlowB2_R_5_632005311427510272">#REF!</definedName>
    <definedName name="_vena_CashFlowS2_CashFlowB2_R_5_632005311427510274">#REF!</definedName>
    <definedName name="_vena_CashFlowS2_CashFlowB2_R_5_632005311431704581">#REF!</definedName>
    <definedName name="_vena_CashFlowS2_CashFlowB2_R_5_632005311431704583">#REF!</definedName>
    <definedName name="_vena_CashFlowS2_CashFlowB2_R_5_632005311435898880">#REF!</definedName>
    <definedName name="_vena_CashFlowS2_CashFlowB2_R_5_632005311435898882">#REF!</definedName>
    <definedName name="_vena_CashFlowS2_CashFlowB2_R_5_632005311440093184">#REF!</definedName>
    <definedName name="_vena_CashFlowS2_CashFlowB2_R_5_632005311452676096">#REF!</definedName>
    <definedName name="_vena_CashFlowS2_CashFlowB2_R_5_632005311452676098">#REF!</definedName>
    <definedName name="_vena_CashFlowS2_CashFlowB2_R_5_632005311452676100">#REF!</definedName>
    <definedName name="_vena_CashFlowS2_CashFlowB2_R_5_632005311452676102">#REF!</definedName>
    <definedName name="_vena_CashFlowS2_CashFlowB2_R_5_632005311456870402">#REF!</definedName>
    <definedName name="_vena_CashFlowS2_CashFlowB2_R_5_632005311473647616">#REF!</definedName>
    <definedName name="_vena_CashFlowS2_CashFlowB2_R_5_632005311477841923">#REF!</definedName>
    <definedName name="_vena_CashFlowS2_CashFlowB2_R_5_632005311477841925">#REF!</definedName>
    <definedName name="_vena_CashFlowS2_CashFlowB2_R_5_632005311477841927">#REF!</definedName>
    <definedName name="_vena_CashFlowS2_CashFlowB2_R_5_632005311482036224">#REF!</definedName>
    <definedName name="_vena_CashFlowS2_CashFlowB2_R_5_632005311482036226">#REF!</definedName>
    <definedName name="_vena_CashFlowS2_CashFlowB2_R_5_632005311486230528">#REF!</definedName>
    <definedName name="_vena_CashFlowS2_CashFlowB2_R_5_632005311486230530">#REF!</definedName>
    <definedName name="_vena_CashFlowS2_CashFlowB2_R_5_632005311503007752">#REF!</definedName>
    <definedName name="_vena_CashFlowS2_CashFlowB2_R_5_632005311507202050">#REF!</definedName>
    <definedName name="_vena_CashFlowS2_CashFlowB2_R_5_632005311507202054">#REF!</definedName>
    <definedName name="_vena_CashFlowS2_CashFlowB2_R_5_632005311507202056">#REF!</definedName>
    <definedName name="_vena_CashFlowS2_CashFlowB2_R_5_632005311511396352">#REF!</definedName>
    <definedName name="_vena_CashFlowS2_CashFlowB2_R_5_632005311511396358">#REF!</definedName>
    <definedName name="_vena_CashFlowS2_CashFlowB2_R_5_632005311515590656">#REF!</definedName>
    <definedName name="_vena_CashFlowS2_CashFlowB2_R_5_632005311515590658">#REF!</definedName>
    <definedName name="_vena_CashFlowS2_CashFlowB2_R_5_632005311523979268">#REF!</definedName>
    <definedName name="_vena_CashFlowS2_CashFlowB2_R_5_632005311532367880">#REF!</definedName>
    <definedName name="_vena_CashFlowS2_CashFlowB2_R_5_632005311536562178">#REF!</definedName>
    <definedName name="_vena_CashFlowS2_CashFlowB2_R_5_632005311536562180">#REF!</definedName>
    <definedName name="_vena_CashFlowS2_CashFlowB2_R_5_632005311540756486">#REF!</definedName>
    <definedName name="_vena_CashFlowS2_CashFlowB2_R_5_632005311540756488">#REF!</definedName>
    <definedName name="_vena_CashFlowS2_CashFlowB2_R_5_632005311544950784">#REF!</definedName>
    <definedName name="_vena_CashFlowS2_CashFlowB2_R_5_632005311549145088">#REF!</definedName>
    <definedName name="_vena_CashFlowS2_CashFlowB2_R_5_632005311549145090">#REF!</definedName>
    <definedName name="_vena_CashFlowS2_CashFlowB2_R_5_632005311549145096">#REF!</definedName>
    <definedName name="_vena_CashFlowS2_CashFlowB2_R_5_632005311557533704">#REF!</definedName>
    <definedName name="_vena_CashFlowS2_CashFlowB2_R_5_632005311565922304">#REF!</definedName>
    <definedName name="_vena_CashFlowS2_CashFlowB2_R_5_632005311570116610">#REF!</definedName>
    <definedName name="_vena_CashFlowS2_CashFlowB2_R_5_632005311570116612">#REF!</definedName>
    <definedName name="_vena_CashFlowS2_CashFlowB2_R_5_632005311570116614">#REF!</definedName>
    <definedName name="_vena_CashFlowS2_CashFlowB2_R_5_632005311574310912">#REF!</definedName>
    <definedName name="_vena_CashFlowS2_CashFlowB2_R_5_632005311574310916">#REF!</definedName>
    <definedName name="_vena_CashFlowS2_CashFlowB2_R_5_632005311574310918">#REF!</definedName>
    <definedName name="_vena_CashFlowS2_CashFlowB2_R_5_632005311586893833">#REF!</definedName>
    <definedName name="_vena_CashFlowS2_CashFlowB2_R_5_632005311599476737">#REF!</definedName>
    <definedName name="_vena_CashFlowS2_CashFlowB2_R_5_632005311603671046">#REF!</definedName>
    <definedName name="_vena_CashFlowS2_CashFlowB2_R_5_632005311603671049">#REF!</definedName>
    <definedName name="_vena_CashFlowS2_CashFlowB2_R_5_632005311607865344">#REF!</definedName>
    <definedName name="_vena_CashFlowS2_CashFlowB2_R_5_632005311607865346">#REF!</definedName>
    <definedName name="_vena_CashFlowS2_CashFlowB2_R_5_632005311612059648">#REF!</definedName>
    <definedName name="_vena_CashFlowS2_CashFlowB2_R_5_632005311612059650">#REF!</definedName>
    <definedName name="_vena_CashFlowS2_CashFlowB2_R_5_632005311628836870">#REF!</definedName>
    <definedName name="_vena_CashFlowS2_CashFlowB2_R_5_632005311641419782">#REF!</definedName>
    <definedName name="_vena_CashFlowS2_CashFlowB2_R_5_632005311645614080">#REF!</definedName>
    <definedName name="_vena_CashFlowS2_CashFlowB2_R_5_632005311645614082">#REF!</definedName>
    <definedName name="_vena_CashFlowS2_CashFlowB2_R_5_632005311649808390">#REF!</definedName>
    <definedName name="_vena_CashFlowS2_CashFlowB2_R_5_632005311649808392">#REF!</definedName>
    <definedName name="_vena_CashFlowS2_CashFlowB2_R_5_632005311654002688">#REF!</definedName>
    <definedName name="_vena_CashFlowS2_CashFlowB2_R_5_632005311654002690">#REF!</definedName>
    <definedName name="_vena_CashFlowS2_CashFlowB2_R_5_632005311654002694">#REF!</definedName>
    <definedName name="_vena_CashFlowS2_CashFlowB2_R_5_632005311654002696">#REF!</definedName>
    <definedName name="_vena_CashFlowS2_CashFlowB2_R_5_632005311674974208">#REF!</definedName>
    <definedName name="_vena_CashFlowS2_CashFlowB2_R_5_632005311674974217">#REF!</definedName>
    <definedName name="_vena_CashFlowS2_CashFlowB2_R_5_632005311679168512">#REF!</definedName>
    <definedName name="_vena_CashFlowS2_CashFlowB2_R_5_632005311679168514">#REF!</definedName>
    <definedName name="_vena_CashFlowS2_CashFlowB2_R_5_632005311679168516">#REF!</definedName>
    <definedName name="_vena_CashFlowS2_CashFlowB2_R_5_632005311683362816">#REF!</definedName>
    <definedName name="_vena_CashFlowS2_CashFlowB2_R_5_632005311683362818">#REF!</definedName>
    <definedName name="_vena_CashFlowS2_CashFlowB2_R_5_632005311691751424">#REF!</definedName>
    <definedName name="_vena_CashFlowS2_CashFlowB2_R_5_632005311700140038">#REF!</definedName>
    <definedName name="_vena_CashFlowS2_CashFlowB2_R_5_632005311704334340">#REF!</definedName>
    <definedName name="_vena_CashFlowS2_CashFlowB2_R_5_632005311704334342">#REF!</definedName>
    <definedName name="_vena_CashFlowS2_CashFlowB2_R_5_632005311704334344">#REF!</definedName>
    <definedName name="_vena_CashFlowS2_CashFlowB2_R_5_632005311704334346">#REF!</definedName>
    <definedName name="_vena_CashFlowS2_CashFlowB2_R_5_632005311708528643">#REF!</definedName>
    <definedName name="_vena_CashFlowS2_CashFlowB2_R_5_632005311725305856">#REF!</definedName>
    <definedName name="_vena_CashFlowS2_CashFlowB2_R_5_632005311729500162">#REF!</definedName>
    <definedName name="_vena_CashFlowS2_CashFlowB2_R_5_632005311729500164">#REF!</definedName>
    <definedName name="_vena_CashFlowS2_CashFlowB2_R_5_632005311729500168">#REF!</definedName>
    <definedName name="_vena_CashFlowS2_CashFlowB2_R_5_632005311733694472">#REF!</definedName>
    <definedName name="_vena_CashFlowS2_CashFlowB2_R_5_632005311737888768">#REF!</definedName>
    <definedName name="_vena_CashFlowS2_CashFlowB2_R_5_632005311737888770">#REF!</definedName>
    <definedName name="_vena_CashFlowS2_CashFlowB2_R_5_632005311737888772">#REF!</definedName>
    <definedName name="_vena_CashFlowS2_CashFlowB2_R_5_632005311758860291">#REF!</definedName>
    <definedName name="_vena_CashFlowS2_CashFlowB2_R_5_632005311758860295">#REF!</definedName>
    <definedName name="_vena_CashFlowS2_CashFlowB2_R_5_632005311758860297">#REF!</definedName>
    <definedName name="_vena_CashFlowS2_CashFlowB2_R_5_632005311763054592">#REF!</definedName>
    <definedName name="_vena_CashFlowS2_CashFlowB2_R_5_632005311763054594">#REF!</definedName>
    <definedName name="_vena_CashFlowS2_CashFlowB2_R_5_632005311763054596">#REF!</definedName>
    <definedName name="_vena_CashFlowS2_CashFlowB2_R_5_632005311763054598">#REF!</definedName>
    <definedName name="_vena_CashFlowS2_CashFlowB2_R_5_632005311771443204">#REF!</definedName>
    <definedName name="_vena_CashFlowS2_CashFlowB2_R_5_632005311784026112">#REF!</definedName>
    <definedName name="_vena_CashFlowS2_CashFlowB2_R_5_632005311784026114">#REF!</definedName>
    <definedName name="_vena_CashFlowS2_CashFlowB2_R_5_632005311784026116">#REF!</definedName>
    <definedName name="_vena_CashFlowS2_CashFlowB2_R_5_632005311788220419">#REF!</definedName>
    <definedName name="_vena_CashFlowS2_CashFlowB2_R_5_632005311788220421">#REF!</definedName>
    <definedName name="_vena_CashFlowS2_CashFlowB2_R_5_632005311788220425">#REF!</definedName>
    <definedName name="_vena_CashFlowS2_CashFlowB2_R_5_632005311792414722">#REF!</definedName>
    <definedName name="_vena_CashFlowS2_CashFlowB2_R_5_632005311792414724">#REF!</definedName>
    <definedName name="_vena_CashFlowS2_CashFlowB2_R_5_632005311792414726">#REF!</definedName>
    <definedName name="_vena_CashFlowS2_CashFlowB2_R_5_632005311809191946">#REF!</definedName>
    <definedName name="_vena_CashFlowS2_CashFlowB2_R_5_632005311817580544">#REF!</definedName>
    <definedName name="_vena_CashFlowS2_CashFlowB2_R_5_632005311817580546">#REF!</definedName>
    <definedName name="_vena_CashFlowS2_CashFlowB2_R_5_632005311817580548">#REF!</definedName>
    <definedName name="_vena_CashFlowS2_CashFlowB2_R_5_632005311817580550">#REF!</definedName>
    <definedName name="_vena_CashFlowS2_CashFlowB2_R_5_632005311817580552">#REF!</definedName>
    <definedName name="_vena_CashFlowS2_CashFlowB2_R_5_632005311821774848">#REF!</definedName>
    <definedName name="_vena_CashFlowS2_CashFlowB2_R_5_632005311838552072">#REF!</definedName>
    <definedName name="_vena_CashFlowS2_CashFlowB2_R_5_632005311842746368">#REF!</definedName>
    <definedName name="_vena_CashFlowS2_CashFlowB2_R_5_632005311842746370">#REF!</definedName>
    <definedName name="_vena_CashFlowS2_CashFlowB2_R_5_632005311842746372">#REF!</definedName>
    <definedName name="_vena_CashFlowS2_CashFlowB2_R_5_632005311846940672">#REF!</definedName>
    <definedName name="_vena_CashFlowS2_CashFlowB2_R_5_632005311846940674">#REF!</definedName>
    <definedName name="_vena_CashFlowS2_CashFlowB2_R_5_632005311859523594">#REF!</definedName>
    <definedName name="_vena_CashFlowS2_CashFlowB2_R_5_632005311863717888">#REF!</definedName>
    <definedName name="_vena_CashFlowS2_CashFlowB2_R_5_632005311867912192">#REF!</definedName>
    <definedName name="_vena_CashFlowS2_CashFlowB2_R_5_632005311867912194">#REF!</definedName>
    <definedName name="_vena_CashFlowS2_CashFlowB2_R_5_632005311867912196">#REF!</definedName>
    <definedName name="_vena_CashFlowS2_CashFlowB2_R_5_632005311867912198">#REF!</definedName>
    <definedName name="_vena_CashFlowS2_CashFlowB2_R_5_632005311872106499">#REF!</definedName>
    <definedName name="_vena_CashFlowS2_CashFlowB2_R_5_632005311884689412">#REF!</definedName>
    <definedName name="_vena_CashFlowS2_CashFlowB2_R_5_632005311888883714">#REF!</definedName>
    <definedName name="_vena_CashFlowS2_CashFlowB2_R_5_632005311888883718">#REF!</definedName>
    <definedName name="_vena_CashFlowS2_CashFlowB2_R_5_632005311893078018">#REF!</definedName>
    <definedName name="_vena_CashFlowS2_CashFlowB2_R_5_632005311893078020">#REF!</definedName>
    <definedName name="_vena_CashFlowS2_CashFlowB2_R_5_632005311893078022">#REF!</definedName>
    <definedName name="_vena_CashFlowS2_CashFlowB2_R_5_632005311897272322">#REF!</definedName>
    <definedName name="_vena_CashFlowS2_CashFlowB2_R_5_632005311897272324">#REF!</definedName>
    <definedName name="_vena_CashFlowS2_CashFlowB2_R_5_632005311914049538">#REF!</definedName>
    <definedName name="_vena_CashFlowS2_CashFlowB2_R_5_632005311918243845">#REF!</definedName>
    <definedName name="_vena_CashFlowS2_CashFlowB2_R_5_632005311918243847">#REF!</definedName>
    <definedName name="_vena_CashFlowS2_CashFlowB2_R_5_632005311918243849">#REF!</definedName>
    <definedName name="_vena_CashFlowS2_CashFlowB2_R_5_632005311922438144">#REF!</definedName>
    <definedName name="_vena_CashFlowS2_CashFlowB2_R_5_632005311922438150">#REF!</definedName>
    <definedName name="_vena_CashFlowS2_CashFlowB2_R_5_632005311939215368">#REF!</definedName>
    <definedName name="_vena_CashFlowS2_CashFlowB2_R_5_632005311943409668">#REF!</definedName>
    <definedName name="_vena_CashFlowS2_CashFlowB2_R_5_632005311943409670">#REF!</definedName>
    <definedName name="_vena_CashFlowS2_CashFlowB2_R_5_632005311943409672">#REF!</definedName>
    <definedName name="_vena_CashFlowS2_CashFlowB2_R_5_632005311943409674">#REF!</definedName>
    <definedName name="_vena_CashFlowS2_CashFlowB2_R_5_632005311947603973">#REF!</definedName>
    <definedName name="_vena_CashFlowS2_CashFlowB2_R_5_632005311947603975">#REF!</definedName>
    <definedName name="_vena_CashFlowS2_CashFlowB2_R_5_632005311960186888">#REF!</definedName>
    <definedName name="_vena_CashFlowS2_CashFlowB2_R_5_632005311964381184">#REF!</definedName>
    <definedName name="_vena_CashFlowS2_CashFlowB2_R_5_632005311964381192">#REF!</definedName>
    <definedName name="_vena_CashFlowS2_CashFlowB2_R_5_632005311968575488">#REF!</definedName>
    <definedName name="_vena_CashFlowS2_CashFlowB2_R_5_632005311972769793">#REF!</definedName>
    <definedName name="_vena_CashFlowS2_CashFlowB2_R_5_632005311972769795">#REF!</definedName>
    <definedName name="_vena_CashFlowS2_CashFlowB2_R_5_632005311972769797">#REF!</definedName>
    <definedName name="_vena_CashFlowS2_CashFlowB2_R_5_632005311972769805">#REF!</definedName>
    <definedName name="_vena_CashFlowS2_CashFlowB2_R_5_632005311976964096">#REF!</definedName>
    <definedName name="_vena_CashFlowS2_CashFlowB2_R_5_632005311976964121">#REF!</definedName>
    <definedName name="_vena_CashFlowS2_CashFlowB2_R_5_632005311997935642">#REF!</definedName>
    <definedName name="_vena_CashFlowS2_CashFlowB2_R_5_632005312002129944">#REF!</definedName>
    <definedName name="_vena_CashFlowS2_CashFlowB2_R_5_632005312002129952">#REF!</definedName>
    <definedName name="_vena_CashFlowS2_CashFlowB2_R_5_632005312002129961">#REF!</definedName>
    <definedName name="_vena_CashFlowS2_CashFlowB2_R_5_632005312006324232">#REF!</definedName>
    <definedName name="_vena_CashFlowS2_CashFlowB2_R_5_632005312006324257">#REF!</definedName>
    <definedName name="_vena_CashFlowS2_CashFlowB2_R_5_632005312027295755">#REF!</definedName>
    <definedName name="_vena_CashFlowS2_CashFlowB2_R_5_632005312031490051">#REF!</definedName>
    <definedName name="_vena_CashFlowS2_CashFlowB2_R_5_632005312031490058">#REF!</definedName>
    <definedName name="_vena_CashFlowS2_CashFlowB2_R_5_632005312031490068">#REF!</definedName>
    <definedName name="_vena_CashFlowS2_CashFlowB2_R_5_632005312031490077">#REF!</definedName>
    <definedName name="_vena_CashFlowS2_CashFlowB2_R_5_632005312035684364">#REF!</definedName>
    <definedName name="_vena_CashFlowS2_CashFlowB2_R_5_632005312048267270">#REF!</definedName>
    <definedName name="_vena_CashFlowS2_CashFlowB2_R_5_632005312048267272">#REF!</definedName>
    <definedName name="_vena_CashFlowS2_CashFlowB2_R_5_632005312048267274">#REF!</definedName>
    <definedName name="_vena_CashFlowS2_CashFlowB2_R_5_632005312052461569">#REF!</definedName>
    <definedName name="_vena_CashFlowS2_CashFlowB2_R_5_632005312052461577">#REF!</definedName>
    <definedName name="_vena_CashFlowS2_CashFlowB2_R_5_632005312056655872">#REF!</definedName>
    <definedName name="_vena_CashFlowS2_CashFlowB2_R_5_632005312056655874">#REF!</definedName>
    <definedName name="_vena_CashFlowS2_CashFlowB2_R_5_632005312056655876">#REF!</definedName>
    <definedName name="_vena_CashFlowS2_CashFlowB2_R_5_632005312060850179">#REF!</definedName>
    <definedName name="_vena_CashFlowS2_CashFlowB2_R_5_632005312077627400">#REF!</definedName>
    <definedName name="_vena_CashFlowS2_CashFlowB2_R_5_632005312077627402">#REF!</definedName>
    <definedName name="_vena_CashFlowS2_CashFlowB2_R_5_632005312081821697">#REF!</definedName>
    <definedName name="_vena_CashFlowS2_CashFlowB2_R_5_632005312081821699">#REF!</definedName>
    <definedName name="_vena_CashFlowS2_CashFlowB2_R_5_632005312086016000">#REF!</definedName>
    <definedName name="_vena_CashFlowS2_CashFlowB2_R_5_632005312086016002">#REF!</definedName>
    <definedName name="_vena_CashFlowS2_CashFlowB2_R_5_632005312098598914">#REF!</definedName>
    <definedName name="_vena_CashFlowS2_CashFlowB2_R_5_632005312098598918">#REF!</definedName>
    <definedName name="_vena_CashFlowS2_CashFlowB2_R_5_632005312102793222">#REF!</definedName>
    <definedName name="_vena_CashFlowS2_CashFlowB2_R_5_632005312102793224">#REF!</definedName>
    <definedName name="_vena_CashFlowS2_CashFlowB2_R_5_632005312106987520">#REF!</definedName>
    <definedName name="_vena_CashFlowS2_CashFlowB2_R_5_632005312106987522">#REF!</definedName>
    <definedName name="_vena_CashFlowS2_CashFlowB2_R_5_632005312111181824">#REF!</definedName>
    <definedName name="_vena_CashFlowS2_CashFlowB2_R_5_632005312111181826">#REF!</definedName>
    <definedName name="_vena_CashFlowS2_CashFlowB2_R_5_632005312111181828">#REF!</definedName>
    <definedName name="_vena_CashFlowS2_CashFlowB2_R_5_632005312119570434">#REF!</definedName>
    <definedName name="_vena_CashFlowS2_CashFlowB2_R_5_632005312123764738">#REF!</definedName>
    <definedName name="_vena_CashFlowS2_CashFlowB2_R_5_632005312127959044">#REF!</definedName>
    <definedName name="_vena_CashFlowS2_CashFlowB2_R_5_632005312127959056">#REF!</definedName>
    <definedName name="_vena_CashFlowS2_CashFlowB2_R_5_632005312127959058">#REF!</definedName>
    <definedName name="_vena_CashFlowS2_CashFlowB2_R_5_632005312132153347">#REF!</definedName>
    <definedName name="_vena_CashFlowS2_CashFlowB2_R_5_632005312132153349">#REF!</definedName>
    <definedName name="_vena_CashFlowS2_CashFlowB2_R_5_632005312144736256">#REF!</definedName>
    <definedName name="_vena_CashFlowS2_CashFlowB2_R_5_632005312148930564">#REF!</definedName>
    <definedName name="_vena_CashFlowS2_CashFlowB2_R_5_632005312148930568">#REF!</definedName>
    <definedName name="_vena_CashFlowS2_CashFlowB2_R_5_632005312153124870">#REF!</definedName>
    <definedName name="_vena_CashFlowS2_CashFlowB2_R_5_632005312153124872">#REF!</definedName>
    <definedName name="_vena_CashFlowS2_CashFlowB2_R_5_632005312157319168">#REF!</definedName>
    <definedName name="_vena_CashFlowS2_CashFlowB2_R_5_632005312157319170">#REF!</definedName>
    <definedName name="_vena_CashFlowS2_CashFlowB2_R_5_632005312157319176">#REF!</definedName>
    <definedName name="_vena_CashFlowS2_CashFlowB2_R_5_632005312161513472">#REF!</definedName>
    <definedName name="_vena_CashFlowS2_CashFlowB2_R_5_632005312161513474">#REF!</definedName>
    <definedName name="_vena_CashFlowS2_CashFlowB2_R_5_632005312161513476">#REF!</definedName>
    <definedName name="_vena_CashFlowS2_CashFlowB2_R_5_632005312178290696">#REF!</definedName>
    <definedName name="_vena_CashFlowS2_CashFlowB2_R_5_632005312182484998">#REF!</definedName>
    <definedName name="_vena_CashFlowS2_CashFlowB2_R_5_632005312182485000">#REF!</definedName>
    <definedName name="_vena_CashFlowS2_CashFlowB2_R_5_632005312186679296">#REF!</definedName>
    <definedName name="_vena_CashFlowS2_CashFlowB2_R_5_632005312186679302">#REF!</definedName>
    <definedName name="_vena_CashFlowS2_CashFlowB2_R_5_632005312186679304">#REF!</definedName>
    <definedName name="_vena_CashFlowS2_CashFlowB2_R_5_632005312199262218">#REF!</definedName>
    <definedName name="_vena_CashFlowS2_CashFlowB2_R_5_632005312211845122">#REF!</definedName>
    <definedName name="_vena_CashFlowS2_CashFlowB2_R_5_632005312211845124">#REF!</definedName>
    <definedName name="_vena_CashFlowS2_CashFlowB2_R_5_632005312211845127">#REF!</definedName>
    <definedName name="_vena_CashFlowS2_CashFlowB2_R_5_632005312216039426">#REF!</definedName>
    <definedName name="_vena_CashFlowS2_CashFlowB2_R_5_632005312216039428">#REF!</definedName>
    <definedName name="_vena_CashFlowS2_CashFlowB2_R_5_632005312228622346">#REF!</definedName>
    <definedName name="_vena_CashFlowS2_CashFlowB2_R_5_632005312232816640">#REF!</definedName>
    <definedName name="_vena_CashFlowS2_CashFlowB2_R_5_632005312232816642">#REF!</definedName>
    <definedName name="_vena_CashFlowS2_CashFlowB2_R_5_632005312237010952">#REF!</definedName>
    <definedName name="_vena_CashFlowS2_CashFlowB2_R_5_632005312241205248">#REF!</definedName>
    <definedName name="_vena_CashFlowS2_CashFlowB2_R_5_632005312241205254">#REF!</definedName>
    <definedName name="_vena_CashFlowS2_CashFlowB2_R_5_632005312262176775">#REF!</definedName>
    <definedName name="_vena_CashFlowS2_CashFlowB2_R_5_632005312266371080">#REF!</definedName>
    <definedName name="_vena_CashFlowS2_CashFlowB2_R_5_632005312270565376">#REF!</definedName>
    <definedName name="_vena_CashFlowS2_CashFlowB2_R_5_632005312270565382">#REF!</definedName>
    <definedName name="_vena_CashFlowS2_CashFlowB2_R_5_632005312270565384">#REF!</definedName>
    <definedName name="_vena_CashFlowS2_CashFlowB2_R_5_632005312291536902">#REF!</definedName>
    <definedName name="_vena_CashFlowS2_CashFlowB2_R_5_632005312295731208">#REF!</definedName>
    <definedName name="_vena_CashFlowS2_CashFlowB2_R_5_632005312295731210">#REF!</definedName>
    <definedName name="_vena_CashFlowS2_CashFlowB2_R_5_632005312299925505">#REF!</definedName>
    <definedName name="_vena_CashFlowS2_CashFlowB2_R_5_632005312299925511">#REF!</definedName>
    <definedName name="_vena_CashFlowS2_CashFlowB2_R_5_632005312304119808">#REF!</definedName>
    <definedName name="_vena_CashFlowS2_CashFlowB2_R_5_632005312304119810">#REF!</definedName>
    <definedName name="_vena_CashFlowS2_CashFlowB2_R_5_632005312304119814">#REF!</definedName>
    <definedName name="_vena_CashFlowS2_CashFlowB2_R_5_632005312308314114">#REF!</definedName>
    <definedName name="_vena_CashFlowS2_CashFlowB2_R_5_632005312325091332">#REF!</definedName>
    <definedName name="_vena_CashFlowS2_CashFlowB2_R_5_632005312325091334">#REF!</definedName>
    <definedName name="_vena_CashFlowS2_CashFlowB2_R_5_632005312325091336">#REF!</definedName>
    <definedName name="_vena_CashFlowS2_CashFlowB2_R_5_632005312329285634">#REF!</definedName>
    <definedName name="_vena_CashFlowS2_CashFlowB2_R_5_632005312329285636">#REF!</definedName>
    <definedName name="_vena_CashFlowS2_CashFlowB2_R_5_632005312346062856">#REF!</definedName>
    <definedName name="_vena_CashFlowS2_CashFlowB2_R_5_632005312350257152">#REF!</definedName>
    <definedName name="_vena_CashFlowS2_CashFlowB2_R_5_632005312350257154">#REF!</definedName>
    <definedName name="_vena_CashFlowS2_CashFlowB2_R_5_632005312354451456">#REF!</definedName>
    <definedName name="_vena_CashFlowS2_CashFlowB2_R_5_632005312354451464">#REF!</definedName>
    <definedName name="_vena_CashFlowS2_CashFlowB2_R_5_632005312358645762">#REF!</definedName>
    <definedName name="_vena_CashFlowS2_CashFlowB2_R_5_632005312358645764">#REF!</definedName>
    <definedName name="_vena_CashFlowS2_CashFlowB2_R_5_632005312358645768">#REF!</definedName>
    <definedName name="_vena_CashFlowS2_CashFlowB2_R_5_632005312362840065">#REF!</definedName>
    <definedName name="_vena_CashFlowS2_CashFlowB2_R_5_632005312362840067">#REF!</definedName>
    <definedName name="_vena_CashFlowS2_CashFlowB2_R_5_632005312379617286">#REF!</definedName>
    <definedName name="_vena_CashFlowS2_CashFlowB2_R_5_632005312388005890">#REF!</definedName>
    <definedName name="_vena_CashFlowS2_CashFlowB2_R_5_632005312388005892">#REF!</definedName>
    <definedName name="_vena_CashFlowS2_CashFlowB2_R_5_632005312388005894">#REF!</definedName>
    <definedName name="_vena_CashFlowS2_CashFlowB2_R_5_632005312392200194">#REF!</definedName>
    <definedName name="_vena_CashFlowS2_CashFlowB2_R_5_632005312392200196">#REF!</definedName>
    <definedName name="_vena_CashFlowS2_CashFlowB2_R_5_632005312417366022">#REF!</definedName>
    <definedName name="_vena_CashFlowS2_CashFlowB2_R_5_632005312417366024">#REF!</definedName>
    <definedName name="_vena_CashFlowS2_CashFlowB2_R_5_632005312417366026">#REF!</definedName>
    <definedName name="_vena_CashFlowS2_CashFlowB2_R_5_632005312421560325">#REF!</definedName>
    <definedName name="_vena_CashFlowS2_CashFlowB2_R_5_632005312421560327">#REF!</definedName>
    <definedName name="_vena_CashFlowS2_CashFlowB2_R_5_632005312429948928">#REF!</definedName>
    <definedName name="_vena_CashFlowS2_CashFlowB2_R_5_632005312438337544">#REF!</definedName>
    <definedName name="_vena_CashFlowS2_CashFlowB2_R_5_632005312442531848">#REF!</definedName>
    <definedName name="_vena_CashFlowS2_CashFlowB2_R_5_632005312446726145">#REF!</definedName>
    <definedName name="_vena_CashFlowS2_CashFlowB2_R_5_632005312450920456">#REF!</definedName>
    <definedName name="_vena_CashFlowS2_CashFlowB2_R_5_632005312455114752">#REF!</definedName>
    <definedName name="_vena_CashFlowS2_CashFlowB2_R_5_632005312455114754">#REF!</definedName>
    <definedName name="_vena_CashFlowS2_CashFlowB2_R_5_632005312455114760">#REF!</definedName>
    <definedName name="_vena_CashFlowS2_CashFlowB2_R_5_632005312459309056">#REF!</definedName>
    <definedName name="_vena_CashFlowS2_CashFlowB2_R_5_632005312471891978">#REF!</definedName>
    <definedName name="_vena_CashFlowS2_CashFlowB2_R_5_632005312476086273">#REF!</definedName>
    <definedName name="_vena_CashFlowS2_CashFlowB2_R_5_632005312476086275">#REF!</definedName>
    <definedName name="_vena_CashFlowS2_CashFlowB2_R_5_632005312480280576">#REF!</definedName>
    <definedName name="_vena_CashFlowS2_CashFlowB2_R_5_632005312480280578">#REF!</definedName>
    <definedName name="_vena_CashFlowS2_CashFlowB2_R_5_632005312484474880">#REF!</definedName>
    <definedName name="_vena_CashFlowS2_CashFlowB2_R_5_632005312492863495">#REF!</definedName>
    <definedName name="_vena_CashFlowS2_CashFlowB2_R_5_632005312497057796">#REF!</definedName>
    <definedName name="_vena_CashFlowS2_CashFlowB2_R_5_632005312497057798">#REF!</definedName>
    <definedName name="_vena_CashFlowS2_CashFlowB2_R_5_632005312497057800">#REF!</definedName>
    <definedName name="_vena_CashFlowS2_CashFlowB2_R_5_632005312501252100">#REF!</definedName>
    <definedName name="_vena_CashFlowS2_CashFlowB2_R_5_632005312501252102">#REF!</definedName>
    <definedName name="_vena_CashFlowS2_CashFlowB2_R_5_632005312501252104">#REF!</definedName>
    <definedName name="_vena_CashFlowS2_CashFlowB2_R_5_632005312522223616">#REF!</definedName>
    <definedName name="_vena_CashFlowS2_CashFlowB2_R_5_632005312522223618">#REF!</definedName>
    <definedName name="_vena_CashFlowS2_CashFlowB2_R_5_632005312526417958">#REF!</definedName>
    <definedName name="_vena_CashFlowS2_CashFlowB2_R_5_632005312530612224">#REF!</definedName>
    <definedName name="_vena_CashFlowS2_CashFlowB2_R_5_632005312530612226">#REF!</definedName>
    <definedName name="_vena_CashFlowS2_CashFlowB2_R_5_632005312530612232">#REF!</definedName>
    <definedName name="_vena_CashFlowS2_CashFlowB2_R_5_632005312534806528">#REF!</definedName>
    <definedName name="_vena_CashFlowS2_CashFlowB2_R_5_632005312547389446">#REF!</definedName>
    <definedName name="_vena_CashFlowS2_CashFlowB2_R_5_632005312547389448">#REF!</definedName>
    <definedName name="_vena_CashFlowS2_CashFlowB2_R_5_632005312551583744">#REF!</definedName>
    <definedName name="_vena_CashFlowS2_CashFlowB2_R_5_632005312551583750">#REF!</definedName>
    <definedName name="_vena_CashFlowS2_CashFlowB2_R_5_632005312555778048">#REF!</definedName>
    <definedName name="_vena_CashFlowS2_CashFlowB2_R_5_632005312564166664">#REF!</definedName>
    <definedName name="_vena_CashFlowS2_CashFlowB2_R_5_632005312568360964">#REF!</definedName>
    <definedName name="_vena_CashFlowS2_CashFlowB2_R_5_632005312568360968">#REF!</definedName>
    <definedName name="_vena_CashFlowS2_CashFlowB2_R_5_632005312572555270">#REF!</definedName>
    <definedName name="_vena_CashFlowS2_CashFlowB2_R_5_632005312572555272">#REF!</definedName>
    <definedName name="_vena_CashFlowS2_CashFlowB2_R_5_632005312576749568">#REF!</definedName>
    <definedName name="_vena_CashFlowS2_CashFlowB2_R_5_632005312576749570">#REF!</definedName>
    <definedName name="_vena_CashFlowS2_CashFlowB2_R_5_632005312576749576">#REF!</definedName>
    <definedName name="_vena_CashFlowS2_CashFlowB2_R_5_632005312580943872">#REF!</definedName>
    <definedName name="_vena_CashFlowS2_CashFlowB2_R_5_632005312585138180">#REF!</definedName>
    <definedName name="_vena_CashFlowS2_CashFlowB2_R_5_632005312597721093">#REF!</definedName>
    <definedName name="_vena_CashFlowS2_CashFlowB2_R_5_632005312597721095">#REF!</definedName>
    <definedName name="_vena_CashFlowS2_CashFlowB2_R_5_632005312597721097">#REF!</definedName>
    <definedName name="_vena_CashFlowS2_CashFlowB2_R_5_632005312601915392">#REF!</definedName>
    <definedName name="_vena_CashFlowS2_CashFlowB2_R_5_632005312601915396">#REF!</definedName>
    <definedName name="_vena_CashFlowS2_CashFlowB2_R_5_632005312601915398">#REF!</definedName>
    <definedName name="_vena_CashFlowS2_CashFlowB2_R_5_632802684999303168">#REF!</definedName>
    <definedName name="_vena_CashFlowS2_CashFlowB2_R_5_632802806714466304">#REF!</definedName>
    <definedName name="_vena_CashFlowS2_CashFlowB2_R_5_640425049593872384">#REF!</definedName>
    <definedName name="_vena_CashFlowS2_CashFlowB2_R_5_640425049946193920">#REF!</definedName>
    <definedName name="_vena_CashFlowS2_CashFlowB2_R_5_640425050315292672">#REF!</definedName>
    <definedName name="_vena_CashFlowS2_CashFlowB2_R_5_672280564707885073">#REF!</definedName>
    <definedName name="_vena_CashFlowS2_CashFlowB2_R_5_820620957949886465">#REF!</definedName>
    <definedName name="_vena_CashFlowS2_CashFlowB2_R_5_969124762453147649">#REF!</definedName>
    <definedName name="_vena_CashFlowS2_CashFlowB2_R_5_969124837275336705">#REF!</definedName>
    <definedName name="_vena_CashFlowS2_CashFlowB2_R_5_969124902391644161">#REF!</definedName>
    <definedName name="_vena_CashFlowS2_CashFlowB2_R_5_969124968162525249">#REF!</definedName>
    <definedName name="_vena_CashFlowS2_CashFlowB2_R_5_979193608274313216">#REF!</definedName>
    <definedName name="_vena_CashFlowS2_CashFlowB3_C_8_632005313629519872">#REF!</definedName>
    <definedName name="_vena_CashFlowS2_CashFlowB3_C_8_632005313629519872_1">#REF!</definedName>
    <definedName name="_vena_CashFlowS2_CashFlowB3_C_8_632005313629519872_10">#REF!</definedName>
    <definedName name="_vena_CashFlowS2_CashFlowB3_C_8_632005313629519872_11">#REF!</definedName>
    <definedName name="_vena_CashFlowS2_CashFlowB3_C_8_632005313629519872_12">#REF!</definedName>
    <definedName name="_vena_CashFlowS2_CashFlowB3_C_8_632005313629519872_13">#REF!</definedName>
    <definedName name="_vena_CashFlowS2_CashFlowB3_C_8_632005313629519872_14">#REF!</definedName>
    <definedName name="_vena_CashFlowS2_CashFlowB3_C_8_632005313629519872_15">#REF!</definedName>
    <definedName name="_vena_CashFlowS2_CashFlowB3_C_8_632005313629519872_16">#REF!</definedName>
    <definedName name="_vena_CashFlowS2_CashFlowB3_C_8_632005313629519872_17">#REF!</definedName>
    <definedName name="_vena_CashFlowS2_CashFlowB3_C_8_632005313629519872_18">#REF!</definedName>
    <definedName name="_vena_CashFlowS2_CashFlowB3_C_8_632005313629519872_19">#REF!</definedName>
    <definedName name="_vena_CashFlowS2_CashFlowB3_C_8_632005313629519872_2">#REF!</definedName>
    <definedName name="_vena_CashFlowS2_CashFlowB3_C_8_632005313629519872_20">#REF!</definedName>
    <definedName name="_vena_CashFlowS2_CashFlowB3_C_8_632005313629519872_21">#REF!</definedName>
    <definedName name="_vena_CashFlowS2_CashFlowB3_C_8_632005313629519872_22">#REF!</definedName>
    <definedName name="_vena_CashFlowS2_CashFlowB3_C_8_632005313629519872_23">#REF!</definedName>
    <definedName name="_vena_CashFlowS2_CashFlowB3_C_8_632005313629519872_24">#REF!</definedName>
    <definedName name="_vena_CashFlowS2_CashFlowB3_C_8_632005313629519872_25">#REF!</definedName>
    <definedName name="_vena_CashFlowS2_CashFlowB3_C_8_632005313629519872_26">#REF!</definedName>
    <definedName name="_vena_CashFlowS2_CashFlowB3_C_8_632005313629519872_27">#REF!</definedName>
    <definedName name="_vena_CashFlowS2_CashFlowB3_C_8_632005313629519872_28">#REF!</definedName>
    <definedName name="_vena_CashFlowS2_CashFlowB3_C_8_632005313629519872_29">#REF!</definedName>
    <definedName name="_vena_CashFlowS2_CashFlowB3_C_8_632005313629519872_3">#REF!</definedName>
    <definedName name="_vena_CashFlowS2_CashFlowB3_C_8_632005313629519872_30">#REF!</definedName>
    <definedName name="_vena_CashFlowS2_CashFlowB3_C_8_632005313629519872_31">#REF!</definedName>
    <definedName name="_vena_CashFlowS2_CashFlowB3_C_8_632005313629519872_32">#REF!</definedName>
    <definedName name="_vena_CashFlowS2_CashFlowB3_C_8_632005313629519872_33">#REF!</definedName>
    <definedName name="_vena_CashFlowS2_CashFlowB3_C_8_632005313629519872_34">#REF!</definedName>
    <definedName name="_vena_CashFlowS2_CashFlowB3_C_8_632005313629519872_35">#REF!</definedName>
    <definedName name="_vena_CashFlowS2_CashFlowB3_C_8_632005313629519872_36">#REF!</definedName>
    <definedName name="_vena_CashFlowS2_CashFlowB3_C_8_632005313629519872_37">#REF!</definedName>
    <definedName name="_vena_CashFlowS2_CashFlowB3_C_8_632005313629519872_38">#REF!</definedName>
    <definedName name="_vena_CashFlowS2_CashFlowB3_C_8_632005313629519872_39">#REF!</definedName>
    <definedName name="_vena_CashFlowS2_CashFlowB3_C_8_632005313629519872_4">#REF!</definedName>
    <definedName name="_vena_CashFlowS2_CashFlowB3_C_8_632005313629519872_40">#REF!</definedName>
    <definedName name="_vena_CashFlowS2_CashFlowB3_C_8_632005313629519872_41">#REF!</definedName>
    <definedName name="_vena_CashFlowS2_CashFlowB3_C_8_632005313629519872_42">#REF!</definedName>
    <definedName name="_vena_CashFlowS2_CashFlowB3_C_8_632005313629519872_43">#REF!</definedName>
    <definedName name="_vena_CashFlowS2_CashFlowB3_C_8_632005313629519872_44">#REF!</definedName>
    <definedName name="_vena_CashFlowS2_CashFlowB3_C_8_632005313629519872_45">#REF!</definedName>
    <definedName name="_vena_CashFlowS2_CashFlowB3_C_8_632005313629519872_46">#REF!</definedName>
    <definedName name="_vena_CashFlowS2_CashFlowB3_C_8_632005313629519872_47">#REF!</definedName>
    <definedName name="_vena_CashFlowS2_CashFlowB3_C_8_632005313629519872_48">#REF!</definedName>
    <definedName name="_vena_CashFlowS2_CashFlowB3_C_8_632005313629519872_49">#REF!</definedName>
    <definedName name="_vena_CashFlowS2_CashFlowB3_C_8_632005313629519872_5">#REF!</definedName>
    <definedName name="_vena_CashFlowS2_CashFlowB3_C_8_632005313629519872_50">#REF!</definedName>
    <definedName name="_vena_CashFlowS2_CashFlowB3_C_8_632005313629519872_51">#REF!</definedName>
    <definedName name="_vena_CashFlowS2_CashFlowB3_C_8_632005313629519872_52">#REF!</definedName>
    <definedName name="_vena_CashFlowS2_CashFlowB3_C_8_632005313629519872_53">#REF!</definedName>
    <definedName name="_vena_CashFlowS2_CashFlowB3_C_8_632005313629519872_54">#REF!</definedName>
    <definedName name="_vena_CashFlowS2_CashFlowB3_C_8_632005313629519872_55">#REF!</definedName>
    <definedName name="_vena_CashFlowS2_CashFlowB3_C_8_632005313629519872_56">#REF!</definedName>
    <definedName name="_vena_CashFlowS2_CashFlowB3_C_8_632005313629519872_57">#REF!</definedName>
    <definedName name="_vena_CashFlowS2_CashFlowB3_C_8_632005313629519872_58">#REF!</definedName>
    <definedName name="_vena_CashFlowS2_CashFlowB3_C_8_632005313629519872_59">#REF!</definedName>
    <definedName name="_vena_CashFlowS2_CashFlowB3_C_8_632005313629519872_6">#REF!</definedName>
    <definedName name="_vena_CashFlowS2_CashFlowB3_C_8_632005313629519872_60">#REF!</definedName>
    <definedName name="_vena_CashFlowS2_CashFlowB3_C_8_632005313629519872_61">#REF!</definedName>
    <definedName name="_vena_CashFlowS2_CashFlowB3_C_8_632005313629519872_62">#REF!</definedName>
    <definedName name="_vena_CashFlowS2_CashFlowB3_C_8_632005313629519872_63">#REF!</definedName>
    <definedName name="_vena_CashFlowS2_CashFlowB3_C_8_632005313629519872_64">#REF!</definedName>
    <definedName name="_vena_CashFlowS2_CashFlowB3_C_8_632005313629519872_65">#REF!</definedName>
    <definedName name="_vena_CashFlowS2_CashFlowB3_C_8_632005313629519872_66">#REF!</definedName>
    <definedName name="_vena_CashFlowS2_CashFlowB3_C_8_632005313629519872_67">#REF!</definedName>
    <definedName name="_vena_CashFlowS2_CashFlowB3_C_8_632005313629519872_68">#REF!</definedName>
    <definedName name="_vena_CashFlowS2_CashFlowB3_C_8_632005313629519872_69">#REF!</definedName>
    <definedName name="_vena_CashFlowS2_CashFlowB3_C_8_632005313629519872_7">#REF!</definedName>
    <definedName name="_vena_CashFlowS2_CashFlowB3_C_8_632005313629519872_70">#REF!</definedName>
    <definedName name="_vena_CashFlowS2_CashFlowB3_C_8_632005313629519872_71">#REF!</definedName>
    <definedName name="_vena_CashFlowS2_CashFlowB3_C_8_632005313629519872_8">#REF!</definedName>
    <definedName name="_vena_CashFlowS2_CashFlowB3_C_8_632005313629519872_9">#REF!</definedName>
    <definedName name="_vena_CashFlowS2_CashFlowB3_C_FV_56493ffece784c5db4cd0fd3b40a250d">#REF!</definedName>
    <definedName name="_vena_CashFlowS2_CashFlowB3_C_FV_56493ffece784c5db4cd0fd3b40a250d_1">#REF!</definedName>
    <definedName name="_vena_CashFlowS2_CashFlowB3_C_FV_56493ffece784c5db4cd0fd3b40a250d_10">#REF!</definedName>
    <definedName name="_vena_CashFlowS2_CashFlowB3_C_FV_56493ffece784c5db4cd0fd3b40a250d_11">#REF!</definedName>
    <definedName name="_vena_CashFlowS2_CashFlowB3_C_FV_56493ffece784c5db4cd0fd3b40a250d_12">#REF!</definedName>
    <definedName name="_vena_CashFlowS2_CashFlowB3_C_FV_56493ffece784c5db4cd0fd3b40a250d_13">#REF!</definedName>
    <definedName name="_vena_CashFlowS2_CashFlowB3_C_FV_56493ffece784c5db4cd0fd3b40a250d_14">#REF!</definedName>
    <definedName name="_vena_CashFlowS2_CashFlowB3_C_FV_56493ffece784c5db4cd0fd3b40a250d_15">#REF!</definedName>
    <definedName name="_vena_CashFlowS2_CashFlowB3_C_FV_56493ffece784c5db4cd0fd3b40a250d_16">#REF!</definedName>
    <definedName name="_vena_CashFlowS2_CashFlowB3_C_FV_56493ffece784c5db4cd0fd3b40a250d_17">#REF!</definedName>
    <definedName name="_vena_CashFlowS2_CashFlowB3_C_FV_56493ffece784c5db4cd0fd3b40a250d_18">#REF!</definedName>
    <definedName name="_vena_CashFlowS2_CashFlowB3_C_FV_56493ffece784c5db4cd0fd3b40a250d_19">#REF!</definedName>
    <definedName name="_vena_CashFlowS2_CashFlowB3_C_FV_56493ffece784c5db4cd0fd3b40a250d_2">#REF!</definedName>
    <definedName name="_vena_CashFlowS2_CashFlowB3_C_FV_56493ffece784c5db4cd0fd3b40a250d_20">#REF!</definedName>
    <definedName name="_vena_CashFlowS2_CashFlowB3_C_FV_56493ffece784c5db4cd0fd3b40a250d_21">#REF!</definedName>
    <definedName name="_vena_CashFlowS2_CashFlowB3_C_FV_56493ffece784c5db4cd0fd3b40a250d_22">#REF!</definedName>
    <definedName name="_vena_CashFlowS2_CashFlowB3_C_FV_56493ffece784c5db4cd0fd3b40a250d_23">#REF!</definedName>
    <definedName name="_vena_CashFlowS2_CashFlowB3_C_FV_56493ffece784c5db4cd0fd3b40a250d_24">#REF!</definedName>
    <definedName name="_vena_CashFlowS2_CashFlowB3_C_FV_56493ffece784c5db4cd0fd3b40a250d_25">#REF!</definedName>
    <definedName name="_vena_CashFlowS2_CashFlowB3_C_FV_56493ffece784c5db4cd0fd3b40a250d_26">#REF!</definedName>
    <definedName name="_vena_CashFlowS2_CashFlowB3_C_FV_56493ffece784c5db4cd0fd3b40a250d_27">#REF!</definedName>
    <definedName name="_vena_CashFlowS2_CashFlowB3_C_FV_56493ffece784c5db4cd0fd3b40a250d_28">#REF!</definedName>
    <definedName name="_vena_CashFlowS2_CashFlowB3_C_FV_56493ffece784c5db4cd0fd3b40a250d_29">#REF!</definedName>
    <definedName name="_vena_CashFlowS2_CashFlowB3_C_FV_56493ffece784c5db4cd0fd3b40a250d_3">#REF!</definedName>
    <definedName name="_vena_CashFlowS2_CashFlowB3_C_FV_56493ffece784c5db4cd0fd3b40a250d_30">#REF!</definedName>
    <definedName name="_vena_CashFlowS2_CashFlowB3_C_FV_56493ffece784c5db4cd0fd3b40a250d_31">#REF!</definedName>
    <definedName name="_vena_CashFlowS2_CashFlowB3_C_FV_56493ffece784c5db4cd0fd3b40a250d_32">#REF!</definedName>
    <definedName name="_vena_CashFlowS2_CashFlowB3_C_FV_56493ffece784c5db4cd0fd3b40a250d_33">#REF!</definedName>
    <definedName name="_vena_CashFlowS2_CashFlowB3_C_FV_56493ffece784c5db4cd0fd3b40a250d_34">#REF!</definedName>
    <definedName name="_vena_CashFlowS2_CashFlowB3_C_FV_56493ffece784c5db4cd0fd3b40a250d_35">#REF!</definedName>
    <definedName name="_vena_CashFlowS2_CashFlowB3_C_FV_56493ffece784c5db4cd0fd3b40a250d_36">#REF!</definedName>
    <definedName name="_vena_CashFlowS2_CashFlowB3_C_FV_56493ffece784c5db4cd0fd3b40a250d_37">#REF!</definedName>
    <definedName name="_vena_CashFlowS2_CashFlowB3_C_FV_56493ffece784c5db4cd0fd3b40a250d_38">#REF!</definedName>
    <definedName name="_vena_CashFlowS2_CashFlowB3_C_FV_56493ffece784c5db4cd0fd3b40a250d_39">#REF!</definedName>
    <definedName name="_vena_CashFlowS2_CashFlowB3_C_FV_56493ffece784c5db4cd0fd3b40a250d_4">#REF!</definedName>
    <definedName name="_vena_CashFlowS2_CashFlowB3_C_FV_56493ffece784c5db4cd0fd3b40a250d_40">#REF!</definedName>
    <definedName name="_vena_CashFlowS2_CashFlowB3_C_FV_56493ffece784c5db4cd0fd3b40a250d_41">#REF!</definedName>
    <definedName name="_vena_CashFlowS2_CashFlowB3_C_FV_56493ffece784c5db4cd0fd3b40a250d_42">#REF!</definedName>
    <definedName name="_vena_CashFlowS2_CashFlowB3_C_FV_56493ffece784c5db4cd0fd3b40a250d_43">#REF!</definedName>
    <definedName name="_vena_CashFlowS2_CashFlowB3_C_FV_56493ffece784c5db4cd0fd3b40a250d_44">#REF!</definedName>
    <definedName name="_vena_CashFlowS2_CashFlowB3_C_FV_56493ffece784c5db4cd0fd3b40a250d_45">#REF!</definedName>
    <definedName name="_vena_CashFlowS2_CashFlowB3_C_FV_56493ffece784c5db4cd0fd3b40a250d_46">#REF!</definedName>
    <definedName name="_vena_CashFlowS2_CashFlowB3_C_FV_56493ffece784c5db4cd0fd3b40a250d_47">#REF!</definedName>
    <definedName name="_vena_CashFlowS2_CashFlowB3_C_FV_56493ffece784c5db4cd0fd3b40a250d_48">#REF!</definedName>
    <definedName name="_vena_CashFlowS2_CashFlowB3_C_FV_56493ffece784c5db4cd0fd3b40a250d_49">#REF!</definedName>
    <definedName name="_vena_CashFlowS2_CashFlowB3_C_FV_56493ffece784c5db4cd0fd3b40a250d_5">#REF!</definedName>
    <definedName name="_vena_CashFlowS2_CashFlowB3_C_FV_56493ffece784c5db4cd0fd3b40a250d_50">#REF!</definedName>
    <definedName name="_vena_CashFlowS2_CashFlowB3_C_FV_56493ffece784c5db4cd0fd3b40a250d_51">#REF!</definedName>
    <definedName name="_vena_CashFlowS2_CashFlowB3_C_FV_56493ffece784c5db4cd0fd3b40a250d_52">#REF!</definedName>
    <definedName name="_vena_CashFlowS2_CashFlowB3_C_FV_56493ffece784c5db4cd0fd3b40a250d_53">#REF!</definedName>
    <definedName name="_vena_CashFlowS2_CashFlowB3_C_FV_56493ffece784c5db4cd0fd3b40a250d_54">#REF!</definedName>
    <definedName name="_vena_CashFlowS2_CashFlowB3_C_FV_56493ffece784c5db4cd0fd3b40a250d_55">#REF!</definedName>
    <definedName name="_vena_CashFlowS2_CashFlowB3_C_FV_56493ffece784c5db4cd0fd3b40a250d_56">#REF!</definedName>
    <definedName name="_vena_CashFlowS2_CashFlowB3_C_FV_56493ffece784c5db4cd0fd3b40a250d_57">#REF!</definedName>
    <definedName name="_vena_CashFlowS2_CashFlowB3_C_FV_56493ffece784c5db4cd0fd3b40a250d_58">#REF!</definedName>
    <definedName name="_vena_CashFlowS2_CashFlowB3_C_FV_56493ffece784c5db4cd0fd3b40a250d_59">#REF!</definedName>
    <definedName name="_vena_CashFlowS2_CashFlowB3_C_FV_56493ffece784c5db4cd0fd3b40a250d_6">#REF!</definedName>
    <definedName name="_vena_CashFlowS2_CashFlowB3_C_FV_56493ffece784c5db4cd0fd3b40a250d_60">#REF!</definedName>
    <definedName name="_vena_CashFlowS2_CashFlowB3_C_FV_56493ffece784c5db4cd0fd3b40a250d_61">#REF!</definedName>
    <definedName name="_vena_CashFlowS2_CashFlowB3_C_FV_56493ffece784c5db4cd0fd3b40a250d_62">#REF!</definedName>
    <definedName name="_vena_CashFlowS2_CashFlowB3_C_FV_56493ffece784c5db4cd0fd3b40a250d_63">#REF!</definedName>
    <definedName name="_vena_CashFlowS2_CashFlowB3_C_FV_56493ffece784c5db4cd0fd3b40a250d_64">#REF!</definedName>
    <definedName name="_vena_CashFlowS2_CashFlowB3_C_FV_56493ffece784c5db4cd0fd3b40a250d_65">#REF!</definedName>
    <definedName name="_vena_CashFlowS2_CashFlowB3_C_FV_56493ffece784c5db4cd0fd3b40a250d_66">#REF!</definedName>
    <definedName name="_vena_CashFlowS2_CashFlowB3_C_FV_56493ffece784c5db4cd0fd3b40a250d_67">#REF!</definedName>
    <definedName name="_vena_CashFlowS2_CashFlowB3_C_FV_56493ffece784c5db4cd0fd3b40a250d_68">#REF!</definedName>
    <definedName name="_vena_CashFlowS2_CashFlowB3_C_FV_56493ffece784c5db4cd0fd3b40a250d_69">#REF!</definedName>
    <definedName name="_vena_CashFlowS2_CashFlowB3_C_FV_56493ffece784c5db4cd0fd3b40a250d_7">#REF!</definedName>
    <definedName name="_vena_CashFlowS2_CashFlowB3_C_FV_56493ffece784c5db4cd0fd3b40a250d_70">#REF!</definedName>
    <definedName name="_vena_CashFlowS2_CashFlowB3_C_FV_56493ffece784c5db4cd0fd3b40a250d_71">#REF!</definedName>
    <definedName name="_vena_CashFlowS2_CashFlowB3_C_FV_56493ffece784c5db4cd0fd3b40a250d_8">#REF!</definedName>
    <definedName name="_vena_CashFlowS2_CashFlowB3_C_FV_56493ffece784c5db4cd0fd3b40a250d_9">#REF!</definedName>
    <definedName name="_vena_CashFlowS2_CashFlowB3_C_FV_a398e917565c475b8f0c5e9ebb5e002d">#REF!</definedName>
    <definedName name="_vena_CashFlowS2_CashFlowB3_C_FV_a398e917565c475b8f0c5e9ebb5e002d_1">#REF!</definedName>
    <definedName name="_vena_CashFlowS2_CashFlowB3_C_FV_a398e917565c475b8f0c5e9ebb5e002d_10">#REF!</definedName>
    <definedName name="_vena_CashFlowS2_CashFlowB3_C_FV_a398e917565c475b8f0c5e9ebb5e002d_11">#REF!</definedName>
    <definedName name="_vena_CashFlowS2_CashFlowB3_C_FV_a398e917565c475b8f0c5e9ebb5e002d_12">#REF!</definedName>
    <definedName name="_vena_CashFlowS2_CashFlowB3_C_FV_a398e917565c475b8f0c5e9ebb5e002d_13">#REF!</definedName>
    <definedName name="_vena_CashFlowS2_CashFlowB3_C_FV_a398e917565c475b8f0c5e9ebb5e002d_14">#REF!</definedName>
    <definedName name="_vena_CashFlowS2_CashFlowB3_C_FV_a398e917565c475b8f0c5e9ebb5e002d_15">#REF!</definedName>
    <definedName name="_vena_CashFlowS2_CashFlowB3_C_FV_a398e917565c475b8f0c5e9ebb5e002d_16">#REF!</definedName>
    <definedName name="_vena_CashFlowS2_CashFlowB3_C_FV_a398e917565c475b8f0c5e9ebb5e002d_17">#REF!</definedName>
    <definedName name="_vena_CashFlowS2_CashFlowB3_C_FV_a398e917565c475b8f0c5e9ebb5e002d_18">#REF!</definedName>
    <definedName name="_vena_CashFlowS2_CashFlowB3_C_FV_a398e917565c475b8f0c5e9ebb5e002d_19">#REF!</definedName>
    <definedName name="_vena_CashFlowS2_CashFlowB3_C_FV_a398e917565c475b8f0c5e9ebb5e002d_2">#REF!</definedName>
    <definedName name="_vena_CashFlowS2_CashFlowB3_C_FV_a398e917565c475b8f0c5e9ebb5e002d_20">#REF!</definedName>
    <definedName name="_vena_CashFlowS2_CashFlowB3_C_FV_a398e917565c475b8f0c5e9ebb5e002d_21">#REF!</definedName>
    <definedName name="_vena_CashFlowS2_CashFlowB3_C_FV_a398e917565c475b8f0c5e9ebb5e002d_22">#REF!</definedName>
    <definedName name="_vena_CashFlowS2_CashFlowB3_C_FV_a398e917565c475b8f0c5e9ebb5e002d_23">#REF!</definedName>
    <definedName name="_vena_CashFlowS2_CashFlowB3_C_FV_a398e917565c475b8f0c5e9ebb5e002d_24">#REF!</definedName>
    <definedName name="_vena_CashFlowS2_CashFlowB3_C_FV_a398e917565c475b8f0c5e9ebb5e002d_25">#REF!</definedName>
    <definedName name="_vena_CashFlowS2_CashFlowB3_C_FV_a398e917565c475b8f0c5e9ebb5e002d_26">#REF!</definedName>
    <definedName name="_vena_CashFlowS2_CashFlowB3_C_FV_a398e917565c475b8f0c5e9ebb5e002d_27">#REF!</definedName>
    <definedName name="_vena_CashFlowS2_CashFlowB3_C_FV_a398e917565c475b8f0c5e9ebb5e002d_28">#REF!</definedName>
    <definedName name="_vena_CashFlowS2_CashFlowB3_C_FV_a398e917565c475b8f0c5e9ebb5e002d_29">#REF!</definedName>
    <definedName name="_vena_CashFlowS2_CashFlowB3_C_FV_a398e917565c475b8f0c5e9ebb5e002d_3">#REF!</definedName>
    <definedName name="_vena_CashFlowS2_CashFlowB3_C_FV_a398e917565c475b8f0c5e9ebb5e002d_30">#REF!</definedName>
    <definedName name="_vena_CashFlowS2_CashFlowB3_C_FV_a398e917565c475b8f0c5e9ebb5e002d_31">#REF!</definedName>
    <definedName name="_vena_CashFlowS2_CashFlowB3_C_FV_a398e917565c475b8f0c5e9ebb5e002d_32">#REF!</definedName>
    <definedName name="_vena_CashFlowS2_CashFlowB3_C_FV_a398e917565c475b8f0c5e9ebb5e002d_33">#REF!</definedName>
    <definedName name="_vena_CashFlowS2_CashFlowB3_C_FV_a398e917565c475b8f0c5e9ebb5e002d_34">#REF!</definedName>
    <definedName name="_vena_CashFlowS2_CashFlowB3_C_FV_a398e917565c475b8f0c5e9ebb5e002d_35">#REF!</definedName>
    <definedName name="_vena_CashFlowS2_CashFlowB3_C_FV_a398e917565c475b8f0c5e9ebb5e002d_36">#REF!</definedName>
    <definedName name="_vena_CashFlowS2_CashFlowB3_C_FV_a398e917565c475b8f0c5e9ebb5e002d_37">#REF!</definedName>
    <definedName name="_vena_CashFlowS2_CashFlowB3_C_FV_a398e917565c475b8f0c5e9ebb5e002d_38">#REF!</definedName>
    <definedName name="_vena_CashFlowS2_CashFlowB3_C_FV_a398e917565c475b8f0c5e9ebb5e002d_39">#REF!</definedName>
    <definedName name="_vena_CashFlowS2_CashFlowB3_C_FV_a398e917565c475b8f0c5e9ebb5e002d_4">#REF!</definedName>
    <definedName name="_vena_CashFlowS2_CashFlowB3_C_FV_a398e917565c475b8f0c5e9ebb5e002d_40">#REF!</definedName>
    <definedName name="_vena_CashFlowS2_CashFlowB3_C_FV_a398e917565c475b8f0c5e9ebb5e002d_41">#REF!</definedName>
    <definedName name="_vena_CashFlowS2_CashFlowB3_C_FV_a398e917565c475b8f0c5e9ebb5e002d_42">#REF!</definedName>
    <definedName name="_vena_CashFlowS2_CashFlowB3_C_FV_a398e917565c475b8f0c5e9ebb5e002d_43">#REF!</definedName>
    <definedName name="_vena_CashFlowS2_CashFlowB3_C_FV_a398e917565c475b8f0c5e9ebb5e002d_44">#REF!</definedName>
    <definedName name="_vena_CashFlowS2_CashFlowB3_C_FV_a398e917565c475b8f0c5e9ebb5e002d_45">#REF!</definedName>
    <definedName name="_vena_CashFlowS2_CashFlowB3_C_FV_a398e917565c475b8f0c5e9ebb5e002d_46">#REF!</definedName>
    <definedName name="_vena_CashFlowS2_CashFlowB3_C_FV_a398e917565c475b8f0c5e9ebb5e002d_47">#REF!</definedName>
    <definedName name="_vena_CashFlowS2_CashFlowB3_C_FV_a398e917565c475b8f0c5e9ebb5e002d_48">#REF!</definedName>
    <definedName name="_vena_CashFlowS2_CashFlowB3_C_FV_a398e917565c475b8f0c5e9ebb5e002d_49">#REF!</definedName>
    <definedName name="_vena_CashFlowS2_CashFlowB3_C_FV_a398e917565c475b8f0c5e9ebb5e002d_5">#REF!</definedName>
    <definedName name="_vena_CashFlowS2_CashFlowB3_C_FV_a398e917565c475b8f0c5e9ebb5e002d_50">#REF!</definedName>
    <definedName name="_vena_CashFlowS2_CashFlowB3_C_FV_a398e917565c475b8f0c5e9ebb5e002d_51">#REF!</definedName>
    <definedName name="_vena_CashFlowS2_CashFlowB3_C_FV_a398e917565c475b8f0c5e9ebb5e002d_52">#REF!</definedName>
    <definedName name="_vena_CashFlowS2_CashFlowB3_C_FV_a398e917565c475b8f0c5e9ebb5e002d_53">#REF!</definedName>
    <definedName name="_vena_CashFlowS2_CashFlowB3_C_FV_a398e917565c475b8f0c5e9ebb5e002d_54">#REF!</definedName>
    <definedName name="_vena_CashFlowS2_CashFlowB3_C_FV_a398e917565c475b8f0c5e9ebb5e002d_55">#REF!</definedName>
    <definedName name="_vena_CashFlowS2_CashFlowB3_C_FV_a398e917565c475b8f0c5e9ebb5e002d_56">#REF!</definedName>
    <definedName name="_vena_CashFlowS2_CashFlowB3_C_FV_a398e917565c475b8f0c5e9ebb5e002d_57">#REF!</definedName>
    <definedName name="_vena_CashFlowS2_CashFlowB3_C_FV_a398e917565c475b8f0c5e9ebb5e002d_58">#REF!</definedName>
    <definedName name="_vena_CashFlowS2_CashFlowB3_C_FV_a398e917565c475b8f0c5e9ebb5e002d_59">#REF!</definedName>
    <definedName name="_vena_CashFlowS2_CashFlowB3_C_FV_a398e917565c475b8f0c5e9ebb5e002d_6">#REF!</definedName>
    <definedName name="_vena_CashFlowS2_CashFlowB3_C_FV_a398e917565c475b8f0c5e9ebb5e002d_60">#REF!</definedName>
    <definedName name="_vena_CashFlowS2_CashFlowB3_C_FV_a398e917565c475b8f0c5e9ebb5e002d_61">#REF!</definedName>
    <definedName name="_vena_CashFlowS2_CashFlowB3_C_FV_a398e917565c475b8f0c5e9ebb5e002d_62">#REF!</definedName>
    <definedName name="_vena_CashFlowS2_CashFlowB3_C_FV_a398e917565c475b8f0c5e9ebb5e002d_63">#REF!</definedName>
    <definedName name="_vena_CashFlowS2_CashFlowB3_C_FV_a398e917565c475b8f0c5e9ebb5e002d_64">#REF!</definedName>
    <definedName name="_vena_CashFlowS2_CashFlowB3_C_FV_a398e917565c475b8f0c5e9ebb5e002d_65">#REF!</definedName>
    <definedName name="_vena_CashFlowS2_CashFlowB3_C_FV_a398e917565c475b8f0c5e9ebb5e002d_66">#REF!</definedName>
    <definedName name="_vena_CashFlowS2_CashFlowB3_C_FV_a398e917565c475b8f0c5e9ebb5e002d_67">#REF!</definedName>
    <definedName name="_vena_CashFlowS2_CashFlowB3_C_FV_a398e917565c475b8f0c5e9ebb5e002d_68">#REF!</definedName>
    <definedName name="_vena_CashFlowS2_CashFlowB3_C_FV_a398e917565c475b8f0c5e9ebb5e002d_69">#REF!</definedName>
    <definedName name="_vena_CashFlowS2_CashFlowB3_C_FV_a398e917565c475b8f0c5e9ebb5e002d_7">#REF!</definedName>
    <definedName name="_vena_CashFlowS2_CashFlowB3_C_FV_a398e917565c475b8f0c5e9ebb5e002d_70">#REF!</definedName>
    <definedName name="_vena_CashFlowS2_CashFlowB3_C_FV_a398e917565c475b8f0c5e9ebb5e002d_71">#REF!</definedName>
    <definedName name="_vena_CashFlowS2_CashFlowB3_C_FV_a398e917565c475b8f0c5e9ebb5e002d_8">#REF!</definedName>
    <definedName name="_vena_CashFlowS2_CashFlowB3_C_FV_a398e917565c475b8f0c5e9ebb5e002d_9">#REF!</definedName>
    <definedName name="_vena_CashFlowS2_CashFlowB3_C_FV_e1c3a244dc3d4f149ecdf7d748811086">#REF!</definedName>
    <definedName name="_vena_CashFlowS2_CashFlowB3_C_FV_e1c3a244dc3d4f149ecdf7d748811086_1">#REF!</definedName>
    <definedName name="_vena_CashFlowS2_CashFlowB3_C_FV_e1c3a244dc3d4f149ecdf7d748811086_10">#REF!</definedName>
    <definedName name="_vena_CashFlowS2_CashFlowB3_C_FV_e1c3a244dc3d4f149ecdf7d748811086_11">#REF!</definedName>
    <definedName name="_vena_CashFlowS2_CashFlowB3_C_FV_e1c3a244dc3d4f149ecdf7d748811086_12">#REF!</definedName>
    <definedName name="_vena_CashFlowS2_CashFlowB3_C_FV_e1c3a244dc3d4f149ecdf7d748811086_13">#REF!</definedName>
    <definedName name="_vena_CashFlowS2_CashFlowB3_C_FV_e1c3a244dc3d4f149ecdf7d748811086_14">#REF!</definedName>
    <definedName name="_vena_CashFlowS2_CashFlowB3_C_FV_e1c3a244dc3d4f149ecdf7d748811086_15">#REF!</definedName>
    <definedName name="_vena_CashFlowS2_CashFlowB3_C_FV_e1c3a244dc3d4f149ecdf7d748811086_16">#REF!</definedName>
    <definedName name="_vena_CashFlowS2_CashFlowB3_C_FV_e1c3a244dc3d4f149ecdf7d748811086_17">#REF!</definedName>
    <definedName name="_vena_CashFlowS2_CashFlowB3_C_FV_e1c3a244dc3d4f149ecdf7d748811086_18">#REF!</definedName>
    <definedName name="_vena_CashFlowS2_CashFlowB3_C_FV_e1c3a244dc3d4f149ecdf7d748811086_19">#REF!</definedName>
    <definedName name="_vena_CashFlowS2_CashFlowB3_C_FV_e1c3a244dc3d4f149ecdf7d748811086_2">#REF!</definedName>
    <definedName name="_vena_CashFlowS2_CashFlowB3_C_FV_e1c3a244dc3d4f149ecdf7d748811086_20">#REF!</definedName>
    <definedName name="_vena_CashFlowS2_CashFlowB3_C_FV_e1c3a244dc3d4f149ecdf7d748811086_21">#REF!</definedName>
    <definedName name="_vena_CashFlowS2_CashFlowB3_C_FV_e1c3a244dc3d4f149ecdf7d748811086_22">#REF!</definedName>
    <definedName name="_vena_CashFlowS2_CashFlowB3_C_FV_e1c3a244dc3d4f149ecdf7d748811086_23">#REF!</definedName>
    <definedName name="_vena_CashFlowS2_CashFlowB3_C_FV_e1c3a244dc3d4f149ecdf7d748811086_24">#REF!</definedName>
    <definedName name="_vena_CashFlowS2_CashFlowB3_C_FV_e1c3a244dc3d4f149ecdf7d748811086_25">#REF!</definedName>
    <definedName name="_vena_CashFlowS2_CashFlowB3_C_FV_e1c3a244dc3d4f149ecdf7d748811086_26">#REF!</definedName>
    <definedName name="_vena_CashFlowS2_CashFlowB3_C_FV_e1c3a244dc3d4f149ecdf7d748811086_27">#REF!</definedName>
    <definedName name="_vena_CashFlowS2_CashFlowB3_C_FV_e1c3a244dc3d4f149ecdf7d748811086_28">#REF!</definedName>
    <definedName name="_vena_CashFlowS2_CashFlowB3_C_FV_e1c3a244dc3d4f149ecdf7d748811086_29">#REF!</definedName>
    <definedName name="_vena_CashFlowS2_CashFlowB3_C_FV_e1c3a244dc3d4f149ecdf7d748811086_3">#REF!</definedName>
    <definedName name="_vena_CashFlowS2_CashFlowB3_C_FV_e1c3a244dc3d4f149ecdf7d748811086_30">#REF!</definedName>
    <definedName name="_vena_CashFlowS2_CashFlowB3_C_FV_e1c3a244dc3d4f149ecdf7d748811086_31">#REF!</definedName>
    <definedName name="_vena_CashFlowS2_CashFlowB3_C_FV_e1c3a244dc3d4f149ecdf7d748811086_32">#REF!</definedName>
    <definedName name="_vena_CashFlowS2_CashFlowB3_C_FV_e1c3a244dc3d4f149ecdf7d748811086_33">#REF!</definedName>
    <definedName name="_vena_CashFlowS2_CashFlowB3_C_FV_e1c3a244dc3d4f149ecdf7d748811086_34">#REF!</definedName>
    <definedName name="_vena_CashFlowS2_CashFlowB3_C_FV_e1c3a244dc3d4f149ecdf7d748811086_35">#REF!</definedName>
    <definedName name="_vena_CashFlowS2_CashFlowB3_C_FV_e1c3a244dc3d4f149ecdf7d748811086_36">#REF!</definedName>
    <definedName name="_vena_CashFlowS2_CashFlowB3_C_FV_e1c3a244dc3d4f149ecdf7d748811086_37">#REF!</definedName>
    <definedName name="_vena_CashFlowS2_CashFlowB3_C_FV_e1c3a244dc3d4f149ecdf7d748811086_38">#REF!</definedName>
    <definedName name="_vena_CashFlowS2_CashFlowB3_C_FV_e1c3a244dc3d4f149ecdf7d748811086_39">#REF!</definedName>
    <definedName name="_vena_CashFlowS2_CashFlowB3_C_FV_e1c3a244dc3d4f149ecdf7d748811086_4">#REF!</definedName>
    <definedName name="_vena_CashFlowS2_CashFlowB3_C_FV_e1c3a244dc3d4f149ecdf7d748811086_40">#REF!</definedName>
    <definedName name="_vena_CashFlowS2_CashFlowB3_C_FV_e1c3a244dc3d4f149ecdf7d748811086_41">#REF!</definedName>
    <definedName name="_vena_CashFlowS2_CashFlowB3_C_FV_e1c3a244dc3d4f149ecdf7d748811086_42">#REF!</definedName>
    <definedName name="_vena_CashFlowS2_CashFlowB3_C_FV_e1c3a244dc3d4f149ecdf7d748811086_43">#REF!</definedName>
    <definedName name="_vena_CashFlowS2_CashFlowB3_C_FV_e1c3a244dc3d4f149ecdf7d748811086_44">#REF!</definedName>
    <definedName name="_vena_CashFlowS2_CashFlowB3_C_FV_e1c3a244dc3d4f149ecdf7d748811086_45">#REF!</definedName>
    <definedName name="_vena_CashFlowS2_CashFlowB3_C_FV_e1c3a244dc3d4f149ecdf7d748811086_46">#REF!</definedName>
    <definedName name="_vena_CashFlowS2_CashFlowB3_C_FV_e1c3a244dc3d4f149ecdf7d748811086_47">#REF!</definedName>
    <definedName name="_vena_CashFlowS2_CashFlowB3_C_FV_e1c3a244dc3d4f149ecdf7d748811086_48">#REF!</definedName>
    <definedName name="_vena_CashFlowS2_CashFlowB3_C_FV_e1c3a244dc3d4f149ecdf7d748811086_49">#REF!</definedName>
    <definedName name="_vena_CashFlowS2_CashFlowB3_C_FV_e1c3a244dc3d4f149ecdf7d748811086_5">#REF!</definedName>
    <definedName name="_vena_CashFlowS2_CashFlowB3_C_FV_e1c3a244dc3d4f149ecdf7d748811086_50">#REF!</definedName>
    <definedName name="_vena_CashFlowS2_CashFlowB3_C_FV_e1c3a244dc3d4f149ecdf7d748811086_51">#REF!</definedName>
    <definedName name="_vena_CashFlowS2_CashFlowB3_C_FV_e1c3a244dc3d4f149ecdf7d748811086_52">#REF!</definedName>
    <definedName name="_vena_CashFlowS2_CashFlowB3_C_FV_e1c3a244dc3d4f149ecdf7d748811086_53">#REF!</definedName>
    <definedName name="_vena_CashFlowS2_CashFlowB3_C_FV_e1c3a244dc3d4f149ecdf7d748811086_54">#REF!</definedName>
    <definedName name="_vena_CashFlowS2_CashFlowB3_C_FV_e1c3a244dc3d4f149ecdf7d748811086_55">#REF!</definedName>
    <definedName name="_vena_CashFlowS2_CashFlowB3_C_FV_e1c3a244dc3d4f149ecdf7d748811086_56">#REF!</definedName>
    <definedName name="_vena_CashFlowS2_CashFlowB3_C_FV_e1c3a244dc3d4f149ecdf7d748811086_57">#REF!</definedName>
    <definedName name="_vena_CashFlowS2_CashFlowB3_C_FV_e1c3a244dc3d4f149ecdf7d748811086_58">#REF!</definedName>
    <definedName name="_vena_CashFlowS2_CashFlowB3_C_FV_e1c3a244dc3d4f149ecdf7d748811086_59">#REF!</definedName>
    <definedName name="_vena_CashFlowS2_CashFlowB3_C_FV_e1c3a244dc3d4f149ecdf7d748811086_6">#REF!</definedName>
    <definedName name="_vena_CashFlowS2_CashFlowB3_C_FV_e1c3a244dc3d4f149ecdf7d748811086_60">#REF!</definedName>
    <definedName name="_vena_CashFlowS2_CashFlowB3_C_FV_e1c3a244dc3d4f149ecdf7d748811086_61">#REF!</definedName>
    <definedName name="_vena_CashFlowS2_CashFlowB3_C_FV_e1c3a244dc3d4f149ecdf7d748811086_62">#REF!</definedName>
    <definedName name="_vena_CashFlowS2_CashFlowB3_C_FV_e1c3a244dc3d4f149ecdf7d748811086_63">#REF!</definedName>
    <definedName name="_vena_CashFlowS2_CashFlowB3_C_FV_e1c3a244dc3d4f149ecdf7d748811086_64">#REF!</definedName>
    <definedName name="_vena_CashFlowS2_CashFlowB3_C_FV_e1c3a244dc3d4f149ecdf7d748811086_65">#REF!</definedName>
    <definedName name="_vena_CashFlowS2_CashFlowB3_C_FV_e1c3a244dc3d4f149ecdf7d748811086_66">#REF!</definedName>
    <definedName name="_vena_CashFlowS2_CashFlowB3_C_FV_e1c3a244dc3d4f149ecdf7d748811086_67">#REF!</definedName>
    <definedName name="_vena_CashFlowS2_CashFlowB3_C_FV_e1c3a244dc3d4f149ecdf7d748811086_68">#REF!</definedName>
    <definedName name="_vena_CashFlowS2_CashFlowB3_C_FV_e1c3a244dc3d4f149ecdf7d748811086_69">#REF!</definedName>
    <definedName name="_vena_CashFlowS2_CashFlowB3_C_FV_e1c3a244dc3d4f149ecdf7d748811086_7">#REF!</definedName>
    <definedName name="_vena_CashFlowS2_CashFlowB3_C_FV_e1c3a244dc3d4f149ecdf7d748811086_70">#REF!</definedName>
    <definedName name="_vena_CashFlowS2_CashFlowB3_C_FV_e1c3a244dc3d4f149ecdf7d748811086_71">#REF!</definedName>
    <definedName name="_vena_CashFlowS2_CashFlowB3_C_FV_e1c3a244dc3d4f149ecdf7d748811086_8">#REF!</definedName>
    <definedName name="_vena_CashFlowS2_CashFlowB3_C_FV_e1c3a244dc3d4f149ecdf7d748811086_9">#REF!</definedName>
    <definedName name="_vena_CashFlowS2_CashFlowB3_R_5_632005311968575498">#REF!</definedName>
    <definedName name="_vena_CashFlowS2_CashFlowB4_C_8_632005313629519872">#REF!</definedName>
    <definedName name="_vena_CashFlowS2_CashFlowB4_C_8_632005313629519872_1">#REF!</definedName>
    <definedName name="_vena_CashFlowS2_CashFlowB4_C_8_632005313629519872_10">#REF!</definedName>
    <definedName name="_vena_CashFlowS2_CashFlowB4_C_8_632005313629519872_11">#REF!</definedName>
    <definedName name="_vena_CashFlowS2_CashFlowB4_C_8_632005313629519872_2">#REF!</definedName>
    <definedName name="_vena_CashFlowS2_CashFlowB4_C_8_632005313629519872_3">#REF!</definedName>
    <definedName name="_vena_CashFlowS2_CashFlowB4_C_8_632005313629519872_4">#REF!</definedName>
    <definedName name="_vena_CashFlowS2_CashFlowB4_C_8_632005313629519872_5">#REF!</definedName>
    <definedName name="_vena_CashFlowS2_CashFlowB4_C_8_632005313629519872_6">#REF!</definedName>
    <definedName name="_vena_CashFlowS2_CashFlowB4_C_8_632005313629519872_7">#REF!</definedName>
    <definedName name="_vena_CashFlowS2_CashFlowB4_C_8_632005313629519872_8">#REF!</definedName>
    <definedName name="_vena_CashFlowS2_CashFlowB4_C_8_632005313629519872_9">#REF!</definedName>
    <definedName name="_vena_CashFlowS2_CashFlowB4_C_FV_56493ffece784c5db4cd0fd3b40a250d">#REF!</definedName>
    <definedName name="_vena_CashFlowS2_CashFlowB4_C_FV_56493ffece784c5db4cd0fd3b40a250d_1">#REF!</definedName>
    <definedName name="_vena_CashFlowS2_CashFlowB4_C_FV_56493ffece784c5db4cd0fd3b40a250d_10">#REF!</definedName>
    <definedName name="_vena_CashFlowS2_CashFlowB4_C_FV_56493ffece784c5db4cd0fd3b40a250d_11">#REF!</definedName>
    <definedName name="_vena_CashFlowS2_CashFlowB4_C_FV_56493ffece784c5db4cd0fd3b40a250d_2">#REF!</definedName>
    <definedName name="_vena_CashFlowS2_CashFlowB4_C_FV_56493ffece784c5db4cd0fd3b40a250d_3">#REF!</definedName>
    <definedName name="_vena_CashFlowS2_CashFlowB4_C_FV_56493ffece784c5db4cd0fd3b40a250d_4">#REF!</definedName>
    <definedName name="_vena_CashFlowS2_CashFlowB4_C_FV_56493ffece784c5db4cd0fd3b40a250d_5">#REF!</definedName>
    <definedName name="_vena_CashFlowS2_CashFlowB4_C_FV_56493ffece784c5db4cd0fd3b40a250d_6">#REF!</definedName>
    <definedName name="_vena_CashFlowS2_CashFlowB4_C_FV_56493ffece784c5db4cd0fd3b40a250d_7">#REF!</definedName>
    <definedName name="_vena_CashFlowS2_CashFlowB4_C_FV_56493ffece784c5db4cd0fd3b40a250d_8">#REF!</definedName>
    <definedName name="_vena_CashFlowS2_CashFlowB4_C_FV_56493ffece784c5db4cd0fd3b40a250d_9">#REF!</definedName>
    <definedName name="_vena_CashFlowS2_CashFlowB4_C_FV_a398e917565c475b8f0c5e9ebb5e002d">#REF!</definedName>
    <definedName name="_vena_CashFlowS2_CashFlowB4_C_FV_a398e917565c475b8f0c5e9ebb5e002d_1">#REF!</definedName>
    <definedName name="_vena_CashFlowS2_CashFlowB4_C_FV_a398e917565c475b8f0c5e9ebb5e002d_10">#REF!</definedName>
    <definedName name="_vena_CashFlowS2_CashFlowB4_C_FV_a398e917565c475b8f0c5e9ebb5e002d_11">#REF!</definedName>
    <definedName name="_vena_CashFlowS2_CashFlowB4_C_FV_a398e917565c475b8f0c5e9ebb5e002d_2">#REF!</definedName>
    <definedName name="_vena_CashFlowS2_CashFlowB4_C_FV_a398e917565c475b8f0c5e9ebb5e002d_3">#REF!</definedName>
    <definedName name="_vena_CashFlowS2_CashFlowB4_C_FV_a398e917565c475b8f0c5e9ebb5e002d_4">#REF!</definedName>
    <definedName name="_vena_CashFlowS2_CashFlowB4_C_FV_a398e917565c475b8f0c5e9ebb5e002d_5">#REF!</definedName>
    <definedName name="_vena_CashFlowS2_CashFlowB4_C_FV_a398e917565c475b8f0c5e9ebb5e002d_6">#REF!</definedName>
    <definedName name="_vena_CashFlowS2_CashFlowB4_C_FV_a398e917565c475b8f0c5e9ebb5e002d_7">#REF!</definedName>
    <definedName name="_vena_CashFlowS2_CashFlowB4_C_FV_a398e917565c475b8f0c5e9ebb5e002d_8">#REF!</definedName>
    <definedName name="_vena_CashFlowS2_CashFlowB4_C_FV_a398e917565c475b8f0c5e9ebb5e002d_9">#REF!</definedName>
    <definedName name="_vena_CashFlowS2_CashFlowB4_C_FV_e1c3a244dc3d4f149ecdf7d748811086">#REF!</definedName>
    <definedName name="_vena_CashFlowS2_CashFlowB4_C_FV_e1c3a244dc3d4f149ecdf7d748811086_1">#REF!</definedName>
    <definedName name="_vena_CashFlowS2_CashFlowB4_C_FV_e1c3a244dc3d4f149ecdf7d748811086_10">#REF!</definedName>
    <definedName name="_vena_CashFlowS2_CashFlowB4_C_FV_e1c3a244dc3d4f149ecdf7d748811086_11">#REF!</definedName>
    <definedName name="_vena_CashFlowS2_CashFlowB4_C_FV_e1c3a244dc3d4f149ecdf7d748811086_2">#REF!</definedName>
    <definedName name="_vena_CashFlowS2_CashFlowB4_C_FV_e1c3a244dc3d4f149ecdf7d748811086_3">#REF!</definedName>
    <definedName name="_vena_CashFlowS2_CashFlowB4_C_FV_e1c3a244dc3d4f149ecdf7d748811086_4">#REF!</definedName>
    <definedName name="_vena_CashFlowS2_CashFlowB4_C_FV_e1c3a244dc3d4f149ecdf7d748811086_5">#REF!</definedName>
    <definedName name="_vena_CashFlowS2_CashFlowB4_C_FV_e1c3a244dc3d4f149ecdf7d748811086_6">#REF!</definedName>
    <definedName name="_vena_CashFlowS2_CashFlowB4_C_FV_e1c3a244dc3d4f149ecdf7d748811086_7">#REF!</definedName>
    <definedName name="_vena_CashFlowS2_CashFlowB4_C_FV_e1c3a244dc3d4f149ecdf7d748811086_8">#REF!</definedName>
    <definedName name="_vena_CashFlowS2_CashFlowB4_C_FV_e1c3a244dc3d4f149ecdf7d748811086_9">#REF!</definedName>
    <definedName name="_vena_CashFlowS2_CashFlowB4_R_5_632005311532367872">#REF!</definedName>
    <definedName name="_vena_CashFlowS2_CashFlowB5_C_8_632005313629519872">#REF!</definedName>
    <definedName name="_vena_CashFlowS2_CashFlowB5_C_8_632005313629519872_1">#REF!</definedName>
    <definedName name="_vena_CashFlowS2_CashFlowB5_C_8_632005313629519872_10">#REF!</definedName>
    <definedName name="_vena_CashFlowS2_CashFlowB5_C_8_632005313629519872_11">#REF!</definedName>
    <definedName name="_vena_CashFlowS2_CashFlowB5_C_8_632005313629519872_12">#REF!</definedName>
    <definedName name="_vena_CashFlowS2_CashFlowB5_C_8_632005313629519872_13">#REF!</definedName>
    <definedName name="_vena_CashFlowS2_CashFlowB5_C_8_632005313629519872_14">#REF!</definedName>
    <definedName name="_vena_CashFlowS2_CashFlowB5_C_8_632005313629519872_15">#REF!</definedName>
    <definedName name="_vena_CashFlowS2_CashFlowB5_C_8_632005313629519872_16">#REF!</definedName>
    <definedName name="_vena_CashFlowS2_CashFlowB5_C_8_632005313629519872_17">#REF!</definedName>
    <definedName name="_vena_CashFlowS2_CashFlowB5_C_8_632005313629519872_18">#REF!</definedName>
    <definedName name="_vena_CashFlowS2_CashFlowB5_C_8_632005313629519872_19">#REF!</definedName>
    <definedName name="_vena_CashFlowS2_CashFlowB5_C_8_632005313629519872_2">#REF!</definedName>
    <definedName name="_vena_CashFlowS2_CashFlowB5_C_8_632005313629519872_20">#REF!</definedName>
    <definedName name="_vena_CashFlowS2_CashFlowB5_C_8_632005313629519872_21">#REF!</definedName>
    <definedName name="_vena_CashFlowS2_CashFlowB5_C_8_632005313629519872_22">#REF!</definedName>
    <definedName name="_vena_CashFlowS2_CashFlowB5_C_8_632005313629519872_23">#REF!</definedName>
    <definedName name="_vena_CashFlowS2_CashFlowB5_C_8_632005313629519872_3">#REF!</definedName>
    <definedName name="_vena_CashFlowS2_CashFlowB5_C_8_632005313629519872_4">#REF!</definedName>
    <definedName name="_vena_CashFlowS2_CashFlowB5_C_8_632005313629519872_5">#REF!</definedName>
    <definedName name="_vena_CashFlowS2_CashFlowB5_C_8_632005313629519872_6">#REF!</definedName>
    <definedName name="_vena_CashFlowS2_CashFlowB5_C_8_632005313629519872_7">#REF!</definedName>
    <definedName name="_vena_CashFlowS2_CashFlowB5_C_8_632005313629519872_8">#REF!</definedName>
    <definedName name="_vena_CashFlowS2_CashFlowB5_C_8_632005313629519872_9">#REF!</definedName>
    <definedName name="_vena_CashFlowS2_CashFlowB5_C_8_632005313671462912">#REF!</definedName>
    <definedName name="_vena_CashFlowS2_CashFlowB5_C_8_632005313671462912_1">#REF!</definedName>
    <definedName name="_vena_CashFlowS2_CashFlowB5_C_8_632005313671462912_10">#REF!</definedName>
    <definedName name="_vena_CashFlowS2_CashFlowB5_C_8_632005313671462912_11">#REF!</definedName>
    <definedName name="_vena_CashFlowS2_CashFlowB5_C_8_632005313671462912_12">#REF!</definedName>
    <definedName name="_vena_CashFlowS2_CashFlowB5_C_8_632005313671462912_13">#REF!</definedName>
    <definedName name="_vena_CashFlowS2_CashFlowB5_C_8_632005313671462912_14">#REF!</definedName>
    <definedName name="_vena_CashFlowS2_CashFlowB5_C_8_632005313671462912_15">#REF!</definedName>
    <definedName name="_vena_CashFlowS2_CashFlowB5_C_8_632005313671462912_16">#REF!</definedName>
    <definedName name="_vena_CashFlowS2_CashFlowB5_C_8_632005313671462912_17">#REF!</definedName>
    <definedName name="_vena_CashFlowS2_CashFlowB5_C_8_632005313671462912_18">#REF!</definedName>
    <definedName name="_vena_CashFlowS2_CashFlowB5_C_8_632005313671462912_19">#REF!</definedName>
    <definedName name="_vena_CashFlowS2_CashFlowB5_C_8_632005313671462912_2">#REF!</definedName>
    <definedName name="_vena_CashFlowS2_CashFlowB5_C_8_632005313671462912_20">#REF!</definedName>
    <definedName name="_vena_CashFlowS2_CashFlowB5_C_8_632005313671462912_21">#REF!</definedName>
    <definedName name="_vena_CashFlowS2_CashFlowB5_C_8_632005313671462912_22">#REF!</definedName>
    <definedName name="_vena_CashFlowS2_CashFlowB5_C_8_632005313671462912_23">#REF!</definedName>
    <definedName name="_vena_CashFlowS2_CashFlowB5_C_8_632005313671462912_24">#REF!</definedName>
    <definedName name="_vena_CashFlowS2_CashFlowB5_C_8_632005313671462912_25">#REF!</definedName>
    <definedName name="_vena_CashFlowS2_CashFlowB5_C_8_632005313671462912_26">#REF!</definedName>
    <definedName name="_vena_CashFlowS2_CashFlowB5_C_8_632005313671462912_27">#REF!</definedName>
    <definedName name="_vena_CashFlowS2_CashFlowB5_C_8_632005313671462912_28">#REF!</definedName>
    <definedName name="_vena_CashFlowS2_CashFlowB5_C_8_632005313671462912_29">#REF!</definedName>
    <definedName name="_vena_CashFlowS2_CashFlowB5_C_8_632005313671462912_3">#REF!</definedName>
    <definedName name="_vena_CashFlowS2_CashFlowB5_C_8_632005313671462912_30">#REF!</definedName>
    <definedName name="_vena_CashFlowS2_CashFlowB5_C_8_632005313671462912_31">#REF!</definedName>
    <definedName name="_vena_CashFlowS2_CashFlowB5_C_8_632005313671462912_32">#REF!</definedName>
    <definedName name="_vena_CashFlowS2_CashFlowB5_C_8_632005313671462912_33">#REF!</definedName>
    <definedName name="_vena_CashFlowS2_CashFlowB5_C_8_632005313671462912_34">#REF!</definedName>
    <definedName name="_vena_CashFlowS2_CashFlowB5_C_8_632005313671462912_35">#REF!</definedName>
    <definedName name="_vena_CashFlowS2_CashFlowB5_C_8_632005313671462912_36">#REF!</definedName>
    <definedName name="_vena_CashFlowS2_CashFlowB5_C_8_632005313671462912_37">#REF!</definedName>
    <definedName name="_vena_CashFlowS2_CashFlowB5_C_8_632005313671462912_38">#REF!</definedName>
    <definedName name="_vena_CashFlowS2_CashFlowB5_C_8_632005313671462912_39">#REF!</definedName>
    <definedName name="_vena_CashFlowS2_CashFlowB5_C_8_632005313671462912_4">#REF!</definedName>
    <definedName name="_vena_CashFlowS2_CashFlowB5_C_8_632005313671462912_40">#REF!</definedName>
    <definedName name="_vena_CashFlowS2_CashFlowB5_C_8_632005313671462912_41">#REF!</definedName>
    <definedName name="_vena_CashFlowS2_CashFlowB5_C_8_632005313671462912_42">#REF!</definedName>
    <definedName name="_vena_CashFlowS2_CashFlowB5_C_8_632005313671462912_43">#REF!</definedName>
    <definedName name="_vena_CashFlowS2_CashFlowB5_C_8_632005313671462912_44">#REF!</definedName>
    <definedName name="_vena_CashFlowS2_CashFlowB5_C_8_632005313671462912_45">#REF!</definedName>
    <definedName name="_vena_CashFlowS2_CashFlowB5_C_8_632005313671462912_46">#REF!</definedName>
    <definedName name="_vena_CashFlowS2_CashFlowB5_C_8_632005313671462912_47">#REF!</definedName>
    <definedName name="_vena_CashFlowS2_CashFlowB5_C_8_632005313671462912_5">#REF!</definedName>
    <definedName name="_vena_CashFlowS2_CashFlowB5_C_8_632005313671462912_6">#REF!</definedName>
    <definedName name="_vena_CashFlowS2_CashFlowB5_C_8_632005313671462912_7">#REF!</definedName>
    <definedName name="_vena_CashFlowS2_CashFlowB5_C_8_632005313671462912_8">#REF!</definedName>
    <definedName name="_vena_CashFlowS2_CashFlowB5_C_8_632005313671462912_9">#REF!</definedName>
    <definedName name="_vena_CashFlowS2_CashFlowB5_C_FV_56493ffece784c5db4cd0fd3b40a250d">#REF!</definedName>
    <definedName name="_vena_CashFlowS2_CashFlowB5_C_FV_56493ffece784c5db4cd0fd3b40a250d_1">#REF!</definedName>
    <definedName name="_vena_CashFlowS2_CashFlowB5_C_FV_56493ffece784c5db4cd0fd3b40a250d_10">#REF!</definedName>
    <definedName name="_vena_CashFlowS2_CashFlowB5_C_FV_56493ffece784c5db4cd0fd3b40a250d_11">#REF!</definedName>
    <definedName name="_vena_CashFlowS2_CashFlowB5_C_FV_56493ffece784c5db4cd0fd3b40a250d_12">#REF!</definedName>
    <definedName name="_vena_CashFlowS2_CashFlowB5_C_FV_56493ffece784c5db4cd0fd3b40a250d_13">#REF!</definedName>
    <definedName name="_vena_CashFlowS2_CashFlowB5_C_FV_56493ffece784c5db4cd0fd3b40a250d_14">#REF!</definedName>
    <definedName name="_vena_CashFlowS2_CashFlowB5_C_FV_56493ffece784c5db4cd0fd3b40a250d_15">#REF!</definedName>
    <definedName name="_vena_CashFlowS2_CashFlowB5_C_FV_56493ffece784c5db4cd0fd3b40a250d_16">#REF!</definedName>
    <definedName name="_vena_CashFlowS2_CashFlowB5_C_FV_56493ffece784c5db4cd0fd3b40a250d_17">#REF!</definedName>
    <definedName name="_vena_CashFlowS2_CashFlowB5_C_FV_56493ffece784c5db4cd0fd3b40a250d_18">#REF!</definedName>
    <definedName name="_vena_CashFlowS2_CashFlowB5_C_FV_56493ffece784c5db4cd0fd3b40a250d_19">#REF!</definedName>
    <definedName name="_vena_CashFlowS2_CashFlowB5_C_FV_56493ffece784c5db4cd0fd3b40a250d_2">#REF!</definedName>
    <definedName name="_vena_CashFlowS2_CashFlowB5_C_FV_56493ffece784c5db4cd0fd3b40a250d_20">#REF!</definedName>
    <definedName name="_vena_CashFlowS2_CashFlowB5_C_FV_56493ffece784c5db4cd0fd3b40a250d_21">#REF!</definedName>
    <definedName name="_vena_CashFlowS2_CashFlowB5_C_FV_56493ffece784c5db4cd0fd3b40a250d_22">#REF!</definedName>
    <definedName name="_vena_CashFlowS2_CashFlowB5_C_FV_56493ffece784c5db4cd0fd3b40a250d_23">#REF!</definedName>
    <definedName name="_vena_CashFlowS2_CashFlowB5_C_FV_56493ffece784c5db4cd0fd3b40a250d_24">#REF!</definedName>
    <definedName name="_vena_CashFlowS2_CashFlowB5_C_FV_56493ffece784c5db4cd0fd3b40a250d_25">#REF!</definedName>
    <definedName name="_vena_CashFlowS2_CashFlowB5_C_FV_56493ffece784c5db4cd0fd3b40a250d_26">#REF!</definedName>
    <definedName name="_vena_CashFlowS2_CashFlowB5_C_FV_56493ffece784c5db4cd0fd3b40a250d_27">#REF!</definedName>
    <definedName name="_vena_CashFlowS2_CashFlowB5_C_FV_56493ffece784c5db4cd0fd3b40a250d_28">#REF!</definedName>
    <definedName name="_vena_CashFlowS2_CashFlowB5_C_FV_56493ffece784c5db4cd0fd3b40a250d_29">#REF!</definedName>
    <definedName name="_vena_CashFlowS2_CashFlowB5_C_FV_56493ffece784c5db4cd0fd3b40a250d_3">#REF!</definedName>
    <definedName name="_vena_CashFlowS2_CashFlowB5_C_FV_56493ffece784c5db4cd0fd3b40a250d_30">#REF!</definedName>
    <definedName name="_vena_CashFlowS2_CashFlowB5_C_FV_56493ffece784c5db4cd0fd3b40a250d_31">#REF!</definedName>
    <definedName name="_vena_CashFlowS2_CashFlowB5_C_FV_56493ffece784c5db4cd0fd3b40a250d_32">#REF!</definedName>
    <definedName name="_vena_CashFlowS2_CashFlowB5_C_FV_56493ffece784c5db4cd0fd3b40a250d_33">#REF!</definedName>
    <definedName name="_vena_CashFlowS2_CashFlowB5_C_FV_56493ffece784c5db4cd0fd3b40a250d_34">#REF!</definedName>
    <definedName name="_vena_CashFlowS2_CashFlowB5_C_FV_56493ffece784c5db4cd0fd3b40a250d_35">#REF!</definedName>
    <definedName name="_vena_CashFlowS2_CashFlowB5_C_FV_56493ffece784c5db4cd0fd3b40a250d_36">#REF!</definedName>
    <definedName name="_vena_CashFlowS2_CashFlowB5_C_FV_56493ffece784c5db4cd0fd3b40a250d_37">#REF!</definedName>
    <definedName name="_vena_CashFlowS2_CashFlowB5_C_FV_56493ffece784c5db4cd0fd3b40a250d_38">#REF!</definedName>
    <definedName name="_vena_CashFlowS2_CashFlowB5_C_FV_56493ffece784c5db4cd0fd3b40a250d_39">#REF!</definedName>
    <definedName name="_vena_CashFlowS2_CashFlowB5_C_FV_56493ffece784c5db4cd0fd3b40a250d_4">#REF!</definedName>
    <definedName name="_vena_CashFlowS2_CashFlowB5_C_FV_56493ffece784c5db4cd0fd3b40a250d_40">#REF!</definedName>
    <definedName name="_vena_CashFlowS2_CashFlowB5_C_FV_56493ffece784c5db4cd0fd3b40a250d_41">#REF!</definedName>
    <definedName name="_vena_CashFlowS2_CashFlowB5_C_FV_56493ffece784c5db4cd0fd3b40a250d_42">#REF!</definedName>
    <definedName name="_vena_CashFlowS2_CashFlowB5_C_FV_56493ffece784c5db4cd0fd3b40a250d_43">#REF!</definedName>
    <definedName name="_vena_CashFlowS2_CashFlowB5_C_FV_56493ffece784c5db4cd0fd3b40a250d_44">#REF!</definedName>
    <definedName name="_vena_CashFlowS2_CashFlowB5_C_FV_56493ffece784c5db4cd0fd3b40a250d_45">#REF!</definedName>
    <definedName name="_vena_CashFlowS2_CashFlowB5_C_FV_56493ffece784c5db4cd0fd3b40a250d_46">#REF!</definedName>
    <definedName name="_vena_CashFlowS2_CashFlowB5_C_FV_56493ffece784c5db4cd0fd3b40a250d_47">#REF!</definedName>
    <definedName name="_vena_CashFlowS2_CashFlowB5_C_FV_56493ffece784c5db4cd0fd3b40a250d_48">#REF!</definedName>
    <definedName name="_vena_CashFlowS2_CashFlowB5_C_FV_56493ffece784c5db4cd0fd3b40a250d_49">#REF!</definedName>
    <definedName name="_vena_CashFlowS2_CashFlowB5_C_FV_56493ffece784c5db4cd0fd3b40a250d_5">#REF!</definedName>
    <definedName name="_vena_CashFlowS2_CashFlowB5_C_FV_56493ffece784c5db4cd0fd3b40a250d_50">#REF!</definedName>
    <definedName name="_vena_CashFlowS2_CashFlowB5_C_FV_56493ffece784c5db4cd0fd3b40a250d_51">#REF!</definedName>
    <definedName name="_vena_CashFlowS2_CashFlowB5_C_FV_56493ffece784c5db4cd0fd3b40a250d_52">#REF!</definedName>
    <definedName name="_vena_CashFlowS2_CashFlowB5_C_FV_56493ffece784c5db4cd0fd3b40a250d_53">#REF!</definedName>
    <definedName name="_vena_CashFlowS2_CashFlowB5_C_FV_56493ffece784c5db4cd0fd3b40a250d_54">#REF!</definedName>
    <definedName name="_vena_CashFlowS2_CashFlowB5_C_FV_56493ffece784c5db4cd0fd3b40a250d_55">#REF!</definedName>
    <definedName name="_vena_CashFlowS2_CashFlowB5_C_FV_56493ffece784c5db4cd0fd3b40a250d_56">#REF!</definedName>
    <definedName name="_vena_CashFlowS2_CashFlowB5_C_FV_56493ffece784c5db4cd0fd3b40a250d_57">#REF!</definedName>
    <definedName name="_vena_CashFlowS2_CashFlowB5_C_FV_56493ffece784c5db4cd0fd3b40a250d_58">#REF!</definedName>
    <definedName name="_vena_CashFlowS2_CashFlowB5_C_FV_56493ffece784c5db4cd0fd3b40a250d_59">#REF!</definedName>
    <definedName name="_vena_CashFlowS2_CashFlowB5_C_FV_56493ffece784c5db4cd0fd3b40a250d_6">#REF!</definedName>
    <definedName name="_vena_CashFlowS2_CashFlowB5_C_FV_56493ffece784c5db4cd0fd3b40a250d_60">#REF!</definedName>
    <definedName name="_vena_CashFlowS2_CashFlowB5_C_FV_56493ffece784c5db4cd0fd3b40a250d_61">#REF!</definedName>
    <definedName name="_vena_CashFlowS2_CashFlowB5_C_FV_56493ffece784c5db4cd0fd3b40a250d_62">#REF!</definedName>
    <definedName name="_vena_CashFlowS2_CashFlowB5_C_FV_56493ffece784c5db4cd0fd3b40a250d_63">#REF!</definedName>
    <definedName name="_vena_CashFlowS2_CashFlowB5_C_FV_56493ffece784c5db4cd0fd3b40a250d_64">#REF!</definedName>
    <definedName name="_vena_CashFlowS2_CashFlowB5_C_FV_56493ffece784c5db4cd0fd3b40a250d_65">#REF!</definedName>
    <definedName name="_vena_CashFlowS2_CashFlowB5_C_FV_56493ffece784c5db4cd0fd3b40a250d_66">#REF!</definedName>
    <definedName name="_vena_CashFlowS2_CashFlowB5_C_FV_56493ffece784c5db4cd0fd3b40a250d_67">#REF!</definedName>
    <definedName name="_vena_CashFlowS2_CashFlowB5_C_FV_56493ffece784c5db4cd0fd3b40a250d_68">#REF!</definedName>
    <definedName name="_vena_CashFlowS2_CashFlowB5_C_FV_56493ffece784c5db4cd0fd3b40a250d_69">#REF!</definedName>
    <definedName name="_vena_CashFlowS2_CashFlowB5_C_FV_56493ffece784c5db4cd0fd3b40a250d_7">#REF!</definedName>
    <definedName name="_vena_CashFlowS2_CashFlowB5_C_FV_56493ffece784c5db4cd0fd3b40a250d_70">#REF!</definedName>
    <definedName name="_vena_CashFlowS2_CashFlowB5_C_FV_56493ffece784c5db4cd0fd3b40a250d_71">#REF!</definedName>
    <definedName name="_vena_CashFlowS2_CashFlowB5_C_FV_56493ffece784c5db4cd0fd3b40a250d_8">#REF!</definedName>
    <definedName name="_vena_CashFlowS2_CashFlowB5_C_FV_56493ffece784c5db4cd0fd3b40a250d_9">#REF!</definedName>
    <definedName name="_vena_CashFlowS2_CashFlowB5_C_FV_a398e917565c475b8f0c5e9ebb5e002d">#REF!</definedName>
    <definedName name="_vena_CashFlowS2_CashFlowB5_C_FV_a398e917565c475b8f0c5e9ebb5e002d_1">#REF!</definedName>
    <definedName name="_vena_CashFlowS2_CashFlowB5_C_FV_a398e917565c475b8f0c5e9ebb5e002d_10">#REF!</definedName>
    <definedName name="_vena_CashFlowS2_CashFlowB5_C_FV_a398e917565c475b8f0c5e9ebb5e002d_11">#REF!</definedName>
    <definedName name="_vena_CashFlowS2_CashFlowB5_C_FV_a398e917565c475b8f0c5e9ebb5e002d_12">#REF!</definedName>
    <definedName name="_vena_CashFlowS2_CashFlowB5_C_FV_a398e917565c475b8f0c5e9ebb5e002d_13">#REF!</definedName>
    <definedName name="_vena_CashFlowS2_CashFlowB5_C_FV_a398e917565c475b8f0c5e9ebb5e002d_14">#REF!</definedName>
    <definedName name="_vena_CashFlowS2_CashFlowB5_C_FV_a398e917565c475b8f0c5e9ebb5e002d_15">#REF!</definedName>
    <definedName name="_vena_CashFlowS2_CashFlowB5_C_FV_a398e917565c475b8f0c5e9ebb5e002d_16">#REF!</definedName>
    <definedName name="_vena_CashFlowS2_CashFlowB5_C_FV_a398e917565c475b8f0c5e9ebb5e002d_17">#REF!</definedName>
    <definedName name="_vena_CashFlowS2_CashFlowB5_C_FV_a398e917565c475b8f0c5e9ebb5e002d_18">#REF!</definedName>
    <definedName name="_vena_CashFlowS2_CashFlowB5_C_FV_a398e917565c475b8f0c5e9ebb5e002d_19">#REF!</definedName>
    <definedName name="_vena_CashFlowS2_CashFlowB5_C_FV_a398e917565c475b8f0c5e9ebb5e002d_2">#REF!</definedName>
    <definedName name="_vena_CashFlowS2_CashFlowB5_C_FV_a398e917565c475b8f0c5e9ebb5e002d_20">#REF!</definedName>
    <definedName name="_vena_CashFlowS2_CashFlowB5_C_FV_a398e917565c475b8f0c5e9ebb5e002d_21">#REF!</definedName>
    <definedName name="_vena_CashFlowS2_CashFlowB5_C_FV_a398e917565c475b8f0c5e9ebb5e002d_22">#REF!</definedName>
    <definedName name="_vena_CashFlowS2_CashFlowB5_C_FV_a398e917565c475b8f0c5e9ebb5e002d_23">#REF!</definedName>
    <definedName name="_vena_CashFlowS2_CashFlowB5_C_FV_a398e917565c475b8f0c5e9ebb5e002d_24">#REF!</definedName>
    <definedName name="_vena_CashFlowS2_CashFlowB5_C_FV_a398e917565c475b8f0c5e9ebb5e002d_25">#REF!</definedName>
    <definedName name="_vena_CashFlowS2_CashFlowB5_C_FV_a398e917565c475b8f0c5e9ebb5e002d_26">#REF!</definedName>
    <definedName name="_vena_CashFlowS2_CashFlowB5_C_FV_a398e917565c475b8f0c5e9ebb5e002d_27">#REF!</definedName>
    <definedName name="_vena_CashFlowS2_CashFlowB5_C_FV_a398e917565c475b8f0c5e9ebb5e002d_28">#REF!</definedName>
    <definedName name="_vena_CashFlowS2_CashFlowB5_C_FV_a398e917565c475b8f0c5e9ebb5e002d_29">#REF!</definedName>
    <definedName name="_vena_CashFlowS2_CashFlowB5_C_FV_a398e917565c475b8f0c5e9ebb5e002d_3">#REF!</definedName>
    <definedName name="_vena_CashFlowS2_CashFlowB5_C_FV_a398e917565c475b8f0c5e9ebb5e002d_30">#REF!</definedName>
    <definedName name="_vena_CashFlowS2_CashFlowB5_C_FV_a398e917565c475b8f0c5e9ebb5e002d_31">#REF!</definedName>
    <definedName name="_vena_CashFlowS2_CashFlowB5_C_FV_a398e917565c475b8f0c5e9ebb5e002d_32">#REF!</definedName>
    <definedName name="_vena_CashFlowS2_CashFlowB5_C_FV_a398e917565c475b8f0c5e9ebb5e002d_33">#REF!</definedName>
    <definedName name="_vena_CashFlowS2_CashFlowB5_C_FV_a398e917565c475b8f0c5e9ebb5e002d_34">#REF!</definedName>
    <definedName name="_vena_CashFlowS2_CashFlowB5_C_FV_a398e917565c475b8f0c5e9ebb5e002d_35">#REF!</definedName>
    <definedName name="_vena_CashFlowS2_CashFlowB5_C_FV_a398e917565c475b8f0c5e9ebb5e002d_36">#REF!</definedName>
    <definedName name="_vena_CashFlowS2_CashFlowB5_C_FV_a398e917565c475b8f0c5e9ebb5e002d_37">#REF!</definedName>
    <definedName name="_vena_CashFlowS2_CashFlowB5_C_FV_a398e917565c475b8f0c5e9ebb5e002d_38">#REF!</definedName>
    <definedName name="_vena_CashFlowS2_CashFlowB5_C_FV_a398e917565c475b8f0c5e9ebb5e002d_39">#REF!</definedName>
    <definedName name="_vena_CashFlowS2_CashFlowB5_C_FV_a398e917565c475b8f0c5e9ebb5e002d_4">#REF!</definedName>
    <definedName name="_vena_CashFlowS2_CashFlowB5_C_FV_a398e917565c475b8f0c5e9ebb5e002d_40">#REF!</definedName>
    <definedName name="_vena_CashFlowS2_CashFlowB5_C_FV_a398e917565c475b8f0c5e9ebb5e002d_41">#REF!</definedName>
    <definedName name="_vena_CashFlowS2_CashFlowB5_C_FV_a398e917565c475b8f0c5e9ebb5e002d_42">#REF!</definedName>
    <definedName name="_vena_CashFlowS2_CashFlowB5_C_FV_a398e917565c475b8f0c5e9ebb5e002d_43">#REF!</definedName>
    <definedName name="_vena_CashFlowS2_CashFlowB5_C_FV_a398e917565c475b8f0c5e9ebb5e002d_44">#REF!</definedName>
    <definedName name="_vena_CashFlowS2_CashFlowB5_C_FV_a398e917565c475b8f0c5e9ebb5e002d_45">#REF!</definedName>
    <definedName name="_vena_CashFlowS2_CashFlowB5_C_FV_a398e917565c475b8f0c5e9ebb5e002d_46">#REF!</definedName>
    <definedName name="_vena_CashFlowS2_CashFlowB5_C_FV_a398e917565c475b8f0c5e9ebb5e002d_47">#REF!</definedName>
    <definedName name="_vena_CashFlowS2_CashFlowB5_C_FV_a398e917565c475b8f0c5e9ebb5e002d_48">#REF!</definedName>
    <definedName name="_vena_CashFlowS2_CashFlowB5_C_FV_a398e917565c475b8f0c5e9ebb5e002d_49">#REF!</definedName>
    <definedName name="_vena_CashFlowS2_CashFlowB5_C_FV_a398e917565c475b8f0c5e9ebb5e002d_5">#REF!</definedName>
    <definedName name="_vena_CashFlowS2_CashFlowB5_C_FV_a398e917565c475b8f0c5e9ebb5e002d_50">#REF!</definedName>
    <definedName name="_vena_CashFlowS2_CashFlowB5_C_FV_a398e917565c475b8f0c5e9ebb5e002d_51">#REF!</definedName>
    <definedName name="_vena_CashFlowS2_CashFlowB5_C_FV_a398e917565c475b8f0c5e9ebb5e002d_52">#REF!</definedName>
    <definedName name="_vena_CashFlowS2_CashFlowB5_C_FV_a398e917565c475b8f0c5e9ebb5e002d_53">#REF!</definedName>
    <definedName name="_vena_CashFlowS2_CashFlowB5_C_FV_a398e917565c475b8f0c5e9ebb5e002d_54">#REF!</definedName>
    <definedName name="_vena_CashFlowS2_CashFlowB5_C_FV_a398e917565c475b8f0c5e9ebb5e002d_55">#REF!</definedName>
    <definedName name="_vena_CashFlowS2_CashFlowB5_C_FV_a398e917565c475b8f0c5e9ebb5e002d_56">#REF!</definedName>
    <definedName name="_vena_CashFlowS2_CashFlowB5_C_FV_a398e917565c475b8f0c5e9ebb5e002d_57">#REF!</definedName>
    <definedName name="_vena_CashFlowS2_CashFlowB5_C_FV_a398e917565c475b8f0c5e9ebb5e002d_58">#REF!</definedName>
    <definedName name="_vena_CashFlowS2_CashFlowB5_C_FV_a398e917565c475b8f0c5e9ebb5e002d_59">#REF!</definedName>
    <definedName name="_vena_CashFlowS2_CashFlowB5_C_FV_a398e917565c475b8f0c5e9ebb5e002d_6">#REF!</definedName>
    <definedName name="_vena_CashFlowS2_CashFlowB5_C_FV_a398e917565c475b8f0c5e9ebb5e002d_60">#REF!</definedName>
    <definedName name="_vena_CashFlowS2_CashFlowB5_C_FV_a398e917565c475b8f0c5e9ebb5e002d_61">#REF!</definedName>
    <definedName name="_vena_CashFlowS2_CashFlowB5_C_FV_a398e917565c475b8f0c5e9ebb5e002d_62">#REF!</definedName>
    <definedName name="_vena_CashFlowS2_CashFlowB5_C_FV_a398e917565c475b8f0c5e9ebb5e002d_63">#REF!</definedName>
    <definedName name="_vena_CashFlowS2_CashFlowB5_C_FV_a398e917565c475b8f0c5e9ebb5e002d_64">#REF!</definedName>
    <definedName name="_vena_CashFlowS2_CashFlowB5_C_FV_a398e917565c475b8f0c5e9ebb5e002d_65">#REF!</definedName>
    <definedName name="_vena_CashFlowS2_CashFlowB5_C_FV_a398e917565c475b8f0c5e9ebb5e002d_66">#REF!</definedName>
    <definedName name="_vena_CashFlowS2_CashFlowB5_C_FV_a398e917565c475b8f0c5e9ebb5e002d_67">#REF!</definedName>
    <definedName name="_vena_CashFlowS2_CashFlowB5_C_FV_a398e917565c475b8f0c5e9ebb5e002d_68">#REF!</definedName>
    <definedName name="_vena_CashFlowS2_CashFlowB5_C_FV_a398e917565c475b8f0c5e9ebb5e002d_69">#REF!</definedName>
    <definedName name="_vena_CashFlowS2_CashFlowB5_C_FV_a398e917565c475b8f0c5e9ebb5e002d_7">#REF!</definedName>
    <definedName name="_vena_CashFlowS2_CashFlowB5_C_FV_a398e917565c475b8f0c5e9ebb5e002d_70">#REF!</definedName>
    <definedName name="_vena_CashFlowS2_CashFlowB5_C_FV_a398e917565c475b8f0c5e9ebb5e002d_71">#REF!</definedName>
    <definedName name="_vena_CashFlowS2_CashFlowB5_C_FV_a398e917565c475b8f0c5e9ebb5e002d_8">#REF!</definedName>
    <definedName name="_vena_CashFlowS2_CashFlowB5_C_FV_a398e917565c475b8f0c5e9ebb5e002d_9">#REF!</definedName>
    <definedName name="_vena_CashFlowS2_CashFlowB5_C_FV_e1c3a244dc3d4f149ecdf7d748811086">#REF!</definedName>
    <definedName name="_vena_CashFlowS2_CashFlowB5_C_FV_e1c3a244dc3d4f149ecdf7d748811086_1">#REF!</definedName>
    <definedName name="_vena_CashFlowS2_CashFlowB5_C_FV_e1c3a244dc3d4f149ecdf7d748811086_10">#REF!</definedName>
    <definedName name="_vena_CashFlowS2_CashFlowB5_C_FV_e1c3a244dc3d4f149ecdf7d748811086_11">#REF!</definedName>
    <definedName name="_vena_CashFlowS2_CashFlowB5_C_FV_e1c3a244dc3d4f149ecdf7d748811086_12">#REF!</definedName>
    <definedName name="_vena_CashFlowS2_CashFlowB5_C_FV_e1c3a244dc3d4f149ecdf7d748811086_13">#REF!</definedName>
    <definedName name="_vena_CashFlowS2_CashFlowB5_C_FV_e1c3a244dc3d4f149ecdf7d748811086_14">#REF!</definedName>
    <definedName name="_vena_CashFlowS2_CashFlowB5_C_FV_e1c3a244dc3d4f149ecdf7d748811086_15">#REF!</definedName>
    <definedName name="_vena_CashFlowS2_CashFlowB5_C_FV_e1c3a244dc3d4f149ecdf7d748811086_16">#REF!</definedName>
    <definedName name="_vena_CashFlowS2_CashFlowB5_C_FV_e1c3a244dc3d4f149ecdf7d748811086_17">#REF!</definedName>
    <definedName name="_vena_CashFlowS2_CashFlowB5_C_FV_e1c3a244dc3d4f149ecdf7d748811086_18">#REF!</definedName>
    <definedName name="_vena_CashFlowS2_CashFlowB5_C_FV_e1c3a244dc3d4f149ecdf7d748811086_19">#REF!</definedName>
    <definedName name="_vena_CashFlowS2_CashFlowB5_C_FV_e1c3a244dc3d4f149ecdf7d748811086_2">#REF!</definedName>
    <definedName name="_vena_CashFlowS2_CashFlowB5_C_FV_e1c3a244dc3d4f149ecdf7d748811086_20">#REF!</definedName>
    <definedName name="_vena_CashFlowS2_CashFlowB5_C_FV_e1c3a244dc3d4f149ecdf7d748811086_21">#REF!</definedName>
    <definedName name="_vena_CashFlowS2_CashFlowB5_C_FV_e1c3a244dc3d4f149ecdf7d748811086_22">#REF!</definedName>
    <definedName name="_vena_CashFlowS2_CashFlowB5_C_FV_e1c3a244dc3d4f149ecdf7d748811086_23">#REF!</definedName>
    <definedName name="_vena_CashFlowS2_CashFlowB5_C_FV_e1c3a244dc3d4f149ecdf7d748811086_24">#REF!</definedName>
    <definedName name="_vena_CashFlowS2_CashFlowB5_C_FV_e1c3a244dc3d4f149ecdf7d748811086_25">#REF!</definedName>
    <definedName name="_vena_CashFlowS2_CashFlowB5_C_FV_e1c3a244dc3d4f149ecdf7d748811086_26">#REF!</definedName>
    <definedName name="_vena_CashFlowS2_CashFlowB5_C_FV_e1c3a244dc3d4f149ecdf7d748811086_27">#REF!</definedName>
    <definedName name="_vena_CashFlowS2_CashFlowB5_C_FV_e1c3a244dc3d4f149ecdf7d748811086_28">#REF!</definedName>
    <definedName name="_vena_CashFlowS2_CashFlowB5_C_FV_e1c3a244dc3d4f149ecdf7d748811086_29">#REF!</definedName>
    <definedName name="_vena_CashFlowS2_CashFlowB5_C_FV_e1c3a244dc3d4f149ecdf7d748811086_3">#REF!</definedName>
    <definedName name="_vena_CashFlowS2_CashFlowB5_C_FV_e1c3a244dc3d4f149ecdf7d748811086_30">#REF!</definedName>
    <definedName name="_vena_CashFlowS2_CashFlowB5_C_FV_e1c3a244dc3d4f149ecdf7d748811086_31">#REF!</definedName>
    <definedName name="_vena_CashFlowS2_CashFlowB5_C_FV_e1c3a244dc3d4f149ecdf7d748811086_32">#REF!</definedName>
    <definedName name="_vena_CashFlowS2_CashFlowB5_C_FV_e1c3a244dc3d4f149ecdf7d748811086_33">#REF!</definedName>
    <definedName name="_vena_CashFlowS2_CashFlowB5_C_FV_e1c3a244dc3d4f149ecdf7d748811086_34">#REF!</definedName>
    <definedName name="_vena_CashFlowS2_CashFlowB5_C_FV_e1c3a244dc3d4f149ecdf7d748811086_35">#REF!</definedName>
    <definedName name="_vena_CashFlowS2_CashFlowB5_C_FV_e1c3a244dc3d4f149ecdf7d748811086_36">#REF!</definedName>
    <definedName name="_vena_CashFlowS2_CashFlowB5_C_FV_e1c3a244dc3d4f149ecdf7d748811086_37">#REF!</definedName>
    <definedName name="_vena_CashFlowS2_CashFlowB5_C_FV_e1c3a244dc3d4f149ecdf7d748811086_38">#REF!</definedName>
    <definedName name="_vena_CashFlowS2_CashFlowB5_C_FV_e1c3a244dc3d4f149ecdf7d748811086_39">#REF!</definedName>
    <definedName name="_vena_CashFlowS2_CashFlowB5_C_FV_e1c3a244dc3d4f149ecdf7d748811086_4">#REF!</definedName>
    <definedName name="_vena_CashFlowS2_CashFlowB5_C_FV_e1c3a244dc3d4f149ecdf7d748811086_40">#REF!</definedName>
    <definedName name="_vena_CashFlowS2_CashFlowB5_C_FV_e1c3a244dc3d4f149ecdf7d748811086_41">#REF!</definedName>
    <definedName name="_vena_CashFlowS2_CashFlowB5_C_FV_e1c3a244dc3d4f149ecdf7d748811086_42">#REF!</definedName>
    <definedName name="_vena_CashFlowS2_CashFlowB5_C_FV_e1c3a244dc3d4f149ecdf7d748811086_43">#REF!</definedName>
    <definedName name="_vena_CashFlowS2_CashFlowB5_C_FV_e1c3a244dc3d4f149ecdf7d748811086_44">#REF!</definedName>
    <definedName name="_vena_CashFlowS2_CashFlowB5_C_FV_e1c3a244dc3d4f149ecdf7d748811086_45">#REF!</definedName>
    <definedName name="_vena_CashFlowS2_CashFlowB5_C_FV_e1c3a244dc3d4f149ecdf7d748811086_46">#REF!</definedName>
    <definedName name="_vena_CashFlowS2_CashFlowB5_C_FV_e1c3a244dc3d4f149ecdf7d748811086_47">#REF!</definedName>
    <definedName name="_vena_CashFlowS2_CashFlowB5_C_FV_e1c3a244dc3d4f149ecdf7d748811086_48">#REF!</definedName>
    <definedName name="_vena_CashFlowS2_CashFlowB5_C_FV_e1c3a244dc3d4f149ecdf7d748811086_49">#REF!</definedName>
    <definedName name="_vena_CashFlowS2_CashFlowB5_C_FV_e1c3a244dc3d4f149ecdf7d748811086_5">#REF!</definedName>
    <definedName name="_vena_CashFlowS2_CashFlowB5_C_FV_e1c3a244dc3d4f149ecdf7d748811086_50">#REF!</definedName>
    <definedName name="_vena_CashFlowS2_CashFlowB5_C_FV_e1c3a244dc3d4f149ecdf7d748811086_51">#REF!</definedName>
    <definedName name="_vena_CashFlowS2_CashFlowB5_C_FV_e1c3a244dc3d4f149ecdf7d748811086_52">#REF!</definedName>
    <definedName name="_vena_CashFlowS2_CashFlowB5_C_FV_e1c3a244dc3d4f149ecdf7d748811086_53">#REF!</definedName>
    <definedName name="_vena_CashFlowS2_CashFlowB5_C_FV_e1c3a244dc3d4f149ecdf7d748811086_54">#REF!</definedName>
    <definedName name="_vena_CashFlowS2_CashFlowB5_C_FV_e1c3a244dc3d4f149ecdf7d748811086_55">#REF!</definedName>
    <definedName name="_vena_CashFlowS2_CashFlowB5_C_FV_e1c3a244dc3d4f149ecdf7d748811086_56">#REF!</definedName>
    <definedName name="_vena_CashFlowS2_CashFlowB5_C_FV_e1c3a244dc3d4f149ecdf7d748811086_57">#REF!</definedName>
    <definedName name="_vena_CashFlowS2_CashFlowB5_C_FV_e1c3a244dc3d4f149ecdf7d748811086_58">#REF!</definedName>
    <definedName name="_vena_CashFlowS2_CashFlowB5_C_FV_e1c3a244dc3d4f149ecdf7d748811086_59">#REF!</definedName>
    <definedName name="_vena_CashFlowS2_CashFlowB5_C_FV_e1c3a244dc3d4f149ecdf7d748811086_6">#REF!</definedName>
    <definedName name="_vena_CashFlowS2_CashFlowB5_C_FV_e1c3a244dc3d4f149ecdf7d748811086_60">#REF!</definedName>
    <definedName name="_vena_CashFlowS2_CashFlowB5_C_FV_e1c3a244dc3d4f149ecdf7d748811086_61">#REF!</definedName>
    <definedName name="_vena_CashFlowS2_CashFlowB5_C_FV_e1c3a244dc3d4f149ecdf7d748811086_62">#REF!</definedName>
    <definedName name="_vena_CashFlowS2_CashFlowB5_C_FV_e1c3a244dc3d4f149ecdf7d748811086_63">#REF!</definedName>
    <definedName name="_vena_CashFlowS2_CashFlowB5_C_FV_e1c3a244dc3d4f149ecdf7d748811086_64">#REF!</definedName>
    <definedName name="_vena_CashFlowS2_CashFlowB5_C_FV_e1c3a244dc3d4f149ecdf7d748811086_65">#REF!</definedName>
    <definedName name="_vena_CashFlowS2_CashFlowB5_C_FV_e1c3a244dc3d4f149ecdf7d748811086_66">#REF!</definedName>
    <definedName name="_vena_CashFlowS2_CashFlowB5_C_FV_e1c3a244dc3d4f149ecdf7d748811086_67">#REF!</definedName>
    <definedName name="_vena_CashFlowS2_CashFlowB5_C_FV_e1c3a244dc3d4f149ecdf7d748811086_68">#REF!</definedName>
    <definedName name="_vena_CashFlowS2_CashFlowB5_C_FV_e1c3a244dc3d4f149ecdf7d748811086_69">#REF!</definedName>
    <definedName name="_vena_CashFlowS2_CashFlowB5_C_FV_e1c3a244dc3d4f149ecdf7d748811086_7">#REF!</definedName>
    <definedName name="_vena_CashFlowS2_CashFlowB5_C_FV_e1c3a244dc3d4f149ecdf7d748811086_70">#REF!</definedName>
    <definedName name="_vena_CashFlowS2_CashFlowB5_C_FV_e1c3a244dc3d4f149ecdf7d748811086_71">#REF!</definedName>
    <definedName name="_vena_CashFlowS2_CashFlowB5_C_FV_e1c3a244dc3d4f149ecdf7d748811086_8">#REF!</definedName>
    <definedName name="_vena_CashFlowS2_CashFlowB5_C_FV_e1c3a244dc3d4f149ecdf7d748811086_9">#REF!</definedName>
    <definedName name="_vena_CashFlowS2_CashFlowB5_R_5_632005312174096384">#REF!</definedName>
    <definedName name="_vena_CashFlowS2_P_6_632005313063288832">#REF!</definedName>
    <definedName name="_vena_CashFlowS2_P_7_632005313256226820">#REF!</definedName>
    <definedName name="_vena_CashFlowS2_P_FV_e3545e3dcc52420a84dcdae3a23a4597">#REF!</definedName>
    <definedName name="_vena_CashFlowS3_CashFlowB6_C_8_632005313608548359">#REF!</definedName>
    <definedName name="_vena_CashFlowS3_CashFlowB6_C_FV_56493ffece784c5db4cd0fd3b40a250d">#REF!</definedName>
    <definedName name="_vena_CashFlowS3_CashFlowB6_R_FV_42f34b52efc14701904e2bd69b949ebb">#REF!</definedName>
    <definedName name="_vena_CashFlowS3_CashFlowB6_R_FV_42f34b52efc14701904e2bd69b949ebb_151">#REF!</definedName>
    <definedName name="_vena_CashFlowS3_CashFlowB6_R_FV_42f34b52efc14701904e2bd69b949ebb_152">#REF!</definedName>
    <definedName name="_vena_CashFlowS3_CashFlowB6_R_FV_42f34b52efc14701904e2bd69b949ebb_153">#REF!</definedName>
    <definedName name="_vena_CashFlowS3_CashFlowB6_R_FV_42f34b52efc14701904e2bd69b949ebb_154">#REF!</definedName>
    <definedName name="_vena_CashFlowS3_CashFlowB6_R_FV_42f34b52efc14701904e2bd69b949ebb_155">#REF!</definedName>
    <definedName name="_vena_CashFlowS3_CashFlowB6_R_FV_42f34b52efc14701904e2bd69b949ebb_156">#REF!</definedName>
    <definedName name="_vena_CashFlowS3_CashFlowB6_R_FV_42f34b52efc14701904e2bd69b949ebb_157">#REF!</definedName>
    <definedName name="_vena_CashFlowS3_CashFlowB6_R_FV_42f34b52efc14701904e2bd69b949ebb_158">#REF!</definedName>
    <definedName name="_vena_CashFlowS3_CashFlowB6_R_FV_42f34b52efc14701904e2bd69b949ebb_159">#REF!</definedName>
    <definedName name="_vena_CashFlowS3_CashFlowB6_R_FV_42f34b52efc14701904e2bd69b949ebb_160">#REF!</definedName>
    <definedName name="_vena_CashFlowS3_CashFlowB6_R_FV_42f34b52efc14701904e2bd69b949ebb_161">#REF!</definedName>
    <definedName name="_vena_CashFlowS3_CashFlowB6_R_FV_42f34b52efc14701904e2bd69b949ebb_162">#REF!</definedName>
    <definedName name="_vena_CashFlowS3_CashFlowB6_R_FV_42f34b52efc14701904e2bd69b949ebb_163">#REF!</definedName>
    <definedName name="_vena_CashFlowS3_CashFlowB6_R_FV_42f34b52efc14701904e2bd69b949ebb_164">#REF!</definedName>
    <definedName name="_vena_CashFlowS3_CashFlowB6_R_FV_42f34b52efc14701904e2bd69b949ebb_165">#REF!</definedName>
    <definedName name="_vena_CashFlowS3_CashFlowB6_R_FV_42f34b52efc14701904e2bd69b949ebb_166">#REF!</definedName>
    <definedName name="_vena_CashFlowS3_CashFlowB6_R_FV_42f34b52efc14701904e2bd69b949ebb_167">#REF!</definedName>
    <definedName name="_vena_CashFlowS3_CashFlowB6_R_FV_42f34b52efc14701904e2bd69b949ebb_168">#REF!</definedName>
    <definedName name="_vena_CashFlowS3_CashFlowB6_R_FV_42f34b52efc14701904e2bd69b949ebb_169">#REF!</definedName>
    <definedName name="_vena_CashFlowS3_CashFlowB6_R_FV_42f34b52efc14701904e2bd69b949ebb_170">#REF!</definedName>
    <definedName name="_vena_CashFlowS3_CashFlowB6_R_FV_42f34b52efc14701904e2bd69b949ebb_171">#REF!</definedName>
    <definedName name="_vena_CashFlowS3_CashFlowB6_R_FV_42f34b52efc14701904e2bd69b949ebb_172">#REF!</definedName>
    <definedName name="_vena_CashFlowS3_CashFlowB6_R_FV_42f34b52efc14701904e2bd69b949ebb_173">#REF!</definedName>
    <definedName name="_vena_CashFlowS3_CashFlowB6_R_FV_42f34b52efc14701904e2bd69b949ebb_174">#REF!</definedName>
    <definedName name="_vena_CashFlowS3_CashFlowB6_R_FV_42f34b52efc14701904e2bd69b949ebb_175">#REF!</definedName>
    <definedName name="_vena_CashFlowS3_CashFlowB6_R_FV_42f34b52efc14701904e2bd69b949ebb_176">#REF!</definedName>
    <definedName name="_vena_CashFlowS3_CashFlowB6_R_FV_42f34b52efc14701904e2bd69b949ebb_177">#REF!</definedName>
    <definedName name="_vena_CashFlowS3_CashFlowB6_R_FV_42f34b52efc14701904e2bd69b949ebb_178">#REF!</definedName>
    <definedName name="_vena_CashFlowS3_CashFlowB6_R_FV_42f34b52efc14701904e2bd69b949ebb_179">#REF!</definedName>
    <definedName name="_vena_CashFlowS3_CashFlowB6_R_FV_42f34b52efc14701904e2bd69b949ebb_180">#REF!</definedName>
    <definedName name="_vena_CashFlowS3_CashFlowB6_R_FV_42f34b52efc14701904e2bd69b949ebb_181">#REF!</definedName>
    <definedName name="_vena_CashFlowS3_CashFlowB6_R_FV_42f34b52efc14701904e2bd69b949ebb_182">#REF!</definedName>
    <definedName name="_vena_CashFlowS3_CashFlowB6_R_FV_42f34b52efc14701904e2bd69b949ebb_183">#REF!</definedName>
    <definedName name="_vena_CashFlowS3_CashFlowB6_R_FV_42f34b52efc14701904e2bd69b949ebb_184">#REF!</definedName>
    <definedName name="_vena_CashFlowS3_CashFlowB6_R_FV_42f34b52efc14701904e2bd69b949ebb_185">#REF!</definedName>
    <definedName name="_vena_CashFlowS3_CashFlowB6_R_FV_42f34b52efc14701904e2bd69b949ebb_186">#REF!</definedName>
    <definedName name="_vena_CashFlowS3_CashFlowB6_R_FV_42f34b52efc14701904e2bd69b949ebb_187">#REF!</definedName>
    <definedName name="_vena_CashFlowS3_CashFlowB6_R_FV_42f34b52efc14701904e2bd69b949ebb_188">#REF!</definedName>
    <definedName name="_vena_CashFlowS3_CashFlowB6_R_FV_42f34b52efc14701904e2bd69b949ebb_189">#REF!</definedName>
    <definedName name="_vena_CashFlowS3_CashFlowB6_R_FV_42f34b52efc14701904e2bd69b949ebb_190">#REF!</definedName>
    <definedName name="_vena_CashFlowS3_CashFlowB6_R_FV_42f34b52efc14701904e2bd69b949ebb_191">#REF!</definedName>
    <definedName name="_vena_CashFlowS3_CashFlowB6_R_FV_42f34b52efc14701904e2bd69b949ebb_192">#REF!</definedName>
    <definedName name="_vena_CashFlowS3_CashFlowB6_R_FV_42f34b52efc14701904e2bd69b949ebb_193">#REF!</definedName>
    <definedName name="_vena_CashFlowS3_CashFlowB6_R_FV_42f34b52efc14701904e2bd69b949ebb_194">#REF!</definedName>
    <definedName name="_vena_CashFlowS3_CashFlowB6_R_FV_42f34b52efc14701904e2bd69b949ebb_195">#REF!</definedName>
    <definedName name="_vena_CashFlowS3_CashFlowB6_R_FV_42f34b52efc14701904e2bd69b949ebb_196">#REF!</definedName>
    <definedName name="_vena_CashFlowS3_CashFlowB6_R_FV_42f34b52efc14701904e2bd69b949ebb_197">#REF!</definedName>
    <definedName name="_vena_CashFlowS3_CashFlowB6_R_FV_42f34b52efc14701904e2bd69b949ebb_198">#REF!</definedName>
    <definedName name="_vena_CashFlowS3_CashFlowB6_R_FV_42f34b52efc14701904e2bd69b949ebb_199">#REF!</definedName>
    <definedName name="_vena_CashFlowS3_CashFlowB6_R_FV_42f34b52efc14701904e2bd69b949ebb_200">#REF!</definedName>
    <definedName name="_vena_CashFlowS3_CashFlowB6_R_FV_42f34b52efc14701904e2bd69b949ebb_201">#REF!</definedName>
    <definedName name="_vena_CashFlowS3_CashFlowB6_R_FV_42f34b52efc14701904e2bd69b949ebb_202">#REF!</definedName>
    <definedName name="_vena_CashFlowS3_CashFlowB6_R_FV_42f34b52efc14701904e2bd69b949ebb_203">#REF!</definedName>
    <definedName name="_vena_CashFlowS3_CashFlowB6_R_FV_42f34b52efc14701904e2bd69b949ebb_204">#REF!</definedName>
    <definedName name="_vena_CashFlowS3_CashFlowB6_R_FV_42f34b52efc14701904e2bd69b949ebb_205">#REF!</definedName>
    <definedName name="_vena_CashFlowS3_CashFlowB6_R_FV_42f34b52efc14701904e2bd69b949ebb_206">#REF!</definedName>
    <definedName name="_vena_CashFlowS3_CashFlowB6_R_FV_42f34b52efc14701904e2bd69b949ebb_207">#REF!</definedName>
    <definedName name="_vena_CashFlowS3_CashFlowB6_R_FV_42f34b52efc14701904e2bd69b949ebb_208">#REF!</definedName>
    <definedName name="_vena_CashFlowS3_CashFlowB6_R_FV_42f34b52efc14701904e2bd69b949ebb_209">#REF!</definedName>
    <definedName name="_vena_CashFlowS3_CashFlowB6_R_FV_42f34b52efc14701904e2bd69b949ebb_210">#REF!</definedName>
    <definedName name="_vena_CashFlowS3_CashFlowB6_R_FV_42f34b52efc14701904e2bd69b949ebb_211">#REF!</definedName>
    <definedName name="_vena_CashFlowS3_CashFlowB6_R_FV_42f34b52efc14701904e2bd69b949ebb_212">#REF!</definedName>
    <definedName name="_vena_CashFlowS3_CashFlowB6_R_FV_42f34b52efc14701904e2bd69b949ebb_213">#REF!</definedName>
    <definedName name="_vena_CashFlowS3_CashFlowB6_R_FV_42f34b52efc14701904e2bd69b949ebb_214">#REF!</definedName>
    <definedName name="_vena_CashFlowS3_CashFlowB6_R_FV_42f34b52efc14701904e2bd69b949ebb_215">#REF!</definedName>
    <definedName name="_vena_CashFlowS3_CashFlowB6_R_FV_42f34b52efc14701904e2bd69b949ebb_216">#REF!</definedName>
    <definedName name="_vena_CashFlowS3_CashFlowB6_R_FV_42f34b52efc14701904e2bd69b949ebb_217">#REF!</definedName>
    <definedName name="_vena_CashFlowS3_CashFlowB6_R_FV_42f34b52efc14701904e2bd69b949ebb_218">#REF!</definedName>
    <definedName name="_vena_CashFlowS3_CashFlowB6_R_FV_42f34b52efc14701904e2bd69b949ebb_219">#REF!</definedName>
    <definedName name="_vena_CashFlowS3_CashFlowB6_R_FV_42f34b52efc14701904e2bd69b949ebb_220">#REF!</definedName>
    <definedName name="_vena_CashFlowS3_CashFlowB6_R_FV_42f34b52efc14701904e2bd69b949ebb_221">#REF!</definedName>
    <definedName name="_vena_CashFlowS3_CashFlowB6_R_FV_42f34b52efc14701904e2bd69b949ebb_222">#REF!</definedName>
    <definedName name="_vena_CashFlowS3_CashFlowB6_R_FV_42f34b52efc14701904e2bd69b949ebb_223">#REF!</definedName>
    <definedName name="_vena_CashFlowS3_CashFlowB6_R_FV_42f34b52efc14701904e2bd69b949ebb_224">#REF!</definedName>
    <definedName name="_vena_CashFlowS3_CashFlowB6_R_FV_42f34b52efc14701904e2bd69b949ebb_225">#REF!</definedName>
    <definedName name="_vena_CashFlowS3_CashFlowB6_R_FV_42f34b52efc14701904e2bd69b949ebb_226">#REF!</definedName>
    <definedName name="_vena_CashFlowS3_CashFlowB6_R_FV_42f34b52efc14701904e2bd69b949ebb_227">#REF!</definedName>
    <definedName name="_vena_CashFlowS3_CashFlowB6_R_FV_42f34b52efc14701904e2bd69b949ebb_228">#REF!</definedName>
    <definedName name="_vena_CashFlowS3_CashFlowB6_R_FV_42f34b52efc14701904e2bd69b949ebb_229">#REF!</definedName>
    <definedName name="_vena_CashFlowS3_CashFlowB6_R_FV_42f34b52efc14701904e2bd69b949ebb_230">#REF!</definedName>
    <definedName name="_vena_CashFlowS3_CashFlowB6_R_FV_42f34b52efc14701904e2bd69b949ebb_231">#REF!</definedName>
    <definedName name="_vena_CashFlowS3_CashFlowB6_R_FV_42f34b52efc14701904e2bd69b949ebb_232">#REF!</definedName>
    <definedName name="_vena_CashFlowS3_CashFlowB6_R_FV_42f34b52efc14701904e2bd69b949ebb_233">#REF!</definedName>
    <definedName name="_vena_CashFlowS3_CashFlowB6_R_FV_42f34b52efc14701904e2bd69b949ebb_234">#REF!</definedName>
    <definedName name="_vena_CashFlowS3_CashFlowB6_R_FV_42f34b52efc14701904e2bd69b949ebb_235">#REF!</definedName>
    <definedName name="_vena_CashFlowS3_CashFlowB6_R_FV_42f34b52efc14701904e2bd69b949ebb_236">#REF!</definedName>
    <definedName name="_vena_CashFlowS3_CashFlowB6_R_FV_42f34b52efc14701904e2bd69b949ebb_237">#REF!</definedName>
    <definedName name="_vena_CashFlowS3_CashFlowB6_R_FV_42f34b52efc14701904e2bd69b949ebb_238">#REF!</definedName>
    <definedName name="_vena_CashFlowS3_CashFlowB6_R_FV_42f34b52efc14701904e2bd69b949ebb_239">#REF!</definedName>
    <definedName name="_vena_CashFlowS3_CashFlowB6_R_FV_42f34b52efc14701904e2bd69b949ebb_240">#REF!</definedName>
    <definedName name="_vena_CashFlowS3_CashFlowB6_R_FV_42f34b52efc14701904e2bd69b949ebb_241">#REF!</definedName>
    <definedName name="_vena_CashFlowS3_CashFlowB6_R_FV_42f34b52efc14701904e2bd69b949ebb_242">#REF!</definedName>
    <definedName name="_vena_CashFlowS3_CashFlowB6_R_FV_42f34b52efc14701904e2bd69b949ebb_243">#REF!</definedName>
    <definedName name="_vena_CashFlowS3_CashFlowB6_R_FV_42f34b52efc14701904e2bd69b949ebb_244">#REF!</definedName>
    <definedName name="_vena_CashFlowS3_CashFlowB6_R_FV_42f34b52efc14701904e2bd69b949ebb_245">#REF!</definedName>
    <definedName name="_vena_CashFlowS3_CashFlowB6_R_FV_42f34b52efc14701904e2bd69b949ebb_246">#REF!</definedName>
    <definedName name="_vena_CashFlowS3_CashFlowB6_R_FV_42f34b52efc14701904e2bd69b949ebb_247">#REF!</definedName>
    <definedName name="_vena_CashFlowS3_CashFlowB6_R_FV_42f34b52efc14701904e2bd69b949ebb_248">#REF!</definedName>
    <definedName name="_vena_CashFlowS3_CashFlowB6_R_FV_42f34b52efc14701904e2bd69b949ebb_249">#REF!</definedName>
    <definedName name="_vena_CashFlowS3_CashFlowB6_R_FV_42f34b52efc14701904e2bd69b949ebb_250">#REF!</definedName>
    <definedName name="_vena_CashFlowS3_CashFlowB6_R_FV_42f34b52efc14701904e2bd69b949ebb_251">#REF!</definedName>
    <definedName name="_vena_CashFlowS3_CashFlowB6_R_FV_42f34b52efc14701904e2bd69b949ebb_252">#REF!</definedName>
    <definedName name="_vena_CashFlowS3_CashFlowB6_R_FV_42f34b52efc14701904e2bd69b949ebb_253">#REF!</definedName>
    <definedName name="_vena_CashFlowS3_CashFlowB6_R_FV_42f34b52efc14701904e2bd69b949ebb_254">#REF!</definedName>
    <definedName name="_vena_CashFlowS3_CashFlowB6_R_FV_42f34b52efc14701904e2bd69b949ebb_255">#REF!</definedName>
    <definedName name="_vena_CashFlowS3_CashFlowB6_R_FV_42f34b52efc14701904e2bd69b949ebb_256">#REF!</definedName>
    <definedName name="_vena_CashFlowS3_CashFlowB6_R_FV_42f34b52efc14701904e2bd69b949ebb_257">#REF!</definedName>
    <definedName name="_vena_CashFlowS3_CashFlowB6_R_FV_42f34b52efc14701904e2bd69b949ebb_258">#REF!</definedName>
    <definedName name="_vena_CashFlowS3_CashFlowB6_R_FV_42f34b52efc14701904e2bd69b949ebb_259">#REF!</definedName>
    <definedName name="_vena_CashFlowS3_CashFlowB6_R_FV_42f34b52efc14701904e2bd69b949ebb_260">#REF!</definedName>
    <definedName name="_vena_CashFlowS3_CashFlowB6_R_FV_42f34b52efc14701904e2bd69b949ebb_261">#REF!</definedName>
    <definedName name="_vena_CashFlowS3_CashFlowB6_R_FV_42f34b52efc14701904e2bd69b949ebb_262">#REF!</definedName>
    <definedName name="_vena_CashFlowS3_CashFlowB6_R_FV_42f34b52efc14701904e2bd69b949ebb_263">#REF!</definedName>
    <definedName name="_vena_CashFlowS3_CashFlowB6_R_FV_42f34b52efc14701904e2bd69b949ebb_264">#REF!</definedName>
    <definedName name="_vena_CashFlowS3_CashFlowB6_R_FV_42f34b52efc14701904e2bd69b949ebb_265">#REF!</definedName>
    <definedName name="_vena_CashFlowS3_CashFlowB6_R_FV_42f34b52efc14701904e2bd69b949ebb_266">#REF!</definedName>
    <definedName name="_vena_CashFlowS3_CashFlowB6_R_FV_42f34b52efc14701904e2bd69b949ebb_267">#REF!</definedName>
    <definedName name="_vena_CashFlowS3_CashFlowB6_R_FV_42f34b52efc14701904e2bd69b949ebb_268">#REF!</definedName>
    <definedName name="_vena_CashFlowS3_CashFlowB6_R_FV_42f34b52efc14701904e2bd69b949ebb_269">#REF!</definedName>
    <definedName name="_vena_CashFlowS3_CashFlowB6_R_FV_42f34b52efc14701904e2bd69b949ebb_270">#REF!</definedName>
    <definedName name="_vena_CashFlowS3_CashFlowB6_R_FV_42f34b52efc14701904e2bd69b949ebb_271">#REF!</definedName>
    <definedName name="_vena_CashFlowS3_CashFlowB6_R_FV_42f34b52efc14701904e2bd69b949ebb_272">#REF!</definedName>
    <definedName name="_vena_CashFlowS3_CashFlowB6_R_FV_42f34b52efc14701904e2bd69b949ebb_273">#REF!</definedName>
    <definedName name="_vena_CashFlowS3_CashFlowB6_R_FV_42f34b52efc14701904e2bd69b949ebb_274">#REF!</definedName>
    <definedName name="_vena_CashFlowS3_CashFlowB6_R_FV_42f34b52efc14701904e2bd69b949ebb_275">#REF!</definedName>
    <definedName name="_vena_CashFlowS3_CashFlowB6_R_FV_42f34b52efc14701904e2bd69b949ebb_276">#REF!</definedName>
    <definedName name="_vena_CashFlowS3_CashFlowB6_R_FV_42f34b52efc14701904e2bd69b949ebb_277">#REF!</definedName>
    <definedName name="_vena_CashFlowS3_CashFlowB6_R_FV_42f34b52efc14701904e2bd69b949ebb_278">#REF!</definedName>
    <definedName name="_vena_CashFlowS3_CashFlowB6_R_FV_42f34b52efc14701904e2bd69b949ebb_279">#REF!</definedName>
    <definedName name="_vena_CashFlowS3_CashFlowB6_R_FV_42f34b52efc14701904e2bd69b949ebb_280">#REF!</definedName>
    <definedName name="_vena_CashFlowS3_CashFlowB6_R_FV_42f34b52efc14701904e2bd69b949ebb_281">#REF!</definedName>
    <definedName name="_vena_CashFlowS3_CashFlowB6_R_FV_42f34b52efc14701904e2bd69b949ebb_282">#REF!</definedName>
    <definedName name="_vena_CashFlowS3_CashFlowB6_R_FV_42f34b52efc14701904e2bd69b949ebb_283">#REF!</definedName>
    <definedName name="_vena_CashFlowS3_CashFlowB6_R_FV_42f34b52efc14701904e2bd69b949ebb_284">#REF!</definedName>
    <definedName name="_vena_CashFlowS3_CashFlowB6_R_FV_42f34b52efc14701904e2bd69b949ebb_285">#REF!</definedName>
    <definedName name="_vena_CashFlowS3_CashFlowB6_R_FV_42f34b52efc14701904e2bd69b949ebb_286">#REF!</definedName>
    <definedName name="_vena_CashFlowS3_CashFlowB6_R_FV_42f34b52efc14701904e2bd69b949ebb_287">#REF!</definedName>
    <definedName name="_vena_CashFlowS3_CashFlowB6_R_FV_42f34b52efc14701904e2bd69b949ebb_288">#REF!</definedName>
    <definedName name="_vena_CashFlowS3_CashFlowB6_R_FV_42f34b52efc14701904e2bd69b949ebb_289">#REF!</definedName>
    <definedName name="_vena_CashFlowS3_CashFlowB6_R_FV_42f34b52efc14701904e2bd69b949ebb_290">#REF!</definedName>
    <definedName name="_vena_CashFlowS3_CashFlowB6_R_FV_42f34b52efc14701904e2bd69b949ebb_291">#REF!</definedName>
    <definedName name="_vena_CashFlowS3_CashFlowB6_R_FV_42f34b52efc14701904e2bd69b949ebb_292">#REF!</definedName>
    <definedName name="_vena_CashFlowS3_CashFlowB6_R_FV_42f34b52efc14701904e2bd69b949ebb_293">#REF!</definedName>
    <definedName name="_vena_CashFlowS3_CashFlowB6_R_FV_42f34b52efc14701904e2bd69b949ebb_294">#REF!</definedName>
    <definedName name="_vena_CashFlowS3_CashFlowB6_R_FV_42f34b52efc14701904e2bd69b949ebb_295">#REF!</definedName>
    <definedName name="_vena_CashFlowS3_CashFlowB6_R_FV_42f34b52efc14701904e2bd69b949ebb_296">#REF!</definedName>
    <definedName name="_vena_CashFlowS3_CashFlowB6_R_FV_42f34b52efc14701904e2bd69b949ebb_297">#REF!</definedName>
    <definedName name="_vena_CashFlowS3_CashFlowB6_R_FV_42f34b52efc14701904e2bd69b949ebb_298">#REF!</definedName>
    <definedName name="_vena_CashFlowS3_CashFlowB6_R_FV_42f34b52efc14701904e2bd69b949ebb_299">#REF!</definedName>
    <definedName name="_vena_CashFlowS3_CashFlowB6_R_FV_42f34b52efc14701904e2bd69b949ebb_300">#REF!</definedName>
    <definedName name="_vena_CashFlowS3_CashFlowB6_R_FV_42f34b52efc14701904e2bd69b949ebb_301">#REF!</definedName>
    <definedName name="_vena_CashFlowS3_CashFlowB6_R_FV_42f34b52efc14701904e2bd69b949ebb_302">#REF!</definedName>
    <definedName name="_vena_CashFlowS3_CashFlowB6_R_FV_42f34b52efc14701904e2bd69b949ebb_303">#REF!</definedName>
    <definedName name="_vena_CashFlowS3_CashFlowB6_R_FV_42f34b52efc14701904e2bd69b949ebb_304">#REF!</definedName>
    <definedName name="_vena_CashFlowS3_CashFlowB6_R_FV_42f34b52efc14701904e2bd69b949ebb_305">#REF!</definedName>
    <definedName name="_vena_CashFlowS3_CashFlowB6_R_FV_42f34b52efc14701904e2bd69b949ebb_306">#REF!</definedName>
    <definedName name="_vena_CashFlowS3_CashFlowB6_R_FV_42f34b52efc14701904e2bd69b949ebb_307">#REF!</definedName>
    <definedName name="_vena_CashFlowS3_CashFlowB6_R_FV_42f34b52efc14701904e2bd69b949ebb_308">#REF!</definedName>
    <definedName name="_vena_CashFlowS3_CashFlowB6_R_FV_42f34b52efc14701904e2bd69b949ebb_309">#REF!</definedName>
    <definedName name="_vena_CashFlowS3_CashFlowB6_R_FV_42f34b52efc14701904e2bd69b949ebb_310">#REF!</definedName>
    <definedName name="_vena_CashFlowS3_CashFlowB6_R_FV_42f34b52efc14701904e2bd69b949ebb_311">#REF!</definedName>
    <definedName name="_vena_CashFlowS3_CashFlowB6_R_FV_42f34b52efc14701904e2bd69b949ebb_312">#REF!</definedName>
    <definedName name="_vena_CashFlowS3_CashFlowB6_R_FV_42f34b52efc14701904e2bd69b949ebb_313">#REF!</definedName>
    <definedName name="_vena_CashFlowS3_CashFlowB6_R_FV_42f34b52efc14701904e2bd69b949ebb_314">#REF!</definedName>
    <definedName name="_vena_CashFlowS3_CashFlowB6_R_FV_42f34b52efc14701904e2bd69b949ebb_315">#REF!</definedName>
    <definedName name="_vena_CashFlowS3_CashFlowB6_R_FV_42f34b52efc14701904e2bd69b949ebb_316">#REF!</definedName>
    <definedName name="_vena_CashFlowS3_CashFlowB6_R_FV_42f34b52efc14701904e2bd69b949ebb_317">#REF!</definedName>
    <definedName name="_vena_CashFlowS3_CashFlowB6_R_FV_42f34b52efc14701904e2bd69b949ebb_318">#REF!</definedName>
    <definedName name="_vena_CashFlowS3_CashFlowB6_R_FV_42f34b52efc14701904e2bd69b949ebb_319">#REF!</definedName>
    <definedName name="_vena_CashFlowS3_CashFlowB6_R_FV_42f34b52efc14701904e2bd69b949ebb_320">#REF!</definedName>
    <definedName name="_vena_CashFlowS3_CashFlowB6_R_FV_42f34b52efc14701904e2bd69b949ebb_321">#REF!</definedName>
    <definedName name="_vena_CashFlowS3_CashFlowB6_R_FV_42f34b52efc14701904e2bd69b949ebb_322">#REF!</definedName>
    <definedName name="_vena_CashFlowS3_CashFlowB6_R_FV_42f34b52efc14701904e2bd69b949ebb_323">#REF!</definedName>
    <definedName name="_vena_CashFlowS3_CashFlowB6_R_FV_42f34b52efc14701904e2bd69b949ebb_324">#REF!</definedName>
    <definedName name="_vena_CashFlowS3_CashFlowB6_R_FV_42f34b52efc14701904e2bd69b949ebb_325">#REF!</definedName>
    <definedName name="_vena_CashFlowS3_CashFlowB6_R_FV_42f34b52efc14701904e2bd69b949ebb_326">#REF!</definedName>
    <definedName name="_vena_CashFlowS3_CashFlowB6_R_FV_42f34b52efc14701904e2bd69b949ebb_327">#REF!</definedName>
    <definedName name="_vena_CashFlowS3_CashFlowB6_R_FV_42f34b52efc14701904e2bd69b949ebb_328">#REF!</definedName>
    <definedName name="_vena_CashFlowS3_CashFlowB6_R_FV_42f34b52efc14701904e2bd69b949ebb_329">#REF!</definedName>
    <definedName name="_vena_CashFlowS3_CashFlowB6_R_FV_42f34b52efc14701904e2bd69b949ebb_330">#REF!</definedName>
    <definedName name="_vena_CashFlowS3_CashFlowB6_R_FV_42f34b52efc14701904e2bd69b949ebb_331">#REF!</definedName>
    <definedName name="_vena_CashFlowS3_CashFlowB6_R_FV_42f34b52efc14701904e2bd69b949ebb_332">#REF!</definedName>
    <definedName name="_vena_CashFlowS3_CashFlowB6_R_FV_42f34b52efc14701904e2bd69b949ebb_333">#REF!</definedName>
    <definedName name="_vena_CashFlowS3_CashFlowB6_R_FV_42f34b52efc14701904e2bd69b949ebb_334">#REF!</definedName>
    <definedName name="_vena_CashFlowS3_CashFlowB6_R_FV_42f34b52efc14701904e2bd69b949ebb_335">#REF!</definedName>
    <definedName name="_vena_CashFlowS3_CashFlowB6_R_FV_42f34b52efc14701904e2bd69b949ebb_336">#REF!</definedName>
    <definedName name="_vena_CashFlowS3_CashFlowB6_R_FV_42f34b52efc14701904e2bd69b949ebb_337">#REF!</definedName>
    <definedName name="_vena_CashFlowS3_CashFlowB6_R_FV_42f34b52efc14701904e2bd69b949ebb_338">#REF!</definedName>
    <definedName name="_vena_CashFlowS3_CashFlowB6_R_FV_42f34b52efc14701904e2bd69b949ebb_339">#REF!</definedName>
    <definedName name="_vena_CashFlowS3_CashFlowB6_R_FV_42f34b52efc14701904e2bd69b949ebb_340">#REF!</definedName>
    <definedName name="_vena_CashFlowS3_CashFlowB6_R_FV_42f34b52efc14701904e2bd69b949ebb_341">#REF!</definedName>
    <definedName name="_vena_CashFlowS3_CashFlowB6_R_FV_42f34b52efc14701904e2bd69b949ebb_342">#REF!</definedName>
    <definedName name="_vena_CashFlowS3_CashFlowB6_R_FV_42f34b52efc14701904e2bd69b949ebb_343">#REF!</definedName>
    <definedName name="_vena_CashFlowS3_CashFlowB6_R_FV_42f34b52efc14701904e2bd69b949ebb_344">#REF!</definedName>
    <definedName name="_vena_CashFlowS3_CashFlowB6_R_FV_42f34b52efc14701904e2bd69b949ebb_345">#REF!</definedName>
    <definedName name="_vena_CashFlowS3_CashFlowB6_R_FV_42f34b52efc14701904e2bd69b949ebb_346">#REF!</definedName>
    <definedName name="_vena_CashFlowS3_CashFlowB6_R_FV_42f34b52efc14701904e2bd69b949ebb_347">#REF!</definedName>
    <definedName name="_vena_CashFlowS3_CashFlowB6_R_FV_42f34b52efc14701904e2bd69b949ebb_348">#REF!</definedName>
    <definedName name="_vena_CashFlowS3_CashFlowB6_R_FV_42f34b52efc14701904e2bd69b949ebb_349">#REF!</definedName>
    <definedName name="_vena_CashFlowS3_CashFlowB6_R_FV_42f34b52efc14701904e2bd69b949ebb_350">#REF!</definedName>
    <definedName name="_vena_CashFlowS3_CashFlowB6_R_FV_42f34b52efc14701904e2bd69b949ebb_351">#REF!</definedName>
    <definedName name="_vena_CashFlowS3_CashFlowB6_R_FV_42f34b52efc14701904e2bd69b949ebb_352">#REF!</definedName>
    <definedName name="_vena_CashFlowS3_CashFlowB6_R_FV_42f34b52efc14701904e2bd69b949ebb_353">#REF!</definedName>
    <definedName name="_vena_CashFlowS3_CashFlowB6_R_FV_42f34b52efc14701904e2bd69b949ebb_354">#REF!</definedName>
    <definedName name="_vena_CashFlowS3_CashFlowB6_R_FV_42f34b52efc14701904e2bd69b949ebb_355">#REF!</definedName>
    <definedName name="_vena_CashFlowS3_CashFlowB6_R_FV_42f34b52efc14701904e2bd69b949ebb_356">#REF!</definedName>
    <definedName name="_vena_CashFlowS3_CashFlowB6_R_FV_42f34b52efc14701904e2bd69b949ebb_357">#REF!</definedName>
    <definedName name="_vena_CashFlowS3_CashFlowB6_R_FV_42f34b52efc14701904e2bd69b949ebb_358">#REF!</definedName>
    <definedName name="_vena_CashFlowS3_CashFlowB6_R_FV_42f34b52efc14701904e2bd69b949ebb_359">#REF!</definedName>
    <definedName name="_vena_CashFlowS3_CashFlowB6_R_FV_42f34b52efc14701904e2bd69b949ebb_360">#REF!</definedName>
    <definedName name="_vena_CashFlowS3_CashFlowB6_R_FV_42f34b52efc14701904e2bd69b949ebb_361">#REF!</definedName>
    <definedName name="_vena_CashFlowS3_CashFlowB6_R_FV_42f34b52efc14701904e2bd69b949ebb_362">#REF!</definedName>
    <definedName name="_vena_CashFlowS3_CashFlowB6_R_FV_42f34b52efc14701904e2bd69b949ebb_363">#REF!</definedName>
    <definedName name="_vena_CashFlowS3_CashFlowB6_R_FV_42f34b52efc14701904e2bd69b949ebb_364">#REF!</definedName>
    <definedName name="_vena_CashFlowS3_CashFlowB6_R_FV_42f34b52efc14701904e2bd69b949ebb_365">#REF!</definedName>
    <definedName name="_vena_CashFlowS3_CashFlowB6_R_FV_42f34b52efc14701904e2bd69b949ebb_366">#REF!</definedName>
    <definedName name="_vena_CashFlowS3_CashFlowB6_R_FV_42f34b52efc14701904e2bd69b949ebb_367">#REF!</definedName>
    <definedName name="_vena_CashFlowS3_CashFlowB6_R_FV_42f34b52efc14701904e2bd69b949ebb_368">#REF!</definedName>
    <definedName name="_vena_CashFlowS3_CashFlowB6_R_FV_42f34b52efc14701904e2bd69b949ebb_369">#REF!</definedName>
    <definedName name="_vena_CashFlowS3_CashFlowB6_R_FV_42f34b52efc14701904e2bd69b949ebb_370">#REF!</definedName>
    <definedName name="_vena_CashFlowS3_CashFlowB6_R_FV_42f34b52efc14701904e2bd69b949ebb_371">#REF!</definedName>
    <definedName name="_vena_CashFlowS3_CashFlowB6_R_FV_42f34b52efc14701904e2bd69b949ebb_372">#REF!</definedName>
    <definedName name="_vena_CashFlowS3_CashFlowB6_R_FV_42f34b52efc14701904e2bd69b949ebb_373">#REF!</definedName>
    <definedName name="_vena_CashFlowS3_CashFlowB6_R_FV_42f34b52efc14701904e2bd69b949ebb_374">#REF!</definedName>
    <definedName name="_vena_CashFlowS3_CashFlowB6_R_FV_42f34b52efc14701904e2bd69b949ebb_375">#REF!</definedName>
    <definedName name="_vena_CashFlowS3_CashFlowB6_R_FV_42f34b52efc14701904e2bd69b949ebb_376">#REF!</definedName>
    <definedName name="_vena_CashFlowS3_CashFlowB6_R_FV_42f34b52efc14701904e2bd69b949ebb_377">#REF!</definedName>
    <definedName name="_vena_CashFlowS3_CashFlowB6_R_FV_42f34b52efc14701904e2bd69b949ebb_378">#REF!</definedName>
    <definedName name="_vena_CashFlowS3_CashFlowB6_R_FV_42f34b52efc14701904e2bd69b949ebb_379">#REF!</definedName>
    <definedName name="_vena_CashFlowS3_CashFlowB6_R_FV_42f34b52efc14701904e2bd69b949ebb_380">#REF!</definedName>
    <definedName name="_vena_CashFlowS3_CashFlowB6_R_FV_42f34b52efc14701904e2bd69b949ebb_381">#REF!</definedName>
    <definedName name="_vena_CashFlowS3_CashFlowB6_R_FV_42f34b52efc14701904e2bd69b949ebb_382">#REF!</definedName>
    <definedName name="_vena_CashFlowS3_CashFlowB6_R_FV_42f34b52efc14701904e2bd69b949ebb_383">#REF!</definedName>
    <definedName name="_vena_CashFlowS3_CashFlowB6_R_FV_42f34b52efc14701904e2bd69b949ebb_384">#REF!</definedName>
    <definedName name="_vena_CashFlowS3_CashFlowB6_R_FV_42f34b52efc14701904e2bd69b949ebb_385">#REF!</definedName>
    <definedName name="_vena_CashFlowS3_CashFlowB6_R_FV_42f34b52efc14701904e2bd69b949ebb_386">#REF!</definedName>
    <definedName name="_vena_CashFlowS3_CashFlowB6_R_FV_42f34b52efc14701904e2bd69b949ebb_387">#REF!</definedName>
    <definedName name="_vena_CashFlowS3_CashFlowB6_R_FV_42f34b52efc14701904e2bd69b949ebb_388">#REF!</definedName>
    <definedName name="_vena_CashFlowS3_CashFlowB6_R_FV_42f34b52efc14701904e2bd69b949ebb_389">#REF!</definedName>
    <definedName name="_vena_CashFlowS3_CashFlowB6_R_FV_42f34b52efc14701904e2bd69b949ebb_39">#REF!</definedName>
    <definedName name="_vena_CashFlowS3_CashFlowB6_R_FV_42f34b52efc14701904e2bd69b949ebb_390">#REF!</definedName>
    <definedName name="_vena_CashFlowS3_CashFlowB6_R_FV_42f34b52efc14701904e2bd69b949ebb_391">#REF!</definedName>
    <definedName name="_vena_CashFlowS3_CashFlowB6_R_FV_42f34b52efc14701904e2bd69b949ebb_392">#REF!</definedName>
    <definedName name="_vena_CashFlowS3_CashFlowB6_R_FV_42f34b52efc14701904e2bd69b949ebb_393">#REF!</definedName>
    <definedName name="_vena_CashFlowS3_CashFlowB6_R_FV_42f34b52efc14701904e2bd69b949ebb_394">#REF!</definedName>
    <definedName name="_vena_CashFlowS3_CashFlowB6_R_FV_42f34b52efc14701904e2bd69b949ebb_395">#REF!</definedName>
    <definedName name="_vena_CashFlowS3_CashFlowB6_R_FV_42f34b52efc14701904e2bd69b949ebb_396">#REF!</definedName>
    <definedName name="_vena_CashFlowS3_CashFlowB6_R_FV_42f34b52efc14701904e2bd69b949ebb_397">#REF!</definedName>
    <definedName name="_vena_CashFlowS3_CashFlowB6_R_FV_42f34b52efc14701904e2bd69b949ebb_398">#REF!</definedName>
    <definedName name="_vena_CashFlowS3_CashFlowB6_R_FV_42f34b52efc14701904e2bd69b949ebb_399">#REF!</definedName>
    <definedName name="_vena_CashFlowS3_CashFlowB6_R_FV_42f34b52efc14701904e2bd69b949ebb_40">#REF!</definedName>
    <definedName name="_vena_CashFlowS3_CashFlowB6_R_FV_42f34b52efc14701904e2bd69b949ebb_400">#REF!</definedName>
    <definedName name="_vena_CashFlowS3_CashFlowB6_R_FV_42f34b52efc14701904e2bd69b949ebb_401">#REF!</definedName>
    <definedName name="_vena_CashFlowS3_CashFlowB6_R_FV_42f34b52efc14701904e2bd69b949ebb_402">#REF!</definedName>
    <definedName name="_vena_CashFlowS3_CashFlowB6_R_FV_42f34b52efc14701904e2bd69b949ebb_403">#REF!</definedName>
    <definedName name="_vena_CashFlowS3_CashFlowB6_R_FV_42f34b52efc14701904e2bd69b949ebb_404">#REF!</definedName>
    <definedName name="_vena_CashFlowS3_CashFlowB6_R_FV_42f34b52efc14701904e2bd69b949ebb_405">#REF!</definedName>
    <definedName name="_vena_CashFlowS3_CashFlowB6_R_FV_42f34b52efc14701904e2bd69b949ebb_406">#REF!</definedName>
    <definedName name="_vena_CashFlowS3_CashFlowB6_R_FV_42f34b52efc14701904e2bd69b949ebb_407">#REF!</definedName>
    <definedName name="_vena_CashFlowS3_CashFlowB6_R_FV_42f34b52efc14701904e2bd69b949ebb_408">#REF!</definedName>
    <definedName name="_vena_CashFlowS3_CashFlowB6_R_FV_42f34b52efc14701904e2bd69b949ebb_409">#REF!</definedName>
    <definedName name="_vena_CashFlowS3_CashFlowB6_R_FV_42f34b52efc14701904e2bd69b949ebb_41">#REF!</definedName>
    <definedName name="_vena_CashFlowS3_CashFlowB6_R_FV_42f34b52efc14701904e2bd69b949ebb_410">#REF!</definedName>
    <definedName name="_vena_CashFlowS3_CashFlowB6_R_FV_42f34b52efc14701904e2bd69b949ebb_411">#REF!</definedName>
    <definedName name="_vena_CashFlowS3_CashFlowB6_R_FV_42f34b52efc14701904e2bd69b949ebb_412">#REF!</definedName>
    <definedName name="_vena_CashFlowS3_CashFlowB6_R_FV_42f34b52efc14701904e2bd69b949ebb_413">#REF!</definedName>
    <definedName name="_vena_CashFlowS3_CashFlowB6_R_FV_42f34b52efc14701904e2bd69b949ebb_414">#REF!</definedName>
    <definedName name="_vena_CashFlowS3_CashFlowB6_R_FV_42f34b52efc14701904e2bd69b949ebb_415">#REF!</definedName>
    <definedName name="_vena_CashFlowS3_CashFlowB6_R_FV_42f34b52efc14701904e2bd69b949ebb_416">#REF!</definedName>
    <definedName name="_vena_CashFlowS3_CashFlowB6_R_FV_42f34b52efc14701904e2bd69b949ebb_417">#REF!</definedName>
    <definedName name="_vena_CashFlowS3_CashFlowB6_R_FV_42f34b52efc14701904e2bd69b949ebb_418">#REF!</definedName>
    <definedName name="_vena_CashFlowS3_CashFlowB6_R_FV_42f34b52efc14701904e2bd69b949ebb_419">#REF!</definedName>
    <definedName name="_vena_CashFlowS3_CashFlowB6_R_FV_42f34b52efc14701904e2bd69b949ebb_42">#REF!</definedName>
    <definedName name="_vena_CashFlowS3_CashFlowB6_R_FV_42f34b52efc14701904e2bd69b949ebb_420">#REF!</definedName>
    <definedName name="_vena_CashFlowS3_CashFlowB6_R_FV_42f34b52efc14701904e2bd69b949ebb_421">#REF!</definedName>
    <definedName name="_vena_CashFlowS3_CashFlowB6_R_FV_42f34b52efc14701904e2bd69b949ebb_422">#REF!</definedName>
    <definedName name="_vena_CashFlowS3_CashFlowB6_R_FV_42f34b52efc14701904e2bd69b949ebb_423">#REF!</definedName>
    <definedName name="_vena_CashFlowS3_CashFlowB6_R_FV_42f34b52efc14701904e2bd69b949ebb_424">#REF!</definedName>
    <definedName name="_vena_CashFlowS3_CashFlowB6_R_FV_42f34b52efc14701904e2bd69b949ebb_425">#REF!</definedName>
    <definedName name="_vena_CashFlowS3_CashFlowB6_R_FV_42f34b52efc14701904e2bd69b949ebb_426">#REF!</definedName>
    <definedName name="_vena_CashFlowS3_CashFlowB6_R_FV_42f34b52efc14701904e2bd69b949ebb_427">#REF!</definedName>
    <definedName name="_vena_CashFlowS3_CashFlowB6_R_FV_42f34b52efc14701904e2bd69b949ebb_428">#REF!</definedName>
    <definedName name="_vena_CashFlowS3_CashFlowB6_R_FV_42f34b52efc14701904e2bd69b949ebb_429">#REF!</definedName>
    <definedName name="_vena_CashFlowS3_CashFlowB6_R_FV_42f34b52efc14701904e2bd69b949ebb_430">#REF!</definedName>
    <definedName name="_vena_CashFlowS3_CashFlowB6_R_FV_42f34b52efc14701904e2bd69b949ebb_431">#REF!</definedName>
    <definedName name="_vena_CashFlowS3_CashFlowB6_R_FV_42f34b52efc14701904e2bd69b949ebb_432">#REF!</definedName>
    <definedName name="_vena_CashFlowS3_CashFlowB6_R_FV_42f34b52efc14701904e2bd69b949ebb_433">#REF!</definedName>
    <definedName name="_vena_CashFlowS3_CashFlowB6_R_FV_42f34b52efc14701904e2bd69b949ebb_434">#REF!</definedName>
    <definedName name="_vena_CashFlowS3_CashFlowB6_R_FV_42f34b52efc14701904e2bd69b949ebb_435">#REF!</definedName>
    <definedName name="_vena_CashFlowS3_CashFlowB6_R_FV_42f34b52efc14701904e2bd69b949ebb_436">#REF!</definedName>
    <definedName name="_vena_CashFlowS3_CashFlowB6_R_FV_42f34b52efc14701904e2bd69b949ebb_437">#REF!</definedName>
    <definedName name="_vena_CashFlowS3_CashFlowB6_R_FV_42f34b52efc14701904e2bd69b949ebb_438">#REF!</definedName>
    <definedName name="_vena_CashFlowS3_CashFlowB6_R_FV_42f34b52efc14701904e2bd69b949ebb_439">#REF!</definedName>
    <definedName name="_vena_CashFlowS3_CashFlowB6_R_FV_42f34b52efc14701904e2bd69b949ebb_440">#REF!</definedName>
    <definedName name="_vena_CashFlowS3_CashFlowB6_R_FV_42f34b52efc14701904e2bd69b949ebb_441">#REF!</definedName>
    <definedName name="_vena_CashFlowS3_CashFlowB6_R_FV_42f34b52efc14701904e2bd69b949ebb_442">#REF!</definedName>
    <definedName name="_vena_CashFlowS3_CashFlowB6_R_FV_42f34b52efc14701904e2bd69b949ebb_443">#REF!</definedName>
    <definedName name="_vena_CashFlowS3_CashFlowB6_R_FV_42f34b52efc14701904e2bd69b949ebb_444">#REF!</definedName>
    <definedName name="_vena_CashFlowS3_CashFlowB6_R_FV_42f34b52efc14701904e2bd69b949ebb_445">#REF!</definedName>
    <definedName name="_vena_CashFlowS3_CashFlowB6_R_FV_42f34b52efc14701904e2bd69b949ebb_446">#REF!</definedName>
    <definedName name="_vena_CashFlowS3_CashFlowB6_R_FV_42f34b52efc14701904e2bd69b949ebb_447">#REF!</definedName>
    <definedName name="_vena_CashFlowS3_CashFlowB6_R_FV_42f34b52efc14701904e2bd69b949ebb_448">#REF!</definedName>
    <definedName name="_vena_CashFlowS3_CashFlowB6_R_FV_42f34b52efc14701904e2bd69b949ebb_449">#REF!</definedName>
    <definedName name="_vena_CashFlowS3_CashFlowB6_R_FV_42f34b52efc14701904e2bd69b949ebb_450">#REF!</definedName>
    <definedName name="_vena_CashFlowS3_CashFlowB6_R_FV_42f34b52efc14701904e2bd69b949ebb_451">#REF!</definedName>
    <definedName name="_vena_CashFlowS3_CashFlowB6_R_FV_42f34b52efc14701904e2bd69b949ebb_452">#REF!</definedName>
    <definedName name="_vena_CashFlowS3_CashFlowB6_R_FV_42f34b52efc14701904e2bd69b949ebb_453">#REF!</definedName>
    <definedName name="_vena_CashFlowS3_CashFlowB6_R_FV_42f34b52efc14701904e2bd69b949ebb_454">#REF!</definedName>
    <definedName name="_vena_CashFlowS3_CashFlowB6_R_FV_42f34b52efc14701904e2bd69b949ebb_455">#REF!</definedName>
    <definedName name="_vena_CashFlowS3_CashFlowB6_R_FV_42f34b52efc14701904e2bd69b949ebb_456">#REF!</definedName>
    <definedName name="_vena_CashFlowS3_CashFlowB6_R_FV_42f34b52efc14701904e2bd69b949ebb_457">#REF!</definedName>
    <definedName name="_vena_CashFlowS3_CashFlowB6_R_FV_42f34b52efc14701904e2bd69b949ebb_458">#REF!</definedName>
    <definedName name="_vena_CashFlowS3_CashFlowB6_R_FV_42f34b52efc14701904e2bd69b949ebb_459">#REF!</definedName>
    <definedName name="_vena_CashFlowS3_CashFlowB6_R_FV_42f34b52efc14701904e2bd69b949ebb_460">#REF!</definedName>
    <definedName name="_vena_CashFlowS3_CashFlowB6_R_FV_42f34b52efc14701904e2bd69b949ebb_461">#REF!</definedName>
    <definedName name="_vena_CashFlowS3_CashFlowB6_R_FV_42f34b52efc14701904e2bd69b949ebb_462">#REF!</definedName>
    <definedName name="_vena_CashFlowS3_CashFlowB6_R_FV_42f34b52efc14701904e2bd69b949ebb_463">#REF!</definedName>
    <definedName name="_vena_CashFlowS3_CashFlowB6_R_FV_42f34b52efc14701904e2bd69b949ebb_464">#REF!</definedName>
    <definedName name="_vena_CashFlowS3_CashFlowB6_R_FV_42f34b52efc14701904e2bd69b949ebb_465">#REF!</definedName>
    <definedName name="_vena_CashFlowS3_CashFlowB6_R_FV_42f34b52efc14701904e2bd69b949ebb_466">#REF!</definedName>
    <definedName name="_vena_CashFlowS3_CashFlowB6_R_FV_42f34b52efc14701904e2bd69b949ebb_467">#REF!</definedName>
    <definedName name="_vena_CashFlowS3_CashFlowB6_R_FV_42f34b52efc14701904e2bd69b949ebb_468">#REF!</definedName>
    <definedName name="_vena_CashFlowS3_CashFlowB6_R_FV_42f34b52efc14701904e2bd69b949ebb_469">#REF!</definedName>
    <definedName name="_vena_CashFlowS3_CashFlowB6_R_FV_42f34b52efc14701904e2bd69b949ebb_470">#REF!</definedName>
    <definedName name="_vena_CashFlowS3_CashFlowB6_R_FV_42f34b52efc14701904e2bd69b949ebb_471">#REF!</definedName>
    <definedName name="_vena_CashFlowS3_CashFlowB6_R_FV_42f34b52efc14701904e2bd69b949ebb_472">#REF!</definedName>
    <definedName name="_vena_CashFlowS3_CashFlowB6_R_FV_42f34b52efc14701904e2bd69b949ebb_473">#REF!</definedName>
    <definedName name="_vena_CashFlowS3_CashFlowB6_R_FV_42f34b52efc14701904e2bd69b949ebb_474">#REF!</definedName>
    <definedName name="_vena_CashFlowS3_CashFlowB6_R_FV_42f34b52efc14701904e2bd69b949ebb_475">#REF!</definedName>
    <definedName name="_vena_CashFlowS3_CashFlowB6_R_FV_42f34b52efc14701904e2bd69b949ebb_476">#REF!</definedName>
    <definedName name="_vena_CashFlowS3_CashFlowB6_R_FV_42f34b52efc14701904e2bd69b949ebb_477">#REF!</definedName>
    <definedName name="_vena_CashFlowS3_CashFlowB6_R_FV_42f34b52efc14701904e2bd69b949ebb_478">#REF!</definedName>
    <definedName name="_vena_CashFlowS3_CashFlowB6_R_FV_42f34b52efc14701904e2bd69b949ebb_479">#REF!</definedName>
    <definedName name="_vena_CashFlowS3_CashFlowB6_R_FV_42f34b52efc14701904e2bd69b949ebb_480">#REF!</definedName>
    <definedName name="_vena_CashFlowS3_CashFlowB6_R_FV_42f34b52efc14701904e2bd69b949ebb_481">#REF!</definedName>
    <definedName name="_vena_CashFlowS3_CashFlowB6_R_FV_42f34b52efc14701904e2bd69b949ebb_482">#REF!</definedName>
    <definedName name="_vena_CashFlowS3_CashFlowB6_R_FV_42f34b52efc14701904e2bd69b949ebb_483">#REF!</definedName>
    <definedName name="_vena_CashFlowS3_CashFlowB6_R_FV_42f34b52efc14701904e2bd69b949ebb_484">#REF!</definedName>
    <definedName name="_vena_CashFlowS3_CashFlowB6_R_FV_42f34b52efc14701904e2bd69b949ebb_485">#REF!</definedName>
    <definedName name="_vena_CashFlowS3_CashFlowB6_R_FV_42f34b52efc14701904e2bd69b949ebb_486">#REF!</definedName>
    <definedName name="_vena_CashFlowS3_CashFlowB6_R_FV_42f34b52efc14701904e2bd69b949ebb_487">#REF!</definedName>
    <definedName name="_vena_CashFlowS3_CashFlowB6_R_FV_42f34b52efc14701904e2bd69b949ebb_488">#REF!</definedName>
    <definedName name="_vena_CashFlowS3_CashFlowB6_R_FV_42f34b52efc14701904e2bd69b949ebb_489">#REF!</definedName>
    <definedName name="_vena_CashFlowS3_CashFlowB6_R_FV_42f34b52efc14701904e2bd69b949ebb_490">#REF!</definedName>
    <definedName name="_vena_CashFlowS3_CashFlowB6_R_FV_42f34b52efc14701904e2bd69b949ebb_491">#REF!</definedName>
    <definedName name="_vena_CashFlowS3_CashFlowB6_R_FV_42f34b52efc14701904e2bd69b949ebb_492">#REF!</definedName>
    <definedName name="_vena_CashFlowS3_CashFlowB6_R_FV_42f34b52efc14701904e2bd69b949ebb_493">#REF!</definedName>
    <definedName name="_vena_CashFlowS3_CashFlowB6_R_FV_42f34b52efc14701904e2bd69b949ebb_494">#REF!</definedName>
    <definedName name="_vena_CashFlowS3_CashFlowB6_R_FV_42f34b52efc14701904e2bd69b949ebb_495">#REF!</definedName>
    <definedName name="_vena_CashFlowS3_CashFlowB6_R_FV_42f34b52efc14701904e2bd69b949ebb_496">#REF!</definedName>
    <definedName name="_vena_CashFlowS3_CashFlowB6_R_FV_42f34b52efc14701904e2bd69b949ebb_497">#REF!</definedName>
    <definedName name="_vena_CashFlowS3_CashFlowB6_R_FV_42f34b52efc14701904e2bd69b949ebb_498">#REF!</definedName>
    <definedName name="_vena_CashFlowS3_CashFlowB6_R_FV_42f34b52efc14701904e2bd69b949ebb_499">#REF!</definedName>
    <definedName name="_vena_CashFlowS3_CashFlowB6_R_FV_42f34b52efc14701904e2bd69b949ebb_500">#REF!</definedName>
    <definedName name="_vena_CashFlowS3_CashFlowB6_R_FV_42f34b52efc14701904e2bd69b949ebb_501">#REF!</definedName>
    <definedName name="_vena_CashFlowS3_CashFlowB6_R_FV_42f34b52efc14701904e2bd69b949ebb_502">#REF!</definedName>
    <definedName name="_vena_CashFlowS3_CashFlowB6_R_FV_42f34b52efc14701904e2bd69b949ebb_503">#REF!</definedName>
    <definedName name="_vena_CashFlowS3_CashFlowB6_R_FV_42f34b52efc14701904e2bd69b949ebb_504">#REF!</definedName>
    <definedName name="_vena_CashFlowS3_CashFlowB6_R_FV_42f34b52efc14701904e2bd69b949ebb_505">#REF!</definedName>
    <definedName name="_vena_CashFlowS3_CashFlowB6_R_FV_42f34b52efc14701904e2bd69b949ebb_506">#REF!</definedName>
    <definedName name="_vena_CashFlowS3_CashFlowB6_R_FV_42f34b52efc14701904e2bd69b949ebb_507">#REF!</definedName>
    <definedName name="_vena_CashFlowS3_CashFlowB6_R_FV_42f34b52efc14701904e2bd69b949ebb_508">#REF!</definedName>
    <definedName name="_vena_CashFlowS3_CashFlowB6_R_FV_42f34b52efc14701904e2bd69b949ebb_509">#REF!</definedName>
    <definedName name="_vena_CashFlowS3_CashFlowB6_R_FV_42f34b52efc14701904e2bd69b949ebb_510">#REF!</definedName>
    <definedName name="_vena_CashFlowS3_CashFlowB6_R_FV_42f34b52efc14701904e2bd69b949ebb_511">#REF!</definedName>
    <definedName name="_vena_CashFlowS3_CashFlowB6_R_FV_42f34b52efc14701904e2bd69b949ebb_512">#REF!</definedName>
    <definedName name="_vena_CashFlowS3_CashFlowB6_R_FV_42f34b52efc14701904e2bd69b949ebb_513">#REF!</definedName>
    <definedName name="_vena_CashFlowS3_CashFlowB6_R_FV_42f34b52efc14701904e2bd69b949ebb_514">#REF!</definedName>
    <definedName name="_vena_CashFlowS3_CashFlowB6_R_FV_42f34b52efc14701904e2bd69b949ebb_515">#REF!</definedName>
    <definedName name="_vena_CashFlowS3_CashFlowB6_R_FV_42f34b52efc14701904e2bd69b949ebb_516">#REF!</definedName>
    <definedName name="_vena_CashFlowS3_CashFlowB6_R_FV_42f34b52efc14701904e2bd69b949ebb_517">#REF!</definedName>
    <definedName name="_vena_CashFlowS3_CashFlowB6_R_FV_42f34b52efc14701904e2bd69b949ebb_518">#REF!</definedName>
    <definedName name="_vena_CashFlowS3_CashFlowB6_R_FV_42f34b52efc14701904e2bd69b949ebb_519">#REF!</definedName>
    <definedName name="_vena_CashFlowS3_CashFlowB6_R_FV_42f34b52efc14701904e2bd69b949ebb_520">#REF!</definedName>
    <definedName name="_vena_CashFlowS3_CashFlowB6_R_FV_42f34b52efc14701904e2bd69b949ebb_521">#REF!</definedName>
    <definedName name="_vena_CashFlowS3_CashFlowB6_R_FV_42f34b52efc14701904e2bd69b949ebb_522">#REF!</definedName>
    <definedName name="_vena_CashFlowS3_CashFlowB6_R_FV_42f34b52efc14701904e2bd69b949ebb_523">#REF!</definedName>
    <definedName name="_vena_CashFlowS3_CashFlowB6_R_FV_42f34b52efc14701904e2bd69b949ebb_524">#REF!</definedName>
    <definedName name="_vena_CashFlowS3_CashFlowB6_R_FV_42f34b52efc14701904e2bd69b949ebb_525">#REF!</definedName>
    <definedName name="_vena_CashFlowS3_CashFlowB6_R_FV_42f34b52efc14701904e2bd69b949ebb_526">#REF!</definedName>
    <definedName name="_vena_CashFlowS3_CashFlowB6_R_FV_42f34b52efc14701904e2bd69b949ebb_527">#REF!</definedName>
    <definedName name="_vena_CashFlowS3_CashFlowB6_R_FV_42f34b52efc14701904e2bd69b949ebb_528">#REF!</definedName>
    <definedName name="_vena_CashFlowS3_CashFlowB6_R_FV_42f34b52efc14701904e2bd69b949ebb_529">#REF!</definedName>
    <definedName name="_vena_CashFlowS3_CashFlowB6_R_FV_42f34b52efc14701904e2bd69b949ebb_530">#REF!</definedName>
    <definedName name="_vena_CashFlowS3_CashFlowB6_R_FV_42f34b52efc14701904e2bd69b949ebb_531">#REF!</definedName>
    <definedName name="_vena_CashFlowS3_CashFlowB6_R_FV_42f34b52efc14701904e2bd69b949ebb_532">#REF!</definedName>
    <definedName name="_vena_CashFlowS3_CashFlowB6_R_FV_42f34b52efc14701904e2bd69b949ebb_533">#REF!</definedName>
    <definedName name="_vena_CashFlowS3_CashFlowB6_R_FV_42f34b52efc14701904e2bd69b949ebb_534">#REF!</definedName>
    <definedName name="_vena_CashFlowS3_CashFlowB6_R_FV_42f34b52efc14701904e2bd69b949ebb_535">#REF!</definedName>
    <definedName name="_vena_CashFlowS3_CashFlowB6_R_FV_42f34b52efc14701904e2bd69b949ebb_536">#REF!</definedName>
    <definedName name="_vena_CashFlowS3_CashFlowB6_R_FV_42f34b52efc14701904e2bd69b949ebb_537">#REF!</definedName>
    <definedName name="_vena_CashFlowS3_CashFlowB6_R_FV_42f34b52efc14701904e2bd69b949ebb_538">#REF!</definedName>
    <definedName name="_vena_CashFlowS3_CashFlowB6_R_FV_42f34b52efc14701904e2bd69b949ebb_539">#REF!</definedName>
    <definedName name="_vena_CashFlowS3_CashFlowB6_R_FV_42f34b52efc14701904e2bd69b949ebb_540">#REF!</definedName>
    <definedName name="_vena_CashFlowS3_CashFlowB6_R_FV_42f34b52efc14701904e2bd69b949ebb_541">#REF!</definedName>
    <definedName name="_vena_CashFlowS3_CashFlowB6_R_FV_42f34b52efc14701904e2bd69b949ebb_542">#REF!</definedName>
    <definedName name="_vena_CashFlowS3_CashFlowB6_R_FV_42f34b52efc14701904e2bd69b949ebb_543">#REF!</definedName>
    <definedName name="_vena_CashFlowS3_CashFlowB6_R_FV_42f34b52efc14701904e2bd69b949ebb_544">#REF!</definedName>
    <definedName name="_vena_CashFlowS3_CashFlowB6_R_FV_42f34b52efc14701904e2bd69b949ebb_545">#REF!</definedName>
    <definedName name="_vena_CashFlowS3_CashFlowB6_R_FV_42f34b52efc14701904e2bd69b949ebb_546">#REF!</definedName>
    <definedName name="_vena_CashFlowS3_CashFlowB6_R_FV_42f34b52efc14701904e2bd69b949ebb_547">#REF!</definedName>
    <definedName name="_vena_CashFlowS3_CashFlowB6_R_FV_42f34b52efc14701904e2bd69b949ebb_548">#REF!</definedName>
    <definedName name="_vena_CashFlowS3_CashFlowB6_R_FV_42f34b52efc14701904e2bd69b949ebb_549">#REF!</definedName>
    <definedName name="_vena_CashFlowS3_CashFlowB6_R_FV_42f34b52efc14701904e2bd69b949ebb_550">#REF!</definedName>
    <definedName name="_vena_CashFlowS3_CashFlowB6_R_FV_42f34b52efc14701904e2bd69b949ebb_551">#REF!</definedName>
    <definedName name="_vena_CashFlowS3_CashFlowB6_R_FV_42f34b52efc14701904e2bd69b949ebb_552">#REF!</definedName>
    <definedName name="_vena_CashFlowS3_CashFlowB6_R_FV_42f34b52efc14701904e2bd69b949ebb_553">#REF!</definedName>
    <definedName name="_vena_CashFlowS3_CashFlowB6_R_FV_42f34b52efc14701904e2bd69b949ebb_554">#REF!</definedName>
    <definedName name="_vena_CashFlowS3_CashFlowB6_R_FV_42f34b52efc14701904e2bd69b949ebb_555">#REF!</definedName>
    <definedName name="_vena_CashFlowS3_CashFlowB6_R_FV_42f34b52efc14701904e2bd69b949ebb_556">#REF!</definedName>
    <definedName name="_vena_CashFlowS3_CashFlowB6_R_FV_42f34b52efc14701904e2bd69b949ebb_557">#REF!</definedName>
    <definedName name="_vena_CashFlowS3_CashFlowB6_R_FV_42f34b52efc14701904e2bd69b949ebb_558">#REF!</definedName>
    <definedName name="_vena_CashFlowS3_CashFlowB6_R_FV_42f34b52efc14701904e2bd69b949ebb_559">#REF!</definedName>
    <definedName name="_vena_CashFlowS3_CashFlowB6_R_FV_42f34b52efc14701904e2bd69b949ebb_560">#REF!</definedName>
    <definedName name="_vena_CashFlowS3_CashFlowB6_R_FV_42f34b52efc14701904e2bd69b949ebb_561">#REF!</definedName>
    <definedName name="_vena_CashFlowS3_CashFlowB6_R_FV_42f34b52efc14701904e2bd69b949ebb_562">#REF!</definedName>
    <definedName name="_vena_CashFlowS3_CashFlowB6_R_FV_42f34b52efc14701904e2bd69b949ebb_563">#REF!</definedName>
    <definedName name="_vena_CashFlowS3_CashFlowB6_R_FV_42f34b52efc14701904e2bd69b949ebb_564">#REF!</definedName>
    <definedName name="_vena_CashFlowS3_CashFlowB6_R_FV_42f34b52efc14701904e2bd69b949ebb_565">#REF!</definedName>
    <definedName name="_vena_CashFlowS3_CashFlowB6_R_FV_42f34b52efc14701904e2bd69b949ebb_566">#REF!</definedName>
    <definedName name="_vena_CashFlowS3_CashFlowB6_R_FV_42f34b52efc14701904e2bd69b949ebb_567">#REF!</definedName>
    <definedName name="_vena_CashFlowS3_CashFlowB6_R_FV_42f34b52efc14701904e2bd69b949ebb_568">#REF!</definedName>
    <definedName name="_vena_CashFlowS3_CashFlowB6_R_FV_42f34b52efc14701904e2bd69b949ebb_569">#REF!</definedName>
    <definedName name="_vena_CashFlowS3_CashFlowB6_R_FV_42f34b52efc14701904e2bd69b949ebb_570">#REF!</definedName>
    <definedName name="_vena_CashFlowS3_CashFlowB6_R_FV_42f34b52efc14701904e2bd69b949ebb_571">#REF!</definedName>
    <definedName name="_vena_CashFlowS3_CashFlowB6_R_FV_42f34b52efc14701904e2bd69b949ebb_572">#REF!</definedName>
    <definedName name="_vena_CashFlowS3_CashFlowB6_R_FV_42f34b52efc14701904e2bd69b949ebb_573">#REF!</definedName>
    <definedName name="_vena_CashFlowS3_CashFlowB6_R_FV_42f34b52efc14701904e2bd69b949ebb_574">#REF!</definedName>
    <definedName name="_vena_CashFlowS3_CashFlowB6_R_FV_42f34b52efc14701904e2bd69b949ebb_575">#REF!</definedName>
    <definedName name="_vena_CashFlowS3_CashFlowB6_R_FV_42f34b52efc14701904e2bd69b949ebb_576">#REF!</definedName>
    <definedName name="_vena_CashFlowS3_CashFlowB6_R_FV_42f34b52efc14701904e2bd69b949ebb_577">#REF!</definedName>
    <definedName name="_vena_CashFlowS3_CashFlowB6_R_FV_42f34b52efc14701904e2bd69b949ebb_578">#REF!</definedName>
    <definedName name="_vena_CashFlowS3_CashFlowB6_R_FV_42f34b52efc14701904e2bd69b949ebb_579">#REF!</definedName>
    <definedName name="_vena_CashFlowS3_CashFlowB6_R_FV_42f34b52efc14701904e2bd69b949ebb_580">#REF!</definedName>
    <definedName name="_vena_CashFlowS3_CashFlowB6_R_FV_42f34b52efc14701904e2bd69b949ebb_581">#REF!</definedName>
    <definedName name="_vena_CashFlowS3_CashFlowB6_R_FV_42f34b52efc14701904e2bd69b949ebb_582">#REF!</definedName>
    <definedName name="_vena_CashFlowS3_CashFlowB6_R_FV_42f34b52efc14701904e2bd69b949ebb_583">#REF!</definedName>
    <definedName name="_vena_CashFlowS3_CashFlowB6_R_FV_42f34b52efc14701904e2bd69b949ebb_584">#REF!</definedName>
    <definedName name="_vena_CashFlowS3_CashFlowB6_R_FV_42f34b52efc14701904e2bd69b949ebb_585">#REF!</definedName>
    <definedName name="_vena_CashFlowS3_CashFlowB6_R_FV_42f34b52efc14701904e2bd69b949ebb_586">#REF!</definedName>
    <definedName name="_vena_CashFlowS3_CashFlowB6_R_FV_42f34b52efc14701904e2bd69b949ebb_587">#REF!</definedName>
    <definedName name="_vena_CashFlowS3_CashFlowB6_R_FV_42f34b52efc14701904e2bd69b949ebb_588">#REF!</definedName>
    <definedName name="_vena_CashFlowS3_CashFlowB6_R_FV_42f34b52efc14701904e2bd69b949ebb_589">#REF!</definedName>
    <definedName name="_vena_CashFlowS3_CashFlowB6_R_FV_42f34b52efc14701904e2bd69b949ebb_590">#REF!</definedName>
    <definedName name="_vena_CashFlowS3_CashFlowB6_R_FV_42f34b52efc14701904e2bd69b949ebb_591">#REF!</definedName>
    <definedName name="_vena_CashFlowS3_CashFlowB6_R_FV_42f34b52efc14701904e2bd69b949ebb_592">#REF!</definedName>
    <definedName name="_vena_CashFlowS3_CashFlowB6_R_FV_42f34b52efc14701904e2bd69b949ebb_593">#REF!</definedName>
    <definedName name="_vena_CashFlowS3_CashFlowB6_R_FV_42f34b52efc14701904e2bd69b949ebb_594">#REF!</definedName>
    <definedName name="_vena_CashFlowS3_CashFlowB6_R_FV_42f34b52efc14701904e2bd69b949ebb_595">#REF!</definedName>
    <definedName name="_vena_CashFlowS3_CashFlowB6_R_FV_42f34b52efc14701904e2bd69b949ebb_596">#REF!</definedName>
    <definedName name="_vena_CashFlowS3_CashFlowB6_R_FV_42f34b52efc14701904e2bd69b949ebb_597">#REF!</definedName>
    <definedName name="_vena_CashFlowS3_CashFlowB6_R_FV_42f34b52efc14701904e2bd69b949ebb_598">#REF!</definedName>
    <definedName name="_vena_CashFlowS3_CashFlowB6_R_FV_42f34b52efc14701904e2bd69b949ebb_599">#REF!</definedName>
    <definedName name="_vena_CashFlowS3_CashFlowB6_R_FV_42f34b52efc14701904e2bd69b949ebb_600">#REF!</definedName>
    <definedName name="_vena_CashFlowS3_CashFlowB6_R_FV_42f34b52efc14701904e2bd69b949ebb_601">#REF!</definedName>
    <definedName name="_vena_CashFlowS3_CashFlowB6_R_FV_42f34b52efc14701904e2bd69b949ebb_602">#REF!</definedName>
    <definedName name="_vena_CashFlowS3_CashFlowB6_R_FV_42f34b52efc14701904e2bd69b949ebb_603">#REF!</definedName>
    <definedName name="_vena_CashFlowS3_CashFlowB6_R_FV_42f34b52efc14701904e2bd69b949ebb_604">#REF!</definedName>
    <definedName name="_vena_CashFlowS3_CashFlowB6_R_FV_42f34b52efc14701904e2bd69b949ebb_605">#REF!</definedName>
    <definedName name="_vena_CashFlowS3_CashFlowB6_R_FV_42f34b52efc14701904e2bd69b949ebb_606">#REF!</definedName>
    <definedName name="_vena_CashFlowS3_CashFlowB6_R_FV_42f34b52efc14701904e2bd69b949ebb_607">#REF!</definedName>
    <definedName name="_vena_CashFlowS3_CashFlowB6_R_FV_42f34b52efc14701904e2bd69b949ebb_608">#REF!</definedName>
    <definedName name="_vena_CashFlowS3_CashFlowB6_R_FV_42f34b52efc14701904e2bd69b949ebb_609">#REF!</definedName>
    <definedName name="_vena_CashFlowS3_CashFlowB6_R_FV_42f34b52efc14701904e2bd69b949ebb_610">#REF!</definedName>
    <definedName name="_vena_CashFlowS3_CashFlowB6_R_FV_42f34b52efc14701904e2bd69b949ebb_611">#REF!</definedName>
    <definedName name="_vena_CashFlowS3_CashFlowB6_R_FV_42f34b52efc14701904e2bd69b949ebb_612">#REF!</definedName>
    <definedName name="_vena_CashFlowS3_CashFlowB6_R_FV_42f34b52efc14701904e2bd69b949ebb_613">#REF!</definedName>
    <definedName name="_vena_CashFlowS3_CashFlowB6_R_FV_42f34b52efc14701904e2bd69b949ebb_614">#REF!</definedName>
    <definedName name="_vena_CashFlowS3_CashFlowB6_R_FV_42f34b52efc14701904e2bd69b949ebb_615">#REF!</definedName>
    <definedName name="_vena_CashFlowS3_CashFlowB6_R_FV_42f34b52efc14701904e2bd69b949ebb_616">#REF!</definedName>
    <definedName name="_vena_CashFlowS3_P_3_632005310022418436">#REF!</definedName>
    <definedName name="_vena_CashFlowS3_P_4_632005309959503878">#REF!</definedName>
    <definedName name="_vena_CashFlowS3_P_6_632005313063288832">#REF!</definedName>
    <definedName name="_vena_CashFlowS3_P_7_632005313256226820">#REF!</definedName>
    <definedName name="_vena_CashFlowS3_P_FV_e3545e3dcc52420a84dcdae3a23a4597">#REF!</definedName>
    <definedName name="_vena_ClosedMonthS1_ClosedMonthB1_C_8_632005313629519872">#REF!</definedName>
    <definedName name="_vena_ClosedMonthS1_ClosedMonthB1_R_5_632005311465259019">#REF!</definedName>
    <definedName name="_vena_ClosedMonthS1_P_3_632005310022418436">#REF!</definedName>
    <definedName name="_vena_ClosedMonthS1_P_6_632005313063288832">#REF!</definedName>
    <definedName name="_vena_ClosedMonthS1_P_7_632005313256226820">#REF!</definedName>
    <definedName name="_vena_ClosedMonthS1_P_FV_56493ffece784c5db4cd0fd3b40a250d">#REF!</definedName>
    <definedName name="_vena_ClosedMonthS1_P_FV_e1c3a244dc3d4f149ecdf7d748811086">#REF!</definedName>
    <definedName name="_vena_ClosedMonthS1_P_FV_e3545e3dcc52420a84dcdae3a23a4597">#REF!</definedName>
    <definedName name="_vena_ComparisonScenario_P_2_632005310785781764">#REF!</definedName>
    <definedName name="_vena_ComparisonScenario_P_2_757063676701048832">#REF!</definedName>
    <definedName name="_vena_ComparisonScenario_P_2_757063708841607441">#REF!</definedName>
    <definedName name="_vena_ComparisonScenario_P_2_857798329035259907">#REF!</definedName>
    <definedName name="_vena_ComparisonScenario_P_2_857798329039454209">#REF!</definedName>
    <definedName name="_vena_ComparisonScenario_P_2_857798329043648513">#REF!</definedName>
    <definedName name="_vena_CurrentForecast_P_1_632005310110498820">#REF!</definedName>
    <definedName name="_vena_CurrentForecast_P_1_632005310370545664">#REF!</definedName>
    <definedName name="_vena_CurrentForecast_P_1_632382508893863937">#REF!</definedName>
    <definedName name="_vena_CurrentForecast_P_1_632382508927418369">#REF!</definedName>
    <definedName name="_vena_CurrentForecast_P_1_632382508931612673">#REF!</definedName>
    <definedName name="_vena_CurrentForecast_P_1_632382509065830400">#REF!</definedName>
    <definedName name="_vena_CurrentForecast_P_1_632382509082607616">#REF!</definedName>
    <definedName name="_vena_CurrentForecast_P_2_757063693356892160">#REF!</definedName>
    <definedName name="_vena_CurrentForecast_P_2_757063725338460160">#REF!</definedName>
    <definedName name="_vena_CurrentForecast_P_2_857798329035259909">#REF!</definedName>
    <definedName name="_vena_CurrentForecast_P_2_857798329043648513">#REF!</definedName>
    <definedName name="_vena_CurrentForecast_P_2_857798329047842817">#REF!</definedName>
    <definedName name="_vena_CurrentForecast_P_2_857798329047842821">#REF!</definedName>
    <definedName name="_vena_CurrentForecast_P_4_632005309963698176">#REF!</definedName>
    <definedName name="_vena_CurrentForecast_P_4_632005309967892480">#REF!</definedName>
    <definedName name="_vena_CurrentForecast_P_4_632005309967892488">#REF!</definedName>
    <definedName name="_vena_DYNC_SMultiSiteS1_BMultiSiteB1_168c83dd">#REF!</definedName>
    <definedName name="_vena_DYNC_SMultiSiteS1_BMultiSiteB1_168c83dd_d3e5fc10">#REF!</definedName>
    <definedName name="_vena_DYNC_SMultiSiteS1_BMultiSiteB1_355cbf47">#REF!</definedName>
    <definedName name="_vena_DYNC_SMultiSiteS1_BMultiSiteB1_355cbf47_6a49a0db">#REF!</definedName>
    <definedName name="_vena_DYNC_SMultiSiteS1_BMultiSiteB1_543559ce">#REF!</definedName>
    <definedName name="_vena_DYNC_SMultiSiteS1_BMultiSiteB1_543559ce_821e181f">#REF!</definedName>
    <definedName name="_vena_DYNC_SMultiSiteS1_BMultiSiteB1_787c5845">#REF!</definedName>
    <definedName name="_vena_DYNC_SMultiSiteS1_BMultiSiteB1_787c5845_b64ceac3">#REF!</definedName>
    <definedName name="_vena_DYNC_SMultiSiteS1_BMultiSiteB1_8131720f">#REF!</definedName>
    <definedName name="_vena_DYNC_SMultiSiteS1_BMultiSiteB1_8131720f_7391aa7c">#REF!</definedName>
    <definedName name="_vena_DYNC_SMultiSiteS1_BMultiSiteB1_815e75d0">#REF!</definedName>
    <definedName name="_vena_DYNC_SMultiSiteS1_BMultiSiteB1_815e75d0_b51883ab">#REF!</definedName>
    <definedName name="_vena_DYNC_SMultiSiteS1_BMultiSiteB1_ccfdb71c">#REF!</definedName>
    <definedName name="_vena_DYNC_SMultiSiteS1_BMultiSiteB1_ccfdb71c_a1353309">#REF!</definedName>
    <definedName name="_vena_DYNC_SMultiSiteS1_BMultiSiteB1_e6934d95">#REF!</definedName>
    <definedName name="_vena_DYNC_SMultiSiteS1_BMultiSiteB1_e6934d95_7be9ac34">#REF!</definedName>
    <definedName name="_vena_DYNC_SMultiSiteS1_BMultiSiteB1_e81ff100">#REF!</definedName>
    <definedName name="_vena_DYNC_SMultiSiteS1_BMultiSiteB1_e81ff100_fd0a2f08">#REF!</definedName>
    <definedName name="_vena_DYNC_SMultiSiteS1_BMultiSiteB1_e90eabe">#REF!</definedName>
    <definedName name="_vena_DYNC_SMultiSiteS1_BMultiSiteB1_e90eabe_1afc434a">#REF!</definedName>
    <definedName name="_vena_DYNC_SPayrollS1_BPayrollB1_268a020b">#REF!</definedName>
    <definedName name="_vena_DYNC_SPayrollS1_BPayrollB1_268a020b_5a222bf">#REF!</definedName>
    <definedName name="_vena_DYNC_SPayrollS1_BPayrollB1_36d15da1">#REF!</definedName>
    <definedName name="_vena_DYNC_SPayrollS1_BPayrollB1_36d15da1_7e67f43e">#REF!</definedName>
    <definedName name="_vena_DYNC_SPayrollS1_BPayrollB1_584fdb8a">#REF!</definedName>
    <definedName name="_vena_DYNC_SPayrollS1_BPayrollB1_584fdb8a_2ec44ca9">#REF!</definedName>
    <definedName name="_vena_DYNC_SPayrollS1_BPayrollB1_65345a82">#REF!</definedName>
    <definedName name="_vena_DYNC_SPayrollS1_BPayrollB1_65345a82_5dd97a22">#REF!</definedName>
    <definedName name="_vena_DYNC_SPayrollS1_BPayrollB1_6f9dfc5f">#REF!</definedName>
    <definedName name="_vena_DYNC_SPayrollS1_BPayrollB1_6f9dfc5f_15957e67">#REF!</definedName>
    <definedName name="_vena_DYNC_SPayrollS1_BPayrollB1_9c93ef3e">#REF!</definedName>
    <definedName name="_vena_DYNC_SPayrollS1_BPayrollB1_9c93ef3e_d00f5fc4">#REF!</definedName>
    <definedName name="_vena_DYNC_SPayrollS1_BPayrollB1_9f0891e2">#REF!</definedName>
    <definedName name="_vena_DYNC_SPayrollS1_BPayrollB1_9f0891e2_7b3b94d4">#REF!</definedName>
    <definedName name="_vena_DYNC_SPayrollS1_BPayrollB1_b19167b4">#REF!</definedName>
    <definedName name="_vena_DYNC_SPayrollS1_BPayrollB1_b19167b4_fef33924">#REF!</definedName>
    <definedName name="_vena_DYNC_SPayrollS1_BPayrollB1_c5d9ae0b">#REF!</definedName>
    <definedName name="_vena_DYNC_SPayrollS1_BPayrollB1_c5d9ae0b_84f0c819">#REF!</definedName>
    <definedName name="_vena_DYNC_SPayrollS1_BPayrollB1_d6cfc760">#REF!</definedName>
    <definedName name="_vena_DYNC_SPayrollS1_BPayrollB1_d6cfc760_2428df09">#REF!</definedName>
    <definedName name="_vena_DYNC_SPayrollS1_BPayrollB1_d7710b31">#REF!</definedName>
    <definedName name="_vena_DYNC_SPayrollS1_BPayrollB1_d7710b31_be91c70">#REF!</definedName>
    <definedName name="_vena_DYNC_SPayrollS1_BPayrollB1_ff454d35">#REF!</definedName>
    <definedName name="_vena_DYNC_SPayrollS1_BPayrollB1_ff454d35_c49d04a5">#REF!</definedName>
    <definedName name="_vena_DYNP_SComparisonScenario_166f86c7">#REF!</definedName>
    <definedName name="_vena_DYNP_SComparisonScenario_ae8d513">#REF!</definedName>
    <definedName name="_vena_DYNP_SComparisonScenario_e2d2b4f9">#REF!</definedName>
    <definedName name="_vena_DYNP_SComparisonScenario_eaa3ede8">#REF!</definedName>
    <definedName name="_vena_DYNP_SCurrentForecast_13349b49">#REF!</definedName>
    <definedName name="_vena_DYNP_SCurrentForecast_2e04a48a">#REF!</definedName>
    <definedName name="_vena_DYNP_SCurrentForecast_431b3134">#REF!</definedName>
    <definedName name="_vena_DYNP_SCurrentForecast_460e98bc">#REF!</definedName>
    <definedName name="_vena_DYNP_SCurrentForecast_4b8b95">#REF!</definedName>
    <definedName name="_vena_DYNP_SCurrentForecast_4ee30aa0">#REF!</definedName>
    <definedName name="_vena_DYNP_SCurrentForecast_534c5c2e">#REF!</definedName>
    <definedName name="_vena_DYNP_SCurrentForecast_53f5fc08">#REF!</definedName>
    <definedName name="_vena_DYNP_SCurrentForecast_5446d3c9">#REF!</definedName>
    <definedName name="_vena_DYNP_SCurrentForecast_5b548f79">#REF!</definedName>
    <definedName name="_vena_DYNP_SCurrentForecast_5ed47fef">#REF!</definedName>
    <definedName name="_vena_DYNP_SCurrentForecast_6f07d6cc">#REF!</definedName>
    <definedName name="_vena_DYNP_SCurrentForecast_84845bd0">#REF!</definedName>
    <definedName name="_vena_DYNP_SCurrentForecast_85266544">#REF!</definedName>
    <definedName name="_vena_DYNP_SCurrentForecast_8b3fd65e">#REF!</definedName>
    <definedName name="_vena_DYNP_SCurrentForecast_9f321d2c">#REF!</definedName>
    <definedName name="_vena_DYNP_SCurrentForecast_a03de558">#REF!</definedName>
    <definedName name="_vena_DYNP_SCurrentForecast_a2d52e5e">#REF!</definedName>
    <definedName name="_vena_DYNP_SCurrentForecast_b0ddecff">#REF!</definedName>
    <definedName name="_vena_DYNP_SCurrentForecast_b91fd4c4">#REF!</definedName>
    <definedName name="_vena_DYNP_SCurrentForecast_c0c8a6f8">#REF!</definedName>
    <definedName name="_vena_DYNP_SCurrentForecast_c5cbf8cf">#REF!</definedName>
    <definedName name="_vena_DYNP_SCurrentForecast_c732c07c">#REF!</definedName>
    <definedName name="_vena_DYNP_SCurrentForecast_cc8c45c7">#REF!</definedName>
    <definedName name="_vena_DYNP_SCurrentForecast_d13a9d25">#REF!</definedName>
    <definedName name="_vena_DYNP_SCurrentForecast_d32b8749">#REF!</definedName>
    <definedName name="_vena_DYNP_SCurrentForecast_d83709e6">#REF!</definedName>
    <definedName name="_vena_DYNP_SCurrentForecast_d9294d5f">#REF!</definedName>
    <definedName name="_vena_DYNP_SCurrentForecast_dccd180e">#REF!</definedName>
    <definedName name="_vena_DYNP_SCurrentForecast_e4a5ae99">#REF!</definedName>
    <definedName name="_vena_DYNP_SCurrentForecast_e5201e0c">#REF!</definedName>
    <definedName name="_vena_DYNP_SCurrentForecast_e9d5fc9d">#REF!</definedName>
    <definedName name="_vena_DYNP_SCurrentForecast_f358038">#REF!</definedName>
    <definedName name="_vena_DYNP_SCurrentForecast_f6c420b7">#REF!</definedName>
    <definedName name="_vena_DYNP_SCurrentForecast_f6f6121d">#REF!</definedName>
    <definedName name="_vena_DYNR_SCashFlowS2_BCashFlowB2_4475109e">#REF!</definedName>
    <definedName name="_vena_DYNR_SCashFlowS2_BCashFlowB2_4475109e_102b82c4">#REF!</definedName>
    <definedName name="_vena_DYNR_SCashFlowS2_BCashFlowB2_4475109e_21ea60f2">#REF!</definedName>
    <definedName name="_vena_DYNR_SCashFlowS2_BCashFlowB2_4475109e_37d5ece8">#REF!</definedName>
    <definedName name="_vena_DYNR_SCashFlowS2_BCashFlowB2_4475109e_57dd06f7">#REF!</definedName>
    <definedName name="_vena_DYNR_SCashFlowS2_BCashFlowB2_4475109e_59f45c46">#REF!</definedName>
    <definedName name="_vena_DYNR_SCashFlowS2_BCashFlowB2_4475109e_5fddeac6">#REF!</definedName>
    <definedName name="_vena_DYNR_SCashFlowS2_BCashFlowB2_4475109e_62488bc6">#REF!</definedName>
    <definedName name="_vena_DYNR_SCashFlowS2_BCashFlowB2_4475109e_62fc0b45">#REF!</definedName>
    <definedName name="_vena_DYNR_SCashFlowS2_BCashFlowB2_4475109e_7ea1245d">#REF!</definedName>
    <definedName name="_vena_DYNR_SCashFlowS2_BCashFlowB2_4475109e_83b67acd">#REF!</definedName>
    <definedName name="_vena_DYNR_SCashFlowS2_BCashFlowB2_4475109e_89bc048b">#REF!</definedName>
    <definedName name="_vena_DYNR_SCashFlowS2_BCashFlowB2_4475109e_8ae9c832">#REF!</definedName>
    <definedName name="_vena_DYNR_SCashFlowS2_BCashFlowB2_4475109e_90cf13cb">#REF!</definedName>
    <definedName name="_vena_DYNR_SCashFlowS2_BCashFlowB2_4475109e_91460faa">#REF!</definedName>
    <definedName name="_vena_DYNR_SCashFlowS2_BCashFlowB2_4475109e_99137f">#REF!</definedName>
    <definedName name="_vena_DYNR_SCashFlowS2_BCashFlowB2_4475109e_a39f9bd2">#REF!</definedName>
    <definedName name="_vena_DYNR_SCashFlowS2_BCashFlowB2_4475109e_aa8fe20e">#REF!</definedName>
    <definedName name="_vena_DYNR_SCashFlowS2_BCashFlowB2_4475109e_cfa7d33f">#REF!</definedName>
    <definedName name="_vena_DYNR_SCashFlowS2_BCashFlowB2_4475109e_f315c119">#REF!</definedName>
    <definedName name="_vena_DYNR_SCashFlowS2_BCashFlowB2_4475109e_fc8f42a3">#REF!</definedName>
    <definedName name="_vena_DYNR_SCashFlowS2_BCashFlowB2_6493c8c9">#REF!</definedName>
    <definedName name="_vena_DYNR_SCashFlowS2_BCashFlowB2_6493c8c9_136b9a74">#REF!</definedName>
    <definedName name="_vena_DYNR_SCashFlowS2_BCashFlowB2_6493c8c9_19201ef4">#REF!</definedName>
    <definedName name="_vena_DYNR_SCashFlowS2_BCashFlowB2_6493c8c9_19f960eb">#REF!</definedName>
    <definedName name="_vena_DYNR_SCashFlowS2_BCashFlowB2_6493c8c9_21cc055e">#REF!</definedName>
    <definedName name="_vena_DYNR_SCashFlowS2_BCashFlowB2_6493c8c9_22a25ea">#REF!</definedName>
    <definedName name="_vena_DYNR_SCashFlowS2_BCashFlowB2_6493c8c9_25c31946">#REF!</definedName>
    <definedName name="_vena_DYNR_SCashFlowS2_BCashFlowB2_6493c8c9_28dcc81c">#REF!</definedName>
    <definedName name="_vena_DYNR_SCashFlowS2_BCashFlowB2_6493c8c9_2b3fe35d">#REF!</definedName>
    <definedName name="_vena_DYNR_SCashFlowS2_BCashFlowB2_6493c8c9_3202acf0">#REF!</definedName>
    <definedName name="_vena_DYNR_SCashFlowS2_BCashFlowB2_6493c8c9_41fbf873">#REF!</definedName>
    <definedName name="_vena_DYNR_SCashFlowS2_BCashFlowB2_6493c8c9_47218f56">#REF!</definedName>
    <definedName name="_vena_DYNR_SCashFlowS2_BCashFlowB2_6493c8c9_48603707">#REF!</definedName>
    <definedName name="_vena_DYNR_SCashFlowS2_BCashFlowB2_6493c8c9_4886d9eb">#REF!</definedName>
    <definedName name="_vena_DYNR_SCashFlowS2_BCashFlowB2_6493c8c9_5022a4f5">#REF!</definedName>
    <definedName name="_vena_DYNR_SCashFlowS2_BCashFlowB2_6493c8c9_52e3d416">#REF!</definedName>
    <definedName name="_vena_DYNR_SCashFlowS2_BCashFlowB2_6493c8c9_78eefa4c">#REF!</definedName>
    <definedName name="_vena_DYNR_SCashFlowS2_BCashFlowB2_6493c8c9_7c3dbdd6">#REF!</definedName>
    <definedName name="_vena_DYNR_SCashFlowS2_BCashFlowB2_6493c8c9_82342c3f">#REF!</definedName>
    <definedName name="_vena_DYNR_SCashFlowS2_BCashFlowB2_6493c8c9_87d6640">#REF!</definedName>
    <definedName name="_vena_DYNR_SCashFlowS2_BCashFlowB2_6493c8c9_8c0eeb5b">#REF!</definedName>
    <definedName name="_vena_DYNR_SCashFlowS2_BCashFlowB2_6493c8c9_9203e36d">#REF!</definedName>
    <definedName name="_vena_DYNR_SCashFlowS2_BCashFlowB2_6493c8c9_9699d22d">#REF!</definedName>
    <definedName name="_vena_DYNR_SCashFlowS2_BCashFlowB2_6493c8c9_976c6c5e">#REF!</definedName>
    <definedName name="_vena_DYNR_SCashFlowS2_BCashFlowB2_6493c8c9_9c19cfb2">#REF!</definedName>
    <definedName name="_vena_DYNR_SCashFlowS2_BCashFlowB2_6493c8c9_9d2c2c67">#REF!</definedName>
    <definedName name="_vena_DYNR_SCashFlowS2_BCashFlowB2_6493c8c9_a6123a72">#REF!</definedName>
    <definedName name="_vena_DYNR_SCashFlowS2_BCashFlowB2_6493c8c9_cf07b711">#REF!</definedName>
    <definedName name="_vena_DYNR_SCashFlowS2_BCashFlowB2_6493c8c9_e55fafc6">#REF!</definedName>
    <definedName name="_vena_DYNR_SCashFlowS2_BCashFlowB2_6493c8c9_e6104f5c">#REF!</definedName>
    <definedName name="_vena_DYNR_SCashFlowS2_BCashFlowB2_6493c8c9_ec5ccf8f">#REF!</definedName>
    <definedName name="_vena_DYNR_SCashFlowS2_BCashFlowB2_6493c8c9_f87648ab">#REF!</definedName>
    <definedName name="_vena_DYNR_SCashFlowS2_BCashFlowB2_6493c8c9_fd87251d">#REF!</definedName>
    <definedName name="_vena_DYNR_SCashFlowS2_BCashFlowB2_7761c89a">#REF!</definedName>
    <definedName name="_vena_DYNR_SCashFlowS2_BCashFlowB2_7761c89a_164998e4">#REF!</definedName>
    <definedName name="_vena_DYNR_SCashFlowS2_BCashFlowB2_7761c89a_22912b5d">#REF!</definedName>
    <definedName name="_vena_DYNR_SCashFlowS2_BCashFlowB2_7761c89a_2692000c">#REF!</definedName>
    <definedName name="_vena_DYNR_SCashFlowS2_BCashFlowB2_7761c89a_2f9564be">#REF!</definedName>
    <definedName name="_vena_DYNR_SCashFlowS2_BCashFlowB2_7761c89a_4d39e076">#REF!</definedName>
    <definedName name="_vena_DYNR_SCashFlowS2_BCashFlowB2_7761c89a_5ecb2b51">#REF!</definedName>
    <definedName name="_vena_DYNR_SCashFlowS2_BCashFlowB2_7761c89a_5f609781">#REF!</definedName>
    <definedName name="_vena_DYNR_SCashFlowS2_BCashFlowB2_7761c89a_61052829">#REF!</definedName>
    <definedName name="_vena_DYNR_SCashFlowS2_BCashFlowB2_7761c89a_9998adc">#REF!</definedName>
    <definedName name="_vena_DYNR_SCashFlowS2_BCashFlowB2_7761c89a_a2d2ad22">#REF!</definedName>
    <definedName name="_vena_DYNR_SCashFlowS2_BCashFlowB2_7761c89a_db618069">#REF!</definedName>
    <definedName name="_vena_DYNR_SCashFlowS2_BCashFlowB2_7761c89a_ec6ccfc4">#REF!</definedName>
    <definedName name="_vena_DYNR_SCashFlowS2_BCashFlowB2_7761c89a_f16aee5b">#REF!</definedName>
    <definedName name="_vena_DYNR_SCashFlowS2_BCashFlowB2_7761c89a_f4cf49da">#REF!</definedName>
    <definedName name="_vena_DYNR_SCashFlowS2_BCashFlowB2_8b588541">#REF!</definedName>
    <definedName name="_vena_DYNR_SCashFlowS2_BCashFlowB2_8b588541_2518f418">#REF!</definedName>
    <definedName name="_vena_DYNR_SCashFlowS2_BCashFlowB2_8b588541_2f9b4229">#REF!</definedName>
    <definedName name="_vena_DYNR_SCashFlowS2_BCashFlowB2_8b588541_4766e0f6">#REF!</definedName>
    <definedName name="_vena_DYNR_SCashFlowS2_BCashFlowB2_8b588541_58873564">#REF!</definedName>
    <definedName name="_vena_DYNR_SCashFlowS2_BCashFlowB2_8b588541_649f588">#REF!</definedName>
    <definedName name="_vena_DYNR_SCashFlowS2_BCashFlowB2_8b588541_677fd866">#REF!</definedName>
    <definedName name="_vena_DYNR_SCashFlowS2_BCashFlowB2_8b588541_71c7b94f">#REF!</definedName>
    <definedName name="_vena_DYNR_SCashFlowS2_BCashFlowB2_8b588541_75c5fe0f">#REF!</definedName>
    <definedName name="_vena_DYNR_SCashFlowS2_BCashFlowB2_8b588541_84b8746c">#REF!</definedName>
    <definedName name="_vena_DYNR_SCashFlowS2_BCashFlowB2_8b588541_a4bd2787">#REF!</definedName>
    <definedName name="_vena_DYNR_SCashFlowS2_BCashFlowB2_8b588541_b7673073">#REF!</definedName>
    <definedName name="_vena_DYNR_SCashFlowS2_BCashFlowB2_8b588541_cfddf2d8">#REF!</definedName>
    <definedName name="_vena_DYNR_SCashFlowS2_BCashFlowB2_8b588541_d82ccd82">#REF!</definedName>
    <definedName name="_vena_DYNR_SCashFlowS2_BCashFlowB2_8b588541_e74397c5">#REF!</definedName>
    <definedName name="_vena_DYNR_SCashFlowS2_BCashFlowB2_8b588541_e8280581">#REF!</definedName>
    <definedName name="_vena_DYNR_SCashFlowS2_BCashFlowB2_8b588541_f8e65c44">#REF!</definedName>
    <definedName name="_vena_DYNR_SCashFlowS2_BCashFlowB2_a317d18c">#REF!</definedName>
    <definedName name="_vena_DYNR_SCashFlowS2_BCashFlowB2_a317d18c_11fb5f44">#REF!</definedName>
    <definedName name="_vena_DYNR_SCashFlowS2_BCashFlowB2_a317d18c_24f09e97">#REF!</definedName>
    <definedName name="_vena_DYNR_SCashFlowS2_BCashFlowB2_a317d18c_2827b57e">#REF!</definedName>
    <definedName name="_vena_DYNR_SCashFlowS2_BCashFlowB2_a317d18c_2d3b5ecf">#REF!</definedName>
    <definedName name="_vena_DYNR_SCashFlowS2_BCashFlowB2_a317d18c_2db2fe7f">#REF!</definedName>
    <definedName name="_vena_DYNR_SCashFlowS2_BCashFlowB2_a317d18c_4031b9ee">#REF!</definedName>
    <definedName name="_vena_DYNR_SCashFlowS2_BCashFlowB2_a317d18c_42e36cea">#REF!</definedName>
    <definedName name="_vena_DYNR_SCashFlowS2_BCashFlowB2_a317d18c_51265db0">#REF!</definedName>
    <definedName name="_vena_DYNR_SCashFlowS2_BCashFlowB2_a317d18c_52fb171b">#REF!</definedName>
    <definedName name="_vena_DYNR_SCashFlowS2_BCashFlowB2_a317d18c_53d7a57b">#REF!</definedName>
    <definedName name="_vena_DYNR_SCashFlowS2_BCashFlowB2_a317d18c_594bd9ef">#REF!</definedName>
    <definedName name="_vena_DYNR_SCashFlowS2_BCashFlowB2_a317d18c_5d341489">#REF!</definedName>
    <definedName name="_vena_DYNR_SCashFlowS2_BCashFlowB2_a317d18c_61cc0f4d">#REF!</definedName>
    <definedName name="_vena_DYNR_SCashFlowS2_BCashFlowB2_a317d18c_74248131">#REF!</definedName>
    <definedName name="_vena_DYNR_SCashFlowS2_BCashFlowB2_a317d18c_76e66123">#REF!</definedName>
    <definedName name="_vena_DYNR_SCashFlowS2_BCashFlowB2_a317d18c_784b7ef9">#REF!</definedName>
    <definedName name="_vena_DYNR_SCashFlowS2_BCashFlowB2_a317d18c_7bafbab8">#REF!</definedName>
    <definedName name="_vena_DYNR_SCashFlowS2_BCashFlowB2_a317d18c_7cc38245">#REF!</definedName>
    <definedName name="_vena_DYNR_SCashFlowS2_BCashFlowB2_a317d18c_7ce4c59c">#REF!</definedName>
    <definedName name="_vena_DYNR_SCashFlowS2_BCashFlowB2_a317d18c_8ac018fa">#REF!</definedName>
    <definedName name="_vena_DYNR_SCashFlowS2_BCashFlowB2_a317d18c_8b3da056">#REF!</definedName>
    <definedName name="_vena_DYNR_SCashFlowS2_BCashFlowB2_a317d18c_8d68fccc">#REF!</definedName>
    <definedName name="_vena_DYNR_SCashFlowS2_BCashFlowB2_a317d18c_8f93cf9d">#REF!</definedName>
    <definedName name="_vena_DYNR_SCashFlowS2_BCashFlowB2_a317d18c_9550f57a">#REF!</definedName>
    <definedName name="_vena_DYNR_SCashFlowS2_BCashFlowB2_a317d18c_ac01b5d5">#REF!</definedName>
    <definedName name="_vena_DYNR_SCashFlowS2_BCashFlowB2_a317d18c_affcb47b">#REF!</definedName>
    <definedName name="_vena_DYNR_SCashFlowS2_BCashFlowB2_a317d18c_c8ddcf41">#REF!</definedName>
    <definedName name="_vena_DYNR_SCashFlowS2_BCashFlowB2_a317d18c_d2a3e525">#REF!</definedName>
    <definedName name="_vena_DYNR_SCashFlowS2_BCashFlowB2_a317d18c_e022341d">#REF!</definedName>
    <definedName name="_vena_DYNR_SCashFlowS2_BCashFlowB2_a317d18c_e4b2f879">#REF!</definedName>
    <definedName name="_vena_DYNR_SCashFlowS2_BCashFlowB2_a317d18c_e5a66487">#REF!</definedName>
    <definedName name="_vena_DYNR_SCashFlowS2_BCashFlowB2_a317d18c_e6067c27">#REF!</definedName>
    <definedName name="_vena_DYNR_SCashFlowS2_BCashFlowB2_a317d18c_e8b10870">#REF!</definedName>
    <definedName name="_vena_DYNR_SCashFlowS2_BCashFlowB2_a317d18c_f8cf792c">#REF!</definedName>
    <definedName name="_vena_DYNR_SCashFlowS2_BCashFlowB2_b7cb75f3">#REF!</definedName>
    <definedName name="_vena_DYNR_SCashFlowS2_BCashFlowB2_b7cb75f3_10fce994">#REF!</definedName>
    <definedName name="_vena_DYNR_SCashFlowS2_BCashFlowB2_b7cb75f3_2238255c">#REF!</definedName>
    <definedName name="_vena_DYNR_SCashFlowS2_BCashFlowB2_b7cb75f3_27c584b2">#REF!</definedName>
    <definedName name="_vena_DYNR_SCashFlowS2_BCashFlowB2_b7cb75f3_2d0072e5">#REF!</definedName>
    <definedName name="_vena_DYNR_SCashFlowS2_BCashFlowB2_b7cb75f3_3af781ce">#REF!</definedName>
    <definedName name="_vena_DYNR_SCashFlowS2_BCashFlowB2_b7cb75f3_3ba0aa3d">#REF!</definedName>
    <definedName name="_vena_DYNR_SCashFlowS2_BCashFlowB2_b7cb75f3_3c4f9e07">#REF!</definedName>
    <definedName name="_vena_DYNR_SCashFlowS2_BCashFlowB2_b7cb75f3_3ee5d5fb">#REF!</definedName>
    <definedName name="_vena_DYNR_SCashFlowS2_BCashFlowB2_b7cb75f3_46b7273c">#REF!</definedName>
    <definedName name="_vena_DYNR_SCashFlowS2_BCashFlowB2_b7cb75f3_48f2a693">#REF!</definedName>
    <definedName name="_vena_DYNR_SCashFlowS2_BCashFlowB2_b7cb75f3_4b0b816c">#REF!</definedName>
    <definedName name="_vena_DYNR_SCashFlowS2_BCashFlowB2_b7cb75f3_4f9f67a2">#REF!</definedName>
    <definedName name="_vena_DYNR_SCashFlowS2_BCashFlowB2_b7cb75f3_5a325d4b">#REF!</definedName>
    <definedName name="_vena_DYNR_SCashFlowS2_BCashFlowB2_b7cb75f3_5a4358d4">#REF!</definedName>
    <definedName name="_vena_DYNR_SCashFlowS2_BCashFlowB2_b7cb75f3_63a144c4">#REF!</definedName>
    <definedName name="_vena_DYNR_SCashFlowS2_BCashFlowB2_b7cb75f3_6869d455">#REF!</definedName>
    <definedName name="_vena_DYNR_SCashFlowS2_BCashFlowB2_b7cb75f3_6bcb2488">#REF!</definedName>
    <definedName name="_vena_DYNR_SCashFlowS2_BCashFlowB2_b7cb75f3_70e2890">#REF!</definedName>
    <definedName name="_vena_DYNR_SCashFlowS2_BCashFlowB2_b7cb75f3_80815011">#REF!</definedName>
    <definedName name="_vena_DYNR_SCashFlowS2_BCashFlowB2_b7cb75f3_880b1f8">#REF!</definedName>
    <definedName name="_vena_DYNR_SCashFlowS2_BCashFlowB2_b7cb75f3_937630d0">#REF!</definedName>
    <definedName name="_vena_DYNR_SCashFlowS2_BCashFlowB2_b7cb75f3_98df330d">#REF!</definedName>
    <definedName name="_vena_DYNR_SCashFlowS2_BCashFlowB2_b7cb75f3_9e519bca">#REF!</definedName>
    <definedName name="_vena_DYNR_SCashFlowS2_BCashFlowB2_b7cb75f3_a21d12a5">#REF!</definedName>
    <definedName name="_vena_DYNR_SCashFlowS2_BCashFlowB2_b7cb75f3_aba46be8">#REF!</definedName>
    <definedName name="_vena_DYNR_SCashFlowS2_BCashFlowB2_b7cb75f3_c9da247c">#REF!</definedName>
    <definedName name="_vena_DYNR_SCashFlowS2_BCashFlowB2_b7cb75f3_d180ee92">#REF!</definedName>
    <definedName name="_vena_DYNR_SCashFlowS2_BCashFlowB2_b7cb75f3_d66e3fcd">#REF!</definedName>
    <definedName name="_vena_DYNR_SCashFlowS2_BCashFlowB2_b7cb75f3_d92ace71">#REF!</definedName>
    <definedName name="_vena_DYNR_SCashFlowS2_BCashFlowB2_b7cb75f3_ddd24aed">#REF!</definedName>
    <definedName name="_vena_DYNR_SCashFlowS2_BCashFlowB2_b7cb75f3_eee82b8e">#REF!</definedName>
    <definedName name="_vena_DYNR_SCashFlowS2_BCashFlowB2_b7cb75f3_f1bcedba">#REF!</definedName>
    <definedName name="_vena_DYNR_SCashFlowS2_BCashFlowB2_c0404e6b">#REF!</definedName>
    <definedName name="_vena_DYNR_SCashFlowS2_BCashFlowB2_c0404e6b_14248859">#REF!</definedName>
    <definedName name="_vena_DYNR_SCashFlowS2_BCashFlowB2_c0404e6b_1e431521">#REF!</definedName>
    <definedName name="_vena_DYNR_SCashFlowS2_BCashFlowB2_c0404e6b_208ef627">#REF!</definedName>
    <definedName name="_vena_DYNR_SCashFlowS2_BCashFlowB2_c0404e6b_306d2b9f">#REF!</definedName>
    <definedName name="_vena_DYNR_SCashFlowS2_BCashFlowB2_c0404e6b_3126dc39">#REF!</definedName>
    <definedName name="_vena_DYNR_SCashFlowS2_BCashFlowB2_c0404e6b_4673309a">#REF!</definedName>
    <definedName name="_vena_DYNR_SCashFlowS2_BCashFlowB2_c0404e6b_487a81">#REF!</definedName>
    <definedName name="_vena_DYNR_SCashFlowS2_BCashFlowB2_c0404e6b_4e914bea">#REF!</definedName>
    <definedName name="_vena_DYNR_SCashFlowS2_BCashFlowB2_c0404e6b_4fc09511">#REF!</definedName>
    <definedName name="_vena_DYNR_SCashFlowS2_BCashFlowB2_c0404e6b_535138ed">#REF!</definedName>
    <definedName name="_vena_DYNR_SCashFlowS2_BCashFlowB2_c0404e6b_54d5b448">#REF!</definedName>
    <definedName name="_vena_DYNR_SCashFlowS2_BCashFlowB2_c0404e6b_54ee720">#REF!</definedName>
    <definedName name="_vena_DYNR_SCashFlowS2_BCashFlowB2_c0404e6b_60c7ec72">#REF!</definedName>
    <definedName name="_vena_DYNR_SCashFlowS2_BCashFlowB2_c0404e6b_61a2b3c6">#REF!</definedName>
    <definedName name="_vena_DYNR_SCashFlowS2_BCashFlowB2_c0404e6b_649ac48b">#REF!</definedName>
    <definedName name="_vena_DYNR_SCashFlowS2_BCashFlowB2_c0404e6b_6683603">#REF!</definedName>
    <definedName name="_vena_DYNR_SCashFlowS2_BCashFlowB2_c0404e6b_69cc9b9e">#REF!</definedName>
    <definedName name="_vena_DYNR_SCashFlowS2_BCashFlowB2_c0404e6b_6d1e762b">#REF!</definedName>
    <definedName name="_vena_DYNR_SCashFlowS2_BCashFlowB2_c0404e6b_70f0a69a">#REF!</definedName>
    <definedName name="_vena_DYNR_SCashFlowS2_BCashFlowB2_c0404e6b_763a6593">#REF!</definedName>
    <definedName name="_vena_DYNR_SCashFlowS2_BCashFlowB2_c0404e6b_78f74e60">#REF!</definedName>
    <definedName name="_vena_DYNR_SCashFlowS2_BCashFlowB2_c0404e6b_7e2b6064">#REF!</definedName>
    <definedName name="_vena_DYNR_SCashFlowS2_BCashFlowB2_c0404e6b_81d9c627">#REF!</definedName>
    <definedName name="_vena_DYNR_SCashFlowS2_BCashFlowB2_c0404e6b_8560b79d">#REF!</definedName>
    <definedName name="_vena_DYNR_SCashFlowS2_BCashFlowB2_c0404e6b_8a34e913">#REF!</definedName>
    <definedName name="_vena_DYNR_SCashFlowS2_BCashFlowB2_c0404e6b_944cc47f">#REF!</definedName>
    <definedName name="_vena_DYNR_SCashFlowS2_BCashFlowB2_c0404e6b_992bf3bb">#REF!</definedName>
    <definedName name="_vena_DYNR_SCashFlowS2_BCashFlowB2_c0404e6b_9a35821f">#REF!</definedName>
    <definedName name="_vena_DYNR_SCashFlowS2_BCashFlowB2_c0404e6b_a4a77298">#REF!</definedName>
    <definedName name="_vena_DYNR_SCashFlowS2_BCashFlowB2_c0404e6b_a5832f8e">#REF!</definedName>
    <definedName name="_vena_DYNR_SCashFlowS2_BCashFlowB2_c0404e6b_b94129c">#REF!</definedName>
    <definedName name="_vena_DYNR_SCashFlowS2_BCashFlowB2_c0404e6b_ba755352">#REF!</definedName>
    <definedName name="_vena_DYNR_SCashFlowS2_BCashFlowB2_c0404e6b_bbbd1f36">#REF!</definedName>
    <definedName name="_vena_DYNR_SCashFlowS2_BCashFlowB2_c0404e6b_d4866cda">#REF!</definedName>
    <definedName name="_vena_DYNR_SCashFlowS2_BCashFlowB2_c0404e6b_dd4aa294">#REF!</definedName>
    <definedName name="_vena_DYNR_SCashFlowS2_BCashFlowB2_c0404e6b_e7ccff25">#REF!</definedName>
    <definedName name="_vena_DYNR_SCashFlowS2_BCashFlowB2_c0404e6b_ea1d5cea">#REF!</definedName>
    <definedName name="_vena_DYNR_SCashFlowS2_BCashFlowB2_c0404e6b_eb8d04a3">#REF!</definedName>
    <definedName name="_vena_DYNR_SCashFlowS2_BCashFlowB2_c0404e6b_f08c1602">#REF!</definedName>
    <definedName name="_vena_DYNR_SCashFlowS2_BCashFlowB2_c0404e6b_f5a24a7a">#REF!</definedName>
    <definedName name="_vena_DYNR_SCashFlowS2_BCashFlowB2_c0404e6b_f78a612">#REF!</definedName>
    <definedName name="_vena_DYNR_SCashFlowS2_BCashFlowB2_c0404e6b_fc1b002e">#REF!</definedName>
    <definedName name="_vena_DYNR_SCashFlowS2_BCashFlowB2_ce776b3f">#REF!</definedName>
    <definedName name="_vena_DYNR_SCashFlowS2_BCashFlowB2_ce776b3f_11d969fb">#REF!</definedName>
    <definedName name="_vena_DYNR_SCashFlowS2_BCashFlowB2_ce776b3f_15215fd">#REF!</definedName>
    <definedName name="_vena_DYNR_SCashFlowS2_BCashFlowB2_ce776b3f_158e7faf">#REF!</definedName>
    <definedName name="_vena_DYNR_SCashFlowS2_BCashFlowB2_ce776b3f_17a2bb5a">#REF!</definedName>
    <definedName name="_vena_DYNR_SCashFlowS2_BCashFlowB2_ce776b3f_19171c62">#REF!</definedName>
    <definedName name="_vena_DYNR_SCashFlowS2_BCashFlowB2_ce776b3f_191fd27a">#REF!</definedName>
    <definedName name="_vena_DYNR_SCashFlowS2_BCashFlowB2_ce776b3f_1b8d8121">#REF!</definedName>
    <definedName name="_vena_DYNR_SCashFlowS2_BCashFlowB2_ce776b3f_220e1b2">#REF!</definedName>
    <definedName name="_vena_DYNR_SCashFlowS2_BCashFlowB2_ce776b3f_265d2267">#REF!</definedName>
    <definedName name="_vena_DYNR_SCashFlowS2_BCashFlowB2_ce776b3f_28763f3f">#REF!</definedName>
    <definedName name="_vena_DYNR_SCashFlowS2_BCashFlowB2_ce776b3f_2c04f846">#REF!</definedName>
    <definedName name="_vena_DYNR_SCashFlowS2_BCashFlowB2_ce776b3f_2c953f26">#REF!</definedName>
    <definedName name="_vena_DYNR_SCashFlowS2_BCashFlowB2_ce776b3f_2c97f42d">#REF!</definedName>
    <definedName name="_vena_DYNR_SCashFlowS2_BCashFlowB2_ce776b3f_2cea82e3">#REF!</definedName>
    <definedName name="_vena_DYNR_SCashFlowS2_BCashFlowB2_ce776b3f_2dbcc6fa">#REF!</definedName>
    <definedName name="_vena_DYNR_SCashFlowS2_BCashFlowB2_ce776b3f_2e11bc98">#REF!</definedName>
    <definedName name="_vena_DYNR_SCashFlowS2_BCashFlowB2_ce776b3f_2fc718ef">#REF!</definedName>
    <definedName name="_vena_DYNR_SCashFlowS2_BCashFlowB2_ce776b3f_30f52141">#REF!</definedName>
    <definedName name="_vena_DYNR_SCashFlowS2_BCashFlowB2_ce776b3f_32a5cc73">#REF!</definedName>
    <definedName name="_vena_DYNR_SCashFlowS2_BCashFlowB2_ce776b3f_36f16d07">#REF!</definedName>
    <definedName name="_vena_DYNR_SCashFlowS2_BCashFlowB2_ce776b3f_3fe869e9">#REF!</definedName>
    <definedName name="_vena_DYNR_SCashFlowS2_BCashFlowB2_ce776b3f_451172b0">#REF!</definedName>
    <definedName name="_vena_DYNR_SCashFlowS2_BCashFlowB2_ce776b3f_470667c3">#REF!</definedName>
    <definedName name="_vena_DYNR_SCashFlowS2_BCashFlowB2_ce776b3f_490ae7d0">#REF!</definedName>
    <definedName name="_vena_DYNR_SCashFlowS2_BCashFlowB2_ce776b3f_49949e57">#REF!</definedName>
    <definedName name="_vena_DYNR_SCashFlowS2_BCashFlowB2_ce776b3f_52b8c50">#REF!</definedName>
    <definedName name="_vena_DYNR_SCashFlowS2_BCashFlowB2_ce776b3f_581db42c">#REF!</definedName>
    <definedName name="_vena_DYNR_SCashFlowS2_BCashFlowB2_ce776b3f_5b9db948">#REF!</definedName>
    <definedName name="_vena_DYNR_SCashFlowS2_BCashFlowB2_ce776b3f_6367814d">#REF!</definedName>
    <definedName name="_vena_DYNR_SCashFlowS2_BCashFlowB2_ce776b3f_667eb6ff">#REF!</definedName>
    <definedName name="_vena_DYNR_SCashFlowS2_BCashFlowB2_ce776b3f_6d03c35d">#REF!</definedName>
    <definedName name="_vena_DYNR_SCashFlowS2_BCashFlowB2_ce776b3f_6f4743a5">#REF!</definedName>
    <definedName name="_vena_DYNR_SCashFlowS2_BCashFlowB2_ce776b3f_700b7350">#REF!</definedName>
    <definedName name="_vena_DYNR_SCashFlowS2_BCashFlowB2_ce776b3f_74e7385d">#REF!</definedName>
    <definedName name="_vena_DYNR_SCashFlowS2_BCashFlowB2_ce776b3f_779c8d3d">#REF!</definedName>
    <definedName name="_vena_DYNR_SCashFlowS2_BCashFlowB2_ce776b3f_790fee98">#REF!</definedName>
    <definedName name="_vena_DYNR_SCashFlowS2_BCashFlowB2_ce776b3f_79d6d43b">#REF!</definedName>
    <definedName name="_vena_DYNR_SCashFlowS2_BCashFlowB2_ce776b3f_7b9d7739">#REF!</definedName>
    <definedName name="_vena_DYNR_SCashFlowS2_BCashFlowB2_ce776b3f_80744ff4">#REF!</definedName>
    <definedName name="_vena_DYNR_SCashFlowS2_BCashFlowB2_ce776b3f_81a7e84f">#REF!</definedName>
    <definedName name="_vena_DYNR_SCashFlowS2_BCashFlowB2_ce776b3f_85a6a2ca">#REF!</definedName>
    <definedName name="_vena_DYNR_SCashFlowS2_BCashFlowB2_ce776b3f_88d02654">#REF!</definedName>
    <definedName name="_vena_DYNR_SCashFlowS2_BCashFlowB2_ce776b3f_89c40b66">#REF!</definedName>
    <definedName name="_vena_DYNR_SCashFlowS2_BCashFlowB2_ce776b3f_91c0ee30">#REF!</definedName>
    <definedName name="_vena_DYNR_SCashFlowS2_BCashFlowB2_ce776b3f_9828920d">#REF!</definedName>
    <definedName name="_vena_DYNR_SCashFlowS2_BCashFlowB2_ce776b3f_9c4760f9">#REF!</definedName>
    <definedName name="_vena_DYNR_SCashFlowS2_BCashFlowB2_ce776b3f_9cd86dda">#REF!</definedName>
    <definedName name="_vena_DYNR_SCashFlowS2_BCashFlowB2_ce776b3f_9efcda6c">#REF!</definedName>
    <definedName name="_vena_DYNR_SCashFlowS2_BCashFlowB2_ce776b3f_a22a261e">#REF!</definedName>
    <definedName name="_vena_DYNR_SCashFlowS2_BCashFlowB2_ce776b3f_a7386a44">#REF!</definedName>
    <definedName name="_vena_DYNR_SCashFlowS2_BCashFlowB2_ce776b3f_b2633143">#REF!</definedName>
    <definedName name="_vena_DYNR_SCashFlowS2_BCashFlowB2_ce776b3f_b6ac71fb">#REF!</definedName>
    <definedName name="_vena_DYNR_SCashFlowS2_BCashFlowB2_ce776b3f_bab20a07">#REF!</definedName>
    <definedName name="_vena_DYNR_SCashFlowS2_BCashFlowB2_ce776b3f_bbd0298a">#REF!</definedName>
    <definedName name="_vena_DYNR_SCashFlowS2_BCashFlowB2_ce776b3f_c0a89bda">#REF!</definedName>
    <definedName name="_vena_DYNR_SCashFlowS2_BCashFlowB2_ce776b3f_c50361a4">#REF!</definedName>
    <definedName name="_vena_DYNR_SCashFlowS2_BCashFlowB2_ce776b3f_c7996281">#REF!</definedName>
    <definedName name="_vena_DYNR_SCashFlowS2_BCashFlowB2_ce776b3f_c9d73934">#REF!</definedName>
    <definedName name="_vena_DYNR_SCashFlowS2_BCashFlowB2_ce776b3f_cc6600da">#REF!</definedName>
    <definedName name="_vena_DYNR_SCashFlowS2_BCashFlowB2_ce776b3f_cdf37bf7">#REF!</definedName>
    <definedName name="_vena_DYNR_SCashFlowS2_BCashFlowB2_ce776b3f_d4e82731">#REF!</definedName>
    <definedName name="_vena_DYNR_SCashFlowS2_BCashFlowB2_ce776b3f_d518e32f">#REF!</definedName>
    <definedName name="_vena_DYNR_SCashFlowS2_BCashFlowB2_ce776b3f_d7f8cade">#REF!</definedName>
    <definedName name="_vena_DYNR_SCashFlowS2_BCashFlowB2_ce776b3f_e43ed7bc">#REF!</definedName>
    <definedName name="_vena_DYNR_SCashFlowS2_BCashFlowB2_ce776b3f_e58a1be5">#REF!</definedName>
    <definedName name="_vena_DYNR_SCashFlowS2_BCashFlowB2_ce776b3f_e7b0e4fd">#REF!</definedName>
    <definedName name="_vena_DYNR_SCashFlowS2_BCashFlowB2_ce776b3f_e81366e1">#REF!</definedName>
    <definedName name="_vena_DYNR_SCashFlowS2_BCashFlowB2_ce776b3f_e9d7f142">#REF!</definedName>
    <definedName name="_vena_DYNR_SCashFlowS2_BCashFlowB2_ce776b3f_eb54488b">#REF!</definedName>
    <definedName name="_vena_DYNR_SCashFlowS2_BCashFlowB2_ce776b3f_ef7cc0eb">#REF!</definedName>
    <definedName name="_vena_DYNR_SCashFlowS2_BCashFlowB2_ce776b3f_f5346d28">#REF!</definedName>
    <definedName name="_vena_DYNR_SCashFlowS2_BCashFlowB2_ce776b3f_f60bdd">#REF!</definedName>
    <definedName name="_vena_DYNR_SCashFlowS2_BCashFlowB2_d1c7d975">#REF!</definedName>
    <definedName name="_vena_DYNR_SCashFlowS2_BCashFlowB2_d1c7d975_15b3e857">#REF!</definedName>
    <definedName name="_vena_DYNR_SCashFlowS2_BCashFlowB2_d1c7d975_2dee31ab">#REF!</definedName>
    <definedName name="_vena_DYNR_SCashFlowS2_BCashFlowB2_d1c7d975_3951aeca">#REF!</definedName>
    <definedName name="_vena_DYNR_SCashFlowS2_BCashFlowB2_d1c7d975_5ad567d2">#REF!</definedName>
    <definedName name="_vena_DYNR_SCashFlowS2_BCashFlowB2_d1c7d975_662cdd21">#REF!</definedName>
    <definedName name="_vena_DYNR_SCashFlowS2_BCashFlowB2_d1c7d975_84644717">#REF!</definedName>
    <definedName name="_vena_DYNR_SCashFlowS2_BCashFlowB2_d1c7d975_877f5543">#REF!</definedName>
    <definedName name="_vena_DYNR_SCashFlowS2_BCashFlowB2_d1c7d975_9d36b1c9">#REF!</definedName>
    <definedName name="_vena_DYNR_SCashFlowS2_BCashFlowB2_d1c7d975_aa43973f">#REF!</definedName>
    <definedName name="_vena_DYNR_SCashFlowS2_BCashFlowB2_d1c7d975_b6ab80a3">#REF!</definedName>
    <definedName name="_vena_DYNR_SCashFlowS2_BCashFlowB2_d1c7d975_bf3768c4">#REF!</definedName>
    <definedName name="_vena_DYNR_SCashFlowS2_BCashFlowB2_d8050401">#REF!</definedName>
    <definedName name="_vena_DYNR_SCashFlowS2_BCashFlowB2_d8050401_1b6c69e5">#REF!</definedName>
    <definedName name="_vena_DYNR_SCashFlowS2_BCashFlowB2_d8050401_1dbe2145">#REF!</definedName>
    <definedName name="_vena_DYNR_SCashFlowS2_BCashFlowB2_d8050401_3e2b857f">#REF!</definedName>
    <definedName name="_vena_DYNR_SCashFlowS2_BCashFlowB2_d8050401_507bf1d1">#REF!</definedName>
    <definedName name="_vena_DYNR_SCashFlowS2_BCashFlowB2_d8050401_5fbf6b2f">#REF!</definedName>
    <definedName name="_vena_DYNR_SCashFlowS2_BCashFlowB2_d8050401_729795e5">#REF!</definedName>
    <definedName name="_vena_DYNR_SCashFlowS2_BCashFlowB2_d8050401_72c314b0">#REF!</definedName>
    <definedName name="_vena_DYNR_SCashFlowS2_BCashFlowB2_d8050401_799fd66b">#REF!</definedName>
    <definedName name="_vena_DYNR_SCashFlowS2_BCashFlowB2_d8050401_84e9ff24">#REF!</definedName>
    <definedName name="_vena_DYNR_SCashFlowS2_BCashFlowB2_d8050401_850c34c0">#REF!</definedName>
    <definedName name="_vena_DYNR_SCashFlowS2_BCashFlowB2_d8050401_8bdc218">#REF!</definedName>
    <definedName name="_vena_DYNR_SCashFlowS2_BCashFlowB2_d8050401_952ce43d">#REF!</definedName>
    <definedName name="_vena_DYNR_SCashFlowS2_BCashFlowB2_d8050401_9573f8f9">#REF!</definedName>
    <definedName name="_vena_DYNR_SCashFlowS2_BCashFlowB2_d8050401_973594d3">#REF!</definedName>
    <definedName name="_vena_DYNR_SCashFlowS2_BCashFlowB2_d8050401_9768ffd4">#REF!</definedName>
    <definedName name="_vena_DYNR_SCashFlowS2_BCashFlowB2_d8050401_a06d6591">#REF!</definedName>
    <definedName name="_vena_DYNR_SCashFlowS2_BCashFlowB2_d8050401_a2661cf2">#REF!</definedName>
    <definedName name="_vena_DYNR_SCashFlowS2_BCashFlowB2_d8050401_a9a4133">#REF!</definedName>
    <definedName name="_vena_DYNR_SCashFlowS2_BCashFlowB2_d8050401_ae6968b4">#REF!</definedName>
    <definedName name="_vena_DYNR_SCashFlowS2_BCashFlowB2_d8050401_b0514e86">#REF!</definedName>
    <definedName name="_vena_DYNR_SCashFlowS2_BCashFlowB2_d8050401_b7b40d10">#REF!</definedName>
    <definedName name="_vena_DYNR_SCashFlowS2_BCashFlowB2_d8050401_bb0a849b">#REF!</definedName>
    <definedName name="_vena_DYNR_SCashFlowS2_BCashFlowB2_d8050401_c9512604">#REF!</definedName>
    <definedName name="_vena_DYNR_SCashFlowS2_BCashFlowB2_d8050401_cb8d3998">#REF!</definedName>
    <definedName name="_vena_DYNR_SCashFlowS2_BCashFlowB2_d8050401_ed407f29">#REF!</definedName>
    <definedName name="_vena_DYNR_SCashFlowS2_BCashFlowB2_d8050401_f01e8eac">#REF!</definedName>
    <definedName name="_vena_DYNR_SCashFlowS2_BCashFlowB2_d8050401_f1a6e710">#REF!</definedName>
    <definedName name="_vena_DYNR_SCashFlowS2_BCashFlowB2_d8050401_f9528585">#REF!</definedName>
    <definedName name="_vena_DYNR_SCashFlowS2_BCashFlowB2_de728d2c">#REF!</definedName>
    <definedName name="_vena_DYNR_SCashFlowS2_BCashFlowB2_de728d2c_18563520">#REF!</definedName>
    <definedName name="_vena_DYNR_SCashFlowS2_BCashFlowB2_de728d2c_18ca6a9">#REF!</definedName>
    <definedName name="_vena_DYNR_SCashFlowS2_BCashFlowB2_de728d2c_2022ee30">#REF!</definedName>
    <definedName name="_vena_DYNR_SCashFlowS2_BCashFlowB2_de728d2c_25d8a961">#REF!</definedName>
    <definedName name="_vena_DYNR_SCashFlowS2_BCashFlowB2_de728d2c_281ff8b8">#REF!</definedName>
    <definedName name="_vena_DYNR_SCashFlowS2_BCashFlowB2_de728d2c_2b1d009f">#REF!</definedName>
    <definedName name="_vena_DYNR_SCashFlowS2_BCashFlowB2_de728d2c_2d3d491f">#REF!</definedName>
    <definedName name="_vena_DYNR_SCashFlowS2_BCashFlowB2_de728d2c_2e995dd7">#REF!</definedName>
    <definedName name="_vena_DYNR_SCashFlowS2_BCashFlowB2_de728d2c_2fd6ca2b">#REF!</definedName>
    <definedName name="_vena_DYNR_SCashFlowS2_BCashFlowB2_de728d2c_307b02dd">#REF!</definedName>
    <definedName name="_vena_DYNR_SCashFlowS2_BCashFlowB2_de728d2c_30a230e">#REF!</definedName>
    <definedName name="_vena_DYNR_SCashFlowS2_BCashFlowB2_de728d2c_325786dd">#REF!</definedName>
    <definedName name="_vena_DYNR_SCashFlowS2_BCashFlowB2_de728d2c_346634cd">#REF!</definedName>
    <definedName name="_vena_DYNR_SCashFlowS2_BCashFlowB2_de728d2c_360a55ff">#REF!</definedName>
    <definedName name="_vena_DYNR_SCashFlowS2_BCashFlowB2_de728d2c_3632823f">#REF!</definedName>
    <definedName name="_vena_DYNR_SCashFlowS2_BCashFlowB2_de728d2c_39dc8da6">#REF!</definedName>
    <definedName name="_vena_DYNR_SCashFlowS2_BCashFlowB2_de728d2c_3ae55075">#REF!</definedName>
    <definedName name="_vena_DYNR_SCashFlowS2_BCashFlowB2_de728d2c_3edeaebc">#REF!</definedName>
    <definedName name="_vena_DYNR_SCashFlowS2_BCashFlowB2_de728d2c_4027c05d">#REF!</definedName>
    <definedName name="_vena_DYNR_SCashFlowS2_BCashFlowB2_de728d2c_42020033">#REF!</definedName>
    <definedName name="_vena_DYNR_SCashFlowS2_BCashFlowB2_de728d2c_440b83da">#REF!</definedName>
    <definedName name="_vena_DYNR_SCashFlowS2_BCashFlowB2_de728d2c_4577d0e3">#REF!</definedName>
    <definedName name="_vena_DYNR_SCashFlowS2_BCashFlowB2_de728d2c_45d79692">#REF!</definedName>
    <definedName name="_vena_DYNR_SCashFlowS2_BCashFlowB2_de728d2c_474f0943">#REF!</definedName>
    <definedName name="_vena_DYNR_SCashFlowS2_BCashFlowB2_de728d2c_49c59c9a">#REF!</definedName>
    <definedName name="_vena_DYNR_SCashFlowS2_BCashFlowB2_de728d2c_4caac113">#REF!</definedName>
    <definedName name="_vena_DYNR_SCashFlowS2_BCashFlowB2_de728d2c_4ea9aa11">#REF!</definedName>
    <definedName name="_vena_DYNR_SCashFlowS2_BCashFlowB2_de728d2c_4f6f5e9">#REF!</definedName>
    <definedName name="_vena_DYNR_SCashFlowS2_BCashFlowB2_de728d2c_5558256e">#REF!</definedName>
    <definedName name="_vena_DYNR_SCashFlowS2_BCashFlowB2_de728d2c_56e5e350">#REF!</definedName>
    <definedName name="_vena_DYNR_SCashFlowS2_BCashFlowB2_de728d2c_59cac67a">#REF!</definedName>
    <definedName name="_vena_DYNR_SCashFlowS2_BCashFlowB2_de728d2c_5b0b13d5">#REF!</definedName>
    <definedName name="_vena_DYNR_SCashFlowS2_BCashFlowB2_de728d2c_5c33a3c6">#REF!</definedName>
    <definedName name="_vena_DYNR_SCashFlowS2_BCashFlowB2_de728d2c_5db4bc48">#REF!</definedName>
    <definedName name="_vena_DYNR_SCashFlowS2_BCashFlowB2_de728d2c_62b6584e">#REF!</definedName>
    <definedName name="_vena_DYNR_SCashFlowS2_BCashFlowB2_de728d2c_631a252c">#REF!</definedName>
    <definedName name="_vena_DYNR_SCashFlowS2_BCashFlowB2_de728d2c_63953656">#REF!</definedName>
    <definedName name="_vena_DYNR_SCashFlowS2_BCashFlowB2_de728d2c_64cf080">#REF!</definedName>
    <definedName name="_vena_DYNR_SCashFlowS2_BCashFlowB2_de728d2c_652420b">#REF!</definedName>
    <definedName name="_vena_DYNR_SCashFlowS2_BCashFlowB2_de728d2c_6569ab9d">#REF!</definedName>
    <definedName name="_vena_DYNR_SCashFlowS2_BCashFlowB2_de728d2c_66cb3c4d">#REF!</definedName>
    <definedName name="_vena_DYNR_SCashFlowS2_BCashFlowB2_de728d2c_67b873f4">#REF!</definedName>
    <definedName name="_vena_DYNR_SCashFlowS2_BCashFlowB2_de728d2c_6a4165f3">#REF!</definedName>
    <definedName name="_vena_DYNR_SCashFlowS2_BCashFlowB2_de728d2c_6cab6162">#REF!</definedName>
    <definedName name="_vena_DYNR_SCashFlowS2_BCashFlowB2_de728d2c_6d35e4da">#REF!</definedName>
    <definedName name="_vena_DYNR_SCashFlowS2_BCashFlowB2_de728d2c_6d893e43">#REF!</definedName>
    <definedName name="_vena_DYNR_SCashFlowS2_BCashFlowB2_de728d2c_70f5557f">#REF!</definedName>
    <definedName name="_vena_DYNR_SCashFlowS2_BCashFlowB2_de728d2c_7a58e07e">#REF!</definedName>
    <definedName name="_vena_DYNR_SCashFlowS2_BCashFlowB2_de728d2c_883e35e1">#REF!</definedName>
    <definedName name="_vena_DYNR_SCashFlowS2_BCashFlowB2_de728d2c_8929d3f3">#REF!</definedName>
    <definedName name="_vena_DYNR_SCashFlowS2_BCashFlowB2_de728d2c_89a3238e">#REF!</definedName>
    <definedName name="_vena_DYNR_SCashFlowS2_BCashFlowB2_de728d2c_8af0f75a">#REF!</definedName>
    <definedName name="_vena_DYNR_SCashFlowS2_BCashFlowB2_de728d2c_9408c65f">#REF!</definedName>
    <definedName name="_vena_DYNR_SCashFlowS2_BCashFlowB2_de728d2c_943022aa">#REF!</definedName>
    <definedName name="_vena_DYNR_SCashFlowS2_BCashFlowB2_de728d2c_954c6496">#REF!</definedName>
    <definedName name="_vena_DYNR_SCashFlowS2_BCashFlowB2_de728d2c_9fd4253f">#REF!</definedName>
    <definedName name="_vena_DYNR_SCashFlowS2_BCashFlowB2_de728d2c_a183dded">#REF!</definedName>
    <definedName name="_vena_DYNR_SCashFlowS2_BCashFlowB2_de728d2c_a29e909a">#REF!</definedName>
    <definedName name="_vena_DYNR_SCashFlowS2_BCashFlowB2_de728d2c_a2b0d966">#REF!</definedName>
    <definedName name="_vena_DYNR_SCashFlowS2_BCashFlowB2_de728d2c_a7afb990">#REF!</definedName>
    <definedName name="_vena_DYNR_SCashFlowS2_BCashFlowB2_de728d2c_a8ef989b">#REF!</definedName>
    <definedName name="_vena_DYNR_SCashFlowS2_BCashFlowB2_de728d2c_a90fd653">#REF!</definedName>
    <definedName name="_vena_DYNR_SCashFlowS2_BCashFlowB2_de728d2c_a9445c33">#REF!</definedName>
    <definedName name="_vena_DYNR_SCashFlowS2_BCashFlowB2_de728d2c_aa957246">#REF!</definedName>
    <definedName name="_vena_DYNR_SCashFlowS2_BCashFlowB2_de728d2c_ac7afb45">#REF!</definedName>
    <definedName name="_vena_DYNR_SCashFlowS2_BCashFlowB2_de728d2c_afbbfa26">#REF!</definedName>
    <definedName name="_vena_DYNR_SCashFlowS2_BCashFlowB2_de728d2c_b0c0fe29">#REF!</definedName>
    <definedName name="_vena_DYNR_SCashFlowS2_BCashFlowB2_de728d2c_b19a1daa">#REF!</definedName>
    <definedName name="_vena_DYNR_SCashFlowS2_BCashFlowB2_de728d2c_b5aa1546">#REF!</definedName>
    <definedName name="_vena_DYNR_SCashFlowS2_BCashFlowB2_de728d2c_b5ec4698">#REF!</definedName>
    <definedName name="_vena_DYNR_SCashFlowS2_BCashFlowB2_de728d2c_b6a2bb29">#REF!</definedName>
    <definedName name="_vena_DYNR_SCashFlowS2_BCashFlowB2_de728d2c_b70faeac">#REF!</definedName>
    <definedName name="_vena_DYNR_SCashFlowS2_BCashFlowB2_de728d2c_ba4698d6">#REF!</definedName>
    <definedName name="_vena_DYNR_SCashFlowS2_BCashFlowB2_de728d2c_ba7f4497">#REF!</definedName>
    <definedName name="_vena_DYNR_SCashFlowS2_BCashFlowB2_de728d2c_ba861ce6">#REF!</definedName>
    <definedName name="_vena_DYNR_SCashFlowS2_BCashFlowB2_de728d2c_bbdf78df">#REF!</definedName>
    <definedName name="_vena_DYNR_SCashFlowS2_BCashFlowB2_de728d2c_bc8135df">#REF!</definedName>
    <definedName name="_vena_DYNR_SCashFlowS2_BCashFlowB2_de728d2c_bf7fd226">#REF!</definedName>
    <definedName name="_vena_DYNR_SCashFlowS2_BCashFlowB2_de728d2c_c0258337">#REF!</definedName>
    <definedName name="_vena_DYNR_SCashFlowS2_BCashFlowB2_de728d2c_c138c9b5">#REF!</definedName>
    <definedName name="_vena_DYNR_SCashFlowS2_BCashFlowB2_de728d2c_c13fc6e0">#REF!</definedName>
    <definedName name="_vena_DYNR_SCashFlowS2_BCashFlowB2_de728d2c_c687218a">#REF!</definedName>
    <definedName name="_vena_DYNR_SCashFlowS2_BCashFlowB2_de728d2c_d5c7f774">#REF!</definedName>
    <definedName name="_vena_DYNR_SCashFlowS2_BCashFlowB2_de728d2c_d6b0f0d8">#REF!</definedName>
    <definedName name="_vena_DYNR_SCashFlowS2_BCashFlowB2_de728d2c_d71f7ed9">#REF!</definedName>
    <definedName name="_vena_DYNR_SCashFlowS2_BCashFlowB2_de728d2c_d917489a">#REF!</definedName>
    <definedName name="_vena_DYNR_SCashFlowS2_BCashFlowB2_de728d2c_d9488ce5">#REF!</definedName>
    <definedName name="_vena_DYNR_SCashFlowS2_BCashFlowB2_de728d2c_dbc334af">#REF!</definedName>
    <definedName name="_vena_DYNR_SCashFlowS2_BCashFlowB2_de728d2c_dd7c3610">#REF!</definedName>
    <definedName name="_vena_DYNR_SCashFlowS2_BCashFlowB2_de728d2c_de334975">#REF!</definedName>
    <definedName name="_vena_DYNR_SCashFlowS2_BCashFlowB2_de728d2c_de939056">#REF!</definedName>
    <definedName name="_vena_DYNR_SCashFlowS2_BCashFlowB2_de728d2c_e34a0661">#REF!</definedName>
    <definedName name="_vena_DYNR_SCashFlowS2_BCashFlowB2_de728d2c_e3fa73e6">#REF!</definedName>
    <definedName name="_vena_DYNR_SCashFlowS2_BCashFlowB2_de728d2c_e5707c66">#REF!</definedName>
    <definedName name="_vena_DYNR_SCashFlowS2_BCashFlowB2_de728d2c_e5c2fa8b">#REF!</definedName>
    <definedName name="_vena_DYNR_SCashFlowS2_BCashFlowB2_de728d2c_e7b603d2">#REF!</definedName>
    <definedName name="_vena_DYNR_SCashFlowS2_BCashFlowB2_de728d2c_e93dec39">#REF!</definedName>
    <definedName name="_vena_DYNR_SCashFlowS2_BCashFlowB2_de728d2c_ef33d29d">#REF!</definedName>
    <definedName name="_vena_DYNR_SCashFlowS2_BCashFlowB2_de728d2c_f1f9fdbf">#REF!</definedName>
    <definedName name="_vena_DYNR_SCashFlowS2_BCashFlowB2_de728d2c_f2c08399">#REF!</definedName>
    <definedName name="_vena_DYNR_SCashFlowS2_BCashFlowB2_de728d2c_f5f4ccc0">#REF!</definedName>
    <definedName name="_vena_DYNR_SCashFlowS2_BCashFlowB2_de728d2c_fa462160">#REF!</definedName>
    <definedName name="_vena_DYNR_SCashFlowS2_BCashFlowB2_de728d2c_fac9f03b">#REF!</definedName>
    <definedName name="_vena_DYNR_SCashFlowS2_BCashFlowB2_de728d2c_ff1e434e">#REF!</definedName>
    <definedName name="_vena_DYNR_SCashFlowS2_BCashFlowB2_ff276e47">#REF!</definedName>
    <definedName name="_vena_DYNR_SCashFlowS2_BCashFlowB2_ff276e47_148647ae">#REF!</definedName>
    <definedName name="_vena_DYNR_SCashFlowS2_BCashFlowB2_ff276e47_156475c4">#REF!</definedName>
    <definedName name="_vena_DYNR_SCashFlowS2_BCashFlowB2_ff276e47_17f76eea">#REF!</definedName>
    <definedName name="_vena_DYNR_SCashFlowS2_BCashFlowB2_ff276e47_1c6fef40">#REF!</definedName>
    <definedName name="_vena_DYNR_SCashFlowS2_BCashFlowB2_ff276e47_1cb9f699">#REF!</definedName>
    <definedName name="_vena_DYNR_SCashFlowS2_BCashFlowB2_ff276e47_1d35487b">#REF!</definedName>
    <definedName name="_vena_DYNR_SCashFlowS2_BCashFlowB2_ff276e47_1fab387">#REF!</definedName>
    <definedName name="_vena_DYNR_SCashFlowS2_BCashFlowB2_ff276e47_212a3387">#REF!</definedName>
    <definedName name="_vena_DYNR_SCashFlowS2_BCashFlowB2_ff276e47_2ca2ff24">#REF!</definedName>
    <definedName name="_vena_DYNR_SCashFlowS2_BCashFlowB2_ff276e47_2e078ec2">#REF!</definedName>
    <definedName name="_vena_DYNR_SCashFlowS2_BCashFlowB2_ff276e47_2fd5d7c6">#REF!</definedName>
    <definedName name="_vena_DYNR_SCashFlowS2_BCashFlowB2_ff276e47_361f0df4">#REF!</definedName>
    <definedName name="_vena_DYNR_SCashFlowS2_BCashFlowB2_ff276e47_364e7188">#REF!</definedName>
    <definedName name="_vena_DYNR_SCashFlowS2_BCashFlowB2_ff276e47_39afa57e">#REF!</definedName>
    <definedName name="_vena_DYNR_SCashFlowS2_BCashFlowB2_ff276e47_3a304924">#REF!</definedName>
    <definedName name="_vena_DYNR_SCashFlowS2_BCashFlowB2_ff276e47_3f21c6c3">#REF!</definedName>
    <definedName name="_vena_DYNR_SCashFlowS2_BCashFlowB2_ff276e47_3f919d10">#REF!</definedName>
    <definedName name="_vena_DYNR_SCashFlowS2_BCashFlowB2_ff276e47_414a46ab">#REF!</definedName>
    <definedName name="_vena_DYNR_SCashFlowS2_BCashFlowB2_ff276e47_47523721">#REF!</definedName>
    <definedName name="_vena_DYNR_SCashFlowS2_BCashFlowB2_ff276e47_49e976f3">#REF!</definedName>
    <definedName name="_vena_DYNR_SCashFlowS2_BCashFlowB2_ff276e47_513394d9">#REF!</definedName>
    <definedName name="_vena_DYNR_SCashFlowS2_BCashFlowB2_ff276e47_51449639">#REF!</definedName>
    <definedName name="_vena_DYNR_SCashFlowS2_BCashFlowB2_ff276e47_61fce354">#REF!</definedName>
    <definedName name="_vena_DYNR_SCashFlowS2_BCashFlowB2_ff276e47_75ab1919">#REF!</definedName>
    <definedName name="_vena_DYNR_SCashFlowS2_BCashFlowB2_ff276e47_7a3b7e1d">#REF!</definedName>
    <definedName name="_vena_DYNR_SCashFlowS2_BCashFlowB2_ff276e47_814e691e">#REF!</definedName>
    <definedName name="_vena_DYNR_SCashFlowS2_BCashFlowB2_ff276e47_839140ad">#REF!</definedName>
    <definedName name="_vena_DYNR_SCashFlowS2_BCashFlowB2_ff276e47_83e133d8">#REF!</definedName>
    <definedName name="_vena_DYNR_SCashFlowS2_BCashFlowB2_ff276e47_8874e3b3">#REF!</definedName>
    <definedName name="_vena_DYNR_SCashFlowS2_BCashFlowB2_ff276e47_8d233a11">#REF!</definedName>
    <definedName name="_vena_DYNR_SCashFlowS2_BCashFlowB2_ff276e47_8e6a3c87">#REF!</definedName>
    <definedName name="_vena_DYNR_SCashFlowS2_BCashFlowB2_ff276e47_96728432">#REF!</definedName>
    <definedName name="_vena_DYNR_SCashFlowS2_BCashFlowB2_ff276e47_98001d12">#REF!</definedName>
    <definedName name="_vena_DYNR_SCashFlowS2_BCashFlowB2_ff276e47_9cd7d7d4">#REF!</definedName>
    <definedName name="_vena_DYNR_SCashFlowS2_BCashFlowB2_ff276e47_a264da46">#REF!</definedName>
    <definedName name="_vena_DYNR_SCashFlowS2_BCashFlowB2_ff276e47_a3d63a36">#REF!</definedName>
    <definedName name="_vena_DYNR_SCashFlowS2_BCashFlowB2_ff276e47_a486fd19">#REF!</definedName>
    <definedName name="_vena_DYNR_SCashFlowS2_BCashFlowB2_ff276e47_a4db9899">#REF!</definedName>
    <definedName name="_vena_DYNR_SCashFlowS2_BCashFlowB2_ff276e47_a8072a5c">#REF!</definedName>
    <definedName name="_vena_DYNR_SCashFlowS2_BCashFlowB2_ff276e47_ab552d78">#REF!</definedName>
    <definedName name="_vena_DYNR_SCashFlowS2_BCashFlowB2_ff276e47_ad1c7a5f">#REF!</definedName>
    <definedName name="_vena_DYNR_SCashFlowS2_BCashFlowB2_ff276e47_c0f175fd">#REF!</definedName>
    <definedName name="_vena_DYNR_SCashFlowS2_BCashFlowB2_ff276e47_cdabca19">#REF!</definedName>
    <definedName name="_vena_DYNR_SCashFlowS2_BCashFlowB2_ff276e47_cdb395d6">#REF!</definedName>
    <definedName name="_vena_DYNR_SCashFlowS2_BCashFlowB2_ff276e47_ce94584a">#REF!</definedName>
    <definedName name="_vena_DYNR_SCashFlowS2_BCashFlowB2_ff276e47_d962dc4c">#REF!</definedName>
    <definedName name="_vena_DYNR_SCashFlowS2_BCashFlowB2_ff276e47_db5893f1">#REF!</definedName>
    <definedName name="_vena_DYNR_SCashFlowS2_BCashFlowB2_ff276e47_debe56d3">#REF!</definedName>
    <definedName name="_vena_DYNR_SCashFlowS2_BCashFlowB2_ff276e47_e0a1ba27">#REF!</definedName>
    <definedName name="_vena_DYNR_SCashFlowS2_BCashFlowB2_ff276e47_e6b46e19">#REF!</definedName>
    <definedName name="_vena_DYNR_SCashFlowS2_BCashFlowB2_ff276e47_e94b117a">#REF!</definedName>
    <definedName name="_vena_DYNR_SCashFlowS2_BCashFlowB2_ff276e47_f4691331">#REF!</definedName>
    <definedName name="_vena_DYNR_SCashFlowS2_BCashFlowB2_ff276e47_f5d267b7">#REF!</definedName>
    <definedName name="_vena_DYNR_SCashFlowS2_BCashFlowB2_ff276e47_f96824a5">#REF!</definedName>
    <definedName name="_vena_DYNR_SMultiSiteS1_BMultiSiteB2_390cca9a">#REF!</definedName>
    <definedName name="_vena_DYNR_SMultiSiteS1_BMultiSiteB2_390cca9a_10f0dc65">#REF!</definedName>
    <definedName name="_vena_DYNR_SMultiSiteS1_BMultiSiteB2_390cca9a_116db694">#REF!</definedName>
    <definedName name="_vena_DYNR_SMultiSiteS1_BMultiSiteB2_390cca9a_1172efb3">#REF!</definedName>
    <definedName name="_vena_DYNR_SMultiSiteS1_BMultiSiteB2_390cca9a_14199f72">#REF!</definedName>
    <definedName name="_vena_DYNR_SMultiSiteS1_BMultiSiteB2_390cca9a_16230021">#REF!</definedName>
    <definedName name="_vena_DYNR_SMultiSiteS1_BMultiSiteB2_390cca9a_1deb25e4">#REF!</definedName>
    <definedName name="_vena_DYNR_SMultiSiteS1_BMultiSiteB2_390cca9a_1ede7951">#REF!</definedName>
    <definedName name="_vena_DYNR_SMultiSiteS1_BMultiSiteB2_390cca9a_1f31411f">#REF!</definedName>
    <definedName name="_vena_DYNR_SMultiSiteS1_BMultiSiteB2_390cca9a_206dc3a">#REF!</definedName>
    <definedName name="_vena_DYNR_SMultiSiteS1_BMultiSiteB2_390cca9a_22fbc940">#REF!</definedName>
    <definedName name="_vena_DYNR_SMultiSiteS1_BMultiSiteB2_390cca9a_26da8fec">#REF!</definedName>
    <definedName name="_vena_DYNR_SMultiSiteS1_BMultiSiteB2_390cca9a_2c168275">#REF!</definedName>
    <definedName name="_vena_DYNR_SMultiSiteS1_BMultiSiteB2_390cca9a_2cda820b">#REF!</definedName>
    <definedName name="_vena_DYNR_SMultiSiteS1_BMultiSiteB2_390cca9a_2e0118b2">#REF!</definedName>
    <definedName name="_vena_DYNR_SMultiSiteS1_BMultiSiteB2_390cca9a_31758364">#REF!</definedName>
    <definedName name="_vena_DYNR_SMultiSiteS1_BMultiSiteB2_390cca9a_33694b19">#REF!</definedName>
    <definedName name="_vena_DYNR_SMultiSiteS1_BMultiSiteB2_390cca9a_35cc09b6">#REF!</definedName>
    <definedName name="_vena_DYNR_SMultiSiteS1_BMultiSiteB2_390cca9a_463cb4a9">#REF!</definedName>
    <definedName name="_vena_DYNR_SMultiSiteS1_BMultiSiteB2_390cca9a_4941b4bd">#REF!</definedName>
    <definedName name="_vena_DYNR_SMultiSiteS1_BMultiSiteB2_390cca9a_4b159fbe">#REF!</definedName>
    <definedName name="_vena_DYNR_SMultiSiteS1_BMultiSiteB2_390cca9a_4b8b8535">#REF!</definedName>
    <definedName name="_vena_DYNR_SMultiSiteS1_BMultiSiteB2_390cca9a_4f5d7f64">#REF!</definedName>
    <definedName name="_vena_DYNR_SMultiSiteS1_BMultiSiteB2_390cca9a_575abf97">#REF!</definedName>
    <definedName name="_vena_DYNR_SMultiSiteS1_BMultiSiteB2_390cca9a_5fb7e59">#REF!</definedName>
    <definedName name="_vena_DYNR_SMultiSiteS1_BMultiSiteB2_390cca9a_6438ac5e">#REF!</definedName>
    <definedName name="_vena_DYNR_SMultiSiteS1_BMultiSiteB2_390cca9a_65bbe397">#REF!</definedName>
    <definedName name="_vena_DYNR_SMultiSiteS1_BMultiSiteB2_390cca9a_69471780">#REF!</definedName>
    <definedName name="_vena_DYNR_SMultiSiteS1_BMultiSiteB2_390cca9a_6e32183e">#REF!</definedName>
    <definedName name="_vena_DYNR_SMultiSiteS1_BMultiSiteB2_390cca9a_6fc0f1d7">#REF!</definedName>
    <definedName name="_vena_DYNR_SMultiSiteS1_BMultiSiteB2_390cca9a_7108a2af">#REF!</definedName>
    <definedName name="_vena_DYNR_SMultiSiteS1_BMultiSiteB2_390cca9a_71e2b6de">#REF!</definedName>
    <definedName name="_vena_DYNR_SMultiSiteS1_BMultiSiteB2_390cca9a_723a68f4">#REF!</definedName>
    <definedName name="_vena_DYNR_SMultiSiteS1_BMultiSiteB2_390cca9a_72865889">#REF!</definedName>
    <definedName name="_vena_DYNR_SMultiSiteS1_BMultiSiteB2_390cca9a_73e1029f">#REF!</definedName>
    <definedName name="_vena_DYNR_SMultiSiteS1_BMultiSiteB2_390cca9a_740c3600">#REF!</definedName>
    <definedName name="_vena_DYNR_SMultiSiteS1_BMultiSiteB2_390cca9a_77e63917">#REF!</definedName>
    <definedName name="_vena_DYNR_SMultiSiteS1_BMultiSiteB2_390cca9a_7e268f71">#REF!</definedName>
    <definedName name="_vena_DYNR_SMultiSiteS1_BMultiSiteB2_390cca9a_7ea1b8b7">#REF!</definedName>
    <definedName name="_vena_DYNR_SMultiSiteS1_BMultiSiteB2_390cca9a_856eea42">#REF!</definedName>
    <definedName name="_vena_DYNR_SMultiSiteS1_BMultiSiteB2_390cca9a_8ff57bc6">#REF!</definedName>
    <definedName name="_vena_DYNR_SMultiSiteS1_BMultiSiteB2_390cca9a_93402b33">#REF!</definedName>
    <definedName name="_vena_DYNR_SMultiSiteS1_BMultiSiteB2_390cca9a_952bbfc0">#REF!</definedName>
    <definedName name="_vena_DYNR_SMultiSiteS1_BMultiSiteB2_390cca9a_9539332d">#REF!</definedName>
    <definedName name="_vena_DYNR_SMultiSiteS1_BMultiSiteB2_390cca9a_964e688">#REF!</definedName>
    <definedName name="_vena_DYNR_SMultiSiteS1_BMultiSiteB2_390cca9a_9eac03d">#REF!</definedName>
    <definedName name="_vena_DYNR_SMultiSiteS1_BMultiSiteB2_390cca9a_a11ce6dd">#REF!</definedName>
    <definedName name="_vena_DYNR_SMultiSiteS1_BMultiSiteB2_390cca9a_a41dd5d">#REF!</definedName>
    <definedName name="_vena_DYNR_SMultiSiteS1_BMultiSiteB2_390cca9a_a78b8479">#REF!</definedName>
    <definedName name="_vena_DYNR_SMultiSiteS1_BMultiSiteB2_390cca9a_aaa123a3">#REF!</definedName>
    <definedName name="_vena_DYNR_SMultiSiteS1_BMultiSiteB2_390cca9a_ac903f27">#REF!</definedName>
    <definedName name="_vena_DYNR_SMultiSiteS1_BMultiSiteB2_390cca9a_ae88073c">#REF!</definedName>
    <definedName name="_vena_DYNR_SMultiSiteS1_BMultiSiteB2_390cca9a_b1c47562">#REF!</definedName>
    <definedName name="_vena_DYNR_SMultiSiteS1_BMultiSiteB2_390cca9a_b67c4e55">#REF!</definedName>
    <definedName name="_vena_DYNR_SMultiSiteS1_BMultiSiteB2_390cca9a_bd48fdac">#REF!</definedName>
    <definedName name="_vena_DYNR_SMultiSiteS1_BMultiSiteB2_390cca9a_bfa02ebd">#REF!</definedName>
    <definedName name="_vena_DYNR_SMultiSiteS1_BMultiSiteB2_390cca9a_c5f45d11">#REF!</definedName>
    <definedName name="_vena_DYNR_SMultiSiteS1_BMultiSiteB2_390cca9a_c8169cc3">#REF!</definedName>
    <definedName name="_vena_DYNR_SMultiSiteS1_BMultiSiteB2_390cca9a_ca0eca20">#REF!</definedName>
    <definedName name="_vena_DYNR_SMultiSiteS1_BMultiSiteB2_390cca9a_ccc0c1be">#REF!</definedName>
    <definedName name="_vena_DYNR_SMultiSiteS1_BMultiSiteB2_390cca9a_d39d894f">#REF!</definedName>
    <definedName name="_vena_DYNR_SMultiSiteS1_BMultiSiteB2_390cca9a_dea2e2c6">#REF!</definedName>
    <definedName name="_vena_DYNR_SMultiSiteS1_BMultiSiteB2_390cca9a_e0d80fb2">#REF!</definedName>
    <definedName name="_vena_DYNR_SMultiSiteS1_BMultiSiteB2_390cca9a_e7ed7cf0">#REF!</definedName>
    <definedName name="_vena_DYNR_SMultiSiteS1_BMultiSiteB2_390cca9a_e8f3e3bc">#REF!</definedName>
    <definedName name="_vena_DYNR_SMultiSiteS1_BMultiSiteB2_390cca9a_eab03e13">#REF!</definedName>
    <definedName name="_vena_DYNR_SMultiSiteS1_BMultiSiteB2_390cca9a_eb3c881f">#REF!</definedName>
    <definedName name="_vena_DYNR_SMultiSiteS1_BMultiSiteB2_390cca9a_ecb86c0d">#REF!</definedName>
    <definedName name="_vena_DYNR_SMultiSiteS1_BMultiSiteB2_390cca9a_ed83f802">#REF!</definedName>
    <definedName name="_vena_DYNR_SMultiSiteS1_BMultiSiteB2_390cca9a_f09f48a8">#REF!</definedName>
    <definedName name="_vena_DYNR_SMultiSiteS1_BMultiSiteB2_390cca9a_f565efd0">#REF!</definedName>
    <definedName name="_vena_DYNR_SMultiSiteS1_BMultiSiteB2_390cca9a_f71c305c">#REF!</definedName>
    <definedName name="_vena_DYNR_SMultiSiteS1_BMultiSiteB2_390cca9a_f82e0f98">#REF!</definedName>
    <definedName name="_vena_DYNR_SMultiSiteS1_BMultiSiteB2_39e5a299">#REF!</definedName>
    <definedName name="_vena_DYNR_SMultiSiteS1_BMultiSiteB2_39e5a299_10e50720">#REF!</definedName>
    <definedName name="_vena_DYNR_SMultiSiteS1_BMultiSiteB2_39e5a299_19ea6a1d">#REF!</definedName>
    <definedName name="_vena_DYNR_SMultiSiteS1_BMultiSiteB2_39e5a299_1bfc64c">#REF!</definedName>
    <definedName name="_vena_DYNR_SMultiSiteS1_BMultiSiteB2_39e5a299_2d783b33">#REF!</definedName>
    <definedName name="_vena_DYNR_SMultiSiteS1_BMultiSiteB2_39e5a299_3a03c1a5">#REF!</definedName>
    <definedName name="_vena_DYNR_SMultiSiteS1_BMultiSiteB2_39e5a299_3d97a6aa">#REF!</definedName>
    <definedName name="_vena_DYNR_SMultiSiteS1_BMultiSiteB2_39e5a299_438ab48c">#REF!</definedName>
    <definedName name="_vena_DYNR_SMultiSiteS1_BMultiSiteB2_39e5a299_6002c9b6">#REF!</definedName>
    <definedName name="_vena_DYNR_SMultiSiteS1_BMultiSiteB2_39e5a299_655d4d45">#REF!</definedName>
    <definedName name="_vena_DYNR_SMultiSiteS1_BMultiSiteB2_39e5a299_66519d6e">#REF!</definedName>
    <definedName name="_vena_DYNR_SMultiSiteS1_BMultiSiteB2_39e5a299_68108347">#REF!</definedName>
    <definedName name="_vena_DYNR_SMultiSiteS1_BMultiSiteB2_39e5a299_6910b0e3">#REF!</definedName>
    <definedName name="_vena_DYNR_SMultiSiteS1_BMultiSiteB2_39e5a299_697743e4">#REF!</definedName>
    <definedName name="_vena_DYNR_SMultiSiteS1_BMultiSiteB2_39e5a299_71dfca1c">#REF!</definedName>
    <definedName name="_vena_DYNR_SMultiSiteS1_BMultiSiteB2_39e5a299_73c6d224">#REF!</definedName>
    <definedName name="_vena_DYNR_SMultiSiteS1_BMultiSiteB2_39e5a299_8d41e791">#REF!</definedName>
    <definedName name="_vena_DYNR_SMultiSiteS1_BMultiSiteB2_39e5a299_90df395f">#REF!</definedName>
    <definedName name="_vena_DYNR_SMultiSiteS1_BMultiSiteB2_39e5a299_931d70f1">#REF!</definedName>
    <definedName name="_vena_DYNR_SMultiSiteS1_BMultiSiteB2_39e5a299_a1b38b0a">#REF!</definedName>
    <definedName name="_vena_DYNR_SMultiSiteS1_BMultiSiteB2_39e5a299_a9f8af6f">#REF!</definedName>
    <definedName name="_vena_DYNR_SMultiSiteS1_BMultiSiteB2_39e5a299_ab023e92">#REF!</definedName>
    <definedName name="_vena_DYNR_SMultiSiteS1_BMultiSiteB2_39e5a299_b30b4a00">#REF!</definedName>
    <definedName name="_vena_DYNR_SMultiSiteS1_BMultiSiteB2_39e5a299_b84f3061">#REF!</definedName>
    <definedName name="_vena_DYNR_SMultiSiteS1_BMultiSiteB2_39e5a299_bfa03f67">#REF!</definedName>
    <definedName name="_vena_DYNR_SMultiSiteS1_BMultiSiteB2_39e5a299_d3a88257">#REF!</definedName>
    <definedName name="_vena_DYNR_SMultiSiteS1_BMultiSiteB2_39e5a299_d43f9702">#REF!</definedName>
    <definedName name="_vena_DYNR_SMultiSiteS1_BMultiSiteB2_39e5a299_d76f5196">#REF!</definedName>
    <definedName name="_vena_DYNR_SMultiSiteS1_BMultiSiteB2_39e5a299_dae9dd64">#REF!</definedName>
    <definedName name="_vena_DYNR_SMultiSiteS1_BMultiSiteB2_39e5a299_dd8a3a9a">#REF!</definedName>
    <definedName name="_vena_DYNR_SMultiSiteS1_BMultiSiteB2_39e5a299_dde0f5db">#REF!</definedName>
    <definedName name="_vena_DYNR_SMultiSiteS1_BMultiSiteB2_39e5a299_de828ad9">#REF!</definedName>
    <definedName name="_vena_DYNR_SMultiSiteS1_BMultiSiteB2_39e5a299_e0e9ae0c">#REF!</definedName>
    <definedName name="_vena_DYNR_SMultiSiteS1_BMultiSiteB2_39e5a299_eb462b0">#REF!</definedName>
    <definedName name="_vena_DYNR_SMultiSiteS1_BMultiSiteB2_39e5a299_f7800f7b">#REF!</definedName>
    <definedName name="_vena_DYNR_SMultiSiteS1_BMultiSiteB2_3fd3652d">#REF!</definedName>
    <definedName name="_vena_DYNR_SMultiSiteS1_BMultiSiteB2_3fd3652d_106ce648">#REF!</definedName>
    <definedName name="_vena_DYNR_SMultiSiteS1_BMultiSiteB2_3fd3652d_12835366">#REF!</definedName>
    <definedName name="_vena_DYNR_SMultiSiteS1_BMultiSiteB2_3fd3652d_1306d463">#REF!</definedName>
    <definedName name="_vena_DYNR_SMultiSiteS1_BMultiSiteB2_3fd3652d_13e8f287">#REF!</definedName>
    <definedName name="_vena_DYNR_SMultiSiteS1_BMultiSiteB2_3fd3652d_1697db32">#REF!</definedName>
    <definedName name="_vena_DYNR_SMultiSiteS1_BMultiSiteB2_3fd3652d_1730bd06">#REF!</definedName>
    <definedName name="_vena_DYNR_SMultiSiteS1_BMultiSiteB2_3fd3652d_1eb84a91">#REF!</definedName>
    <definedName name="_vena_DYNR_SMultiSiteS1_BMultiSiteB2_3fd3652d_24068492">#REF!</definedName>
    <definedName name="_vena_DYNR_SMultiSiteS1_BMultiSiteB2_3fd3652d_26486693">#REF!</definedName>
    <definedName name="_vena_DYNR_SMultiSiteS1_BMultiSiteB2_3fd3652d_2b6befc7">#REF!</definedName>
    <definedName name="_vena_DYNR_SMultiSiteS1_BMultiSiteB2_3fd3652d_2daf92c9">#REF!</definedName>
    <definedName name="_vena_DYNR_SMultiSiteS1_BMultiSiteB2_3fd3652d_3018bb4e">#REF!</definedName>
    <definedName name="_vena_DYNR_SMultiSiteS1_BMultiSiteB2_3fd3652d_305b7b5b">#REF!</definedName>
    <definedName name="_vena_DYNR_SMultiSiteS1_BMultiSiteB2_3fd3652d_43fb8ee2">#REF!</definedName>
    <definedName name="_vena_DYNR_SMultiSiteS1_BMultiSiteB2_3fd3652d_4981e33e">#REF!</definedName>
    <definedName name="_vena_DYNR_SMultiSiteS1_BMultiSiteB2_3fd3652d_49d2e292">#REF!</definedName>
    <definedName name="_vena_DYNR_SMultiSiteS1_BMultiSiteB2_3fd3652d_4edb0848">#REF!</definedName>
    <definedName name="_vena_DYNR_SMultiSiteS1_BMultiSiteB2_3fd3652d_5612be50">#REF!</definedName>
    <definedName name="_vena_DYNR_SMultiSiteS1_BMultiSiteB2_3fd3652d_5cec99fc">#REF!</definedName>
    <definedName name="_vena_DYNR_SMultiSiteS1_BMultiSiteB2_3fd3652d_614f4944">#REF!</definedName>
    <definedName name="_vena_DYNR_SMultiSiteS1_BMultiSiteB2_3fd3652d_69c76197">#REF!</definedName>
    <definedName name="_vena_DYNR_SMultiSiteS1_BMultiSiteB2_3fd3652d_74f1c17f">#REF!</definedName>
    <definedName name="_vena_DYNR_SMultiSiteS1_BMultiSiteB2_3fd3652d_7e8fca34">#REF!</definedName>
    <definedName name="_vena_DYNR_SMultiSiteS1_BMultiSiteB2_3fd3652d_839b79a7">#REF!</definedName>
    <definedName name="_vena_DYNR_SMultiSiteS1_BMultiSiteB2_3fd3652d_8806d9bc">#REF!</definedName>
    <definedName name="_vena_DYNR_SMultiSiteS1_BMultiSiteB2_3fd3652d_8cb353e8">#REF!</definedName>
    <definedName name="_vena_DYNR_SMultiSiteS1_BMultiSiteB2_3fd3652d_8ccd2c82">#REF!</definedName>
    <definedName name="_vena_DYNR_SMultiSiteS1_BMultiSiteB2_3fd3652d_8d51b410">#REF!</definedName>
    <definedName name="_vena_DYNR_SMultiSiteS1_BMultiSiteB2_3fd3652d_9292d675">#REF!</definedName>
    <definedName name="_vena_DYNR_SMultiSiteS1_BMultiSiteB2_3fd3652d_9fee6f73">#REF!</definedName>
    <definedName name="_vena_DYNR_SMultiSiteS1_BMultiSiteB2_3fd3652d_a36f7bac">#REF!</definedName>
    <definedName name="_vena_DYNR_SMultiSiteS1_BMultiSiteB2_3fd3652d_a46d50e">#REF!</definedName>
    <definedName name="_vena_DYNR_SMultiSiteS1_BMultiSiteB2_3fd3652d_b28cd03e">#REF!</definedName>
    <definedName name="_vena_DYNR_SMultiSiteS1_BMultiSiteB2_3fd3652d_b38dcbc7">#REF!</definedName>
    <definedName name="_vena_DYNR_SMultiSiteS1_BMultiSiteB2_3fd3652d_b52b16f9">#REF!</definedName>
    <definedName name="_vena_DYNR_SMultiSiteS1_BMultiSiteB2_3fd3652d_bf959169">#REF!</definedName>
    <definedName name="_vena_DYNR_SMultiSiteS1_BMultiSiteB2_3fd3652d_c22d903c">#REF!</definedName>
    <definedName name="_vena_DYNR_SMultiSiteS1_BMultiSiteB2_3fd3652d_c4429cde">#REF!</definedName>
    <definedName name="_vena_DYNR_SMultiSiteS1_BMultiSiteB2_3fd3652d_c6cc887">#REF!</definedName>
    <definedName name="_vena_DYNR_SMultiSiteS1_BMultiSiteB2_3fd3652d_c9232096">#REF!</definedName>
    <definedName name="_vena_DYNR_SMultiSiteS1_BMultiSiteB2_3fd3652d_caf0d3dd">#REF!</definedName>
    <definedName name="_vena_DYNR_SMultiSiteS1_BMultiSiteB2_3fd3652d_d0bdaa48">#REF!</definedName>
    <definedName name="_vena_DYNR_SMultiSiteS1_BMultiSiteB2_3fd3652d_d9df43ec">#REF!</definedName>
    <definedName name="_vena_DYNR_SMultiSiteS1_BMultiSiteB2_3fd3652d_db2d7d0d">#REF!</definedName>
    <definedName name="_vena_DYNR_SMultiSiteS1_BMultiSiteB2_3fd3652d_dc05b73a">#REF!</definedName>
    <definedName name="_vena_DYNR_SMultiSiteS1_BMultiSiteB2_3fd3652d_dc298d4c">#REF!</definedName>
    <definedName name="_vena_DYNR_SMultiSiteS1_BMultiSiteB2_3fd3652d_dd8160bf">#REF!</definedName>
    <definedName name="_vena_DYNR_SMultiSiteS1_BMultiSiteB2_3fd3652d_e040e0fd">#REF!</definedName>
    <definedName name="_vena_DYNR_SMultiSiteS1_BMultiSiteB2_3fd3652d_e504ea38">#REF!</definedName>
    <definedName name="_vena_DYNR_SMultiSiteS1_BMultiSiteB2_3fd3652d_e9395f26">#REF!</definedName>
    <definedName name="_vena_DYNR_SMultiSiteS1_BMultiSiteB2_3fd3652d_e9dfe6a9">#REF!</definedName>
    <definedName name="_vena_DYNR_SMultiSiteS1_BMultiSiteB2_3fd3652d_ee8816f8">#REF!</definedName>
    <definedName name="_vena_DYNR_SMultiSiteS1_BMultiSiteB2_3fd3652d_ef63bbd2">#REF!</definedName>
    <definedName name="_vena_DYNR_SMultiSiteS1_BMultiSiteB2_3fd3652d_f4c591d8">#REF!</definedName>
    <definedName name="_vena_DYNR_SMultiSiteS1_BMultiSiteB2_42d588af">#REF!</definedName>
    <definedName name="_vena_DYNR_SMultiSiteS1_BMultiSiteB2_42d588af_241c29bb">#REF!</definedName>
    <definedName name="_vena_DYNR_SMultiSiteS1_BMultiSiteB2_42d588af_28941ac8">#REF!</definedName>
    <definedName name="_vena_DYNR_SMultiSiteS1_BMultiSiteB2_42d588af_2e5646b9">#REF!</definedName>
    <definedName name="_vena_DYNR_SMultiSiteS1_BMultiSiteB2_42d588af_44dde754">#REF!</definedName>
    <definedName name="_vena_DYNR_SMultiSiteS1_BMultiSiteB2_42d588af_667705d5">#REF!</definedName>
    <definedName name="_vena_DYNR_SMultiSiteS1_BMultiSiteB2_42d588af_6d716480">#REF!</definedName>
    <definedName name="_vena_DYNR_SMultiSiteS1_BMultiSiteB2_42d588af_82e7f8c2">#REF!</definedName>
    <definedName name="_vena_DYNR_SMultiSiteS1_BMultiSiteB2_42d588af_85b17f33">#REF!</definedName>
    <definedName name="_vena_DYNR_SMultiSiteS1_BMultiSiteB2_42d588af_8b440033">#REF!</definedName>
    <definedName name="_vena_DYNR_SMultiSiteS1_BMultiSiteB2_42d588af_a69e1359">#REF!</definedName>
    <definedName name="_vena_DYNR_SMultiSiteS1_BMultiSiteB2_42d588af_acc27668">#REF!</definedName>
    <definedName name="_vena_DYNR_SMultiSiteS1_BMultiSiteB2_42d588af_e271fe12">#REF!</definedName>
    <definedName name="_vena_DYNR_SMultiSiteS1_BMultiSiteB2_42d588af_ebfd0d3e">#REF!</definedName>
    <definedName name="_vena_DYNR_SMultiSiteS1_BMultiSiteB2_42d588af_ee1e312e">#REF!</definedName>
    <definedName name="_vena_DYNR_SMultiSiteS1_BMultiSiteB2_432b6e0d">#REF!</definedName>
    <definedName name="_vena_DYNR_SMultiSiteS1_BMultiSiteB2_432b6e0d_1d9d4fe3">#REF!</definedName>
    <definedName name="_vena_DYNR_SMultiSiteS1_BMultiSiteB2_432b6e0d_1f12ecee">#REF!</definedName>
    <definedName name="_vena_DYNR_SMultiSiteS1_BMultiSiteB2_432b6e0d_2a3539d7">#REF!</definedName>
    <definedName name="_vena_DYNR_SMultiSiteS1_BMultiSiteB2_432b6e0d_39a473f8">#REF!</definedName>
    <definedName name="_vena_DYNR_SMultiSiteS1_BMultiSiteB2_432b6e0d_519af6">#REF!</definedName>
    <definedName name="_vena_DYNR_SMultiSiteS1_BMultiSiteB2_432b6e0d_5a856b7b">#REF!</definedName>
    <definedName name="_vena_DYNR_SMultiSiteS1_BMultiSiteB2_432b6e0d_61f0bbac">#REF!</definedName>
    <definedName name="_vena_DYNR_SMultiSiteS1_BMultiSiteB2_432b6e0d_6d062137">#REF!</definedName>
    <definedName name="_vena_DYNR_SMultiSiteS1_BMultiSiteB2_432b6e0d_7713d2f7">#REF!</definedName>
    <definedName name="_vena_DYNR_SMultiSiteS1_BMultiSiteB2_432b6e0d_7876e93f">#REF!</definedName>
    <definedName name="_vena_DYNR_SMultiSiteS1_BMultiSiteB2_432b6e0d_7e9d2dab">#REF!</definedName>
    <definedName name="_vena_DYNR_SMultiSiteS1_BMultiSiteB2_432b6e0d_8460f692">#REF!</definedName>
    <definedName name="_vena_DYNR_SMultiSiteS1_BMultiSiteB2_432b6e0d_8f2cbdc2">#REF!</definedName>
    <definedName name="_vena_DYNR_SMultiSiteS1_BMultiSiteB2_432b6e0d_91b77ce">#REF!</definedName>
    <definedName name="_vena_DYNR_SMultiSiteS1_BMultiSiteB2_432b6e0d_94ecdf63">#REF!</definedName>
    <definedName name="_vena_DYNR_SMultiSiteS1_BMultiSiteB2_432b6e0d_adc9a50a">#REF!</definedName>
    <definedName name="_vena_DYNR_SMultiSiteS1_BMultiSiteB2_432b6e0d_caa87744">#REF!</definedName>
    <definedName name="_vena_DYNR_SMultiSiteS1_BMultiSiteB2_432b6e0d_d0e7ef47">#REF!</definedName>
    <definedName name="_vena_DYNR_SMultiSiteS1_BMultiSiteB2_432b6e0d_fc127771">#REF!</definedName>
    <definedName name="_vena_DYNR_SMultiSiteS1_BMultiSiteB2_432b6e0d_fe43e19b">#REF!</definedName>
    <definedName name="_vena_DYNR_SMultiSiteS1_BMultiSiteB2_8a9b164">#REF!</definedName>
    <definedName name="_vena_DYNR_SMultiSiteS1_BMultiSiteB2_8a9b164_12e6a520">#REF!</definedName>
    <definedName name="_vena_DYNR_SMultiSiteS1_BMultiSiteB2_8a9b164_168886c7">#REF!</definedName>
    <definedName name="_vena_DYNR_SMultiSiteS1_BMultiSiteB2_8a9b164_2a1927fb">#REF!</definedName>
    <definedName name="_vena_DYNR_SMultiSiteS1_BMultiSiteB2_8a9b164_3869d815">#REF!</definedName>
    <definedName name="_vena_DYNR_SMultiSiteS1_BMultiSiteB2_8a9b164_403d2295">#REF!</definedName>
    <definedName name="_vena_DYNR_SMultiSiteS1_BMultiSiteB2_8a9b164_4582966b">#REF!</definedName>
    <definedName name="_vena_DYNR_SMultiSiteS1_BMultiSiteB2_8a9b164_48e02eca">#REF!</definedName>
    <definedName name="_vena_DYNR_SMultiSiteS1_BMultiSiteB2_8a9b164_592eddf6">#REF!</definedName>
    <definedName name="_vena_DYNR_SMultiSiteS1_BMultiSiteB2_8a9b164_5ed89bdc">#REF!</definedName>
    <definedName name="_vena_DYNR_SMultiSiteS1_BMultiSiteB2_8a9b164_66f47095">#REF!</definedName>
    <definedName name="_vena_DYNR_SMultiSiteS1_BMultiSiteB2_8a9b164_71a516a3">#REF!</definedName>
    <definedName name="_vena_DYNR_SMultiSiteS1_BMultiSiteB2_8a9b164_7be19dd8">#REF!</definedName>
    <definedName name="_vena_DYNR_SMultiSiteS1_BMultiSiteB2_8a9b164_86169e28">#REF!</definedName>
    <definedName name="_vena_DYNR_SMultiSiteS1_BMultiSiteB2_8a9b164_876bac75">#REF!</definedName>
    <definedName name="_vena_DYNR_SMultiSiteS1_BMultiSiteB2_8a9b164_8c993e8e">#REF!</definedName>
    <definedName name="_vena_DYNR_SMultiSiteS1_BMultiSiteB2_8a9b164_91e63973">#REF!</definedName>
    <definedName name="_vena_DYNR_SMultiSiteS1_BMultiSiteB2_8a9b164_92880370">#REF!</definedName>
    <definedName name="_vena_DYNR_SMultiSiteS1_BMultiSiteB2_8a9b164_98f72ca">#REF!</definedName>
    <definedName name="_vena_DYNR_SMultiSiteS1_BMultiSiteB2_8a9b164_992b6f2d">#REF!</definedName>
    <definedName name="_vena_DYNR_SMultiSiteS1_BMultiSiteB2_8a9b164_aaee7019">#REF!</definedName>
    <definedName name="_vena_DYNR_SMultiSiteS1_BMultiSiteB2_8a9b164_ab853ad">#REF!</definedName>
    <definedName name="_vena_DYNR_SMultiSiteS1_BMultiSiteB2_8a9b164_abeffad9">#REF!</definedName>
    <definedName name="_vena_DYNR_SMultiSiteS1_BMultiSiteB2_8a9b164_af5dcb11">#REF!</definedName>
    <definedName name="_vena_DYNR_SMultiSiteS1_BMultiSiteB2_8a9b164_b12306e2">#REF!</definedName>
    <definedName name="_vena_DYNR_SMultiSiteS1_BMultiSiteB2_8a9b164_b2b9e025">#REF!</definedName>
    <definedName name="_vena_DYNR_SMultiSiteS1_BMultiSiteB2_8a9b164_c9d51948">#REF!</definedName>
    <definedName name="_vena_DYNR_SMultiSiteS1_BMultiSiteB2_8a9b164_c9f6be47">#REF!</definedName>
    <definedName name="_vena_DYNR_SMultiSiteS1_BMultiSiteB2_8a9b164_ccd109e2">#REF!</definedName>
    <definedName name="_vena_DYNR_SMultiSiteS1_BMultiSiteB2_8a9b164_de436ae">#REF!</definedName>
    <definedName name="_vena_DYNR_SMultiSiteS1_BMultiSiteB2_8a9b164_e338d9f7">#REF!</definedName>
    <definedName name="_vena_DYNR_SMultiSiteS1_BMultiSiteB2_8a9b164_ea868894">#REF!</definedName>
    <definedName name="_vena_DYNR_SMultiSiteS1_BMultiSiteB2_8a9b164_f7069402">#REF!</definedName>
    <definedName name="_vena_DYNR_SMultiSiteS1_BMultiSiteB2_8dde5a83">#REF!</definedName>
    <definedName name="_vena_DYNR_SMultiSiteS1_BMultiSiteB2_8dde5a83_115e8d07">#REF!</definedName>
    <definedName name="_vena_DYNR_SMultiSiteS1_BMultiSiteB2_8dde5a83_1348d0ad">#REF!</definedName>
    <definedName name="_vena_DYNR_SMultiSiteS1_BMultiSiteB2_8dde5a83_13ea8d68">#REF!</definedName>
    <definedName name="_vena_DYNR_SMultiSiteS1_BMultiSiteB2_8dde5a83_156328ad">#REF!</definedName>
    <definedName name="_vena_DYNR_SMultiSiteS1_BMultiSiteB2_8dde5a83_1608a8fe">#REF!</definedName>
    <definedName name="_vena_DYNR_SMultiSiteS1_BMultiSiteB2_8dde5a83_188c3f67">#REF!</definedName>
    <definedName name="_vena_DYNR_SMultiSiteS1_BMultiSiteB2_8dde5a83_19189108">#REF!</definedName>
    <definedName name="_vena_DYNR_SMultiSiteS1_BMultiSiteB2_8dde5a83_19c07eec">#REF!</definedName>
    <definedName name="_vena_DYNR_SMultiSiteS1_BMultiSiteB2_8dde5a83_1aec4c76">#REF!</definedName>
    <definedName name="_vena_DYNR_SMultiSiteS1_BMultiSiteB2_8dde5a83_1c1d42b2">#REF!</definedName>
    <definedName name="_vena_DYNR_SMultiSiteS1_BMultiSiteB2_8dde5a83_1ceda055">#REF!</definedName>
    <definedName name="_vena_DYNR_SMultiSiteS1_BMultiSiteB2_8dde5a83_267c8562">#REF!</definedName>
    <definedName name="_vena_DYNR_SMultiSiteS1_BMultiSiteB2_8dde5a83_27022fe7">#REF!</definedName>
    <definedName name="_vena_DYNR_SMultiSiteS1_BMultiSiteB2_8dde5a83_271e97e3">#REF!</definedName>
    <definedName name="_vena_DYNR_SMultiSiteS1_BMultiSiteB2_8dde5a83_27c1c580">#REF!</definedName>
    <definedName name="_vena_DYNR_SMultiSiteS1_BMultiSiteB2_8dde5a83_28860ab1">#REF!</definedName>
    <definedName name="_vena_DYNR_SMultiSiteS1_BMultiSiteB2_8dde5a83_2cbd3f8b">#REF!</definedName>
    <definedName name="_vena_DYNR_SMultiSiteS1_BMultiSiteB2_8dde5a83_31bf018c">#REF!</definedName>
    <definedName name="_vena_DYNR_SMultiSiteS1_BMultiSiteB2_8dde5a83_35265924">#REF!</definedName>
    <definedName name="_vena_DYNR_SMultiSiteS1_BMultiSiteB2_8dde5a83_357d31e5">#REF!</definedName>
    <definedName name="_vena_DYNR_SMultiSiteS1_BMultiSiteB2_8dde5a83_3595db4c">#REF!</definedName>
    <definedName name="_vena_DYNR_SMultiSiteS1_BMultiSiteB2_8dde5a83_360f0d3b">#REF!</definedName>
    <definedName name="_vena_DYNR_SMultiSiteS1_BMultiSiteB2_8dde5a83_3797e6b">#REF!</definedName>
    <definedName name="_vena_DYNR_SMultiSiteS1_BMultiSiteB2_8dde5a83_37a39cf0">#REF!</definedName>
    <definedName name="_vena_DYNR_SMultiSiteS1_BMultiSiteB2_8dde5a83_3ad2fd3f">#REF!</definedName>
    <definedName name="_vena_DYNR_SMultiSiteS1_BMultiSiteB2_8dde5a83_3b5aefd0">#REF!</definedName>
    <definedName name="_vena_DYNR_SMultiSiteS1_BMultiSiteB2_8dde5a83_3c1d7985">#REF!</definedName>
    <definedName name="_vena_DYNR_SMultiSiteS1_BMultiSiteB2_8dde5a83_3d838ad6">#REF!</definedName>
    <definedName name="_vena_DYNR_SMultiSiteS1_BMultiSiteB2_8dde5a83_4125e4c7">#REF!</definedName>
    <definedName name="_vena_DYNR_SMultiSiteS1_BMultiSiteB2_8dde5a83_43706b2a">#REF!</definedName>
    <definedName name="_vena_DYNR_SMultiSiteS1_BMultiSiteB2_8dde5a83_43c2f853">#REF!</definedName>
    <definedName name="_vena_DYNR_SMultiSiteS1_BMultiSiteB2_8dde5a83_44466600">#REF!</definedName>
    <definedName name="_vena_DYNR_SMultiSiteS1_BMultiSiteB2_8dde5a83_457d5f9b">#REF!</definedName>
    <definedName name="_vena_DYNR_SMultiSiteS1_BMultiSiteB2_8dde5a83_4acddb8f">#REF!</definedName>
    <definedName name="_vena_DYNR_SMultiSiteS1_BMultiSiteB2_8dde5a83_50a20de3">#REF!</definedName>
    <definedName name="_vena_DYNR_SMultiSiteS1_BMultiSiteB2_8dde5a83_5328563d">#REF!</definedName>
    <definedName name="_vena_DYNR_SMultiSiteS1_BMultiSiteB2_8dde5a83_584bb1d1">#REF!</definedName>
    <definedName name="_vena_DYNR_SMultiSiteS1_BMultiSiteB2_8dde5a83_5d441a7a">#REF!</definedName>
    <definedName name="_vena_DYNR_SMultiSiteS1_BMultiSiteB2_8dde5a83_5d4950a3">#REF!</definedName>
    <definedName name="_vena_DYNR_SMultiSiteS1_BMultiSiteB2_8dde5a83_5d5907ad">#REF!</definedName>
    <definedName name="_vena_DYNR_SMultiSiteS1_BMultiSiteB2_8dde5a83_5d8c9e64">#REF!</definedName>
    <definedName name="_vena_DYNR_SMultiSiteS1_BMultiSiteB2_8dde5a83_60ac1276">#REF!</definedName>
    <definedName name="_vena_DYNR_SMultiSiteS1_BMultiSiteB2_8dde5a83_646259ce">#REF!</definedName>
    <definedName name="_vena_DYNR_SMultiSiteS1_BMultiSiteB2_8dde5a83_64a2202a">#REF!</definedName>
    <definedName name="_vena_DYNR_SMultiSiteS1_BMultiSiteB2_8dde5a83_662f4cea">#REF!</definedName>
    <definedName name="_vena_DYNR_SMultiSiteS1_BMultiSiteB2_8dde5a83_669041e3">#REF!</definedName>
    <definedName name="_vena_DYNR_SMultiSiteS1_BMultiSiteB2_8dde5a83_67d2a1d2">#REF!</definedName>
    <definedName name="_vena_DYNR_SMultiSiteS1_BMultiSiteB2_8dde5a83_6b4e4b81">#REF!</definedName>
    <definedName name="_vena_DYNR_SMultiSiteS1_BMultiSiteB2_8dde5a83_6e4eea62">#REF!</definedName>
    <definedName name="_vena_DYNR_SMultiSiteS1_BMultiSiteB2_8dde5a83_70915570">#REF!</definedName>
    <definedName name="_vena_DYNR_SMultiSiteS1_BMultiSiteB2_8dde5a83_738c120d">#REF!</definedName>
    <definedName name="_vena_DYNR_SMultiSiteS1_BMultiSiteB2_8dde5a83_75451132">#REF!</definedName>
    <definedName name="_vena_DYNR_SMultiSiteS1_BMultiSiteB2_8dde5a83_7576f584">#REF!</definedName>
    <definedName name="_vena_DYNR_SMultiSiteS1_BMultiSiteB2_8dde5a83_778a3ebf">#REF!</definedName>
    <definedName name="_vena_DYNR_SMultiSiteS1_BMultiSiteB2_8dde5a83_7cc86ef8">#REF!</definedName>
    <definedName name="_vena_DYNR_SMultiSiteS1_BMultiSiteB2_8dde5a83_8206beb1">#REF!</definedName>
    <definedName name="_vena_DYNR_SMultiSiteS1_BMultiSiteB2_8dde5a83_8434a30d">#REF!</definedName>
    <definedName name="_vena_DYNR_SMultiSiteS1_BMultiSiteB2_8dde5a83_856b2e2d">#REF!</definedName>
    <definedName name="_vena_DYNR_SMultiSiteS1_BMultiSiteB2_8dde5a83_85a0d723">#REF!</definedName>
    <definedName name="_vena_DYNR_SMultiSiteS1_BMultiSiteB2_8dde5a83_8aa6dc79">#REF!</definedName>
    <definedName name="_vena_DYNR_SMultiSiteS1_BMultiSiteB2_8dde5a83_8ea4c5a0">#REF!</definedName>
    <definedName name="_vena_DYNR_SMultiSiteS1_BMultiSiteB2_8dde5a83_90e15855">#REF!</definedName>
    <definedName name="_vena_DYNR_SMultiSiteS1_BMultiSiteB2_8dde5a83_918af7ed">#REF!</definedName>
    <definedName name="_vena_DYNR_SMultiSiteS1_BMultiSiteB2_8dde5a83_926495ac">#REF!</definedName>
    <definedName name="_vena_DYNR_SMultiSiteS1_BMultiSiteB2_8dde5a83_9303b169">#REF!</definedName>
    <definedName name="_vena_DYNR_SMultiSiteS1_BMultiSiteB2_8dde5a83_95c9c4ec">#REF!</definedName>
    <definedName name="_vena_DYNR_SMultiSiteS1_BMultiSiteB2_8dde5a83_9790ac15">#REF!</definedName>
    <definedName name="_vena_DYNR_SMultiSiteS1_BMultiSiteB2_8dde5a83_979db25b">#REF!</definedName>
    <definedName name="_vena_DYNR_SMultiSiteS1_BMultiSiteB2_8dde5a83_9862629e">#REF!</definedName>
    <definedName name="_vena_DYNR_SMultiSiteS1_BMultiSiteB2_8dde5a83_999728f">#REF!</definedName>
    <definedName name="_vena_DYNR_SMultiSiteS1_BMultiSiteB2_8dde5a83_9a0202b8">#REF!</definedName>
    <definedName name="_vena_DYNR_SMultiSiteS1_BMultiSiteB2_8dde5a83_9cf4c653">#REF!</definedName>
    <definedName name="_vena_DYNR_SMultiSiteS1_BMultiSiteB2_8dde5a83_a81b1ef7">#REF!</definedName>
    <definedName name="_vena_DYNR_SMultiSiteS1_BMultiSiteB2_8dde5a83_a9b443c4">#REF!</definedName>
    <definedName name="_vena_DYNR_SMultiSiteS1_BMultiSiteB2_8dde5a83_ab87e714">#REF!</definedName>
    <definedName name="_vena_DYNR_SMultiSiteS1_BMultiSiteB2_8dde5a83_ac0eba3e">#REF!</definedName>
    <definedName name="_vena_DYNR_SMultiSiteS1_BMultiSiteB2_8dde5a83_ad22f5b7">#REF!</definedName>
    <definedName name="_vena_DYNR_SMultiSiteS1_BMultiSiteB2_8dde5a83_ad4c906">#REF!</definedName>
    <definedName name="_vena_DYNR_SMultiSiteS1_BMultiSiteB2_8dde5a83_aecb20e2">#REF!</definedName>
    <definedName name="_vena_DYNR_SMultiSiteS1_BMultiSiteB2_8dde5a83_b123af62">#REF!</definedName>
    <definedName name="_vena_DYNR_SMultiSiteS1_BMultiSiteB2_8dde5a83_b15daa30">#REF!</definedName>
    <definedName name="_vena_DYNR_SMultiSiteS1_BMultiSiteB2_8dde5a83_b7ba9475">#REF!</definedName>
    <definedName name="_vena_DYNR_SMultiSiteS1_BMultiSiteB2_8dde5a83_baa53408">#REF!</definedName>
    <definedName name="_vena_DYNR_SMultiSiteS1_BMultiSiteB2_8dde5a83_bbeb254d">#REF!</definedName>
    <definedName name="_vena_DYNR_SMultiSiteS1_BMultiSiteB2_8dde5a83_bd865dac">#REF!</definedName>
    <definedName name="_vena_DYNR_SMultiSiteS1_BMultiSiteB2_8dde5a83_c277eae1">#REF!</definedName>
    <definedName name="_vena_DYNR_SMultiSiteS1_BMultiSiteB2_8dde5a83_c3200da3">#REF!</definedName>
    <definedName name="_vena_DYNR_SMultiSiteS1_BMultiSiteB2_8dde5a83_c47efd11">#REF!</definedName>
    <definedName name="_vena_DYNR_SMultiSiteS1_BMultiSiteB2_8dde5a83_ccf05ed">#REF!</definedName>
    <definedName name="_vena_DYNR_SMultiSiteS1_BMultiSiteB2_8dde5a83_cf9e1045">#REF!</definedName>
    <definedName name="_vena_DYNR_SMultiSiteS1_BMultiSiteB2_8dde5a83_d033d9c3">#REF!</definedName>
    <definedName name="_vena_DYNR_SMultiSiteS1_BMultiSiteB2_8dde5a83_d77ab416">#REF!</definedName>
    <definedName name="_vena_DYNR_SMultiSiteS1_BMultiSiteB2_8dde5a83_dc3856a6">#REF!</definedName>
    <definedName name="_vena_DYNR_SMultiSiteS1_BMultiSiteB2_8dde5a83_ddf9a6dc">#REF!</definedName>
    <definedName name="_vena_DYNR_SMultiSiteS1_BMultiSiteB2_8dde5a83_e3cf73ea">#REF!</definedName>
    <definedName name="_vena_DYNR_SMultiSiteS1_BMultiSiteB2_8dde5a83_e7875e80">#REF!</definedName>
    <definedName name="_vena_DYNR_SMultiSiteS1_BMultiSiteB2_8dde5a83_e7969f87">#REF!</definedName>
    <definedName name="_vena_DYNR_SMultiSiteS1_BMultiSiteB2_8dde5a83_ee2f91c1">#REF!</definedName>
    <definedName name="_vena_DYNR_SMultiSiteS1_BMultiSiteB2_8dde5a83_f05a3d46">#REF!</definedName>
    <definedName name="_vena_DYNR_SMultiSiteS1_BMultiSiteB2_8dde5a83_f1469aa2">#REF!</definedName>
    <definedName name="_vena_DYNR_SMultiSiteS1_BMultiSiteB2_8dde5a83_f5e8949">#REF!</definedName>
    <definedName name="_vena_DYNR_SMultiSiteS1_BMultiSiteB2_8dde5a83_f7ab4a31">#REF!</definedName>
    <definedName name="_vena_DYNR_SMultiSiteS1_BMultiSiteB2_8dde5a83_f8735ead">#REF!</definedName>
    <definedName name="_vena_DYNR_SMultiSiteS1_BMultiSiteB2_8dde5a83_fa0934f8">#REF!</definedName>
    <definedName name="_vena_DYNR_SMultiSiteS1_BMultiSiteB2_92e0c976">#REF!</definedName>
    <definedName name="_vena_DYNR_SMultiSiteS1_BMultiSiteB2_92e0c976_22161331">#REF!</definedName>
    <definedName name="_vena_DYNR_SMultiSiteS1_BMultiSiteB2_92e0c976_24c1700f">#REF!</definedName>
    <definedName name="_vena_DYNR_SMultiSiteS1_BMultiSiteB2_92e0c976_3995c761">#REF!</definedName>
    <definedName name="_vena_DYNR_SMultiSiteS1_BMultiSiteB2_92e0c976_484f9ea">#REF!</definedName>
    <definedName name="_vena_DYNR_SMultiSiteS1_BMultiSiteB2_92e0c976_667c943a">#REF!</definedName>
    <definedName name="_vena_DYNR_SMultiSiteS1_BMultiSiteB2_92e0c976_a1ab1b3d">#REF!</definedName>
    <definedName name="_vena_DYNR_SMultiSiteS1_BMultiSiteB2_92e0c976_c446ff61">#REF!</definedName>
    <definedName name="_vena_DYNR_SMultiSiteS1_BMultiSiteB2_92e0c976_cfbca6e">#REF!</definedName>
    <definedName name="_vena_DYNR_SMultiSiteS1_BMultiSiteB2_92e0c976_de833ed1">#REF!</definedName>
    <definedName name="_vena_DYNR_SMultiSiteS1_BMultiSiteB2_92e0c976_ef7491ae">#REF!</definedName>
    <definedName name="_vena_DYNR_SMultiSiteS1_BMultiSiteB2_92e0c976_f14b21a5">#REF!</definedName>
    <definedName name="_vena_DYNR_SMultiSiteS1_BMultiSiteB2_d521ab6e">#REF!</definedName>
    <definedName name="_vena_DYNR_SMultiSiteS1_BMultiSiteB2_d521ab6e_27420f3">#REF!</definedName>
    <definedName name="_vena_DYNR_SMultiSiteS1_BMultiSiteB2_d521ab6e_2ec78931">#REF!</definedName>
    <definedName name="_vena_DYNR_SMultiSiteS1_BMultiSiteB2_d521ab6e_311f9a17">#REF!</definedName>
    <definedName name="_vena_DYNR_SMultiSiteS1_BMultiSiteB2_d521ab6e_35698a60">#REF!</definedName>
    <definedName name="_vena_DYNR_SMultiSiteS1_BMultiSiteB2_d521ab6e_4e79446e">#REF!</definedName>
    <definedName name="_vena_DYNR_SMultiSiteS1_BMultiSiteB2_d521ab6e_50a718d8">#REF!</definedName>
    <definedName name="_vena_DYNR_SMultiSiteS1_BMultiSiteB2_d521ab6e_5bc427fe">#REF!</definedName>
    <definedName name="_vena_DYNR_SMultiSiteS1_BMultiSiteB2_d521ab6e_73acc453">#REF!</definedName>
    <definedName name="_vena_DYNR_SMultiSiteS1_BMultiSiteB2_d521ab6e_7bc00d81">#REF!</definedName>
    <definedName name="_vena_DYNR_SMultiSiteS1_BMultiSiteB2_d521ab6e_8e5b7c2d">#REF!</definedName>
    <definedName name="_vena_DYNR_SMultiSiteS1_BMultiSiteB2_d521ab6e_9c47e8c9">#REF!</definedName>
    <definedName name="_vena_DYNR_SMultiSiteS1_BMultiSiteB2_d521ab6e_a1584cfe">#REF!</definedName>
    <definedName name="_vena_DYNR_SMultiSiteS1_BMultiSiteB2_d521ab6e_a536ac52">#REF!</definedName>
    <definedName name="_vena_DYNR_SMultiSiteS1_BMultiSiteB2_d521ab6e_afea72f5">#REF!</definedName>
    <definedName name="_vena_DYNR_SMultiSiteS1_BMultiSiteB2_d521ab6e_d2d3e9ef">#REF!</definedName>
    <definedName name="_vena_DYNR_SMultiSiteS1_BMultiSiteB2_d521ab6e_dd12c670">#REF!</definedName>
    <definedName name="_vena_DYNR_SMultiSiteS1_BMultiSiteB2_dc53a484">#REF!</definedName>
    <definedName name="_vena_DYNR_SMultiSiteS1_BMultiSiteB2_dc53a484_189c8461">#REF!</definedName>
    <definedName name="_vena_DYNR_SMultiSiteS1_BMultiSiteB2_dc53a484_192eeaca">#REF!</definedName>
    <definedName name="_vena_DYNR_SMultiSiteS1_BMultiSiteB2_dc53a484_2a2082da">#REF!</definedName>
    <definedName name="_vena_DYNR_SMultiSiteS1_BMultiSiteB2_dc53a484_30830d14">#REF!</definedName>
    <definedName name="_vena_DYNR_SMultiSiteS1_BMultiSiteB2_dc53a484_35c68ed">#REF!</definedName>
    <definedName name="_vena_DYNR_SMultiSiteS1_BMultiSiteB2_dc53a484_4811ab93">#REF!</definedName>
    <definedName name="_vena_DYNR_SMultiSiteS1_BMultiSiteB2_dc53a484_4c4c46ee">#REF!</definedName>
    <definedName name="_vena_DYNR_SMultiSiteS1_BMultiSiteB2_dc53a484_60963eea">#REF!</definedName>
    <definedName name="_vena_DYNR_SMultiSiteS1_BMultiSiteB2_dc53a484_60a69d53">#REF!</definedName>
    <definedName name="_vena_DYNR_SMultiSiteS1_BMultiSiteB2_dc53a484_60a966ab">#REF!</definedName>
    <definedName name="_vena_DYNR_SMultiSiteS1_BMultiSiteB2_dc53a484_6707eff3">#REF!</definedName>
    <definedName name="_vena_DYNR_SMultiSiteS1_BMultiSiteB2_dc53a484_6f2d099b">#REF!</definedName>
    <definedName name="_vena_DYNR_SMultiSiteS1_BMultiSiteB2_dc53a484_6f9abfa3">#REF!</definedName>
    <definedName name="_vena_DYNR_SMultiSiteS1_BMultiSiteB2_dc53a484_77382d5">#REF!</definedName>
    <definedName name="_vena_DYNR_SMultiSiteS1_BMultiSiteB2_dc53a484_78ce0af9">#REF!</definedName>
    <definedName name="_vena_DYNR_SMultiSiteS1_BMultiSiteB2_dc53a484_8679603b">#REF!</definedName>
    <definedName name="_vena_DYNR_SMultiSiteS1_BMultiSiteB2_dc53a484_8a40b7f">#REF!</definedName>
    <definedName name="_vena_DYNR_SMultiSiteS1_BMultiSiteB2_dc53a484_949cc72c">#REF!</definedName>
    <definedName name="_vena_DYNR_SMultiSiteS1_BMultiSiteB2_dc53a484_a2c385f8">#REF!</definedName>
    <definedName name="_vena_DYNR_SMultiSiteS1_BMultiSiteB2_dc53a484_b02fc462">#REF!</definedName>
    <definedName name="_vena_DYNR_SMultiSiteS1_BMultiSiteB2_dc53a484_b6fff340">#REF!</definedName>
    <definedName name="_vena_DYNR_SMultiSiteS1_BMultiSiteB2_dc53a484_bf2587f6">#REF!</definedName>
    <definedName name="_vena_DYNR_SMultiSiteS1_BMultiSiteB2_dc53a484_c1128358">#REF!</definedName>
    <definedName name="_vena_DYNR_SMultiSiteS1_BMultiSiteB2_dc53a484_c2fc975c">#REF!</definedName>
    <definedName name="_vena_DYNR_SMultiSiteS1_BMultiSiteB2_dc53a484_cc1fa17b">#REF!</definedName>
    <definedName name="_vena_DYNR_SMultiSiteS1_BMultiSiteB2_dc53a484_d1d95b19">#REF!</definedName>
    <definedName name="_vena_DYNR_SMultiSiteS1_BMultiSiteB2_dc53a484_d470b922">#REF!</definedName>
    <definedName name="_vena_DYNR_SMultiSiteS1_BMultiSiteB2_dc53a484_d85c1a61">#REF!</definedName>
    <definedName name="_vena_DYNR_SMultiSiteS1_BMultiSiteB2_dc53a484_d984e59a">#REF!</definedName>
    <definedName name="_vena_DYNR_SMultiSiteS1_BMultiSiteB2_dc53a484_dd969bec">#REF!</definedName>
    <definedName name="_vena_DYNR_SMultiSiteS1_BMultiSiteB2_dc53a484_e255b876">#REF!</definedName>
    <definedName name="_vena_DYNR_SMultiSiteS1_BMultiSiteB2_dc53a484_efe9c2db">#REF!</definedName>
    <definedName name="_vena_DYNR_SMultiSiteS1_BMultiSiteB2_ddfb50e7">#REF!</definedName>
    <definedName name="_vena_DYNR_SMultiSiteS1_BMultiSiteB2_ddfb50e7_148fcc5">#REF!</definedName>
    <definedName name="_vena_DYNR_SMultiSiteS1_BMultiSiteB2_ddfb50e7_1675157b">#REF!</definedName>
    <definedName name="_vena_DYNR_SMultiSiteS1_BMultiSiteB2_ddfb50e7_322c6643">#REF!</definedName>
    <definedName name="_vena_DYNR_SMultiSiteS1_BMultiSiteB2_ddfb50e7_38df9955">#REF!</definedName>
    <definedName name="_vena_DYNR_SMultiSiteS1_BMultiSiteB2_ddfb50e7_4bd4ae2d">#REF!</definedName>
    <definedName name="_vena_DYNR_SMultiSiteS1_BMultiSiteB2_ddfb50e7_5e8fd02c">#REF!</definedName>
    <definedName name="_vena_DYNR_SMultiSiteS1_BMultiSiteB2_ddfb50e7_613f68c">#REF!</definedName>
    <definedName name="_vena_DYNR_SMultiSiteS1_BMultiSiteB2_ddfb50e7_61defe60">#REF!</definedName>
    <definedName name="_vena_DYNR_SMultiSiteS1_BMultiSiteB2_ddfb50e7_6c09770d">#REF!</definedName>
    <definedName name="_vena_DYNR_SMultiSiteS1_BMultiSiteB2_ddfb50e7_7d8d2dfc">#REF!</definedName>
    <definedName name="_vena_DYNR_SMultiSiteS1_BMultiSiteB2_ddfb50e7_85d95a20">#REF!</definedName>
    <definedName name="_vena_DYNR_SMultiSiteS1_BMultiSiteB2_ddfb50e7_86c1823c">#REF!</definedName>
    <definedName name="_vena_DYNR_SMultiSiteS1_BMultiSiteB2_ddfb50e7_8c46d710">#REF!</definedName>
    <definedName name="_vena_DYNR_SMultiSiteS1_BMultiSiteB2_ddfb50e7_8e42a402">#REF!</definedName>
    <definedName name="_vena_DYNR_SMultiSiteS1_BMultiSiteB2_ddfb50e7_ad610c9d">#REF!</definedName>
    <definedName name="_vena_DYNR_SMultiSiteS1_BMultiSiteB2_ddfb50e7_b5e4d7f1">#REF!</definedName>
    <definedName name="_vena_DYNR_SMultiSiteS1_BMultiSiteB2_ddfb50e7_bd45cca2">#REF!</definedName>
    <definedName name="_vena_DYNR_SMultiSiteS1_BMultiSiteB2_ddfb50e7_c8db244f">#REF!</definedName>
    <definedName name="_vena_DYNR_SMultiSiteS1_BMultiSiteB2_ddfb50e7_d34a46a3">#REF!</definedName>
    <definedName name="_vena_DYNR_SMultiSiteS1_BMultiSiteB2_ddfb50e7_d3e2df76">#REF!</definedName>
    <definedName name="_vena_DYNR_SMultiSiteS1_BMultiSiteB2_ddfb50e7_d4ec68f9">#REF!</definedName>
    <definedName name="_vena_DYNR_SMultiSiteS1_BMultiSiteB2_ddfb50e7_d88597c7">#REF!</definedName>
    <definedName name="_vena_DYNR_SMultiSiteS1_BMultiSiteB2_ddfb50e7_e185c6">#REF!</definedName>
    <definedName name="_vena_DYNR_SMultiSiteS1_BMultiSiteB2_ddfb50e7_ea00a9e">#REF!</definedName>
    <definedName name="_vena_DYNR_SMultiSiteS1_BMultiSiteB2_ddfb50e7_ebbacdc5">#REF!</definedName>
    <definedName name="_vena_DYNR_SMultiSiteS1_BMultiSiteB2_ddfb50e7_f557efbd">#REF!</definedName>
    <definedName name="_vena_DYNR_SMultiSiteS1_BMultiSiteB2_ddfb50e7_f683b4dc">#REF!</definedName>
    <definedName name="_vena_DYNR_SMultiSiteS1_BMultiSiteB2_ddfb50e7_feff1d1b">#REF!</definedName>
    <definedName name="_vena_DYNR_SMultiSiteS1_BMultiSiteB2_f834db7f">#REF!</definedName>
    <definedName name="_vena_DYNR_SMultiSiteS1_BMultiSiteB2_f834db7f_134018ed">#REF!</definedName>
    <definedName name="_vena_DYNR_SMultiSiteS1_BMultiSiteB2_f834db7f_1caeb6d6">#REF!</definedName>
    <definedName name="_vena_DYNR_SMultiSiteS1_BMultiSiteB2_f834db7f_1f5b18ae">#REF!</definedName>
    <definedName name="_vena_DYNR_SMultiSiteS1_BMultiSiteB2_f834db7f_23e33d2d">#REF!</definedName>
    <definedName name="_vena_DYNR_SMultiSiteS1_BMultiSiteB2_f834db7f_334bfeb6">#REF!</definedName>
    <definedName name="_vena_DYNR_SMultiSiteS1_BMultiSiteB2_f834db7f_35204bde">#REF!</definedName>
    <definedName name="_vena_DYNR_SMultiSiteS1_BMultiSiteB2_f834db7f_3553bae2">#REF!</definedName>
    <definedName name="_vena_DYNR_SMultiSiteS1_BMultiSiteB2_f834db7f_39c37df3">#REF!</definedName>
    <definedName name="_vena_DYNR_SMultiSiteS1_BMultiSiteB2_f834db7f_3cd2bf87">#REF!</definedName>
    <definedName name="_vena_DYNR_SMultiSiteS1_BMultiSiteB2_f834db7f_434ec845">#REF!</definedName>
    <definedName name="_vena_DYNR_SMultiSiteS1_BMultiSiteB2_f834db7f_49390ce5">#REF!</definedName>
    <definedName name="_vena_DYNR_SMultiSiteS1_BMultiSiteB2_f834db7f_4b988619">#REF!</definedName>
    <definedName name="_vena_DYNR_SMultiSiteS1_BMultiSiteB2_f834db7f_54f7fcf5">#REF!</definedName>
    <definedName name="_vena_DYNR_SMultiSiteS1_BMultiSiteB2_f834db7f_55c67da6">#REF!</definedName>
    <definedName name="_vena_DYNR_SMultiSiteS1_BMultiSiteB2_f834db7f_57dd69c">#REF!</definedName>
    <definedName name="_vena_DYNR_SMultiSiteS1_BMultiSiteB2_f834db7f_59656f66">#REF!</definedName>
    <definedName name="_vena_DYNR_SMultiSiteS1_BMultiSiteB2_f834db7f_789ec1a6">#REF!</definedName>
    <definedName name="_vena_DYNR_SMultiSiteS1_BMultiSiteB2_f834db7f_79e40143">#REF!</definedName>
    <definedName name="_vena_DYNR_SMultiSiteS1_BMultiSiteB2_f834db7f_7eb9f37a">#REF!</definedName>
    <definedName name="_vena_DYNR_SMultiSiteS1_BMultiSiteB2_f834db7f_80562560">#REF!</definedName>
    <definedName name="_vena_DYNR_SMultiSiteS1_BMultiSiteB2_f834db7f_85a0da47">#REF!</definedName>
    <definedName name="_vena_DYNR_SMultiSiteS1_BMultiSiteB2_f834db7f_a80609b9">#REF!</definedName>
    <definedName name="_vena_DYNR_SMultiSiteS1_BMultiSiteB2_f834db7f_a978813f">#REF!</definedName>
    <definedName name="_vena_DYNR_SMultiSiteS1_BMultiSiteB2_f834db7f_aa220003">#REF!</definedName>
    <definedName name="_vena_DYNR_SMultiSiteS1_BMultiSiteB2_f834db7f_ab9a270a">#REF!</definedName>
    <definedName name="_vena_DYNR_SMultiSiteS1_BMultiSiteB2_f834db7f_acd839b6">#REF!</definedName>
    <definedName name="_vena_DYNR_SMultiSiteS1_BMultiSiteB2_f834db7f_b8ea744f">#REF!</definedName>
    <definedName name="_vena_DYNR_SMultiSiteS1_BMultiSiteB2_f834db7f_bacffda1">#REF!</definedName>
    <definedName name="_vena_DYNR_SMultiSiteS1_BMultiSiteB2_f834db7f_bf339ea4">#REF!</definedName>
    <definedName name="_vena_DYNR_SMultiSiteS1_BMultiSiteB2_f834db7f_c26a3521">#REF!</definedName>
    <definedName name="_vena_DYNR_SMultiSiteS1_BMultiSiteB2_f834db7f_c95813a6">#REF!</definedName>
    <definedName name="_vena_DYNR_SMultiSiteS1_BMultiSiteB2_f834db7f_cf237468">#REF!</definedName>
    <definedName name="_vena_DYNR_SMultiSiteS1_BMultiSiteB2_f834db7f_d399fda4">#REF!</definedName>
    <definedName name="_vena_DYNR_SMultiSiteS1_BMultiSiteB2_f834db7f_daf4a3cb">#REF!</definedName>
    <definedName name="_vena_DYNR_SMultiSiteS1_BMultiSiteB2_f834db7f_dc4024bf">#REF!</definedName>
    <definedName name="_vena_DYNR_SMultiSiteS1_BMultiSiteB2_f834db7f_deedf7f0">#REF!</definedName>
    <definedName name="_vena_DYNR_SMultiSiteS1_BMultiSiteB2_f834db7f_e9f28828">#REF!</definedName>
    <definedName name="_vena_DYNR_SMultiSiteS1_BMultiSiteB2_f834db7f_eeb2e986">#REF!</definedName>
    <definedName name="_vena_DYNR_SMultiSiteS1_BMultiSiteB2_f834db7f_faa0d6cc">#REF!</definedName>
    <definedName name="_vena_DYNR_SMultiSiteS1_BMultiSiteB2_f834db7f_fb47d9df">#REF!</definedName>
    <definedName name="_vena_DYNR_SMultiSiteS1_BMultiSiteB2_f834db7f_fc0e85c9">#REF!</definedName>
    <definedName name="_vena_DYNR_SMultiSiteS1_BMultiSiteB2_f834db7f_ff5f03dc">#REF!</definedName>
    <definedName name="_vena_DYNR_SMYPS1_BMYPB2_1a7f522f">#REF!</definedName>
    <definedName name="_vena_DYNR_SMYPS1_BMYPB2_1a7f522f_135e381c">#REF!</definedName>
    <definedName name="_vena_DYNR_SMYPS1_BMYPB2_1a7f522f_16b69b93">#REF!</definedName>
    <definedName name="_vena_DYNR_SMYPS1_BMYPB2_1a7f522f_235bddc3">#REF!</definedName>
    <definedName name="_vena_DYNR_SMYPS1_BMYPB2_1a7f522f_243ab695">#REF!</definedName>
    <definedName name="_vena_DYNR_SMYPS1_BMYPB2_1a7f522f_2790ec33">#REF!</definedName>
    <definedName name="_vena_DYNR_SMYPS1_BMYPB2_1a7f522f_2a618abb">#REF!</definedName>
    <definedName name="_vena_DYNR_SMYPS1_BMYPB2_1a7f522f_2cd8892d">#REF!</definedName>
    <definedName name="_vena_DYNR_SMYPS1_BMYPB2_1a7f522f_350b2ee3">#REF!</definedName>
    <definedName name="_vena_DYNR_SMYPS1_BMYPB2_1a7f522f_371e48d">#REF!</definedName>
    <definedName name="_vena_DYNR_SMYPS1_BMYPB2_1a7f522f_3f3c206c">#REF!</definedName>
    <definedName name="_vena_DYNR_SMYPS1_BMYPB2_1a7f522f_4750ca63">#REF!</definedName>
    <definedName name="_vena_DYNR_SMYPS1_BMYPB2_1a7f522f_501a65d7">#REF!</definedName>
    <definedName name="_vena_DYNR_SMYPS1_BMYPB2_1a7f522f_53947c9f">#REF!</definedName>
    <definedName name="_vena_DYNR_SMYPS1_BMYPB2_1a7f522f_554e06a3">#REF!</definedName>
    <definedName name="_vena_DYNR_SMYPS1_BMYPB2_1a7f522f_697f70e9">#REF!</definedName>
    <definedName name="_vena_DYNR_SMYPS1_BMYPB2_1a7f522f_7a889838">#REF!</definedName>
    <definedName name="_vena_DYNR_SMYPS1_BMYPB2_1a7f522f_83529a05">#REF!</definedName>
    <definedName name="_vena_DYNR_SMYPS1_BMYPB2_1a7f522f_8e062bfe">#REF!</definedName>
    <definedName name="_vena_DYNR_SMYPS1_BMYPB2_1a7f522f_8e39d322">#REF!</definedName>
    <definedName name="_vena_DYNR_SMYPS1_BMYPB2_1a7f522f_9b7e5184">#REF!</definedName>
    <definedName name="_vena_DYNR_SMYPS1_BMYPB2_1a7f522f_9d78c1c2">#REF!</definedName>
    <definedName name="_vena_DYNR_SMYPS1_BMYPB2_1a7f522f_aa3df3b">#REF!</definedName>
    <definedName name="_vena_DYNR_SMYPS1_BMYPB2_1a7f522f_ac43c83a">#REF!</definedName>
    <definedName name="_vena_DYNR_SMYPS1_BMYPB2_1a7f522f_ae5ca3ec">#REF!</definedName>
    <definedName name="_vena_DYNR_SMYPS1_BMYPB2_1a7f522f_b71bd01b">#REF!</definedName>
    <definedName name="_vena_DYNR_SMYPS1_BMYPB2_1a7f522f_bbe95bbb">#REF!</definedName>
    <definedName name="_vena_DYNR_SMYPS1_BMYPB2_1a7f522f_c39b7fd7">#REF!</definedName>
    <definedName name="_vena_DYNR_SMYPS1_BMYPB2_1a7f522f_c4290028">#REF!</definedName>
    <definedName name="_vena_DYNR_SMYPS1_BMYPB2_1a7f522f_c965d18f">#REF!</definedName>
    <definedName name="_vena_DYNR_SMYPS1_BMYPB2_1a7f522f_eff774bd">#REF!</definedName>
    <definedName name="_vena_DYNR_SMYPS1_BMYPB2_1a7f522f_f06e862e">#REF!</definedName>
    <definedName name="_vena_DYNR_SMYPS1_BMYPB2_1a7f522f_fea9c90c">#REF!</definedName>
    <definedName name="_vena_DYNR_SMYPS1_BMYPB2_1bc2f789">#REF!</definedName>
    <definedName name="_vena_DYNR_SMYPS1_BMYPB2_1bc2f789_109a1e0a">#REF!</definedName>
    <definedName name="_vena_DYNR_SMYPS1_BMYPB2_1bc2f789_1e8b60c5">#REF!</definedName>
    <definedName name="_vena_DYNR_SMYPS1_BMYPB2_1bc2f789_1f95e3a1">#REF!</definedName>
    <definedName name="_vena_DYNR_SMYPS1_BMYPB2_1bc2f789_226828d5">#REF!</definedName>
    <definedName name="_vena_DYNR_SMYPS1_BMYPB2_1bc2f789_345f9823">#REF!</definedName>
    <definedName name="_vena_DYNR_SMYPS1_BMYPB2_1bc2f789_3b2bdfb5">#REF!</definedName>
    <definedName name="_vena_DYNR_SMYPS1_BMYPB2_1bc2f789_3f328860">#REF!</definedName>
    <definedName name="_vena_DYNR_SMYPS1_BMYPB2_1bc2f789_43bf54ce">#REF!</definedName>
    <definedName name="_vena_DYNR_SMYPS1_BMYPB2_1bc2f789_602440bf">#REF!</definedName>
    <definedName name="_vena_DYNR_SMYPS1_BMYPB2_1bc2f789_62c1a586">#REF!</definedName>
    <definedName name="_vena_DYNR_SMYPS1_BMYPB2_1bc2f789_7ae645cd">#REF!</definedName>
    <definedName name="_vena_DYNR_SMYPS1_BMYPB2_1bc2f789_7d5bc075">#REF!</definedName>
    <definedName name="_vena_DYNR_SMYPS1_BMYPB2_1bc2f789_8b1d24bb">#REF!</definedName>
    <definedName name="_vena_DYNR_SMYPS1_BMYPB2_1bc2f789_a47c6319">#REF!</definedName>
    <definedName name="_vena_DYNR_SMYPS1_BMYPB2_1bc2f789_a79182cf">#REF!</definedName>
    <definedName name="_vena_DYNR_SMYPS1_BMYPB2_1bc2f789_c21223ff">#REF!</definedName>
    <definedName name="_vena_DYNR_SMYPS1_BMYPB2_1bc2f789_ca0ed569">#REF!</definedName>
    <definedName name="_vena_DYNR_SMYPS1_BMYPB2_1bc2f789_d85230fd">#REF!</definedName>
    <definedName name="_vena_DYNR_SMYPS1_BMYPB2_1bc2f789_f2ef11a3">#REF!</definedName>
    <definedName name="_vena_DYNR_SMYPS1_BMYPB2_1bc2f789_ffb5a80b">#REF!</definedName>
    <definedName name="_vena_DYNR_SMYPS1_BMYPB2_224038a1">#REF!</definedName>
    <definedName name="_vena_DYNR_SMYPS1_BMYPB2_224038a1_1fb06016">#REF!</definedName>
    <definedName name="_vena_DYNR_SMYPS1_BMYPB2_224038a1_2050a232">#REF!</definedName>
    <definedName name="_vena_DYNR_SMYPS1_BMYPB2_224038a1_5d2a1e1a">#REF!</definedName>
    <definedName name="_vena_DYNR_SMYPS1_BMYPB2_224038a1_5f8c1f26">#REF!</definedName>
    <definedName name="_vena_DYNR_SMYPS1_BMYPB2_224038a1_8ec855b7">#REF!</definedName>
    <definedName name="_vena_DYNR_SMYPS1_BMYPB2_224038a1_b616909d">#REF!</definedName>
    <definedName name="_vena_DYNR_SMYPS1_BMYPB2_224038a1_c6500e4d">#REF!</definedName>
    <definedName name="_vena_DYNR_SMYPS1_BMYPB2_224038a1_c812fe1e">#REF!</definedName>
    <definedName name="_vena_DYNR_SMYPS1_BMYPB2_224038a1_cb5aeaa4">#REF!</definedName>
    <definedName name="_vena_DYNR_SMYPS1_BMYPB2_224038a1_d275950a">#REF!</definedName>
    <definedName name="_vena_DYNR_SMYPS1_BMYPB2_224038a1_d65cad1e">#REF!</definedName>
    <definedName name="_vena_DYNR_SMYPS1_BMYPB2_224038a1_dad90e1b">#REF!</definedName>
    <definedName name="_vena_DYNR_SMYPS1_BMYPB2_224038a1_e90323e7">#REF!</definedName>
    <definedName name="_vena_DYNR_SMYPS1_BMYPB2_224038a1_f1f6dc7f">#REF!</definedName>
    <definedName name="_vena_DYNR_SMYPS1_BMYPB2_31e0af96">#REF!</definedName>
    <definedName name="_vena_DYNR_SMYPS1_BMYPB2_31e0af96_108b1630">#REF!</definedName>
    <definedName name="_vena_DYNR_SMYPS1_BMYPB2_31e0af96_11db3974">#REF!</definedName>
    <definedName name="_vena_DYNR_SMYPS1_BMYPB2_31e0af96_12857cf1">#REF!</definedName>
    <definedName name="_vena_DYNR_SMYPS1_BMYPB2_31e0af96_1716866c">#REF!</definedName>
    <definedName name="_vena_DYNR_SMYPS1_BMYPB2_31e0af96_172893a">#REF!</definedName>
    <definedName name="_vena_DYNR_SMYPS1_BMYPB2_31e0af96_17a87fe1">#REF!</definedName>
    <definedName name="_vena_DYNR_SMYPS1_BMYPB2_31e0af96_1fe2aade">#REF!</definedName>
    <definedName name="_vena_DYNR_SMYPS1_BMYPB2_31e0af96_259959db">#REF!</definedName>
    <definedName name="_vena_DYNR_SMYPS1_BMYPB2_31e0af96_2e2098db">#REF!</definedName>
    <definedName name="_vena_DYNR_SMYPS1_BMYPB2_31e0af96_2fd80c36">#REF!</definedName>
    <definedName name="_vena_DYNR_SMYPS1_BMYPB2_31e0af96_2fe6188b">#REF!</definedName>
    <definedName name="_vena_DYNR_SMYPS1_BMYPB2_31e0af96_31512be7">#REF!</definedName>
    <definedName name="_vena_DYNR_SMYPS1_BMYPB2_31e0af96_3386d7ad">#REF!</definedName>
    <definedName name="_vena_DYNR_SMYPS1_BMYPB2_31e0af96_35443c27">#REF!</definedName>
    <definedName name="_vena_DYNR_SMYPS1_BMYPB2_31e0af96_379e3a62">#REF!</definedName>
    <definedName name="_vena_DYNR_SMYPS1_BMYPB2_31e0af96_391fb5d4">#REF!</definedName>
    <definedName name="_vena_DYNR_SMYPS1_BMYPB2_31e0af96_3fe89f1c">#REF!</definedName>
    <definedName name="_vena_DYNR_SMYPS1_BMYPB2_31e0af96_406af0e3">#REF!</definedName>
    <definedName name="_vena_DYNR_SMYPS1_BMYPB2_31e0af96_4275d23">#REF!</definedName>
    <definedName name="_vena_DYNR_SMYPS1_BMYPB2_31e0af96_4d944455">#REF!</definedName>
    <definedName name="_vena_DYNR_SMYPS1_BMYPB2_31e0af96_4fef9ddf">#REF!</definedName>
    <definedName name="_vena_DYNR_SMYPS1_BMYPB2_31e0af96_5bc6c881">#REF!</definedName>
    <definedName name="_vena_DYNR_SMYPS1_BMYPB2_31e0af96_5f3303bc">#REF!</definedName>
    <definedName name="_vena_DYNR_SMYPS1_BMYPB2_31e0af96_647d8c41">#REF!</definedName>
    <definedName name="_vena_DYNR_SMYPS1_BMYPB2_31e0af96_6496bf51">#REF!</definedName>
    <definedName name="_vena_DYNR_SMYPS1_BMYPB2_31e0af96_66ba3914">#REF!</definedName>
    <definedName name="_vena_DYNR_SMYPS1_BMYPB2_31e0af96_68ef69b9">#REF!</definedName>
    <definedName name="_vena_DYNR_SMYPS1_BMYPB2_31e0af96_6a55d889">#REF!</definedName>
    <definedName name="_vena_DYNR_SMYPS1_BMYPB2_31e0af96_6c0ba978">#REF!</definedName>
    <definedName name="_vena_DYNR_SMYPS1_BMYPB2_31e0af96_6fc82bbc">#REF!</definedName>
    <definedName name="_vena_DYNR_SMYPS1_BMYPB2_31e0af96_7ab07d31">#REF!</definedName>
    <definedName name="_vena_DYNR_SMYPS1_BMYPB2_31e0af96_7d4d98b6">#REF!</definedName>
    <definedName name="_vena_DYNR_SMYPS1_BMYPB2_31e0af96_7e519953">#REF!</definedName>
    <definedName name="_vena_DYNR_SMYPS1_BMYPB2_31e0af96_81f0d8bf">#REF!</definedName>
    <definedName name="_vena_DYNR_SMYPS1_BMYPB2_31e0af96_8b37ea12">#REF!</definedName>
    <definedName name="_vena_DYNR_SMYPS1_BMYPB2_31e0af96_8e437713">#REF!</definedName>
    <definedName name="_vena_DYNR_SMYPS1_BMYPB2_31e0af96_90a7e7fb">#REF!</definedName>
    <definedName name="_vena_DYNR_SMYPS1_BMYPB2_31e0af96_91b4c029">#REF!</definedName>
    <definedName name="_vena_DYNR_SMYPS1_BMYPB2_31e0af96_94c94520">#REF!</definedName>
    <definedName name="_vena_DYNR_SMYPS1_BMYPB2_31e0af96_95e3bcd4">#REF!</definedName>
    <definedName name="_vena_DYNR_SMYPS1_BMYPB2_31e0af96_9b0485c7">#REF!</definedName>
    <definedName name="_vena_DYNR_SMYPS1_BMYPB2_31e0af96_a1ac1c87">#REF!</definedName>
    <definedName name="_vena_DYNR_SMYPS1_BMYPB2_31e0af96_a2b5a651">#REF!</definedName>
    <definedName name="_vena_DYNR_SMYPS1_BMYPB2_31e0af96_a4d33ff5">#REF!</definedName>
    <definedName name="_vena_DYNR_SMYPS1_BMYPB2_31e0af96_c1ffe227">#REF!</definedName>
    <definedName name="_vena_DYNR_SMYPS1_BMYPB2_31e0af96_c6f28986">#REF!</definedName>
    <definedName name="_vena_DYNR_SMYPS1_BMYPB2_31e0af96_c93394b7">#REF!</definedName>
    <definedName name="_vena_DYNR_SMYPS1_BMYPB2_31e0af96_d4cc5c58">#REF!</definedName>
    <definedName name="_vena_DYNR_SMYPS1_BMYPB2_31e0af96_dd1e0cd1">#REF!</definedName>
    <definedName name="_vena_DYNR_SMYPS1_BMYPB2_31e0af96_e6f3c4f4">#REF!</definedName>
    <definedName name="_vena_DYNR_SMYPS1_BMYPB2_31e0af96_ed588ee3">#REF!</definedName>
    <definedName name="_vena_DYNR_SMYPS1_BMYPB2_31e0af96_edd2d3e6">#REF!</definedName>
    <definedName name="_vena_DYNR_SMYPS1_BMYPB2_31e0af96_f1c6fa1">#REF!</definedName>
    <definedName name="_vena_DYNR_SMYPS1_BMYPB2_31e0af96_fcee5ea5">#REF!</definedName>
    <definedName name="_vena_DYNR_SMYPS1_BMYPB2_4a29fae4">#REF!</definedName>
    <definedName name="_vena_DYNR_SMYPS1_BMYPB2_4a29fae4_19f5fe23">#REF!</definedName>
    <definedName name="_vena_DYNR_SMYPS1_BMYPB2_4a29fae4_249932a7">#REF!</definedName>
    <definedName name="_vena_DYNR_SMYPS1_BMYPB2_4a29fae4_2a48e162">#REF!</definedName>
    <definedName name="_vena_DYNR_SMYPS1_BMYPB2_4a29fae4_30529643">#REF!</definedName>
    <definedName name="_vena_DYNR_SMYPS1_BMYPB2_4a29fae4_368c39f1">#REF!</definedName>
    <definedName name="_vena_DYNR_SMYPS1_BMYPB2_4a29fae4_3d869a34">#REF!</definedName>
    <definedName name="_vena_DYNR_SMYPS1_BMYPB2_4a29fae4_3f65f69f">#REF!</definedName>
    <definedName name="_vena_DYNR_SMYPS1_BMYPB2_4a29fae4_4efcba95">#REF!</definedName>
    <definedName name="_vena_DYNR_SMYPS1_BMYPB2_4a29fae4_4f1c150d">#REF!</definedName>
    <definedName name="_vena_DYNR_SMYPS1_BMYPB2_4a29fae4_509e963f">#REF!</definedName>
    <definedName name="_vena_DYNR_SMYPS1_BMYPB2_4a29fae4_571e448e">#REF!</definedName>
    <definedName name="_vena_DYNR_SMYPS1_BMYPB2_4a29fae4_5b81cbfb">#REF!</definedName>
    <definedName name="_vena_DYNR_SMYPS1_BMYPB2_4a29fae4_638cfa50">#REF!</definedName>
    <definedName name="_vena_DYNR_SMYPS1_BMYPB2_4a29fae4_6b967eb2">#REF!</definedName>
    <definedName name="_vena_DYNR_SMYPS1_BMYPB2_4a29fae4_6ce0ab01">#REF!</definedName>
    <definedName name="_vena_DYNR_SMYPS1_BMYPB2_4a29fae4_6ee82abb">#REF!</definedName>
    <definedName name="_vena_DYNR_SMYPS1_BMYPB2_4a29fae4_75420d92">#REF!</definedName>
    <definedName name="_vena_DYNR_SMYPS1_BMYPB2_4a29fae4_830b696b">#REF!</definedName>
    <definedName name="_vena_DYNR_SMYPS1_BMYPB2_4a29fae4_873922f6">#REF!</definedName>
    <definedName name="_vena_DYNR_SMYPS1_BMYPB2_4a29fae4_914fa87c">#REF!</definedName>
    <definedName name="_vena_DYNR_SMYPS1_BMYPB2_4a29fae4_98e100e4">#REF!</definedName>
    <definedName name="_vena_DYNR_SMYPS1_BMYPB2_4a29fae4_99529b8f">#REF!</definedName>
    <definedName name="_vena_DYNR_SMYPS1_BMYPB2_4a29fae4_a05eb39c">#REF!</definedName>
    <definedName name="_vena_DYNR_SMYPS1_BMYPB2_4a29fae4_a626e6fe">#REF!</definedName>
    <definedName name="_vena_DYNR_SMYPS1_BMYPB2_4a29fae4_a8707189">#REF!</definedName>
    <definedName name="_vena_DYNR_SMYPS1_BMYPB2_4a29fae4_ad15f96e">#REF!</definedName>
    <definedName name="_vena_DYNR_SMYPS1_BMYPB2_4a29fae4_ada48837">#REF!</definedName>
    <definedName name="_vena_DYNR_SMYPS1_BMYPB2_4a29fae4_b45bd27b">#REF!</definedName>
    <definedName name="_vena_DYNR_SMYPS1_BMYPB2_4a29fae4_b474f96c">#REF!</definedName>
    <definedName name="_vena_DYNR_SMYPS1_BMYPB2_4a29fae4_b5193b70">#REF!</definedName>
    <definedName name="_vena_DYNR_SMYPS1_BMYPB2_4a29fae4_b5646e06">#REF!</definedName>
    <definedName name="_vena_DYNR_SMYPS1_BMYPB2_4a29fae4_c39b2dce">#REF!</definedName>
    <definedName name="_vena_DYNR_SMYPS1_BMYPB2_4a29fae4_c7e47a5c">#REF!</definedName>
    <definedName name="_vena_DYNR_SMYPS1_BMYPB2_4a29fae4_cd57d7ed">#REF!</definedName>
    <definedName name="_vena_DYNR_SMYPS1_BMYPB2_4a29fae4_ce9677b4">#REF!</definedName>
    <definedName name="_vena_DYNR_SMYPS1_BMYPB2_4a29fae4_d5d52739">#REF!</definedName>
    <definedName name="_vena_DYNR_SMYPS1_BMYPB2_4a29fae4_d9552aae">#REF!</definedName>
    <definedName name="_vena_DYNR_SMYPS1_BMYPB2_4a29fae4_ed140df3">#REF!</definedName>
    <definedName name="_vena_DYNR_SMYPS1_BMYPB2_4a29fae4_eedd9de5">#REF!</definedName>
    <definedName name="_vena_DYNR_SMYPS1_BMYPB2_4a29fae4_f054960b">#REF!</definedName>
    <definedName name="_vena_DYNR_SMYPS1_BMYPB2_4a29fae4_f5bcdcec">#REF!</definedName>
    <definedName name="_vena_DYNR_SMYPS1_BMYPB2_4a29fae4_fee0bf15">#REF!</definedName>
    <definedName name="_vena_DYNR_SMYPS1_BMYPB2_53be4ed6">#REF!</definedName>
    <definedName name="_vena_DYNR_SMYPS1_BMYPB2_53be4ed6_16b9b5e">#REF!</definedName>
    <definedName name="_vena_DYNR_SMYPS1_BMYPB2_53be4ed6_1c8f337e">#REF!</definedName>
    <definedName name="_vena_DYNR_SMYPS1_BMYPB2_53be4ed6_39d85176">#REF!</definedName>
    <definedName name="_vena_DYNR_SMYPS1_BMYPB2_53be4ed6_4117da30">#REF!</definedName>
    <definedName name="_vena_DYNR_SMYPS1_BMYPB2_53be4ed6_44e96e1a">#REF!</definedName>
    <definedName name="_vena_DYNR_SMYPS1_BMYPB2_53be4ed6_5a661163">#REF!</definedName>
    <definedName name="_vena_DYNR_SMYPS1_BMYPB2_53be4ed6_60ae32c3">#REF!</definedName>
    <definedName name="_vena_DYNR_SMYPS1_BMYPB2_53be4ed6_6d23ce4a">#REF!</definedName>
    <definedName name="_vena_DYNR_SMYPS1_BMYPB2_53be4ed6_747f192">#REF!</definedName>
    <definedName name="_vena_DYNR_SMYPS1_BMYPB2_53be4ed6_78fdc45b">#REF!</definedName>
    <definedName name="_vena_DYNR_SMYPS1_BMYPB2_53be4ed6_83d43e37">#REF!</definedName>
    <definedName name="_vena_DYNR_SMYPS1_BMYPB2_53be4ed6_855b1ec4">#REF!</definedName>
    <definedName name="_vena_DYNR_SMYPS1_BMYPB2_53be4ed6_8a7e7cf9">#REF!</definedName>
    <definedName name="_vena_DYNR_SMYPS1_BMYPB2_53be4ed6_97f921b6">#REF!</definedName>
    <definedName name="_vena_DYNR_SMYPS1_BMYPB2_53be4ed6_9c398fb0">#REF!</definedName>
    <definedName name="_vena_DYNR_SMYPS1_BMYPB2_53be4ed6_a614ae7e">#REF!</definedName>
    <definedName name="_vena_DYNR_SMYPS1_BMYPB2_53be4ed6_b3701a7f">#REF!</definedName>
    <definedName name="_vena_DYNR_SMYPS1_BMYPB2_53be4ed6_b85e0825">#REF!</definedName>
    <definedName name="_vena_DYNR_SMYPS1_BMYPB2_53be4ed6_b9a85cc2">#REF!</definedName>
    <definedName name="_vena_DYNR_SMYPS1_BMYPB2_53be4ed6_c022f342">#REF!</definedName>
    <definedName name="_vena_DYNR_SMYPS1_BMYPB2_53be4ed6_ca95d277">#REF!</definedName>
    <definedName name="_vena_DYNR_SMYPS1_BMYPB2_53be4ed6_cad56c56">#REF!</definedName>
    <definedName name="_vena_DYNR_SMYPS1_BMYPB2_53be4ed6_de987440">#REF!</definedName>
    <definedName name="_vena_DYNR_SMYPS1_BMYPB2_53be4ed6_e2d83170">#REF!</definedName>
    <definedName name="_vena_DYNR_SMYPS1_BMYPB2_53be4ed6_e2f7fc8f">#REF!</definedName>
    <definedName name="_vena_DYNR_SMYPS1_BMYPB2_53be4ed6_f3202d1c">#REF!</definedName>
    <definedName name="_vena_DYNR_SMYPS1_BMYPB2_53be4ed6_f3280725">#REF!</definedName>
    <definedName name="_vena_DYNR_SMYPS1_BMYPB2_53be4ed6_fc6743eb">#REF!</definedName>
    <definedName name="_vena_DYNR_SMYPS1_BMYPB2_688f7f8f">#REF!</definedName>
    <definedName name="_vena_DYNR_SMYPS1_BMYPB2_688f7f8f_15c1a86b">#REF!</definedName>
    <definedName name="_vena_DYNR_SMYPS1_BMYPB2_688f7f8f_20dddf7d">#REF!</definedName>
    <definedName name="_vena_DYNR_SMYPS1_BMYPB2_688f7f8f_2174f9d7">#REF!</definedName>
    <definedName name="_vena_DYNR_SMYPS1_BMYPB2_688f7f8f_21cda637">#REF!</definedName>
    <definedName name="_vena_DYNR_SMYPS1_BMYPB2_688f7f8f_2274b76f">#REF!</definedName>
    <definedName name="_vena_DYNR_SMYPS1_BMYPB2_688f7f8f_23326d88">#REF!</definedName>
    <definedName name="_vena_DYNR_SMYPS1_BMYPB2_688f7f8f_240da42e">#REF!</definedName>
    <definedName name="_vena_DYNR_SMYPS1_BMYPB2_688f7f8f_24409047">#REF!</definedName>
    <definedName name="_vena_DYNR_SMYPS1_BMYPB2_688f7f8f_2c35fc6e">#REF!</definedName>
    <definedName name="_vena_DYNR_SMYPS1_BMYPB2_688f7f8f_359ac366">#REF!</definedName>
    <definedName name="_vena_DYNR_SMYPS1_BMYPB2_688f7f8f_36f334a2">#REF!</definedName>
    <definedName name="_vena_DYNR_SMYPS1_BMYPB2_688f7f8f_3728c61e">#REF!</definedName>
    <definedName name="_vena_DYNR_SMYPS1_BMYPB2_688f7f8f_419e19ad">#REF!</definedName>
    <definedName name="_vena_DYNR_SMYPS1_BMYPB2_688f7f8f_489dbd13">#REF!</definedName>
    <definedName name="_vena_DYNR_SMYPS1_BMYPB2_688f7f8f_498b89d">#REF!</definedName>
    <definedName name="_vena_DYNR_SMYPS1_BMYPB2_688f7f8f_49b804e6">#REF!</definedName>
    <definedName name="_vena_DYNR_SMYPS1_BMYPB2_688f7f8f_4b2aeeb9">#REF!</definedName>
    <definedName name="_vena_DYNR_SMYPS1_BMYPB2_688f7f8f_4f2101c">#REF!</definedName>
    <definedName name="_vena_DYNR_SMYPS1_BMYPB2_688f7f8f_4f9476b2">#REF!</definedName>
    <definedName name="_vena_DYNR_SMYPS1_BMYPB2_688f7f8f_500b44e4">#REF!</definedName>
    <definedName name="_vena_DYNR_SMYPS1_BMYPB2_688f7f8f_552e6184">#REF!</definedName>
    <definedName name="_vena_DYNR_SMYPS1_BMYPB2_688f7f8f_5c36f1fc">#REF!</definedName>
    <definedName name="_vena_DYNR_SMYPS1_BMYPB2_688f7f8f_5ebab85c">#REF!</definedName>
    <definedName name="_vena_DYNR_SMYPS1_BMYPB2_688f7f8f_5fb0e24">#REF!</definedName>
    <definedName name="_vena_DYNR_SMYPS1_BMYPB2_688f7f8f_6121d755">#REF!</definedName>
    <definedName name="_vena_DYNR_SMYPS1_BMYPB2_688f7f8f_67364475">#REF!</definedName>
    <definedName name="_vena_DYNR_SMYPS1_BMYPB2_688f7f8f_67a7db70">#REF!</definedName>
    <definedName name="_vena_DYNR_SMYPS1_BMYPB2_688f7f8f_6a4e14f">#REF!</definedName>
    <definedName name="_vena_DYNR_SMYPS1_BMYPB2_688f7f8f_737b733c">#REF!</definedName>
    <definedName name="_vena_DYNR_SMYPS1_BMYPB2_688f7f8f_76c7540f">#REF!</definedName>
    <definedName name="_vena_DYNR_SMYPS1_BMYPB2_688f7f8f_7c6da7fb">#REF!</definedName>
    <definedName name="_vena_DYNR_SMYPS1_BMYPB2_688f7f8f_7cb651b3">#REF!</definedName>
    <definedName name="_vena_DYNR_SMYPS1_BMYPB2_688f7f8f_7d8c42d">#REF!</definedName>
    <definedName name="_vena_DYNR_SMYPS1_BMYPB2_688f7f8f_7eeb012b">#REF!</definedName>
    <definedName name="_vena_DYNR_SMYPS1_BMYPB2_688f7f8f_7f0a8c62">#REF!</definedName>
    <definedName name="_vena_DYNR_SMYPS1_BMYPB2_688f7f8f_7ffd54f9">#REF!</definedName>
    <definedName name="_vena_DYNR_SMYPS1_BMYPB2_688f7f8f_82f49e38">#REF!</definedName>
    <definedName name="_vena_DYNR_SMYPS1_BMYPB2_688f7f8f_84d7f750">#REF!</definedName>
    <definedName name="_vena_DYNR_SMYPS1_BMYPB2_688f7f8f_8c4c2e4">#REF!</definedName>
    <definedName name="_vena_DYNR_SMYPS1_BMYPB2_688f7f8f_8ec1f3c6">#REF!</definedName>
    <definedName name="_vena_DYNR_SMYPS1_BMYPB2_688f7f8f_8f298b9f">#REF!</definedName>
    <definedName name="_vena_DYNR_SMYPS1_BMYPB2_688f7f8f_93130ffe">#REF!</definedName>
    <definedName name="_vena_DYNR_SMYPS1_BMYPB2_688f7f8f_93b382e8">#REF!</definedName>
    <definedName name="_vena_DYNR_SMYPS1_BMYPB2_688f7f8f_97d83c84">#REF!</definedName>
    <definedName name="_vena_DYNR_SMYPS1_BMYPB2_688f7f8f_98a355c4">#REF!</definedName>
    <definedName name="_vena_DYNR_SMYPS1_BMYPB2_688f7f8f_9bd49479">#REF!</definedName>
    <definedName name="_vena_DYNR_SMYPS1_BMYPB2_688f7f8f_9fea9e9e">#REF!</definedName>
    <definedName name="_vena_DYNR_SMYPS1_BMYPB2_688f7f8f_a03d9c56">#REF!</definedName>
    <definedName name="_vena_DYNR_SMYPS1_BMYPB2_688f7f8f_a0ba3e1a">#REF!</definedName>
    <definedName name="_vena_DYNR_SMYPS1_BMYPB2_688f7f8f_a96cbfc2">#REF!</definedName>
    <definedName name="_vena_DYNR_SMYPS1_BMYPB2_688f7f8f_aa7446c4">#REF!</definedName>
    <definedName name="_vena_DYNR_SMYPS1_BMYPB2_688f7f8f_b04aa872">#REF!</definedName>
    <definedName name="_vena_DYNR_SMYPS1_BMYPB2_688f7f8f_b148b593">#REF!</definedName>
    <definedName name="_vena_DYNR_SMYPS1_BMYPB2_688f7f8f_b199b91b">#REF!</definedName>
    <definedName name="_vena_DYNR_SMYPS1_BMYPB2_688f7f8f_c14351c9">#REF!</definedName>
    <definedName name="_vena_DYNR_SMYPS1_BMYPB2_688f7f8f_c1e56672">#REF!</definedName>
    <definedName name="_vena_DYNR_SMYPS1_BMYPB2_688f7f8f_c35b8200">#REF!</definedName>
    <definedName name="_vena_DYNR_SMYPS1_BMYPB2_688f7f8f_c63fec78">#REF!</definedName>
    <definedName name="_vena_DYNR_SMYPS1_BMYPB2_688f7f8f_c9f13fb0">#REF!</definedName>
    <definedName name="_vena_DYNR_SMYPS1_BMYPB2_688f7f8f_cbfa0ed1">#REF!</definedName>
    <definedName name="_vena_DYNR_SMYPS1_BMYPB2_688f7f8f_cfaaf6fc">#REF!</definedName>
    <definedName name="_vena_DYNR_SMYPS1_BMYPB2_688f7f8f_d0dc0b8">#REF!</definedName>
    <definedName name="_vena_DYNR_SMYPS1_BMYPB2_688f7f8f_d20ba5ed">#REF!</definedName>
    <definedName name="_vena_DYNR_SMYPS1_BMYPB2_688f7f8f_d3f3bf85">#REF!</definedName>
    <definedName name="_vena_DYNR_SMYPS1_BMYPB2_688f7f8f_d7885fc6">#REF!</definedName>
    <definedName name="_vena_DYNR_SMYPS1_BMYPB2_688f7f8f_e02dc890">#REF!</definedName>
    <definedName name="_vena_DYNR_SMYPS1_BMYPB2_688f7f8f_e07010c2">#REF!</definedName>
    <definedName name="_vena_DYNR_SMYPS1_BMYPB2_688f7f8f_e8912502">#REF!</definedName>
    <definedName name="_vena_DYNR_SMYPS1_BMYPB2_688f7f8f_e8febbdb">#REF!</definedName>
    <definedName name="_vena_DYNR_SMYPS1_BMYPB2_688f7f8f_f1a9faec">#REF!</definedName>
    <definedName name="_vena_DYNR_SMYPS1_BMYPB2_688f7f8f_f250a092">#REF!</definedName>
    <definedName name="_vena_DYNR_SMYPS1_BMYPB2_688f7f8f_f6e08f6c">#REF!</definedName>
    <definedName name="_vena_DYNR_SMYPS1_BMYPB2_8e076ab7">#REF!</definedName>
    <definedName name="_vena_DYNR_SMYPS1_BMYPB2_8e076ab7_155f3063">#REF!</definedName>
    <definedName name="_vena_DYNR_SMYPS1_BMYPB2_8e076ab7_21ad1e38">#REF!</definedName>
    <definedName name="_vena_DYNR_SMYPS1_BMYPB2_8e076ab7_274a337c">#REF!</definedName>
    <definedName name="_vena_DYNR_SMYPS1_BMYPB2_8e076ab7_279092db">#REF!</definedName>
    <definedName name="_vena_DYNR_SMYPS1_BMYPB2_8e076ab7_35292981">#REF!</definedName>
    <definedName name="_vena_DYNR_SMYPS1_BMYPB2_8e076ab7_36689cb7">#REF!</definedName>
    <definedName name="_vena_DYNR_SMYPS1_BMYPB2_8e076ab7_3a95641b">#REF!</definedName>
    <definedName name="_vena_DYNR_SMYPS1_BMYPB2_8e076ab7_3daa99a0">#REF!</definedName>
    <definedName name="_vena_DYNR_SMYPS1_BMYPB2_8e076ab7_42d2ff4c">#REF!</definedName>
    <definedName name="_vena_DYNR_SMYPS1_BMYPB2_8e076ab7_44a18a8d">#REF!</definedName>
    <definedName name="_vena_DYNR_SMYPS1_BMYPB2_8e076ab7_46de7ee4">#REF!</definedName>
    <definedName name="_vena_DYNR_SMYPS1_BMYPB2_8e076ab7_474a8325">#REF!</definedName>
    <definedName name="_vena_DYNR_SMYPS1_BMYPB2_8e076ab7_5b033a79">#REF!</definedName>
    <definedName name="_vena_DYNR_SMYPS1_BMYPB2_8e076ab7_6853062d">#REF!</definedName>
    <definedName name="_vena_DYNR_SMYPS1_BMYPB2_8e076ab7_6a91a3a6">#REF!</definedName>
    <definedName name="_vena_DYNR_SMYPS1_BMYPB2_8e076ab7_71fcf41f">#REF!</definedName>
    <definedName name="_vena_DYNR_SMYPS1_BMYPB2_8e076ab7_7ac9d8e5">#REF!</definedName>
    <definedName name="_vena_DYNR_SMYPS1_BMYPB2_8e076ab7_814f73b2">#REF!</definedName>
    <definedName name="_vena_DYNR_SMYPS1_BMYPB2_8e076ab7_8736b708">#REF!</definedName>
    <definedName name="_vena_DYNR_SMYPS1_BMYPB2_8e076ab7_8b4bed1f">#REF!</definedName>
    <definedName name="_vena_DYNR_SMYPS1_BMYPB2_8e076ab7_90f917dc">#REF!</definedName>
    <definedName name="_vena_DYNR_SMYPS1_BMYPB2_8e076ab7_9c8d4c3f">#REF!</definedName>
    <definedName name="_vena_DYNR_SMYPS1_BMYPB2_8e076ab7_9fad74ef">#REF!</definedName>
    <definedName name="_vena_DYNR_SMYPS1_BMYPB2_8e076ab7_a2079c04">#REF!</definedName>
    <definedName name="_vena_DYNR_SMYPS1_BMYPB2_8e076ab7_ba04302f">#REF!</definedName>
    <definedName name="_vena_DYNR_SMYPS1_BMYPB2_8e076ab7_be3ef9e">#REF!</definedName>
    <definedName name="_vena_DYNR_SMYPS1_BMYPB2_8e076ab7_c6b4fa0">#REF!</definedName>
    <definedName name="_vena_DYNR_SMYPS1_BMYPB2_8e076ab7_d0a6cf1b">#REF!</definedName>
    <definedName name="_vena_DYNR_SMYPS1_BMYPB2_8e076ab7_d3aa0b96">#REF!</definedName>
    <definedName name="_vena_DYNR_SMYPS1_BMYPB2_8e076ab7_da1e48c0">#REF!</definedName>
    <definedName name="_vena_DYNR_SMYPS1_BMYPB2_8e076ab7_e74fa0db">#REF!</definedName>
    <definedName name="_vena_DYNR_SMYPS1_BMYPB2_8e076ab7_e89b0202">#REF!</definedName>
    <definedName name="_vena_DYNR_SMYPS1_BMYPB2_8e076ab7_fc25ee0e">#REF!</definedName>
    <definedName name="_vena_DYNR_SMYPS1_BMYPB2_8e076ab7_fcad1e82">#REF!</definedName>
    <definedName name="_vena_DYNR_SMYPS1_BMYPB2_b6e56aef">#REF!</definedName>
    <definedName name="_vena_DYNR_SMYPS1_BMYPB2_b6e56aef_228c31b4">#REF!</definedName>
    <definedName name="_vena_DYNR_SMYPS1_BMYPB2_b6e56aef_37294f34">#REF!</definedName>
    <definedName name="_vena_DYNR_SMYPS1_BMYPB2_b6e56aef_3aab62d1">#REF!</definedName>
    <definedName name="_vena_DYNR_SMYPS1_BMYPB2_b6e56aef_7de37ed9">#REF!</definedName>
    <definedName name="_vena_DYNR_SMYPS1_BMYPB2_b6e56aef_916c79c4">#REF!</definedName>
    <definedName name="_vena_DYNR_SMYPS1_BMYPB2_b6e56aef_97a55dcb">#REF!</definedName>
    <definedName name="_vena_DYNR_SMYPS1_BMYPB2_b6e56aef_9878b6c3">#REF!</definedName>
    <definedName name="_vena_DYNR_SMYPS1_BMYPB2_b6e56aef_ac456155">#REF!</definedName>
    <definedName name="_vena_DYNR_SMYPS1_BMYPB2_b6e56aef_b46553ba">#REF!</definedName>
    <definedName name="_vena_DYNR_SMYPS1_BMYPB2_b6e56aef_bb6abb76">#REF!</definedName>
    <definedName name="_vena_DYNR_SMYPS1_BMYPB2_b6e56aef_cde49490">#REF!</definedName>
    <definedName name="_vena_DYNR_SMYPS1_BMYPB2_b6e56aef_e5e01e6d">#REF!</definedName>
    <definedName name="_vena_DYNR_SMYPS1_BMYPB2_b6e56aef_e6adabdc">#REF!</definedName>
    <definedName name="_vena_DYNR_SMYPS1_BMYPB2_b6e56aef_f156907b">#REF!</definedName>
    <definedName name="_vena_DYNR_SMYPS1_BMYPB2_b6e56aef_fa8e2a36">#REF!</definedName>
    <definedName name="_vena_DYNR_SMYPS1_BMYPB2_b6e56aef_fa915f7a">#REF!</definedName>
    <definedName name="_vena_DYNR_SMYPS1_BMYPB2_bd9b371f">#REF!</definedName>
    <definedName name="_vena_DYNR_SMYPS1_BMYPB2_bd9b371f_1d9d72d7">#REF!</definedName>
    <definedName name="_vena_DYNR_SMYPS1_BMYPB2_bd9b371f_22dc7d7">#REF!</definedName>
    <definedName name="_vena_DYNR_SMYPS1_BMYPB2_bd9b371f_47d00141">#REF!</definedName>
    <definedName name="_vena_DYNR_SMYPS1_BMYPB2_bd9b371f_4876dd9f">#REF!</definedName>
    <definedName name="_vena_DYNR_SMYPS1_BMYPB2_bd9b371f_5582130b">#REF!</definedName>
    <definedName name="_vena_DYNR_SMYPS1_BMYPB2_bd9b371f_560c3809">#REF!</definedName>
    <definedName name="_vena_DYNR_SMYPS1_BMYPB2_bd9b371f_5db35026">#REF!</definedName>
    <definedName name="_vena_DYNR_SMYPS1_BMYPB2_bd9b371f_6b71db37">#REF!</definedName>
    <definedName name="_vena_DYNR_SMYPS1_BMYPB2_bd9b371f_731b144f">#REF!</definedName>
    <definedName name="_vena_DYNR_SMYPS1_BMYPB2_bd9b371f_bc2c865b">#REF!</definedName>
    <definedName name="_vena_DYNR_SMYPS1_BMYPB2_bd9b371f_e5da8abc">#REF!</definedName>
    <definedName name="_vena_DYNR_SMYPS1_BMYPB2_db9999c3">#REF!</definedName>
    <definedName name="_vena_DYNR_SMYPS1_BMYPB2_db9999c3_11d61e80">#REF!</definedName>
    <definedName name="_vena_DYNR_SMYPS1_BMYPB2_db9999c3_126f1476">#REF!</definedName>
    <definedName name="_vena_DYNR_SMYPS1_BMYPB2_db9999c3_146142db">#REF!</definedName>
    <definedName name="_vena_DYNR_SMYPS1_BMYPB2_db9999c3_174a97fe">#REF!</definedName>
    <definedName name="_vena_DYNR_SMYPS1_BMYPB2_db9999c3_1a70ab2e">#REF!</definedName>
    <definedName name="_vena_DYNR_SMYPS1_BMYPB2_db9999c3_1f16b781">#REF!</definedName>
    <definedName name="_vena_DYNR_SMYPS1_BMYPB2_db9999c3_206bbd1b">#REF!</definedName>
    <definedName name="_vena_DYNR_SMYPS1_BMYPB2_db9999c3_2277015c">#REF!</definedName>
    <definedName name="_vena_DYNR_SMYPS1_BMYPB2_db9999c3_247b3440">#REF!</definedName>
    <definedName name="_vena_DYNR_SMYPS1_BMYPB2_db9999c3_25a84488">#REF!</definedName>
    <definedName name="_vena_DYNR_SMYPS1_BMYPB2_db9999c3_287b972a">#REF!</definedName>
    <definedName name="_vena_DYNR_SMYPS1_BMYPB2_db9999c3_2cb841b2">#REF!</definedName>
    <definedName name="_vena_DYNR_SMYPS1_BMYPB2_db9999c3_2dca95a4">#REF!</definedName>
    <definedName name="_vena_DYNR_SMYPS1_BMYPB2_db9999c3_39309432">#REF!</definedName>
    <definedName name="_vena_DYNR_SMYPS1_BMYPB2_db9999c3_39c642e4">#REF!</definedName>
    <definedName name="_vena_DYNR_SMYPS1_BMYPB2_db9999c3_3c324779">#REF!</definedName>
    <definedName name="_vena_DYNR_SMYPS1_BMYPB2_db9999c3_3db4733f">#REF!</definedName>
    <definedName name="_vena_DYNR_SMYPS1_BMYPB2_db9999c3_3e53da7c">#REF!</definedName>
    <definedName name="_vena_DYNR_SMYPS1_BMYPB2_db9999c3_40d9824c">#REF!</definedName>
    <definedName name="_vena_DYNR_SMYPS1_BMYPB2_db9999c3_428c5556">#REF!</definedName>
    <definedName name="_vena_DYNR_SMYPS1_BMYPB2_db9999c3_42d894d3">#REF!</definedName>
    <definedName name="_vena_DYNR_SMYPS1_BMYPB2_db9999c3_43031d1c">#REF!</definedName>
    <definedName name="_vena_DYNR_SMYPS1_BMYPB2_db9999c3_49e625a1">#REF!</definedName>
    <definedName name="_vena_DYNR_SMYPS1_BMYPB2_db9999c3_509a965c">#REF!</definedName>
    <definedName name="_vena_DYNR_SMYPS1_BMYPB2_db9999c3_52669f40">#REF!</definedName>
    <definedName name="_vena_DYNR_SMYPS1_BMYPB2_db9999c3_5746140d">#REF!</definedName>
    <definedName name="_vena_DYNR_SMYPS1_BMYPB2_db9999c3_59fe316b">#REF!</definedName>
    <definedName name="_vena_DYNR_SMYPS1_BMYPB2_db9999c3_5a300343">#REF!</definedName>
    <definedName name="_vena_DYNR_SMYPS1_BMYPB2_db9999c3_6025d57a">#REF!</definedName>
    <definedName name="_vena_DYNR_SMYPS1_BMYPB2_db9999c3_629a9fb2">#REF!</definedName>
    <definedName name="_vena_DYNR_SMYPS1_BMYPB2_db9999c3_682a689e">#REF!</definedName>
    <definedName name="_vena_DYNR_SMYPS1_BMYPB2_db9999c3_695c471">#REF!</definedName>
    <definedName name="_vena_DYNR_SMYPS1_BMYPB2_db9999c3_69be9cfd">#REF!</definedName>
    <definedName name="_vena_DYNR_SMYPS1_BMYPB2_db9999c3_6b91b10c">#REF!</definedName>
    <definedName name="_vena_DYNR_SMYPS1_BMYPB2_db9999c3_6d6b0813">#REF!</definedName>
    <definedName name="_vena_DYNR_SMYPS1_BMYPB2_db9999c3_6ee1b484">#REF!</definedName>
    <definedName name="_vena_DYNR_SMYPS1_BMYPB2_db9999c3_71c475b7">#REF!</definedName>
    <definedName name="_vena_DYNR_SMYPS1_BMYPB2_db9999c3_7281c93f">#REF!</definedName>
    <definedName name="_vena_DYNR_SMYPS1_BMYPB2_db9999c3_733df94b">#REF!</definedName>
    <definedName name="_vena_DYNR_SMYPS1_BMYPB2_db9999c3_755ad519">#REF!</definedName>
    <definedName name="_vena_DYNR_SMYPS1_BMYPB2_db9999c3_76342113">#REF!</definedName>
    <definedName name="_vena_DYNR_SMYPS1_BMYPB2_db9999c3_77ad7e53">#REF!</definedName>
    <definedName name="_vena_DYNR_SMYPS1_BMYPB2_db9999c3_793e97d3">#REF!</definedName>
    <definedName name="_vena_DYNR_SMYPS1_BMYPB2_db9999c3_7aa421ca">#REF!</definedName>
    <definedName name="_vena_DYNR_SMYPS1_BMYPB2_db9999c3_7c3af802">#REF!</definedName>
    <definedName name="_vena_DYNR_SMYPS1_BMYPB2_db9999c3_7ccb1b69">#REF!</definedName>
    <definedName name="_vena_DYNR_SMYPS1_BMYPB2_db9999c3_7ccce6d5">#REF!</definedName>
    <definedName name="_vena_DYNR_SMYPS1_BMYPB2_db9999c3_7f0e3b08">#REF!</definedName>
    <definedName name="_vena_DYNR_SMYPS1_BMYPB2_db9999c3_81885b">#REF!</definedName>
    <definedName name="_vena_DYNR_SMYPS1_BMYPB2_db9999c3_864ed815">#REF!</definedName>
    <definedName name="_vena_DYNR_SMYPS1_BMYPB2_db9999c3_86f39289">#REF!</definedName>
    <definedName name="_vena_DYNR_SMYPS1_BMYPB2_db9999c3_86f68622">#REF!</definedName>
    <definedName name="_vena_DYNR_SMYPS1_BMYPB2_db9999c3_8832073e">#REF!</definedName>
    <definedName name="_vena_DYNR_SMYPS1_BMYPB2_db9999c3_89502e7d">#REF!</definedName>
    <definedName name="_vena_DYNR_SMYPS1_BMYPB2_db9999c3_8e99cf80">#REF!</definedName>
    <definedName name="_vena_DYNR_SMYPS1_BMYPB2_db9999c3_8f136c88">#REF!</definedName>
    <definedName name="_vena_DYNR_SMYPS1_BMYPB2_db9999c3_92bc722">#REF!</definedName>
    <definedName name="_vena_DYNR_SMYPS1_BMYPB2_db9999c3_939b4606">#REF!</definedName>
    <definedName name="_vena_DYNR_SMYPS1_BMYPB2_db9999c3_96161901">#REF!</definedName>
    <definedName name="_vena_DYNR_SMYPS1_BMYPB2_db9999c3_98502af4">#REF!</definedName>
    <definedName name="_vena_DYNR_SMYPS1_BMYPB2_db9999c3_991a3350">#REF!</definedName>
    <definedName name="_vena_DYNR_SMYPS1_BMYPB2_db9999c3_a185ff68">#REF!</definedName>
    <definedName name="_vena_DYNR_SMYPS1_BMYPB2_db9999c3_a49d503f">#REF!</definedName>
    <definedName name="_vena_DYNR_SMYPS1_BMYPB2_db9999c3_a5d2d764">#REF!</definedName>
    <definedName name="_vena_DYNR_SMYPS1_BMYPB2_db9999c3_aaa7a5d0">#REF!</definedName>
    <definedName name="_vena_DYNR_SMYPS1_BMYPB2_db9999c3_aaf47348">#REF!</definedName>
    <definedName name="_vena_DYNR_SMYPS1_BMYPB2_db9999c3_ab5b05f4">#REF!</definedName>
    <definedName name="_vena_DYNR_SMYPS1_BMYPB2_db9999c3_aea68029">#REF!</definedName>
    <definedName name="_vena_DYNR_SMYPS1_BMYPB2_db9999c3_af26ac83">#REF!</definedName>
    <definedName name="_vena_DYNR_SMYPS1_BMYPB2_db9999c3_b35db32e">#REF!</definedName>
    <definedName name="_vena_DYNR_SMYPS1_BMYPB2_db9999c3_b825c04d">#REF!</definedName>
    <definedName name="_vena_DYNR_SMYPS1_BMYPB2_db9999c3_ba06e861">#REF!</definedName>
    <definedName name="_vena_DYNR_SMYPS1_BMYPB2_db9999c3_bd8d4ae3">#REF!</definedName>
    <definedName name="_vena_DYNR_SMYPS1_BMYPB2_db9999c3_bfaba581">#REF!</definedName>
    <definedName name="_vena_DYNR_SMYPS1_BMYPB2_db9999c3_c0e1c42f">#REF!</definedName>
    <definedName name="_vena_DYNR_SMYPS1_BMYPB2_db9999c3_c42fbe8e">#REF!</definedName>
    <definedName name="_vena_DYNR_SMYPS1_BMYPB2_db9999c3_c620dd48">#REF!</definedName>
    <definedName name="_vena_DYNR_SMYPS1_BMYPB2_db9999c3_c88c0dfd">#REF!</definedName>
    <definedName name="_vena_DYNR_SMYPS1_BMYPB2_db9999c3_c9bc52a0">#REF!</definedName>
    <definedName name="_vena_DYNR_SMYPS1_BMYPB2_db9999c3_cb49b480">#REF!</definedName>
    <definedName name="_vena_DYNR_SMYPS1_BMYPB2_db9999c3_cb9455a9">#REF!</definedName>
    <definedName name="_vena_DYNR_SMYPS1_BMYPB2_db9999c3_cbac7dd">#REF!</definedName>
    <definedName name="_vena_DYNR_SMYPS1_BMYPB2_db9999c3_ccc59068">#REF!</definedName>
    <definedName name="_vena_DYNR_SMYPS1_BMYPB2_db9999c3_cd811fc1">#REF!</definedName>
    <definedName name="_vena_DYNR_SMYPS1_BMYPB2_db9999c3_cdf0e31a">#REF!</definedName>
    <definedName name="_vena_DYNR_SMYPS1_BMYPB2_db9999c3_d1e1b646">#REF!</definedName>
    <definedName name="_vena_DYNR_SMYPS1_BMYPB2_db9999c3_d28aadf3">#REF!</definedName>
    <definedName name="_vena_DYNR_SMYPS1_BMYPB2_db9999c3_d5844d17">#REF!</definedName>
    <definedName name="_vena_DYNR_SMYPS1_BMYPB2_db9999c3_d7641791">#REF!</definedName>
    <definedName name="_vena_DYNR_SMYPS1_BMYPB2_db9999c3_d77f1420">#REF!</definedName>
    <definedName name="_vena_DYNR_SMYPS1_BMYPB2_db9999c3_d84acd04">#REF!</definedName>
    <definedName name="_vena_DYNR_SMYPS1_BMYPB2_db9999c3_e4ad6037">#REF!</definedName>
    <definedName name="_vena_DYNR_SMYPS1_BMYPB2_db9999c3_e4ea60b2">#REF!</definedName>
    <definedName name="_vena_DYNR_SMYPS1_BMYPB2_db9999c3_ec323e08">#REF!</definedName>
    <definedName name="_vena_DYNR_SMYPS1_BMYPB2_db9999c3_eff77014">#REF!</definedName>
    <definedName name="_vena_DYNR_SMYPS1_BMYPB2_db9999c3_f09f139">#REF!</definedName>
    <definedName name="_vena_DYNR_SMYPS1_BMYPB2_db9999c3_f42548d0">#REF!</definedName>
    <definedName name="_vena_DYNR_SMYPS1_BMYPB2_db9999c3_f51e151b">#REF!</definedName>
    <definedName name="_vena_DYNR_SMYPS1_BMYPB2_db9999c3_f535986">#REF!</definedName>
    <definedName name="_vena_DYNR_SMYPS1_BMYPB2_db9999c3_f7fd0000">#REF!</definedName>
    <definedName name="_vena_DYNR_SMYPS1_BMYPB2_db9999c3_f878da64">#REF!</definedName>
    <definedName name="_vena_DYNR_SMYPS1_BMYPB2_db9999c3_fc2d6c4f">#REF!</definedName>
    <definedName name="_vena_DYNR_SMYPS1_BMYPB2_db9999c3_ff7150cf">#REF!</definedName>
    <definedName name="_vena_DYNR_SMYPS1_BMYPB2_db9999c3_ff7e8598">#REF!</definedName>
    <definedName name="_vena_DYNR_SMYPS1_BMYPB2_f1aeab7c">#REF!</definedName>
    <definedName name="_vena_DYNR_SMYPS1_BMYPB2_f1aeab7c_1817765f">#REF!</definedName>
    <definedName name="_vena_DYNR_SMYPS1_BMYPB2_f1aeab7c_1a457e9f">#REF!</definedName>
    <definedName name="_vena_DYNR_SMYPS1_BMYPB2_f1aeab7c_1c179eaf">#REF!</definedName>
    <definedName name="_vena_DYNR_SMYPS1_BMYPB2_f1aeab7c_2316c388">#REF!</definedName>
    <definedName name="_vena_DYNR_SMYPS1_BMYPB2_f1aeab7c_291600d8">#REF!</definedName>
    <definedName name="_vena_DYNR_SMYPS1_BMYPB2_f1aeab7c_2a48f28a">#REF!</definedName>
    <definedName name="_vena_DYNR_SMYPS1_BMYPB2_f1aeab7c_30aab2a2">#REF!</definedName>
    <definedName name="_vena_DYNR_SMYPS1_BMYPB2_f1aeab7c_39f23897">#REF!</definedName>
    <definedName name="_vena_DYNR_SMYPS1_BMYPB2_f1aeab7c_41d5b207">#REF!</definedName>
    <definedName name="_vena_DYNR_SMYPS1_BMYPB2_f1aeab7c_44d06939">#REF!</definedName>
    <definedName name="_vena_DYNR_SMYPS1_BMYPB2_f1aeab7c_4c8270c1">#REF!</definedName>
    <definedName name="_vena_DYNR_SMYPS1_BMYPB2_f1aeab7c_51a29c1">#REF!</definedName>
    <definedName name="_vena_DYNR_SMYPS1_BMYPB2_f1aeab7c_75238640">#REF!</definedName>
    <definedName name="_vena_DYNR_SMYPS1_BMYPB2_f1aeab7c_79f1e32f">#REF!</definedName>
    <definedName name="_vena_DYNR_SMYPS1_BMYPB2_f1aeab7c_8391bae6">#REF!</definedName>
    <definedName name="_vena_DYNR_SMYPS1_BMYPB2_f1aeab7c_96244f2e">#REF!</definedName>
    <definedName name="_vena_DYNR_SMYPS1_BMYPB2_f1aeab7c_a1c84330">#REF!</definedName>
    <definedName name="_vena_DYNR_SMYPS1_BMYPB2_f1aeab7c_a5e2f377">#REF!</definedName>
    <definedName name="_vena_DYNR_SMYPS1_BMYPB2_f1aeab7c_aade450c">#REF!</definedName>
    <definedName name="_vena_DYNR_SMYPS1_BMYPB2_f1aeab7c_af6c65e7">#REF!</definedName>
    <definedName name="_vena_DYNR_SMYPS1_BMYPB2_f1aeab7c_b43e1c46">#REF!</definedName>
    <definedName name="_vena_DYNR_SMYPS1_BMYPB2_f1aeab7c_bcaa9294">#REF!</definedName>
    <definedName name="_vena_DYNR_SMYPS1_BMYPB2_f1aeab7c_c788f1fc">#REF!</definedName>
    <definedName name="_vena_DYNR_SMYPS1_BMYPB2_f1aeab7c_c804fe1e">#REF!</definedName>
    <definedName name="_vena_DYNR_SMYPS1_BMYPB2_f1aeab7c_cd341fec">#REF!</definedName>
    <definedName name="_vena_DYNR_SMYPS1_BMYPB2_f1aeab7c_d259e6aa">#REF!</definedName>
    <definedName name="_vena_DYNR_SMYPS1_BMYPB2_f1aeab7c_d42ca103">#REF!</definedName>
    <definedName name="_vena_DYNR_SMYPS1_BMYPB2_f1aeab7c_e489da51">#REF!</definedName>
    <definedName name="_vena_DYNR_SMYPS1_BMYPB2_f1aeab7c_e52115ab">#REF!</definedName>
    <definedName name="_vena_DYNR_SMYPS1_BMYPB2_f1aeab7c_e9eede6">#REF!</definedName>
    <definedName name="_vena_DYNR_SMYPS1_BMYPB2_f1aeab7c_ece91f47">#REF!</definedName>
    <definedName name="_vena_DYNR_SMYPS1_BMYPB2_f1aeab7c_f3a3daec">#REF!</definedName>
    <definedName name="_vena_DYNR_SPayrollS1_BPayrollB3_c92c7476">#REF!</definedName>
    <definedName name="_vena_DYNR_SPayrollS1_BPayrollB3_c92c7476_12ff8b08">#REF!</definedName>
    <definedName name="_vena_DYNR_SPayrollS1_BPayrollB3_c92c7476_14368bc9">#REF!</definedName>
    <definedName name="_vena_DYNR_SPayrollS1_BPayrollB3_c92c7476_145e314a">#REF!</definedName>
    <definedName name="_vena_DYNR_SPayrollS1_BPayrollB3_c92c7476_14a5a38">#REF!</definedName>
    <definedName name="_vena_DYNR_SPayrollS1_BPayrollB3_c92c7476_1f00ccb4">#REF!</definedName>
    <definedName name="_vena_DYNR_SPayrollS1_BPayrollB3_c92c7476_1faf0ddb">#REF!</definedName>
    <definedName name="_vena_DYNR_SPayrollS1_BPayrollB3_c92c7476_1fbee08f">#REF!</definedName>
    <definedName name="_vena_DYNR_SPayrollS1_BPayrollB3_c92c7476_22ea3f45">#REF!</definedName>
    <definedName name="_vena_DYNR_SPayrollS1_BPayrollB3_c92c7476_243e3143">#REF!</definedName>
    <definedName name="_vena_DYNR_SPayrollS1_BPayrollB3_c92c7476_2e846f66">#REF!</definedName>
    <definedName name="_vena_DYNR_SPayrollS1_BPayrollB3_c92c7476_32309e98">#REF!</definedName>
    <definedName name="_vena_DYNR_SPayrollS1_BPayrollB3_c92c7476_3551e694">#REF!</definedName>
    <definedName name="_vena_DYNR_SPayrollS1_BPayrollB3_c92c7476_356bb4c3">#REF!</definedName>
    <definedName name="_vena_DYNR_SPayrollS1_BPayrollB3_c92c7476_36c72d3e">#REF!</definedName>
    <definedName name="_vena_DYNR_SPayrollS1_BPayrollB3_c92c7476_4c519627">#REF!</definedName>
    <definedName name="_vena_DYNR_SPayrollS1_BPayrollB3_c92c7476_5c3d7167">#REF!</definedName>
    <definedName name="_vena_DYNR_SPayrollS1_BPayrollB3_c92c7476_61a83e9">#REF!</definedName>
    <definedName name="_vena_DYNR_SPayrollS1_BPayrollB3_c92c7476_64454384">#REF!</definedName>
    <definedName name="_vena_DYNR_SPayrollS1_BPayrollB3_c92c7476_69cd5da1">#REF!</definedName>
    <definedName name="_vena_DYNR_SPayrollS1_BPayrollB3_c92c7476_6b475f4c">#REF!</definedName>
    <definedName name="_vena_DYNR_SPayrollS1_BPayrollB3_c92c7476_6fbd4e95">#REF!</definedName>
    <definedName name="_vena_DYNR_SPayrollS1_BPayrollB3_c92c7476_73f9504e">#REF!</definedName>
    <definedName name="_vena_DYNR_SPayrollS1_BPayrollB3_c92c7476_766832b3">#REF!</definedName>
    <definedName name="_vena_DYNR_SPayrollS1_BPayrollB3_c92c7476_78ed0a2b">#REF!</definedName>
    <definedName name="_vena_DYNR_SPayrollS1_BPayrollB3_c92c7476_79eabeb2">#REF!</definedName>
    <definedName name="_vena_DYNR_SPayrollS1_BPayrollB3_c92c7476_7a8335f3">#REF!</definedName>
    <definedName name="_vena_DYNR_SPayrollS1_BPayrollB3_c92c7476_8553c9f6">#REF!</definedName>
    <definedName name="_vena_DYNR_SPayrollS1_BPayrollB3_c92c7476_88a1edbc">#REF!</definedName>
    <definedName name="_vena_DYNR_SPayrollS1_BPayrollB3_c92c7476_8aec75b9">#REF!</definedName>
    <definedName name="_vena_DYNR_SPayrollS1_BPayrollB3_c92c7476_8c1c5fe1">#REF!</definedName>
    <definedName name="_vena_DYNR_SPayrollS1_BPayrollB3_c92c7476_979d4905">#REF!</definedName>
    <definedName name="_vena_DYNR_SPayrollS1_BPayrollB3_c92c7476_985f99b7">#REF!</definedName>
    <definedName name="_vena_DYNR_SPayrollS1_BPayrollB3_c92c7476_a0006f2e">#REF!</definedName>
    <definedName name="_vena_DYNR_SPayrollS1_BPayrollB3_c92c7476_a04fabd">#REF!</definedName>
    <definedName name="_vena_DYNR_SPayrollS1_BPayrollB3_c92c7476_a095862e">#REF!</definedName>
    <definedName name="_vena_DYNR_SPayrollS1_BPayrollB3_c92c7476_a56a04c0">#REF!</definedName>
    <definedName name="_vena_DYNR_SPayrollS1_BPayrollB3_c92c7476_a84085b3">#REF!</definedName>
    <definedName name="_vena_DYNR_SPayrollS1_BPayrollB3_c92c7476_ad2e7447">#REF!</definedName>
    <definedName name="_vena_DYNR_SPayrollS1_BPayrollB3_c92c7476_ae904e4">#REF!</definedName>
    <definedName name="_vena_DYNR_SPayrollS1_BPayrollB3_c92c7476_ae9456bf">#REF!</definedName>
    <definedName name="_vena_DYNR_SPayrollS1_BPayrollB3_c92c7476_b2ed9d24">#REF!</definedName>
    <definedName name="_vena_DYNR_SPayrollS1_BPayrollB3_c92c7476_b714327e">#REF!</definedName>
    <definedName name="_vena_DYNR_SPayrollS1_BPayrollB3_c92c7476_c14d96fe">#REF!</definedName>
    <definedName name="_vena_DYNR_SPayrollS1_BPayrollB3_c92c7476_c23472a7">#REF!</definedName>
    <definedName name="_vena_DYNR_SPayrollS1_BPayrollB3_c92c7476_c24730d2">#REF!</definedName>
    <definedName name="_vena_DYNR_SPayrollS1_BPayrollB3_c92c7476_d4c230b7">#REF!</definedName>
    <definedName name="_vena_DYNR_SPayrollS1_BPayrollB3_c92c7476_ddc11287">#REF!</definedName>
    <definedName name="_vena_DYNR_SPayrollS1_BPayrollB3_c92c7476_e96a8a2a">#REF!</definedName>
    <definedName name="_vena_DYNR_SPayrollS1_BPayrollB3_c92c7476_ea854a9b">#REF!</definedName>
    <definedName name="_vena_DYNR_SPayrollS1_BPayrollB3_c92c7476_eaa928ed">#REF!</definedName>
    <definedName name="_vena_DYNR_SPayrollS1_BPayrollB3_c92c7476_ec1ec8d7">#REF!</definedName>
    <definedName name="_vena_DYNR_SPayrollS1_BPayrollB3_c92c7476_f570a0cb">#REF!</definedName>
    <definedName name="_vena_DYNR_SPayrollS1_BPayrollB3_c92c7476_f70a397d">#REF!</definedName>
    <definedName name="_vena_DYNR_SPayrollS1_BPayrollB3_c92c7476_f7c17279">#REF!</definedName>
    <definedName name="_vena_GraphsS1_GraphsB1_C_8_685788888694390784">#REF!</definedName>
    <definedName name="_vena_GraphsS1_GraphsB1_R_5_730323418129367040">#REF!</definedName>
    <definedName name="_vena_GraphsS1_GraphsB1_R_5_730323446269214720">#REF!</definedName>
    <definedName name="_vena_GraphsS1_P_2_632005310785781764">#REF!</definedName>
    <definedName name="_vena_GraphsS1_P_3_632005310022418436">#REF!</definedName>
    <definedName name="_vena_GraphsS1_P_4_632005309959503878">#REF!</definedName>
    <definedName name="_vena_GraphsS1_P_6_632005313063288832">#REF!</definedName>
    <definedName name="_vena_GraphsS1_P_7_632005313256226820">#REF!</definedName>
    <definedName name="_vena_GraphsS1_P_FV_56493ffece784c5db4cd0fd3b40a250d">#REF!</definedName>
    <definedName name="_vena_GraphsS2_GraphsB1_C_FV_a398e917565c475b8f0c5e9ebb5e002d_4">#REF!</definedName>
    <definedName name="_vena_GraphsS2_GraphsB1_C_FV_a398e917565c475b8f0c5e9ebb5e002d_5">#REF!</definedName>
    <definedName name="_vena_GraphsS2_GraphsB1_C_FV_a398e917565c475b8f0c5e9ebb5e002d_6">#REF!</definedName>
    <definedName name="_vena_GraphsS2_GraphsB1_C_FV_a398e917565c475b8f0c5e9ebb5e002d_7">#REF!</definedName>
    <definedName name="_vena_GraphsS2_GraphsB1_C_FV_e1c3a244dc3d4f149ecdf7d748811086_4">#REF!</definedName>
    <definedName name="_vena_GraphsS2_GraphsB1_C_FV_e1c3a244dc3d4f149ecdf7d748811086_5">#REF!</definedName>
    <definedName name="_vena_GraphsS2_GraphsB1_C_FV_e1c3a244dc3d4f149ecdf7d748811086_6">#REF!</definedName>
    <definedName name="_vena_GraphsS2_GraphsB1_C_FV_e1c3a244dc3d4f149ecdf7d748811086_7">#REF!</definedName>
    <definedName name="_vena_GraphsS2_GraphsB1_R_5_632005312237010948">#REF!</definedName>
    <definedName name="_vena_GraphsS2_P_2_632005310802558978">#REF!</definedName>
    <definedName name="_vena_GraphsS2_P_6_632005313059094533">#REF!</definedName>
    <definedName name="_vena_GraphsS2_P_7_632005313260421126">#REF!</definedName>
    <definedName name="_vena_GraphsS2_P_8_632005313667268610">#REF!</definedName>
    <definedName name="_vena_GraphsS2_P_FV_56493ffece784c5db4cd0fd3b40a250d">#REF!</definedName>
    <definedName name="_vena_GraphsS3_GraphsB1_C_8_632005313629519872">#REF!</definedName>
    <definedName name="_vena_GraphsS3_GraphsB1_R_5_688576163291594752">#REF!</definedName>
    <definedName name="_vena_GraphsS3_GraphsB1_R_5_688576232678621184">#REF!</definedName>
    <definedName name="_vena_GraphsS3_GraphsB1_R_5_688576300244271104">#REF!</definedName>
    <definedName name="_vena_GraphsS3_GraphsB1_R_5_688576370583011748">#REF!</definedName>
    <definedName name="_vena_GraphsS3_GraphsB1_R_5_688576425360228684">#REF!</definedName>
    <definedName name="_vena_GraphsS3_GraphsB1_R_5_688576738414952448">#REF!</definedName>
    <definedName name="_vena_GraphsS3_GraphsB1_R_5_688576786469224854">#REF!</definedName>
    <definedName name="_vena_GraphsS3_GraphsB1_R_5_688576866361933824">#REF!</definedName>
    <definedName name="_vena_GraphsS3_GraphsB1_R_5_688576917272657920">#REF!</definedName>
    <definedName name="_vena_GraphsS3_GraphsB1_R_5_688576963691020288">#REF!</definedName>
    <definedName name="_vena_GraphsS3_GraphsB1_R_5_688577020859122163">#REF!</definedName>
    <definedName name="_vena_GraphsS3_GraphsB1_R_5_688577085216522240">#REF!</definedName>
    <definedName name="_vena_GraphsS3_P_3_632005310022418436">#REF!</definedName>
    <definedName name="_vena_GraphsS3_P_6_632005313063288832">#REF!</definedName>
    <definedName name="_vena_GraphsS3_P_7_632005313256226820">#REF!</definedName>
    <definedName name="_vena_GraphsS3_P_FV_56493ffece784c5db4cd0fd3b40a250d">#REF!</definedName>
    <definedName name="_vena_GraphsS3_P_FV_e1c3a244dc3d4f149ecdf7d748811086">#REF!</definedName>
    <definedName name="_vena_GraphsS3_P_FV_e3545e3dcc52420a84dcdae3a23a4597">#REF!</definedName>
    <definedName name="_vena_LI_Blank65bf0cd0">#REF!</definedName>
    <definedName name="_vena_LI_Blank80f7cbbe">#REF!</definedName>
    <definedName name="_vena_LI_Blank95c3f711">#REF!</definedName>
    <definedName name="_vena_LI_SPayrollS1_BPayrollB1_65bf0cd0">#REF!</definedName>
    <definedName name="_vena_LI_SPayrollS1_BPayrollB1_65bf0cd0_1">#REF!</definedName>
    <definedName name="_vena_LI_SPayrollS1_BPayrollB1_65bf0cd0_10">#REF!</definedName>
    <definedName name="_vena_LI_SPayrollS1_BPayrollB1_65bf0cd0_11">#REF!</definedName>
    <definedName name="_vena_LI_SPayrollS1_BPayrollB1_65bf0cd0_12">#REF!</definedName>
    <definedName name="_vena_LI_SPayrollS1_BPayrollB1_65bf0cd0_13">#REF!</definedName>
    <definedName name="_vena_LI_SPayrollS1_BPayrollB1_65bf0cd0_14">#REF!</definedName>
    <definedName name="_vena_LI_SPayrollS1_BPayrollB1_65bf0cd0_15">#REF!</definedName>
    <definedName name="_vena_LI_SPayrollS1_BPayrollB1_65bf0cd0_16">#REF!</definedName>
    <definedName name="_vena_LI_SPayrollS1_BPayrollB1_65bf0cd0_17">#REF!</definedName>
    <definedName name="_vena_LI_SPayrollS1_BPayrollB1_65bf0cd0_18">#REF!</definedName>
    <definedName name="_vena_LI_SPayrollS1_BPayrollB1_65bf0cd0_19">#REF!</definedName>
    <definedName name="_vena_LI_SPayrollS1_BPayrollB1_65bf0cd0_2">#REF!</definedName>
    <definedName name="_vena_LI_SPayrollS1_BPayrollB1_65bf0cd0_20">#REF!</definedName>
    <definedName name="_vena_LI_SPayrollS1_BPayrollB1_65bf0cd0_21">#REF!</definedName>
    <definedName name="_vena_LI_SPayrollS1_BPayrollB1_65bf0cd0_22">#REF!</definedName>
    <definedName name="_vena_LI_SPayrollS1_BPayrollB1_65bf0cd0_23">#REF!</definedName>
    <definedName name="_vena_LI_SPayrollS1_BPayrollB1_65bf0cd0_24">#REF!</definedName>
    <definedName name="_vena_LI_SPayrollS1_BPayrollB1_65bf0cd0_25">#REF!</definedName>
    <definedName name="_vena_LI_SPayrollS1_BPayrollB1_65bf0cd0_26">#REF!</definedName>
    <definedName name="_vena_LI_SPayrollS1_BPayrollB1_65bf0cd0_27">#REF!</definedName>
    <definedName name="_vena_LI_SPayrollS1_BPayrollB1_65bf0cd0_28">#REF!</definedName>
    <definedName name="_vena_LI_SPayrollS1_BPayrollB1_65bf0cd0_29">#REF!</definedName>
    <definedName name="_vena_LI_SPayrollS1_BPayrollB1_65bf0cd0_3">#REF!</definedName>
    <definedName name="_vena_LI_SPayrollS1_BPayrollB1_65bf0cd0_30">#REF!</definedName>
    <definedName name="_vena_LI_SPayrollS1_BPayrollB1_65bf0cd0_31">#REF!</definedName>
    <definedName name="_vena_LI_SPayrollS1_BPayrollB1_65bf0cd0_32">#REF!</definedName>
    <definedName name="_vena_LI_SPayrollS1_BPayrollB1_65bf0cd0_33">#REF!</definedName>
    <definedName name="_vena_LI_SPayrollS1_BPayrollB1_65bf0cd0_34">#REF!</definedName>
    <definedName name="_vena_LI_SPayrollS1_BPayrollB1_65bf0cd0_35">#REF!</definedName>
    <definedName name="_vena_LI_SPayrollS1_BPayrollB1_65bf0cd0_36">#REF!</definedName>
    <definedName name="_vena_LI_SPayrollS1_BPayrollB1_65bf0cd0_37">#REF!</definedName>
    <definedName name="_vena_LI_SPayrollS1_BPayrollB1_65bf0cd0_38">#REF!</definedName>
    <definedName name="_vena_LI_SPayrollS1_BPayrollB1_65bf0cd0_39">#REF!</definedName>
    <definedName name="_vena_LI_SPayrollS1_BPayrollB1_65bf0cd0_4">#REF!</definedName>
    <definedName name="_vena_LI_SPayrollS1_BPayrollB1_65bf0cd0_40">#REF!</definedName>
    <definedName name="_vena_LI_SPayrollS1_BPayrollB1_65bf0cd0_41">#REF!</definedName>
    <definedName name="_vena_LI_SPayrollS1_BPayrollB1_65bf0cd0_42">#REF!</definedName>
    <definedName name="_vena_LI_SPayrollS1_BPayrollB1_65bf0cd0_43">#REF!</definedName>
    <definedName name="_vena_LI_SPayrollS1_BPayrollB1_65bf0cd0_44">#REF!</definedName>
    <definedName name="_vena_LI_SPayrollS1_BPayrollB1_65bf0cd0_45">#REF!</definedName>
    <definedName name="_vena_LI_SPayrollS1_BPayrollB1_65bf0cd0_46">#REF!</definedName>
    <definedName name="_vena_LI_SPayrollS1_BPayrollB1_65bf0cd0_47">#REF!</definedName>
    <definedName name="_vena_LI_SPayrollS1_BPayrollB1_65bf0cd0_48">#REF!</definedName>
    <definedName name="_vena_LI_SPayrollS1_BPayrollB1_65bf0cd0_49">#REF!</definedName>
    <definedName name="_vena_LI_SPayrollS1_BPayrollB1_65bf0cd0_5">#REF!</definedName>
    <definedName name="_vena_LI_SPayrollS1_BPayrollB1_65bf0cd0_50">#REF!</definedName>
    <definedName name="_vena_LI_SPayrollS1_BPayrollB1_65bf0cd0_51">#REF!</definedName>
    <definedName name="_vena_LI_SPayrollS1_BPayrollB1_65bf0cd0_52">#REF!</definedName>
    <definedName name="_vena_LI_SPayrollS1_BPayrollB1_65bf0cd0_53">#REF!</definedName>
    <definedName name="_vena_LI_SPayrollS1_BPayrollB1_65bf0cd0_54">#REF!</definedName>
    <definedName name="_vena_LI_SPayrollS1_BPayrollB1_65bf0cd0_6">#REF!</definedName>
    <definedName name="_vena_LI_SPayrollS1_BPayrollB1_65bf0cd0_7">#REF!</definedName>
    <definedName name="_vena_LI_SPayrollS1_BPayrollB1_65bf0cd0_8">#REF!</definedName>
    <definedName name="_vena_LI_SPayrollS1_BPayrollB1_65bf0cd0_9">#REF!</definedName>
    <definedName name="_vena_LI_SPayrollS1_BPayrollB2_80f7cbbe">#REF!</definedName>
    <definedName name="_vena_LI_SPayrollS1_BPayrollB2_80f7cbbe_1">#REF!</definedName>
    <definedName name="_vena_LI_SPayrollS1_BPayrollB2_80f7cbbe_2">#REF!</definedName>
    <definedName name="_vena_LI_SPayrollS1_BPayrollB2_80f7cbbe_3">#REF!</definedName>
    <definedName name="_vena_LI_SPayrollS1_BPayrollB2_80f7cbbe_4">#REF!</definedName>
    <definedName name="_vena_LI_SPayrollS1_BPayrollB2_80f7cbbe_5">#REF!</definedName>
    <definedName name="_vena_LI_SRatesS1_BRatesB2_95c3f711">#REF!</definedName>
    <definedName name="_vena_LI_SRatesS1_BRatesB2_95c3f711_1">#REF!</definedName>
    <definedName name="_vena_LIDT_PayrollS1_PayrollB1">#REF!</definedName>
    <definedName name="_vena_LIDT_PayrollS1_PayrollB2">#REF!</definedName>
    <definedName name="_vena_LIDT_RatesS1_RatesB2">#REF!</definedName>
    <definedName name="_vena_MultiSiteS1_MultiSiteB1_C_1_632382509082607616">#REF!</definedName>
    <definedName name="_vena_MultiSiteS1_MultiSiteB1_C_1_632382509082607616_1">#REF!</definedName>
    <definedName name="_vena_MultiSiteS1_MultiSiteB1_C_1_632382509082607616_2">#REF!</definedName>
    <definedName name="_vena_MultiSiteS1_MultiSiteB1_C_1_632382509082607616_3">#REF!</definedName>
    <definedName name="_vena_MultiSiteS1_MultiSiteB1_C_1_632382509082607616_4">#REF!</definedName>
    <definedName name="_vena_MultiSiteS1_MultiSiteB1_C_1_632382509082607616_5">#REF!</definedName>
    <definedName name="_vena_MultiSiteS1_MultiSiteB1_C_1_632382509082607616_6">#REF!</definedName>
    <definedName name="_vena_MultiSiteS1_MultiSiteB1_C_1_632382509082607616_7">#REF!</definedName>
    <definedName name="_vena_MultiSiteS1_MultiSiteB1_C_1_632382509082607616_8">#REF!</definedName>
    <definedName name="_vena_MultiSiteS1_MultiSiteB1_C_1_632382509082607616_9">#REF!</definedName>
    <definedName name="_vena_MultiSiteS1_MultiSiteB1_C_8_632005313595965442">#REF!</definedName>
    <definedName name="_vena_MultiSiteS1_MultiSiteB1_C_8_632005313595965442_1">#REF!</definedName>
    <definedName name="_vena_MultiSiteS1_MultiSiteB1_C_8_632005313595965442_2">#REF!</definedName>
    <definedName name="_vena_MultiSiteS1_MultiSiteB1_C_8_632005313595965442_3">#REF!</definedName>
    <definedName name="_vena_MultiSiteS1_MultiSiteB1_C_8_632005313629519872">#REF!</definedName>
    <definedName name="_vena_MultiSiteS1_MultiSiteB1_C_8_632005313629519872_1">#REF!</definedName>
    <definedName name="_vena_MultiSiteS1_MultiSiteB1_C_8_632005313629519872_10">#REF!</definedName>
    <definedName name="_vena_MultiSiteS1_MultiSiteB1_C_8_632005313629519872_11">#REF!</definedName>
    <definedName name="_vena_MultiSiteS1_MultiSiteB1_C_8_632005313629519872_12">#REF!</definedName>
    <definedName name="_vena_MultiSiteS1_MultiSiteB1_C_8_632005313629519872_13">#REF!</definedName>
    <definedName name="_vena_MultiSiteS1_MultiSiteB1_C_8_632005313629519872_14">#REF!</definedName>
    <definedName name="_vena_MultiSiteS1_MultiSiteB1_C_8_632005313629519872_15">#REF!</definedName>
    <definedName name="_vena_MultiSiteS1_MultiSiteB1_C_8_632005313629519872_16">#REF!</definedName>
    <definedName name="_vena_MultiSiteS1_MultiSiteB1_C_8_632005313629519872_17">#REF!</definedName>
    <definedName name="_vena_MultiSiteS1_MultiSiteB1_C_8_632005313629519872_4">#REF!</definedName>
    <definedName name="_vena_MultiSiteS1_MultiSiteB1_C_8_632005313629519872_5">#REF!</definedName>
    <definedName name="_vena_MultiSiteS1_MultiSiteB1_C_8_632005313629519872_6">#REF!</definedName>
    <definedName name="_vena_MultiSiteS1_MultiSiteB1_C_8_632005313629519872_7">#REF!</definedName>
    <definedName name="_vena_MultiSiteS1_MultiSiteB1_C_8_632005313629519872_8">#REF!</definedName>
    <definedName name="_vena_MultiSiteS1_MultiSiteB1_C_8_632005313629519872_9">#REF!</definedName>
    <definedName name="_vena_MultiSiteS1_MultiSiteB1_C_FV_e1c3a244dc3d4f149ecdf7d748811086">#REF!</definedName>
    <definedName name="_vena_MultiSiteS1_MultiSiteB1_C_FV_e1c3a244dc3d4f149ecdf7d748811086_1">#REF!</definedName>
    <definedName name="_vena_MultiSiteS1_MultiSiteB1_C_FV_e1c3a244dc3d4f149ecdf7d748811086_10">#REF!</definedName>
    <definedName name="_vena_MultiSiteS1_MultiSiteB1_C_FV_e1c3a244dc3d4f149ecdf7d748811086_11">#REF!</definedName>
    <definedName name="_vena_MultiSiteS1_MultiSiteB1_C_FV_e1c3a244dc3d4f149ecdf7d748811086_12">#REF!</definedName>
    <definedName name="_vena_MultiSiteS1_MultiSiteB1_C_FV_e1c3a244dc3d4f149ecdf7d748811086_13">#REF!</definedName>
    <definedName name="_vena_MultiSiteS1_MultiSiteB1_C_FV_e1c3a244dc3d4f149ecdf7d748811086_14">#REF!</definedName>
    <definedName name="_vena_MultiSiteS1_MultiSiteB1_C_FV_e1c3a244dc3d4f149ecdf7d748811086_15">#REF!</definedName>
    <definedName name="_vena_MultiSiteS1_MultiSiteB1_C_FV_e1c3a244dc3d4f149ecdf7d748811086_16">#REF!</definedName>
    <definedName name="_vena_MultiSiteS1_MultiSiteB1_C_FV_e1c3a244dc3d4f149ecdf7d748811086_17">#REF!</definedName>
    <definedName name="_vena_MultiSiteS1_MultiSiteB1_C_FV_e1c3a244dc3d4f149ecdf7d748811086_18">#REF!</definedName>
    <definedName name="_vena_MultiSiteS1_MultiSiteB1_C_FV_e1c3a244dc3d4f149ecdf7d748811086_19">#REF!</definedName>
    <definedName name="_vena_MultiSiteS1_MultiSiteB1_C_FV_e1c3a244dc3d4f149ecdf7d748811086_20">#REF!</definedName>
    <definedName name="_vena_MultiSiteS1_MultiSiteB1_C_FV_e1c3a244dc3d4f149ecdf7d748811086_21">#REF!</definedName>
    <definedName name="_vena_MultiSiteS1_MultiSiteB1_C_FV_e1c3a244dc3d4f149ecdf7d748811086_4">#REF!</definedName>
    <definedName name="_vena_MultiSiteS1_MultiSiteB1_C_FV_e1c3a244dc3d4f149ecdf7d748811086_5">#REF!</definedName>
    <definedName name="_vena_MultiSiteS1_MultiSiteB1_C_FV_e1c3a244dc3d4f149ecdf7d748811086_6">#REF!</definedName>
    <definedName name="_vena_MultiSiteS1_MultiSiteB1_C_FV_e1c3a244dc3d4f149ecdf7d748811086_7">#REF!</definedName>
    <definedName name="_vena_MultiSiteS1_MultiSiteB1_C_FV_e1c3a244dc3d4f149ecdf7d748811086_8">#REF!</definedName>
    <definedName name="_vena_MultiSiteS1_MultiSiteB1_C_FV_e1c3a244dc3d4f149ecdf7d748811086_9">#REF!</definedName>
    <definedName name="_vena_MultiSiteS1_MultiSiteB1_C_FV_e3545e3dcc52420a84dcdae3a23a4597">#REF!</definedName>
    <definedName name="_vena_MultiSiteS1_MultiSiteB1_C_FV_e3545e3dcc52420a84dcdae3a23a4597_1">#REF!</definedName>
    <definedName name="_vena_MultiSiteS1_MultiSiteB1_C_FV_e3545e3dcc52420a84dcdae3a23a4597_10">#REF!</definedName>
    <definedName name="_vena_MultiSiteS1_MultiSiteB1_C_FV_e3545e3dcc52420a84dcdae3a23a4597_11">#REF!</definedName>
    <definedName name="_vena_MultiSiteS1_MultiSiteB1_C_FV_e3545e3dcc52420a84dcdae3a23a4597_12">#REF!</definedName>
    <definedName name="_vena_MultiSiteS1_MultiSiteB1_C_FV_e3545e3dcc52420a84dcdae3a23a4597_13">#REF!</definedName>
    <definedName name="_vena_MultiSiteS1_MultiSiteB1_C_FV_e3545e3dcc52420a84dcdae3a23a4597_14">#REF!</definedName>
    <definedName name="_vena_MultiSiteS1_MultiSiteB1_C_FV_e3545e3dcc52420a84dcdae3a23a4597_15">#REF!</definedName>
    <definedName name="_vena_MultiSiteS1_MultiSiteB1_C_FV_e3545e3dcc52420a84dcdae3a23a4597_16">#REF!</definedName>
    <definedName name="_vena_MultiSiteS1_MultiSiteB1_C_FV_e3545e3dcc52420a84dcdae3a23a4597_17">#REF!</definedName>
    <definedName name="_vena_MultiSiteS1_MultiSiteB1_C_FV_e3545e3dcc52420a84dcdae3a23a4597_18">#REF!</definedName>
    <definedName name="_vena_MultiSiteS1_MultiSiteB1_C_FV_e3545e3dcc52420a84dcdae3a23a4597_19">#REF!</definedName>
    <definedName name="_vena_MultiSiteS1_MultiSiteB1_C_FV_e3545e3dcc52420a84dcdae3a23a4597_20">#REF!</definedName>
    <definedName name="_vena_MultiSiteS1_MultiSiteB1_C_FV_e3545e3dcc52420a84dcdae3a23a4597_21">#REF!</definedName>
    <definedName name="_vena_MultiSiteS1_MultiSiteB1_C_FV_e3545e3dcc52420a84dcdae3a23a4597_4">#REF!</definedName>
    <definedName name="_vena_MultiSiteS1_MultiSiteB1_C_FV_e3545e3dcc52420a84dcdae3a23a4597_5">#REF!</definedName>
    <definedName name="_vena_MultiSiteS1_MultiSiteB1_C_FV_e3545e3dcc52420a84dcdae3a23a4597_6">#REF!</definedName>
    <definedName name="_vena_MultiSiteS1_MultiSiteB1_C_FV_e3545e3dcc52420a84dcdae3a23a4597_7">#REF!</definedName>
    <definedName name="_vena_MultiSiteS1_MultiSiteB1_C_FV_e3545e3dcc52420a84dcdae3a23a4597_8">#REF!</definedName>
    <definedName name="_vena_MultiSiteS1_MultiSiteB1_C_FV_e3545e3dcc52420a84dcdae3a23a4597_9">#REF!</definedName>
    <definedName name="_vena_MultiSiteS1_MultiSiteB1_R_5_632005310852890630">#REF!</definedName>
    <definedName name="_vena_MultiSiteS1_MultiSiteB1_R_5_632005310886445064">#REF!</definedName>
    <definedName name="_vena_MultiSiteS1_MultiSiteB1_R_5_632005310945165312">#REF!</definedName>
    <definedName name="_vena_MultiSiteS1_MultiSiteB1_R_5_632005310945165314">#REF!</definedName>
    <definedName name="_vena_MultiSiteS1_MultiSiteB1_R_5_632005311058411522">#REF!</definedName>
    <definedName name="_vena_MultiSiteS1_MultiSiteB1_R_5_632005311196823560">#REF!</definedName>
    <definedName name="_vena_MultiSiteS1_MultiSiteB1_R_5_632005311372984320">#REF!</definedName>
    <definedName name="_vena_MultiSiteS1_MultiSiteB1_R_5_632005311372984322">#REF!</definedName>
    <definedName name="_vena_MultiSiteS1_MultiSiteB1_R_5_632005311444287488">#REF!</definedName>
    <definedName name="_vena_MultiSiteS1_MultiSiteB1_R_5_632005311528173572">#REF!</definedName>
    <definedName name="_vena_MultiSiteS1_MultiSiteB1_R_5_632005311540756484">#REF!</definedName>
    <definedName name="_vena_MultiSiteS1_MultiSiteB1_R_5_632005311565922306">#REF!</definedName>
    <definedName name="_vena_MultiSiteS1_MultiSiteB1_R_5_632005311909855232">#REF!</definedName>
    <definedName name="_vena_MultiSiteS1_MultiSiteB1_R_5_632005311943409666">#REF!</definedName>
    <definedName name="_vena_MultiSiteS1_MultiSiteB1_R_5_632005312094404608">#REF!</definedName>
    <definedName name="_vena_MultiSiteS1_MultiSiteB1_R_5_632005312153124864">#REF!</definedName>
    <definedName name="_vena_MultiSiteS1_MultiSiteB1_R_5_632005312295731204">#REF!</definedName>
    <definedName name="_vena_MultiSiteS1_MultiSiteB1_R_5_632005312337674244">#REF!</definedName>
    <definedName name="_vena_MultiSiteS1_MultiSiteB1_R_5_632005312371228680">#REF!</definedName>
    <definedName name="_vena_MultiSiteS1_MultiSiteB1_R_5_632005312526417920">#REF!</definedName>
    <definedName name="_vena_MultiSiteS1_MultiSiteB1_R_5_632005312539000840">#REF!</definedName>
    <definedName name="_vena_MultiSiteS1_MultiSiteB1_R_5_632005312547389442">#REF!</definedName>
    <definedName name="_vena_MultiSiteS1_MultiSiteB1_R_5_697602918727680000">#REF!</definedName>
    <definedName name="_vena_MultiSiteS1_MultiSiteB1_R_FV_42f34b52efc14701904e2bd69b949ebb">#REF!</definedName>
    <definedName name="_vena_MultiSiteS1_MultiSiteB1_R_FV_42f34b52efc14701904e2bd69b949ebb_1">#REF!</definedName>
    <definedName name="_vena_MultiSiteS1_MultiSiteB1_R_FV_42f34b52efc14701904e2bd69b949ebb_151">#REF!</definedName>
    <definedName name="_vena_MultiSiteS1_MultiSiteB1_R_FV_42f34b52efc14701904e2bd69b949ebb_152">#REF!</definedName>
    <definedName name="_vena_MultiSiteS1_MultiSiteB1_R_FV_42f34b52efc14701904e2bd69b949ebb_153">#REF!</definedName>
    <definedName name="_vena_MultiSiteS1_MultiSiteB1_R_FV_42f34b52efc14701904e2bd69b949ebb_154">#REF!</definedName>
    <definedName name="_vena_MultiSiteS1_MultiSiteB1_R_FV_42f34b52efc14701904e2bd69b949ebb_155">#REF!</definedName>
    <definedName name="_vena_MultiSiteS1_MultiSiteB1_R_FV_42f34b52efc14701904e2bd69b949ebb_156">#REF!</definedName>
    <definedName name="_vena_MultiSiteS1_MultiSiteB1_R_FV_42f34b52efc14701904e2bd69b949ebb_157">#REF!</definedName>
    <definedName name="_vena_MultiSiteS1_MultiSiteB1_R_FV_42f34b52efc14701904e2bd69b949ebb_158">#REF!</definedName>
    <definedName name="_vena_MultiSiteS1_MultiSiteB1_R_FV_42f34b52efc14701904e2bd69b949ebb_159">#REF!</definedName>
    <definedName name="_vena_MultiSiteS1_MultiSiteB1_R_FV_42f34b52efc14701904e2bd69b949ebb_160">#REF!</definedName>
    <definedName name="_vena_MultiSiteS1_MultiSiteB1_R_FV_42f34b52efc14701904e2bd69b949ebb_161">#REF!</definedName>
    <definedName name="_vena_MultiSiteS1_MultiSiteB1_R_FV_42f34b52efc14701904e2bd69b949ebb_162">#REF!</definedName>
    <definedName name="_vena_MultiSiteS1_MultiSiteB1_R_FV_42f34b52efc14701904e2bd69b949ebb_163">#REF!</definedName>
    <definedName name="_vena_MultiSiteS1_MultiSiteB1_R_FV_42f34b52efc14701904e2bd69b949ebb_164">#REF!</definedName>
    <definedName name="_vena_MultiSiteS1_MultiSiteB1_R_FV_42f34b52efc14701904e2bd69b949ebb_165">#REF!</definedName>
    <definedName name="_vena_MultiSiteS1_MultiSiteB1_R_FV_42f34b52efc14701904e2bd69b949ebb_166">#REF!</definedName>
    <definedName name="_vena_MultiSiteS1_MultiSiteB1_R_FV_42f34b52efc14701904e2bd69b949ebb_167">#REF!</definedName>
    <definedName name="_vena_MultiSiteS1_MultiSiteB1_R_FV_42f34b52efc14701904e2bd69b949ebb_168">#REF!</definedName>
    <definedName name="_vena_MultiSiteS1_MultiSiteB1_R_FV_42f34b52efc14701904e2bd69b949ebb_169">#REF!</definedName>
    <definedName name="_vena_MultiSiteS1_MultiSiteB1_R_FV_42f34b52efc14701904e2bd69b949ebb_170">#REF!</definedName>
    <definedName name="_vena_MultiSiteS1_MultiSiteB1_R_FV_42f34b52efc14701904e2bd69b949ebb_171">#REF!</definedName>
    <definedName name="_vena_MultiSiteS1_MultiSiteB1_R_FV_42f34b52efc14701904e2bd69b949ebb_172">#REF!</definedName>
    <definedName name="_vena_MultiSiteS1_MultiSiteB1_R_FV_42f34b52efc14701904e2bd69b949ebb_173">#REF!</definedName>
    <definedName name="_vena_MultiSiteS1_MultiSiteB1_R_FV_42f34b52efc14701904e2bd69b949ebb_174">#REF!</definedName>
    <definedName name="_vena_MultiSiteS1_MultiSiteB1_R_FV_42f34b52efc14701904e2bd69b949ebb_175">#REF!</definedName>
    <definedName name="_vena_MultiSiteS1_MultiSiteB1_R_FV_42f34b52efc14701904e2bd69b949ebb_176">#REF!</definedName>
    <definedName name="_vena_MultiSiteS1_MultiSiteB1_R_FV_42f34b52efc14701904e2bd69b949ebb_177">#REF!</definedName>
    <definedName name="_vena_MultiSiteS1_MultiSiteB1_R_FV_42f34b52efc14701904e2bd69b949ebb_178">#REF!</definedName>
    <definedName name="_vena_MultiSiteS1_MultiSiteB1_R_FV_42f34b52efc14701904e2bd69b949ebb_179">#REF!</definedName>
    <definedName name="_vena_MultiSiteS1_MultiSiteB1_R_FV_42f34b52efc14701904e2bd69b949ebb_180">#REF!</definedName>
    <definedName name="_vena_MultiSiteS1_MultiSiteB1_R_FV_42f34b52efc14701904e2bd69b949ebb_181">#REF!</definedName>
    <definedName name="_vena_MultiSiteS1_MultiSiteB1_R_FV_42f34b52efc14701904e2bd69b949ebb_182">#REF!</definedName>
    <definedName name="_vena_MultiSiteS1_MultiSiteB1_R_FV_42f34b52efc14701904e2bd69b949ebb_183">#REF!</definedName>
    <definedName name="_vena_MultiSiteS1_MultiSiteB1_R_FV_42f34b52efc14701904e2bd69b949ebb_184">#REF!</definedName>
    <definedName name="_vena_MultiSiteS1_MultiSiteB1_R_FV_42f34b52efc14701904e2bd69b949ebb_185">#REF!</definedName>
    <definedName name="_vena_MultiSiteS1_MultiSiteB1_R_FV_42f34b52efc14701904e2bd69b949ebb_186">#REF!</definedName>
    <definedName name="_vena_MultiSiteS1_MultiSiteB1_R_FV_42f34b52efc14701904e2bd69b949ebb_187">#REF!</definedName>
    <definedName name="_vena_MultiSiteS1_MultiSiteB1_R_FV_42f34b52efc14701904e2bd69b949ebb_188">#REF!</definedName>
    <definedName name="_vena_MultiSiteS1_MultiSiteB1_R_FV_42f34b52efc14701904e2bd69b949ebb_189">#REF!</definedName>
    <definedName name="_vena_MultiSiteS1_MultiSiteB1_R_FV_42f34b52efc14701904e2bd69b949ebb_190">#REF!</definedName>
    <definedName name="_vena_MultiSiteS1_MultiSiteB1_R_FV_42f34b52efc14701904e2bd69b949ebb_191">#REF!</definedName>
    <definedName name="_vena_MultiSiteS1_MultiSiteB1_R_FV_42f34b52efc14701904e2bd69b949ebb_192">#REF!</definedName>
    <definedName name="_vena_MultiSiteS1_MultiSiteB1_R_FV_42f34b52efc14701904e2bd69b949ebb_193">#REF!</definedName>
    <definedName name="_vena_MultiSiteS1_MultiSiteB1_R_FV_42f34b52efc14701904e2bd69b949ebb_194">#REF!</definedName>
    <definedName name="_vena_MultiSiteS1_MultiSiteB1_R_FV_42f34b52efc14701904e2bd69b949ebb_195">#REF!</definedName>
    <definedName name="_vena_MultiSiteS1_MultiSiteB1_R_FV_42f34b52efc14701904e2bd69b949ebb_196">#REF!</definedName>
    <definedName name="_vena_MultiSiteS1_MultiSiteB1_R_FV_42f34b52efc14701904e2bd69b949ebb_197">#REF!</definedName>
    <definedName name="_vena_MultiSiteS1_MultiSiteB1_R_FV_42f34b52efc14701904e2bd69b949ebb_198">#REF!</definedName>
    <definedName name="_vena_MultiSiteS1_MultiSiteB1_R_FV_42f34b52efc14701904e2bd69b949ebb_199">#REF!</definedName>
    <definedName name="_vena_MultiSiteS1_MultiSiteB1_R_FV_42f34b52efc14701904e2bd69b949ebb_2">#REF!</definedName>
    <definedName name="_vena_MultiSiteS1_MultiSiteB1_R_FV_42f34b52efc14701904e2bd69b949ebb_200">#REF!</definedName>
    <definedName name="_vena_MultiSiteS1_MultiSiteB1_R_FV_42f34b52efc14701904e2bd69b949ebb_201">#REF!</definedName>
    <definedName name="_vena_MultiSiteS1_MultiSiteB1_R_FV_42f34b52efc14701904e2bd69b949ebb_202">#REF!</definedName>
    <definedName name="_vena_MultiSiteS1_MultiSiteB1_R_FV_42f34b52efc14701904e2bd69b949ebb_203">#REF!</definedName>
    <definedName name="_vena_MultiSiteS1_MultiSiteB1_R_FV_42f34b52efc14701904e2bd69b949ebb_204">#REF!</definedName>
    <definedName name="_vena_MultiSiteS1_MultiSiteB1_R_FV_42f34b52efc14701904e2bd69b949ebb_205">#REF!</definedName>
    <definedName name="_vena_MultiSiteS1_MultiSiteB1_R_FV_42f34b52efc14701904e2bd69b949ebb_206">#REF!</definedName>
    <definedName name="_vena_MultiSiteS1_MultiSiteB1_R_FV_42f34b52efc14701904e2bd69b949ebb_207">#REF!</definedName>
    <definedName name="_vena_MultiSiteS1_MultiSiteB1_R_FV_42f34b52efc14701904e2bd69b949ebb_208">#REF!</definedName>
    <definedName name="_vena_MultiSiteS1_MultiSiteB1_R_FV_42f34b52efc14701904e2bd69b949ebb_209">#REF!</definedName>
    <definedName name="_vena_MultiSiteS1_MultiSiteB1_R_FV_42f34b52efc14701904e2bd69b949ebb_210">#REF!</definedName>
    <definedName name="_vena_MultiSiteS1_MultiSiteB1_R_FV_42f34b52efc14701904e2bd69b949ebb_211">#REF!</definedName>
    <definedName name="_vena_MultiSiteS1_MultiSiteB1_R_FV_42f34b52efc14701904e2bd69b949ebb_212">#REF!</definedName>
    <definedName name="_vena_MultiSiteS1_MultiSiteB1_R_FV_42f34b52efc14701904e2bd69b949ebb_213">#REF!</definedName>
    <definedName name="_vena_MultiSiteS1_MultiSiteB1_R_FV_42f34b52efc14701904e2bd69b949ebb_214">#REF!</definedName>
    <definedName name="_vena_MultiSiteS1_MultiSiteB1_R_FV_42f34b52efc14701904e2bd69b949ebb_215">#REF!</definedName>
    <definedName name="_vena_MultiSiteS1_MultiSiteB1_R_FV_42f34b52efc14701904e2bd69b949ebb_216">#REF!</definedName>
    <definedName name="_vena_MultiSiteS1_MultiSiteB1_R_FV_42f34b52efc14701904e2bd69b949ebb_217">#REF!</definedName>
    <definedName name="_vena_MultiSiteS1_MultiSiteB1_R_FV_42f34b52efc14701904e2bd69b949ebb_218">#REF!</definedName>
    <definedName name="_vena_MultiSiteS1_MultiSiteB1_R_FV_42f34b52efc14701904e2bd69b949ebb_219">#REF!</definedName>
    <definedName name="_vena_MultiSiteS1_MultiSiteB1_R_FV_42f34b52efc14701904e2bd69b949ebb_220">#REF!</definedName>
    <definedName name="_vena_MultiSiteS1_MultiSiteB1_R_FV_42f34b52efc14701904e2bd69b949ebb_221">#REF!</definedName>
    <definedName name="_vena_MultiSiteS1_MultiSiteB1_R_FV_42f34b52efc14701904e2bd69b949ebb_222">#REF!</definedName>
    <definedName name="_vena_MultiSiteS1_MultiSiteB1_R_FV_42f34b52efc14701904e2bd69b949ebb_223">#REF!</definedName>
    <definedName name="_vena_MultiSiteS1_MultiSiteB1_R_FV_42f34b52efc14701904e2bd69b949ebb_224">#REF!</definedName>
    <definedName name="_vena_MultiSiteS1_MultiSiteB1_R_FV_42f34b52efc14701904e2bd69b949ebb_225">#REF!</definedName>
    <definedName name="_vena_MultiSiteS1_MultiSiteB1_R_FV_42f34b52efc14701904e2bd69b949ebb_226">#REF!</definedName>
    <definedName name="_vena_MultiSiteS1_MultiSiteB1_R_FV_42f34b52efc14701904e2bd69b949ebb_227">#REF!</definedName>
    <definedName name="_vena_MultiSiteS1_MultiSiteB1_R_FV_42f34b52efc14701904e2bd69b949ebb_228">#REF!</definedName>
    <definedName name="_vena_MultiSiteS1_MultiSiteB1_R_FV_42f34b52efc14701904e2bd69b949ebb_229">#REF!</definedName>
    <definedName name="_vena_MultiSiteS1_MultiSiteB1_R_FV_42f34b52efc14701904e2bd69b949ebb_230">#REF!</definedName>
    <definedName name="_vena_MultiSiteS1_MultiSiteB1_R_FV_42f34b52efc14701904e2bd69b949ebb_231">#REF!</definedName>
    <definedName name="_vena_MultiSiteS1_MultiSiteB1_R_FV_42f34b52efc14701904e2bd69b949ebb_232">#REF!</definedName>
    <definedName name="_vena_MultiSiteS1_MultiSiteB1_R_FV_42f34b52efc14701904e2bd69b949ebb_233">#REF!</definedName>
    <definedName name="_vena_MultiSiteS1_MultiSiteB1_R_FV_42f34b52efc14701904e2bd69b949ebb_234">#REF!</definedName>
    <definedName name="_vena_MultiSiteS1_MultiSiteB1_R_FV_42f34b52efc14701904e2bd69b949ebb_235">#REF!</definedName>
    <definedName name="_vena_MultiSiteS1_MultiSiteB1_R_FV_42f34b52efc14701904e2bd69b949ebb_236">#REF!</definedName>
    <definedName name="_vena_MultiSiteS1_MultiSiteB1_R_FV_42f34b52efc14701904e2bd69b949ebb_237">#REF!</definedName>
    <definedName name="_vena_MultiSiteS1_MultiSiteB1_R_FV_42f34b52efc14701904e2bd69b949ebb_238">#REF!</definedName>
    <definedName name="_vena_MultiSiteS1_MultiSiteB1_R_FV_42f34b52efc14701904e2bd69b949ebb_239">#REF!</definedName>
    <definedName name="_vena_MultiSiteS1_MultiSiteB1_R_FV_42f34b52efc14701904e2bd69b949ebb_240">#REF!</definedName>
    <definedName name="_vena_MultiSiteS1_MultiSiteB1_R_FV_42f34b52efc14701904e2bd69b949ebb_241">#REF!</definedName>
    <definedName name="_vena_MultiSiteS1_MultiSiteB1_R_FV_42f34b52efc14701904e2bd69b949ebb_242">#REF!</definedName>
    <definedName name="_vena_MultiSiteS1_MultiSiteB1_R_FV_42f34b52efc14701904e2bd69b949ebb_243">#REF!</definedName>
    <definedName name="_vena_MultiSiteS1_MultiSiteB1_R_FV_42f34b52efc14701904e2bd69b949ebb_244">#REF!</definedName>
    <definedName name="_vena_MultiSiteS1_MultiSiteB1_R_FV_42f34b52efc14701904e2bd69b949ebb_245">#REF!</definedName>
    <definedName name="_vena_MultiSiteS1_MultiSiteB1_R_FV_42f34b52efc14701904e2bd69b949ebb_246">#REF!</definedName>
    <definedName name="_vena_MultiSiteS1_MultiSiteB1_R_FV_42f34b52efc14701904e2bd69b949ebb_247">#REF!</definedName>
    <definedName name="_vena_MultiSiteS1_MultiSiteB1_R_FV_42f34b52efc14701904e2bd69b949ebb_248">#REF!</definedName>
    <definedName name="_vena_MultiSiteS1_MultiSiteB1_R_FV_42f34b52efc14701904e2bd69b949ebb_249">#REF!</definedName>
    <definedName name="_vena_MultiSiteS1_MultiSiteB1_R_FV_42f34b52efc14701904e2bd69b949ebb_250">#REF!</definedName>
    <definedName name="_vena_MultiSiteS1_MultiSiteB1_R_FV_42f34b52efc14701904e2bd69b949ebb_251">#REF!</definedName>
    <definedName name="_vena_MultiSiteS1_MultiSiteB1_R_FV_42f34b52efc14701904e2bd69b949ebb_252">#REF!</definedName>
    <definedName name="_vena_MultiSiteS1_MultiSiteB1_R_FV_42f34b52efc14701904e2bd69b949ebb_253">#REF!</definedName>
    <definedName name="_vena_MultiSiteS1_MultiSiteB1_R_FV_42f34b52efc14701904e2bd69b949ebb_254">#REF!</definedName>
    <definedName name="_vena_MultiSiteS1_MultiSiteB1_R_FV_42f34b52efc14701904e2bd69b949ebb_255">#REF!</definedName>
    <definedName name="_vena_MultiSiteS1_MultiSiteB1_R_FV_42f34b52efc14701904e2bd69b949ebb_256">#REF!</definedName>
    <definedName name="_vena_MultiSiteS1_MultiSiteB1_R_FV_42f34b52efc14701904e2bd69b949ebb_257">#REF!</definedName>
    <definedName name="_vena_MultiSiteS1_MultiSiteB1_R_FV_42f34b52efc14701904e2bd69b949ebb_258">#REF!</definedName>
    <definedName name="_vena_MultiSiteS1_MultiSiteB1_R_FV_42f34b52efc14701904e2bd69b949ebb_259">#REF!</definedName>
    <definedName name="_vena_MultiSiteS1_MultiSiteB1_R_FV_42f34b52efc14701904e2bd69b949ebb_260">#REF!</definedName>
    <definedName name="_vena_MultiSiteS1_MultiSiteB1_R_FV_42f34b52efc14701904e2bd69b949ebb_261">#REF!</definedName>
    <definedName name="_vena_MultiSiteS1_MultiSiteB1_R_FV_42f34b52efc14701904e2bd69b949ebb_262">#REF!</definedName>
    <definedName name="_vena_MultiSiteS1_MultiSiteB1_R_FV_42f34b52efc14701904e2bd69b949ebb_263">#REF!</definedName>
    <definedName name="_vena_MultiSiteS1_MultiSiteB1_R_FV_42f34b52efc14701904e2bd69b949ebb_264">#REF!</definedName>
    <definedName name="_vena_MultiSiteS1_MultiSiteB1_R_FV_42f34b52efc14701904e2bd69b949ebb_265">#REF!</definedName>
    <definedName name="_vena_MultiSiteS1_MultiSiteB1_R_FV_42f34b52efc14701904e2bd69b949ebb_266">#REF!</definedName>
    <definedName name="_vena_MultiSiteS1_MultiSiteB1_R_FV_42f34b52efc14701904e2bd69b949ebb_267">#REF!</definedName>
    <definedName name="_vena_MultiSiteS1_MultiSiteB1_R_FV_42f34b52efc14701904e2bd69b949ebb_268">#REF!</definedName>
    <definedName name="_vena_MultiSiteS1_MultiSiteB1_R_FV_42f34b52efc14701904e2bd69b949ebb_269">#REF!</definedName>
    <definedName name="_vena_MultiSiteS1_MultiSiteB1_R_FV_42f34b52efc14701904e2bd69b949ebb_270">#REF!</definedName>
    <definedName name="_vena_MultiSiteS1_MultiSiteB1_R_FV_42f34b52efc14701904e2bd69b949ebb_271">#REF!</definedName>
    <definedName name="_vena_MultiSiteS1_MultiSiteB1_R_FV_42f34b52efc14701904e2bd69b949ebb_272">#REF!</definedName>
    <definedName name="_vena_MultiSiteS1_MultiSiteB1_R_FV_42f34b52efc14701904e2bd69b949ebb_273">#REF!</definedName>
    <definedName name="_vena_MultiSiteS1_MultiSiteB1_R_FV_42f34b52efc14701904e2bd69b949ebb_274">#REF!</definedName>
    <definedName name="_vena_MultiSiteS1_MultiSiteB1_R_FV_42f34b52efc14701904e2bd69b949ebb_275">#REF!</definedName>
    <definedName name="_vena_MultiSiteS1_MultiSiteB1_R_FV_42f34b52efc14701904e2bd69b949ebb_276">#REF!</definedName>
    <definedName name="_vena_MultiSiteS1_MultiSiteB1_R_FV_42f34b52efc14701904e2bd69b949ebb_277">#REF!</definedName>
    <definedName name="_vena_MultiSiteS1_MultiSiteB1_R_FV_42f34b52efc14701904e2bd69b949ebb_278">#REF!</definedName>
    <definedName name="_vena_MultiSiteS1_MultiSiteB1_R_FV_42f34b52efc14701904e2bd69b949ebb_279">#REF!</definedName>
    <definedName name="_vena_MultiSiteS1_MultiSiteB1_R_FV_42f34b52efc14701904e2bd69b949ebb_280">#REF!</definedName>
    <definedName name="_vena_MultiSiteS1_MultiSiteB1_R_FV_42f34b52efc14701904e2bd69b949ebb_281">#REF!</definedName>
    <definedName name="_vena_MultiSiteS1_MultiSiteB1_R_FV_42f34b52efc14701904e2bd69b949ebb_282">#REF!</definedName>
    <definedName name="_vena_MultiSiteS1_MultiSiteB1_R_FV_42f34b52efc14701904e2bd69b949ebb_283">#REF!</definedName>
    <definedName name="_vena_MultiSiteS1_MultiSiteB1_R_FV_42f34b52efc14701904e2bd69b949ebb_284">#REF!</definedName>
    <definedName name="_vena_MultiSiteS1_MultiSiteB1_R_FV_42f34b52efc14701904e2bd69b949ebb_285">#REF!</definedName>
    <definedName name="_vena_MultiSiteS1_MultiSiteB1_R_FV_42f34b52efc14701904e2bd69b949ebb_286">#REF!</definedName>
    <definedName name="_vena_MultiSiteS1_MultiSiteB1_R_FV_42f34b52efc14701904e2bd69b949ebb_287">#REF!</definedName>
    <definedName name="_vena_MultiSiteS1_MultiSiteB1_R_FV_42f34b52efc14701904e2bd69b949ebb_288">#REF!</definedName>
    <definedName name="_vena_MultiSiteS1_MultiSiteB1_R_FV_42f34b52efc14701904e2bd69b949ebb_289">#REF!</definedName>
    <definedName name="_vena_MultiSiteS1_MultiSiteB1_R_FV_42f34b52efc14701904e2bd69b949ebb_290">#REF!</definedName>
    <definedName name="_vena_MultiSiteS1_MultiSiteB1_R_FV_42f34b52efc14701904e2bd69b949ebb_291">#REF!</definedName>
    <definedName name="_vena_MultiSiteS1_MultiSiteB1_R_FV_42f34b52efc14701904e2bd69b949ebb_292">#REF!</definedName>
    <definedName name="_vena_MultiSiteS1_MultiSiteB1_R_FV_42f34b52efc14701904e2bd69b949ebb_293">#REF!</definedName>
    <definedName name="_vena_MultiSiteS1_MultiSiteB1_R_FV_42f34b52efc14701904e2bd69b949ebb_294">#REF!</definedName>
    <definedName name="_vena_MultiSiteS1_MultiSiteB1_R_FV_42f34b52efc14701904e2bd69b949ebb_295">#REF!</definedName>
    <definedName name="_vena_MultiSiteS1_MultiSiteB1_R_FV_42f34b52efc14701904e2bd69b949ebb_296">#REF!</definedName>
    <definedName name="_vena_MultiSiteS1_MultiSiteB1_R_FV_42f34b52efc14701904e2bd69b949ebb_297">#REF!</definedName>
    <definedName name="_vena_MultiSiteS1_MultiSiteB1_R_FV_42f34b52efc14701904e2bd69b949ebb_298">#REF!</definedName>
    <definedName name="_vena_MultiSiteS1_MultiSiteB1_R_FV_42f34b52efc14701904e2bd69b949ebb_299">#REF!</definedName>
    <definedName name="_vena_MultiSiteS1_MultiSiteB1_R_FV_42f34b52efc14701904e2bd69b949ebb_3">#REF!</definedName>
    <definedName name="_vena_MultiSiteS1_MultiSiteB1_R_FV_42f34b52efc14701904e2bd69b949ebb_300">#REF!</definedName>
    <definedName name="_vena_MultiSiteS1_MultiSiteB1_R_FV_42f34b52efc14701904e2bd69b949ebb_301">#REF!</definedName>
    <definedName name="_vena_MultiSiteS1_MultiSiteB1_R_FV_42f34b52efc14701904e2bd69b949ebb_302">#REF!</definedName>
    <definedName name="_vena_MultiSiteS1_MultiSiteB1_R_FV_42f34b52efc14701904e2bd69b949ebb_303">#REF!</definedName>
    <definedName name="_vena_MultiSiteS1_MultiSiteB1_R_FV_42f34b52efc14701904e2bd69b949ebb_304">#REF!</definedName>
    <definedName name="_vena_MultiSiteS1_MultiSiteB1_R_FV_42f34b52efc14701904e2bd69b949ebb_305">#REF!</definedName>
    <definedName name="_vena_MultiSiteS1_MultiSiteB1_R_FV_42f34b52efc14701904e2bd69b949ebb_306">#REF!</definedName>
    <definedName name="_vena_MultiSiteS1_MultiSiteB1_R_FV_42f34b52efc14701904e2bd69b949ebb_307">#REF!</definedName>
    <definedName name="_vena_MultiSiteS1_MultiSiteB1_R_FV_42f34b52efc14701904e2bd69b949ebb_308">#REF!</definedName>
    <definedName name="_vena_MultiSiteS1_MultiSiteB1_R_FV_42f34b52efc14701904e2bd69b949ebb_309">#REF!</definedName>
    <definedName name="_vena_MultiSiteS1_MultiSiteB1_R_FV_42f34b52efc14701904e2bd69b949ebb_310">#REF!</definedName>
    <definedName name="_vena_MultiSiteS1_MultiSiteB1_R_FV_42f34b52efc14701904e2bd69b949ebb_311">#REF!</definedName>
    <definedName name="_vena_MultiSiteS1_MultiSiteB1_R_FV_42f34b52efc14701904e2bd69b949ebb_312">#REF!</definedName>
    <definedName name="_vena_MultiSiteS1_MultiSiteB1_R_FV_42f34b52efc14701904e2bd69b949ebb_313">#REF!</definedName>
    <definedName name="_vena_MultiSiteS1_MultiSiteB1_R_FV_42f34b52efc14701904e2bd69b949ebb_314">#REF!</definedName>
    <definedName name="_vena_MultiSiteS1_MultiSiteB1_R_FV_42f34b52efc14701904e2bd69b949ebb_315">#REF!</definedName>
    <definedName name="_vena_MultiSiteS1_MultiSiteB1_R_FV_42f34b52efc14701904e2bd69b949ebb_316">#REF!</definedName>
    <definedName name="_vena_MultiSiteS1_MultiSiteB1_R_FV_42f34b52efc14701904e2bd69b949ebb_317">#REF!</definedName>
    <definedName name="_vena_MultiSiteS1_MultiSiteB1_R_FV_42f34b52efc14701904e2bd69b949ebb_318">#REF!</definedName>
    <definedName name="_vena_MultiSiteS1_MultiSiteB1_R_FV_42f34b52efc14701904e2bd69b949ebb_319">#REF!</definedName>
    <definedName name="_vena_MultiSiteS1_MultiSiteB1_R_FV_42f34b52efc14701904e2bd69b949ebb_320">#REF!</definedName>
    <definedName name="_vena_MultiSiteS1_MultiSiteB1_R_FV_42f34b52efc14701904e2bd69b949ebb_321">#REF!</definedName>
    <definedName name="_vena_MultiSiteS1_MultiSiteB1_R_FV_42f34b52efc14701904e2bd69b949ebb_322">#REF!</definedName>
    <definedName name="_vena_MultiSiteS1_MultiSiteB1_R_FV_42f34b52efc14701904e2bd69b949ebb_323">#REF!</definedName>
    <definedName name="_vena_MultiSiteS1_MultiSiteB1_R_FV_42f34b52efc14701904e2bd69b949ebb_324">#REF!</definedName>
    <definedName name="_vena_MultiSiteS1_MultiSiteB1_R_FV_42f34b52efc14701904e2bd69b949ebb_325">#REF!</definedName>
    <definedName name="_vena_MultiSiteS1_MultiSiteB1_R_FV_42f34b52efc14701904e2bd69b949ebb_326">#REF!</definedName>
    <definedName name="_vena_MultiSiteS1_MultiSiteB1_R_FV_42f34b52efc14701904e2bd69b949ebb_327">#REF!</definedName>
    <definedName name="_vena_MultiSiteS1_MultiSiteB1_R_FV_42f34b52efc14701904e2bd69b949ebb_328">#REF!</definedName>
    <definedName name="_vena_MultiSiteS1_MultiSiteB1_R_FV_42f34b52efc14701904e2bd69b949ebb_329">#REF!</definedName>
    <definedName name="_vena_MultiSiteS1_MultiSiteB1_R_FV_42f34b52efc14701904e2bd69b949ebb_330">#REF!</definedName>
    <definedName name="_vena_MultiSiteS1_MultiSiteB1_R_FV_42f34b52efc14701904e2bd69b949ebb_331">#REF!</definedName>
    <definedName name="_vena_MultiSiteS1_MultiSiteB1_R_FV_42f34b52efc14701904e2bd69b949ebb_332">#REF!</definedName>
    <definedName name="_vena_MultiSiteS1_MultiSiteB1_R_FV_42f34b52efc14701904e2bd69b949ebb_333">#REF!</definedName>
    <definedName name="_vena_MultiSiteS1_MultiSiteB1_R_FV_42f34b52efc14701904e2bd69b949ebb_334">#REF!</definedName>
    <definedName name="_vena_MultiSiteS1_MultiSiteB1_R_FV_42f34b52efc14701904e2bd69b949ebb_335">#REF!</definedName>
    <definedName name="_vena_MultiSiteS1_MultiSiteB1_R_FV_42f34b52efc14701904e2bd69b949ebb_336">#REF!</definedName>
    <definedName name="_vena_MultiSiteS1_MultiSiteB1_R_FV_42f34b52efc14701904e2bd69b949ebb_337">#REF!</definedName>
    <definedName name="_vena_MultiSiteS1_MultiSiteB1_R_FV_42f34b52efc14701904e2bd69b949ebb_338">#REF!</definedName>
    <definedName name="_vena_MultiSiteS1_MultiSiteB1_R_FV_42f34b52efc14701904e2bd69b949ebb_339">#REF!</definedName>
    <definedName name="_vena_MultiSiteS1_MultiSiteB1_R_FV_42f34b52efc14701904e2bd69b949ebb_340">#REF!</definedName>
    <definedName name="_vena_MultiSiteS1_MultiSiteB1_R_FV_42f34b52efc14701904e2bd69b949ebb_341">#REF!</definedName>
    <definedName name="_vena_MultiSiteS1_MultiSiteB1_R_FV_42f34b52efc14701904e2bd69b949ebb_342">#REF!</definedName>
    <definedName name="_vena_MultiSiteS1_MultiSiteB1_R_FV_42f34b52efc14701904e2bd69b949ebb_343">#REF!</definedName>
    <definedName name="_vena_MultiSiteS1_MultiSiteB1_R_FV_42f34b52efc14701904e2bd69b949ebb_344">#REF!</definedName>
    <definedName name="_vena_MultiSiteS1_MultiSiteB1_R_FV_42f34b52efc14701904e2bd69b949ebb_345">#REF!</definedName>
    <definedName name="_vena_MultiSiteS1_MultiSiteB1_R_FV_42f34b52efc14701904e2bd69b949ebb_346">#REF!</definedName>
    <definedName name="_vena_MultiSiteS1_MultiSiteB1_R_FV_42f34b52efc14701904e2bd69b949ebb_347">#REF!</definedName>
    <definedName name="_vena_MultiSiteS1_MultiSiteB1_R_FV_42f34b52efc14701904e2bd69b949ebb_348">#REF!</definedName>
    <definedName name="_vena_MultiSiteS1_MultiSiteB1_R_FV_42f34b52efc14701904e2bd69b949ebb_349">#REF!</definedName>
    <definedName name="_vena_MultiSiteS1_MultiSiteB1_R_FV_42f34b52efc14701904e2bd69b949ebb_350">#REF!</definedName>
    <definedName name="_vena_MultiSiteS1_MultiSiteB1_R_FV_42f34b52efc14701904e2bd69b949ebb_351">#REF!</definedName>
    <definedName name="_vena_MultiSiteS1_MultiSiteB1_R_FV_42f34b52efc14701904e2bd69b949ebb_352">#REF!</definedName>
    <definedName name="_vena_MultiSiteS1_MultiSiteB1_R_FV_42f34b52efc14701904e2bd69b949ebb_353">#REF!</definedName>
    <definedName name="_vena_MultiSiteS1_MultiSiteB1_R_FV_42f34b52efc14701904e2bd69b949ebb_354">#REF!</definedName>
    <definedName name="_vena_MultiSiteS1_MultiSiteB1_R_FV_42f34b52efc14701904e2bd69b949ebb_355">#REF!</definedName>
    <definedName name="_vena_MultiSiteS1_MultiSiteB1_R_FV_42f34b52efc14701904e2bd69b949ebb_356">#REF!</definedName>
    <definedName name="_vena_MultiSiteS1_MultiSiteB1_R_FV_42f34b52efc14701904e2bd69b949ebb_357">#REF!</definedName>
    <definedName name="_vena_MultiSiteS1_MultiSiteB1_R_FV_42f34b52efc14701904e2bd69b949ebb_358">#REF!</definedName>
    <definedName name="_vena_MultiSiteS1_MultiSiteB1_R_FV_42f34b52efc14701904e2bd69b949ebb_359">#REF!</definedName>
    <definedName name="_vena_MultiSiteS1_MultiSiteB1_R_FV_42f34b52efc14701904e2bd69b949ebb_360">#REF!</definedName>
    <definedName name="_vena_MultiSiteS1_MultiSiteB1_R_FV_42f34b52efc14701904e2bd69b949ebb_361">#REF!</definedName>
    <definedName name="_vena_MultiSiteS1_MultiSiteB1_R_FV_42f34b52efc14701904e2bd69b949ebb_362">#REF!</definedName>
    <definedName name="_vena_MultiSiteS1_MultiSiteB1_R_FV_42f34b52efc14701904e2bd69b949ebb_363">#REF!</definedName>
    <definedName name="_vena_MultiSiteS1_MultiSiteB1_R_FV_42f34b52efc14701904e2bd69b949ebb_364">#REF!</definedName>
    <definedName name="_vena_MultiSiteS1_MultiSiteB1_R_FV_42f34b52efc14701904e2bd69b949ebb_365">#REF!</definedName>
    <definedName name="_vena_MultiSiteS1_MultiSiteB1_R_FV_42f34b52efc14701904e2bd69b949ebb_366">#REF!</definedName>
    <definedName name="_vena_MultiSiteS1_MultiSiteB1_R_FV_42f34b52efc14701904e2bd69b949ebb_367">#REF!</definedName>
    <definedName name="_vena_MultiSiteS1_MultiSiteB1_R_FV_42f34b52efc14701904e2bd69b949ebb_368">#REF!</definedName>
    <definedName name="_vena_MultiSiteS1_MultiSiteB1_R_FV_42f34b52efc14701904e2bd69b949ebb_369">#REF!</definedName>
    <definedName name="_vena_MultiSiteS1_MultiSiteB1_R_FV_42f34b52efc14701904e2bd69b949ebb_370">#REF!</definedName>
    <definedName name="_vena_MultiSiteS1_MultiSiteB1_R_FV_42f34b52efc14701904e2bd69b949ebb_371">#REF!</definedName>
    <definedName name="_vena_MultiSiteS1_MultiSiteB1_R_FV_42f34b52efc14701904e2bd69b949ebb_372">#REF!</definedName>
    <definedName name="_vena_MultiSiteS1_MultiSiteB1_R_FV_42f34b52efc14701904e2bd69b949ebb_373">#REF!</definedName>
    <definedName name="_vena_MultiSiteS1_MultiSiteB1_R_FV_42f34b52efc14701904e2bd69b949ebb_374">#REF!</definedName>
    <definedName name="_vena_MultiSiteS1_MultiSiteB1_R_FV_42f34b52efc14701904e2bd69b949ebb_375">#REF!</definedName>
    <definedName name="_vena_MultiSiteS1_MultiSiteB1_R_FV_42f34b52efc14701904e2bd69b949ebb_376">#REF!</definedName>
    <definedName name="_vena_MultiSiteS1_MultiSiteB1_R_FV_42f34b52efc14701904e2bd69b949ebb_377">#REF!</definedName>
    <definedName name="_vena_MultiSiteS1_MultiSiteB1_R_FV_42f34b52efc14701904e2bd69b949ebb_378">#REF!</definedName>
    <definedName name="_vena_MultiSiteS1_MultiSiteB1_R_FV_42f34b52efc14701904e2bd69b949ebb_379">#REF!</definedName>
    <definedName name="_vena_MultiSiteS1_MultiSiteB1_R_FV_42f34b52efc14701904e2bd69b949ebb_380">#REF!</definedName>
    <definedName name="_vena_MultiSiteS1_MultiSiteB1_R_FV_42f34b52efc14701904e2bd69b949ebb_381">#REF!</definedName>
    <definedName name="_vena_MultiSiteS1_MultiSiteB1_R_FV_42f34b52efc14701904e2bd69b949ebb_382">#REF!</definedName>
    <definedName name="_vena_MultiSiteS1_MultiSiteB1_R_FV_42f34b52efc14701904e2bd69b949ebb_383">#REF!</definedName>
    <definedName name="_vena_MultiSiteS1_MultiSiteB1_R_FV_42f34b52efc14701904e2bd69b949ebb_384">#REF!</definedName>
    <definedName name="_vena_MultiSiteS1_MultiSiteB1_R_FV_42f34b52efc14701904e2bd69b949ebb_385">#REF!</definedName>
    <definedName name="_vena_MultiSiteS1_MultiSiteB1_R_FV_42f34b52efc14701904e2bd69b949ebb_386">#REF!</definedName>
    <definedName name="_vena_MultiSiteS1_MultiSiteB1_R_FV_42f34b52efc14701904e2bd69b949ebb_387">#REF!</definedName>
    <definedName name="_vena_MultiSiteS1_MultiSiteB1_R_FV_42f34b52efc14701904e2bd69b949ebb_388">#REF!</definedName>
    <definedName name="_vena_MultiSiteS1_MultiSiteB1_R_FV_42f34b52efc14701904e2bd69b949ebb_389">#REF!</definedName>
    <definedName name="_vena_MultiSiteS1_MultiSiteB1_R_FV_42f34b52efc14701904e2bd69b949ebb_390">#REF!</definedName>
    <definedName name="_vena_MultiSiteS1_MultiSiteB1_R_FV_42f34b52efc14701904e2bd69b949ebb_391">#REF!</definedName>
    <definedName name="_vena_MultiSiteS1_MultiSiteB1_R_FV_42f34b52efc14701904e2bd69b949ebb_392">#REF!</definedName>
    <definedName name="_vena_MultiSiteS1_MultiSiteB1_R_FV_42f34b52efc14701904e2bd69b949ebb_393">#REF!</definedName>
    <definedName name="_vena_MultiSiteS1_MultiSiteB1_R_FV_42f34b52efc14701904e2bd69b949ebb_394">#REF!</definedName>
    <definedName name="_vena_MultiSiteS1_MultiSiteB1_R_FV_42f34b52efc14701904e2bd69b949ebb_395">#REF!</definedName>
    <definedName name="_vena_MultiSiteS1_MultiSiteB1_R_FV_42f34b52efc14701904e2bd69b949ebb_396">#REF!</definedName>
    <definedName name="_vena_MultiSiteS1_MultiSiteB1_R_FV_42f34b52efc14701904e2bd69b949ebb_397">#REF!</definedName>
    <definedName name="_vena_MultiSiteS1_MultiSiteB1_R_FV_42f34b52efc14701904e2bd69b949ebb_398">#REF!</definedName>
    <definedName name="_vena_MultiSiteS1_MultiSiteB1_R_FV_42f34b52efc14701904e2bd69b949ebb_399">#REF!</definedName>
    <definedName name="_vena_MultiSiteS1_MultiSiteB1_R_FV_42f34b52efc14701904e2bd69b949ebb_4">#REF!</definedName>
    <definedName name="_vena_MultiSiteS1_MultiSiteB1_R_FV_42f34b52efc14701904e2bd69b949ebb_400">#REF!</definedName>
    <definedName name="_vena_MultiSiteS1_MultiSiteB1_R_FV_42f34b52efc14701904e2bd69b949ebb_401">#REF!</definedName>
    <definedName name="_vena_MultiSiteS1_MultiSiteB1_R_FV_42f34b52efc14701904e2bd69b949ebb_402">#REF!</definedName>
    <definedName name="_vena_MultiSiteS1_MultiSiteB1_R_FV_42f34b52efc14701904e2bd69b949ebb_403">#REF!</definedName>
    <definedName name="_vena_MultiSiteS1_MultiSiteB1_R_FV_42f34b52efc14701904e2bd69b949ebb_404">#REF!</definedName>
    <definedName name="_vena_MultiSiteS1_MultiSiteB1_R_FV_42f34b52efc14701904e2bd69b949ebb_405">#REF!</definedName>
    <definedName name="_vena_MultiSiteS1_MultiSiteB1_R_FV_42f34b52efc14701904e2bd69b949ebb_406">#REF!</definedName>
    <definedName name="_vena_MultiSiteS1_MultiSiteB1_R_FV_42f34b52efc14701904e2bd69b949ebb_407">#REF!</definedName>
    <definedName name="_vena_MultiSiteS1_MultiSiteB1_R_FV_42f34b52efc14701904e2bd69b949ebb_408">#REF!</definedName>
    <definedName name="_vena_MultiSiteS1_MultiSiteB1_R_FV_42f34b52efc14701904e2bd69b949ebb_409">#REF!</definedName>
    <definedName name="_vena_MultiSiteS1_MultiSiteB1_R_FV_42f34b52efc14701904e2bd69b949ebb_410">#REF!</definedName>
    <definedName name="_vena_MultiSiteS1_MultiSiteB1_R_FV_42f34b52efc14701904e2bd69b949ebb_411">#REF!</definedName>
    <definedName name="_vena_MultiSiteS1_MultiSiteB1_R_FV_42f34b52efc14701904e2bd69b949ebb_412">#REF!</definedName>
    <definedName name="_vena_MultiSiteS1_MultiSiteB1_R_FV_42f34b52efc14701904e2bd69b949ebb_413">#REF!</definedName>
    <definedName name="_vena_MultiSiteS1_MultiSiteB1_R_FV_42f34b52efc14701904e2bd69b949ebb_414">#REF!</definedName>
    <definedName name="_vena_MultiSiteS1_MultiSiteB1_R_FV_42f34b52efc14701904e2bd69b949ebb_415">#REF!</definedName>
    <definedName name="_vena_MultiSiteS1_MultiSiteB1_R_FV_42f34b52efc14701904e2bd69b949ebb_416">#REF!</definedName>
    <definedName name="_vena_MultiSiteS1_MultiSiteB1_R_FV_42f34b52efc14701904e2bd69b949ebb_417">#REF!</definedName>
    <definedName name="_vena_MultiSiteS1_MultiSiteB1_R_FV_42f34b52efc14701904e2bd69b949ebb_418">#REF!</definedName>
    <definedName name="_vena_MultiSiteS1_MultiSiteB1_R_FV_42f34b52efc14701904e2bd69b949ebb_419">#REF!</definedName>
    <definedName name="_vena_MultiSiteS1_MultiSiteB1_R_FV_42f34b52efc14701904e2bd69b949ebb_420">#REF!</definedName>
    <definedName name="_vena_MultiSiteS1_MultiSiteB1_R_FV_42f34b52efc14701904e2bd69b949ebb_421">#REF!</definedName>
    <definedName name="_vena_MultiSiteS1_MultiSiteB1_R_FV_42f34b52efc14701904e2bd69b949ebb_422">#REF!</definedName>
    <definedName name="_vena_MultiSiteS1_MultiSiteB1_R_FV_42f34b52efc14701904e2bd69b949ebb_423">#REF!</definedName>
    <definedName name="_vena_MultiSiteS1_MultiSiteB1_R_FV_42f34b52efc14701904e2bd69b949ebb_424">#REF!</definedName>
    <definedName name="_vena_MultiSiteS1_MultiSiteB1_R_FV_42f34b52efc14701904e2bd69b949ebb_425">#REF!</definedName>
    <definedName name="_vena_MultiSiteS1_MultiSiteB1_R_FV_42f34b52efc14701904e2bd69b949ebb_426">#REF!</definedName>
    <definedName name="_vena_MultiSiteS1_MultiSiteB1_R_FV_42f34b52efc14701904e2bd69b949ebb_427">#REF!</definedName>
    <definedName name="_vena_MultiSiteS1_MultiSiteB1_R_FV_42f34b52efc14701904e2bd69b949ebb_428">#REF!</definedName>
    <definedName name="_vena_MultiSiteS1_MultiSiteB1_R_FV_42f34b52efc14701904e2bd69b949ebb_429">#REF!</definedName>
    <definedName name="_vena_MultiSiteS1_MultiSiteB1_R_FV_42f34b52efc14701904e2bd69b949ebb_430">#REF!</definedName>
    <definedName name="_vena_MultiSiteS1_MultiSiteB1_R_FV_42f34b52efc14701904e2bd69b949ebb_431">#REF!</definedName>
    <definedName name="_vena_MultiSiteS1_MultiSiteB1_R_FV_42f34b52efc14701904e2bd69b949ebb_432">#REF!</definedName>
    <definedName name="_vena_MultiSiteS1_MultiSiteB1_R_FV_42f34b52efc14701904e2bd69b949ebb_433">#REF!</definedName>
    <definedName name="_vena_MultiSiteS1_MultiSiteB1_R_FV_42f34b52efc14701904e2bd69b949ebb_434">#REF!</definedName>
    <definedName name="_vena_MultiSiteS1_MultiSiteB1_R_FV_42f34b52efc14701904e2bd69b949ebb_435">#REF!</definedName>
    <definedName name="_vena_MultiSiteS1_MultiSiteB1_R_FV_42f34b52efc14701904e2bd69b949ebb_436">#REF!</definedName>
    <definedName name="_vena_MultiSiteS1_MultiSiteB1_R_FV_42f34b52efc14701904e2bd69b949ebb_437">#REF!</definedName>
    <definedName name="_vena_MultiSiteS1_MultiSiteB1_R_FV_42f34b52efc14701904e2bd69b949ebb_438">#REF!</definedName>
    <definedName name="_vena_MultiSiteS1_MultiSiteB1_R_FV_42f34b52efc14701904e2bd69b949ebb_439">#REF!</definedName>
    <definedName name="_vena_MultiSiteS1_MultiSiteB1_R_FV_42f34b52efc14701904e2bd69b949ebb_440">#REF!</definedName>
    <definedName name="_vena_MultiSiteS1_MultiSiteB1_R_FV_42f34b52efc14701904e2bd69b949ebb_441">#REF!</definedName>
    <definedName name="_vena_MultiSiteS1_MultiSiteB1_R_FV_42f34b52efc14701904e2bd69b949ebb_442">#REF!</definedName>
    <definedName name="_vena_MultiSiteS1_MultiSiteB1_R_FV_42f34b52efc14701904e2bd69b949ebb_443">#REF!</definedName>
    <definedName name="_vena_MultiSiteS1_MultiSiteB1_R_FV_42f34b52efc14701904e2bd69b949ebb_444">#REF!</definedName>
    <definedName name="_vena_MultiSiteS1_MultiSiteB1_R_FV_42f34b52efc14701904e2bd69b949ebb_445">#REF!</definedName>
    <definedName name="_vena_MultiSiteS1_MultiSiteB1_R_FV_42f34b52efc14701904e2bd69b949ebb_446">#REF!</definedName>
    <definedName name="_vena_MultiSiteS1_MultiSiteB1_R_FV_42f34b52efc14701904e2bd69b949ebb_447">#REF!</definedName>
    <definedName name="_vena_MultiSiteS1_MultiSiteB1_R_FV_42f34b52efc14701904e2bd69b949ebb_448">#REF!</definedName>
    <definedName name="_vena_MultiSiteS1_MultiSiteB1_R_FV_42f34b52efc14701904e2bd69b949ebb_449">#REF!</definedName>
    <definedName name="_vena_MultiSiteS1_MultiSiteB1_R_FV_42f34b52efc14701904e2bd69b949ebb_450">#REF!</definedName>
    <definedName name="_vena_MultiSiteS1_MultiSiteB1_R_FV_42f34b52efc14701904e2bd69b949ebb_451">#REF!</definedName>
    <definedName name="_vena_MultiSiteS1_MultiSiteB1_R_FV_42f34b52efc14701904e2bd69b949ebb_452">#REF!</definedName>
    <definedName name="_vena_MultiSiteS1_MultiSiteB1_R_FV_42f34b52efc14701904e2bd69b949ebb_453">#REF!</definedName>
    <definedName name="_vena_MultiSiteS1_MultiSiteB1_R_FV_42f34b52efc14701904e2bd69b949ebb_454">#REF!</definedName>
    <definedName name="_vena_MultiSiteS1_MultiSiteB1_R_FV_42f34b52efc14701904e2bd69b949ebb_455">#REF!</definedName>
    <definedName name="_vena_MultiSiteS1_MultiSiteB1_R_FV_42f34b52efc14701904e2bd69b949ebb_456">#REF!</definedName>
    <definedName name="_vena_MultiSiteS1_MultiSiteB1_R_FV_42f34b52efc14701904e2bd69b949ebb_457">#REF!</definedName>
    <definedName name="_vena_MultiSiteS1_MultiSiteB1_R_FV_42f34b52efc14701904e2bd69b949ebb_458">#REF!</definedName>
    <definedName name="_vena_MultiSiteS1_MultiSiteB1_R_FV_42f34b52efc14701904e2bd69b949ebb_459">#REF!</definedName>
    <definedName name="_vena_MultiSiteS1_MultiSiteB1_R_FV_42f34b52efc14701904e2bd69b949ebb_460">#REF!</definedName>
    <definedName name="_vena_MultiSiteS1_MultiSiteB1_R_FV_42f34b52efc14701904e2bd69b949ebb_461">#REF!</definedName>
    <definedName name="_vena_MultiSiteS1_MultiSiteB1_R_FV_42f34b52efc14701904e2bd69b949ebb_462">#REF!</definedName>
    <definedName name="_vena_MultiSiteS1_MultiSiteB1_R_FV_42f34b52efc14701904e2bd69b949ebb_463">#REF!</definedName>
    <definedName name="_vena_MultiSiteS1_MultiSiteB1_R_FV_42f34b52efc14701904e2bd69b949ebb_464">#REF!</definedName>
    <definedName name="_vena_MultiSiteS1_MultiSiteB1_R_FV_42f34b52efc14701904e2bd69b949ebb_465">#REF!</definedName>
    <definedName name="_vena_MultiSiteS1_MultiSiteB1_R_FV_42f34b52efc14701904e2bd69b949ebb_466">#REF!</definedName>
    <definedName name="_vena_MultiSiteS1_MultiSiteB1_R_FV_42f34b52efc14701904e2bd69b949ebb_467">#REF!</definedName>
    <definedName name="_vena_MultiSiteS1_MultiSiteB1_R_FV_42f34b52efc14701904e2bd69b949ebb_468">#REF!</definedName>
    <definedName name="_vena_MultiSiteS1_MultiSiteB1_R_FV_42f34b52efc14701904e2bd69b949ebb_469">#REF!</definedName>
    <definedName name="_vena_MultiSiteS1_MultiSiteB1_R_FV_42f34b52efc14701904e2bd69b949ebb_470">#REF!</definedName>
    <definedName name="_vena_MultiSiteS1_MultiSiteB1_R_FV_42f34b52efc14701904e2bd69b949ebb_471">#REF!</definedName>
    <definedName name="_vena_MultiSiteS1_MultiSiteB1_R_FV_42f34b52efc14701904e2bd69b949ebb_472">#REF!</definedName>
    <definedName name="_vena_MultiSiteS1_MultiSiteB1_R_FV_42f34b52efc14701904e2bd69b949ebb_473">#REF!</definedName>
    <definedName name="_vena_MultiSiteS1_MultiSiteB1_R_FV_42f34b52efc14701904e2bd69b949ebb_474">#REF!</definedName>
    <definedName name="_vena_MultiSiteS1_MultiSiteB1_R_FV_42f34b52efc14701904e2bd69b949ebb_475">#REF!</definedName>
    <definedName name="_vena_MultiSiteS1_MultiSiteB1_R_FV_42f34b52efc14701904e2bd69b949ebb_476">#REF!</definedName>
    <definedName name="_vena_MultiSiteS1_MultiSiteB1_R_FV_42f34b52efc14701904e2bd69b949ebb_477">#REF!</definedName>
    <definedName name="_vena_MultiSiteS1_MultiSiteB1_R_FV_42f34b52efc14701904e2bd69b949ebb_478">#REF!</definedName>
    <definedName name="_vena_MultiSiteS1_MultiSiteB1_R_FV_42f34b52efc14701904e2bd69b949ebb_479">#REF!</definedName>
    <definedName name="_vena_MultiSiteS1_MultiSiteB1_R_FV_42f34b52efc14701904e2bd69b949ebb_480">#REF!</definedName>
    <definedName name="_vena_MultiSiteS1_MultiSiteB1_R_FV_42f34b52efc14701904e2bd69b949ebb_481">#REF!</definedName>
    <definedName name="_vena_MultiSiteS1_MultiSiteB1_R_FV_42f34b52efc14701904e2bd69b949ebb_482">#REF!</definedName>
    <definedName name="_vena_MultiSiteS1_MultiSiteB1_R_FV_42f34b52efc14701904e2bd69b949ebb_483">#REF!</definedName>
    <definedName name="_vena_MultiSiteS1_MultiSiteB1_R_FV_42f34b52efc14701904e2bd69b949ebb_484">#REF!</definedName>
    <definedName name="_vena_MultiSiteS1_MultiSiteB1_R_FV_42f34b52efc14701904e2bd69b949ebb_485">#REF!</definedName>
    <definedName name="_vena_MultiSiteS1_MultiSiteB1_R_FV_42f34b52efc14701904e2bd69b949ebb_486">#REF!</definedName>
    <definedName name="_vena_MultiSiteS1_MultiSiteB1_R_FV_42f34b52efc14701904e2bd69b949ebb_487">#REF!</definedName>
    <definedName name="_vena_MultiSiteS1_MultiSiteB1_R_FV_42f34b52efc14701904e2bd69b949ebb_488">#REF!</definedName>
    <definedName name="_vena_MultiSiteS1_MultiSiteB1_R_FV_42f34b52efc14701904e2bd69b949ebb_489">#REF!</definedName>
    <definedName name="_vena_MultiSiteS1_MultiSiteB1_R_FV_42f34b52efc14701904e2bd69b949ebb_490">#REF!</definedName>
    <definedName name="_vena_MultiSiteS1_MultiSiteB1_R_FV_42f34b52efc14701904e2bd69b949ebb_491">#REF!</definedName>
    <definedName name="_vena_MultiSiteS1_MultiSiteB1_R_FV_42f34b52efc14701904e2bd69b949ebb_492">#REF!</definedName>
    <definedName name="_vena_MultiSiteS1_MultiSiteB1_R_FV_42f34b52efc14701904e2bd69b949ebb_493">#REF!</definedName>
    <definedName name="_vena_MultiSiteS1_MultiSiteB1_R_FV_42f34b52efc14701904e2bd69b949ebb_494">#REF!</definedName>
    <definedName name="_vena_MultiSiteS1_MultiSiteB1_R_FV_42f34b52efc14701904e2bd69b949ebb_495">#REF!</definedName>
    <definedName name="_vena_MultiSiteS1_MultiSiteB1_R_FV_42f34b52efc14701904e2bd69b949ebb_496">#REF!</definedName>
    <definedName name="_vena_MultiSiteS1_MultiSiteB1_R_FV_42f34b52efc14701904e2bd69b949ebb_497">#REF!</definedName>
    <definedName name="_vena_MultiSiteS1_MultiSiteB1_R_FV_42f34b52efc14701904e2bd69b949ebb_498">#REF!</definedName>
    <definedName name="_vena_MultiSiteS1_MultiSiteB1_R_FV_42f34b52efc14701904e2bd69b949ebb_499">#REF!</definedName>
    <definedName name="_vena_MultiSiteS1_MultiSiteB1_R_FV_42f34b52efc14701904e2bd69b949ebb_500">#REF!</definedName>
    <definedName name="_vena_MultiSiteS1_MultiSiteB1_R_FV_42f34b52efc14701904e2bd69b949ebb_501">#REF!</definedName>
    <definedName name="_vena_MultiSiteS1_MultiSiteB1_R_FV_42f34b52efc14701904e2bd69b949ebb_502">#REF!</definedName>
    <definedName name="_vena_MultiSiteS1_MultiSiteB1_R_FV_42f34b52efc14701904e2bd69b949ebb_503">#REF!</definedName>
    <definedName name="_vena_MultiSiteS1_MultiSiteB1_R_FV_42f34b52efc14701904e2bd69b949ebb_504">#REF!</definedName>
    <definedName name="_vena_MultiSiteS1_MultiSiteB1_R_FV_42f34b52efc14701904e2bd69b949ebb_505">#REF!</definedName>
    <definedName name="_vena_MultiSiteS1_MultiSiteB1_R_FV_42f34b52efc14701904e2bd69b949ebb_506">#REF!</definedName>
    <definedName name="_vena_MultiSiteS1_MultiSiteB1_R_FV_42f34b52efc14701904e2bd69b949ebb_507">#REF!</definedName>
    <definedName name="_vena_MultiSiteS1_MultiSiteB1_R_FV_42f34b52efc14701904e2bd69b949ebb_508">#REF!</definedName>
    <definedName name="_vena_MultiSiteS1_MultiSiteB1_R_FV_42f34b52efc14701904e2bd69b949ebb_509">#REF!</definedName>
    <definedName name="_vena_MultiSiteS1_MultiSiteB1_R_FV_42f34b52efc14701904e2bd69b949ebb_510">#REF!</definedName>
    <definedName name="_vena_MultiSiteS1_MultiSiteB1_R_FV_42f34b52efc14701904e2bd69b949ebb_511">#REF!</definedName>
    <definedName name="_vena_MultiSiteS1_MultiSiteB1_R_FV_42f34b52efc14701904e2bd69b949ebb_512">#REF!</definedName>
    <definedName name="_vena_MultiSiteS1_MultiSiteB1_R_FV_42f34b52efc14701904e2bd69b949ebb_513">#REF!</definedName>
    <definedName name="_vena_MultiSiteS1_MultiSiteB1_R_FV_42f34b52efc14701904e2bd69b949ebb_514">#REF!</definedName>
    <definedName name="_vena_MultiSiteS1_MultiSiteB1_R_FV_42f34b52efc14701904e2bd69b949ebb_515">#REF!</definedName>
    <definedName name="_vena_MultiSiteS1_MultiSiteB1_R_FV_42f34b52efc14701904e2bd69b949ebb_516">#REF!</definedName>
    <definedName name="_vena_MultiSiteS1_MultiSiteB1_R_FV_42f34b52efc14701904e2bd69b949ebb_517">#REF!</definedName>
    <definedName name="_vena_MultiSiteS1_MultiSiteB1_R_FV_42f34b52efc14701904e2bd69b949ebb_518">#REF!</definedName>
    <definedName name="_vena_MultiSiteS1_MultiSiteB1_R_FV_42f34b52efc14701904e2bd69b949ebb_519">#REF!</definedName>
    <definedName name="_vena_MultiSiteS1_MultiSiteB1_R_FV_42f34b52efc14701904e2bd69b949ebb_520">#REF!</definedName>
    <definedName name="_vena_MultiSiteS1_MultiSiteB1_R_FV_42f34b52efc14701904e2bd69b949ebb_521">#REF!</definedName>
    <definedName name="_vena_MultiSiteS1_MultiSiteB1_R_FV_42f34b52efc14701904e2bd69b949ebb_522">#REF!</definedName>
    <definedName name="_vena_MultiSiteS1_MultiSiteB1_R_FV_42f34b52efc14701904e2bd69b949ebb_523">#REF!</definedName>
    <definedName name="_vena_MultiSiteS1_MultiSiteB1_R_FV_42f34b52efc14701904e2bd69b949ebb_524">#REF!</definedName>
    <definedName name="_vena_MultiSiteS1_MultiSiteB1_R_FV_42f34b52efc14701904e2bd69b949ebb_525">#REF!</definedName>
    <definedName name="_vena_MultiSiteS1_MultiSiteB1_R_FV_42f34b52efc14701904e2bd69b949ebb_526">#REF!</definedName>
    <definedName name="_vena_MultiSiteS1_MultiSiteB1_R_FV_42f34b52efc14701904e2bd69b949ebb_527">#REF!</definedName>
    <definedName name="_vena_MultiSiteS1_MultiSiteB1_R_FV_42f34b52efc14701904e2bd69b949ebb_528">#REF!</definedName>
    <definedName name="_vena_MultiSiteS1_MultiSiteB1_R_FV_42f34b52efc14701904e2bd69b949ebb_529">#REF!</definedName>
    <definedName name="_vena_MultiSiteS1_MultiSiteB1_R_FV_42f34b52efc14701904e2bd69b949ebb_530">#REF!</definedName>
    <definedName name="_vena_MultiSiteS1_MultiSiteB1_R_FV_42f34b52efc14701904e2bd69b949ebb_531">#REF!</definedName>
    <definedName name="_vena_MultiSiteS1_MultiSiteB1_R_FV_42f34b52efc14701904e2bd69b949ebb_532">#REF!</definedName>
    <definedName name="_vena_MultiSiteS1_MultiSiteB1_R_FV_42f34b52efc14701904e2bd69b949ebb_533">#REF!</definedName>
    <definedName name="_vena_MultiSiteS1_MultiSiteB1_R_FV_42f34b52efc14701904e2bd69b949ebb_534">#REF!</definedName>
    <definedName name="_vena_MultiSiteS1_MultiSiteB1_R_FV_42f34b52efc14701904e2bd69b949ebb_535">#REF!</definedName>
    <definedName name="_vena_MultiSiteS1_MultiSiteB1_R_FV_42f34b52efc14701904e2bd69b949ebb_536">#REF!</definedName>
    <definedName name="_vena_MultiSiteS1_MultiSiteB1_R_FV_42f34b52efc14701904e2bd69b949ebb_537">#REF!</definedName>
    <definedName name="_vena_MultiSiteS1_MultiSiteB1_R_FV_42f34b52efc14701904e2bd69b949ebb_538">#REF!</definedName>
    <definedName name="_vena_MultiSiteS1_MultiSiteB1_R_FV_42f34b52efc14701904e2bd69b949ebb_539">#REF!</definedName>
    <definedName name="_vena_MultiSiteS1_MultiSiteB1_R_FV_42f34b52efc14701904e2bd69b949ebb_540">#REF!</definedName>
    <definedName name="_vena_MultiSiteS1_MultiSiteB1_R_FV_42f34b52efc14701904e2bd69b949ebb_541">#REF!</definedName>
    <definedName name="_vena_MultiSiteS1_MultiSiteB1_R_FV_42f34b52efc14701904e2bd69b949ebb_542">#REF!</definedName>
    <definedName name="_vena_MultiSiteS1_MultiSiteB1_R_FV_42f34b52efc14701904e2bd69b949ebb_543">#REF!</definedName>
    <definedName name="_vena_MultiSiteS1_MultiSiteB1_R_FV_42f34b52efc14701904e2bd69b949ebb_544">#REF!</definedName>
    <definedName name="_vena_MultiSiteS1_MultiSiteB1_R_FV_42f34b52efc14701904e2bd69b949ebb_545">#REF!</definedName>
    <definedName name="_vena_MultiSiteS1_MultiSiteB1_R_FV_42f34b52efc14701904e2bd69b949ebb_546">#REF!</definedName>
    <definedName name="_vena_MultiSiteS1_MultiSiteB1_R_FV_42f34b52efc14701904e2bd69b949ebb_547">#REF!</definedName>
    <definedName name="_vena_MultiSiteS1_MultiSiteB1_R_FV_42f34b52efc14701904e2bd69b949ebb_548">#REF!</definedName>
    <definedName name="_vena_MultiSiteS1_MultiSiteB1_R_FV_42f34b52efc14701904e2bd69b949ebb_549">#REF!</definedName>
    <definedName name="_vena_MultiSiteS1_MultiSiteB1_R_FV_42f34b52efc14701904e2bd69b949ebb_550">#REF!</definedName>
    <definedName name="_vena_MultiSiteS1_MultiSiteB1_R_FV_42f34b52efc14701904e2bd69b949ebb_551">#REF!</definedName>
    <definedName name="_vena_MultiSiteS1_MultiSiteB1_R_FV_42f34b52efc14701904e2bd69b949ebb_552">#REF!</definedName>
    <definedName name="_vena_MultiSiteS1_MultiSiteB1_R_FV_42f34b52efc14701904e2bd69b949ebb_553">#REF!</definedName>
    <definedName name="_vena_MultiSiteS1_MultiSiteB1_R_FV_42f34b52efc14701904e2bd69b949ebb_554">#REF!</definedName>
    <definedName name="_vena_MultiSiteS1_MultiSiteB1_R_FV_42f34b52efc14701904e2bd69b949ebb_555">#REF!</definedName>
    <definedName name="_vena_MultiSiteS1_MultiSiteB1_R_FV_42f34b52efc14701904e2bd69b949ebb_556">#REF!</definedName>
    <definedName name="_vena_MultiSiteS1_MultiSiteB1_R_FV_42f34b52efc14701904e2bd69b949ebb_557">#REF!</definedName>
    <definedName name="_vena_MultiSiteS1_MultiSiteB1_R_FV_42f34b52efc14701904e2bd69b949ebb_558">#REF!</definedName>
    <definedName name="_vena_MultiSiteS1_MultiSiteB1_R_FV_42f34b52efc14701904e2bd69b949ebb_559">#REF!</definedName>
    <definedName name="_vena_MultiSiteS1_MultiSiteB1_R_FV_42f34b52efc14701904e2bd69b949ebb_560">#REF!</definedName>
    <definedName name="_vena_MultiSiteS1_MultiSiteB1_R_FV_42f34b52efc14701904e2bd69b949ebb_561">#REF!</definedName>
    <definedName name="_vena_MultiSiteS1_MultiSiteB1_R_FV_42f34b52efc14701904e2bd69b949ebb_562">#REF!</definedName>
    <definedName name="_vena_MultiSiteS1_MultiSiteB1_R_FV_42f34b52efc14701904e2bd69b949ebb_563">#REF!</definedName>
    <definedName name="_vena_MultiSiteS1_MultiSiteB1_R_FV_42f34b52efc14701904e2bd69b949ebb_564">#REF!</definedName>
    <definedName name="_vena_MultiSiteS1_MultiSiteB1_R_FV_42f34b52efc14701904e2bd69b949ebb_565">#REF!</definedName>
    <definedName name="_vena_MultiSiteS1_MultiSiteB1_R_FV_42f34b52efc14701904e2bd69b949ebb_566">#REF!</definedName>
    <definedName name="_vena_MultiSiteS1_MultiSiteB1_R_FV_42f34b52efc14701904e2bd69b949ebb_567">#REF!</definedName>
    <definedName name="_vena_MultiSiteS1_MultiSiteB1_R_FV_42f34b52efc14701904e2bd69b949ebb_568">#REF!</definedName>
    <definedName name="_vena_MultiSiteS1_MultiSiteB1_R_FV_42f34b52efc14701904e2bd69b949ebb_569">#REF!</definedName>
    <definedName name="_vena_MultiSiteS1_MultiSiteB1_R_FV_42f34b52efc14701904e2bd69b949ebb_570">#REF!</definedName>
    <definedName name="_vena_MultiSiteS1_MultiSiteB1_R_FV_42f34b52efc14701904e2bd69b949ebb_571">#REF!</definedName>
    <definedName name="_vena_MultiSiteS1_MultiSiteB1_R_FV_42f34b52efc14701904e2bd69b949ebb_572">#REF!</definedName>
    <definedName name="_vena_MultiSiteS1_MultiSiteB1_R_FV_42f34b52efc14701904e2bd69b949ebb_573">#REF!</definedName>
    <definedName name="_vena_MultiSiteS1_MultiSiteB1_R_FV_42f34b52efc14701904e2bd69b949ebb_574">#REF!</definedName>
    <definedName name="_vena_MultiSiteS1_MultiSiteB1_R_FV_42f34b52efc14701904e2bd69b949ebb_575">#REF!</definedName>
    <definedName name="_vena_MultiSiteS1_MultiSiteB1_R_FV_42f34b52efc14701904e2bd69b949ebb_576">#REF!</definedName>
    <definedName name="_vena_MultiSiteS1_MultiSiteB1_R_FV_42f34b52efc14701904e2bd69b949ebb_577">#REF!</definedName>
    <definedName name="_vena_MultiSiteS1_MultiSiteB1_R_FV_42f34b52efc14701904e2bd69b949ebb_578">#REF!</definedName>
    <definedName name="_vena_MultiSiteS1_MultiSiteB1_R_FV_42f34b52efc14701904e2bd69b949ebb_579">#REF!</definedName>
    <definedName name="_vena_MultiSiteS1_MultiSiteB1_R_FV_42f34b52efc14701904e2bd69b949ebb_580">#REF!</definedName>
    <definedName name="_vena_MultiSiteS1_MultiSiteB1_R_FV_42f34b52efc14701904e2bd69b949ebb_581">#REF!</definedName>
    <definedName name="_vena_MultiSiteS1_MultiSiteB1_R_FV_42f34b52efc14701904e2bd69b949ebb_582">#REF!</definedName>
    <definedName name="_vena_MultiSiteS1_MultiSiteB1_R_FV_42f34b52efc14701904e2bd69b949ebb_583">#REF!</definedName>
    <definedName name="_vena_MultiSiteS1_MultiSiteB1_R_FV_42f34b52efc14701904e2bd69b949ebb_584">#REF!</definedName>
    <definedName name="_vena_MultiSiteS1_MultiSiteB1_R_FV_42f34b52efc14701904e2bd69b949ebb_585">#REF!</definedName>
    <definedName name="_vena_MultiSiteS1_MultiSiteB1_R_FV_42f34b52efc14701904e2bd69b949ebb_586">#REF!</definedName>
    <definedName name="_vena_MultiSiteS1_MultiSiteB1_R_FV_42f34b52efc14701904e2bd69b949ebb_587">#REF!</definedName>
    <definedName name="_vena_MultiSiteS1_MultiSiteB1_R_FV_42f34b52efc14701904e2bd69b949ebb_588">#REF!</definedName>
    <definedName name="_vena_MultiSiteS1_MultiSiteB1_R_FV_42f34b52efc14701904e2bd69b949ebb_589">#REF!</definedName>
    <definedName name="_vena_MultiSiteS1_MultiSiteB1_R_FV_42f34b52efc14701904e2bd69b949ebb_590">#REF!</definedName>
    <definedName name="_vena_MultiSiteS1_MultiSiteB1_R_FV_42f34b52efc14701904e2bd69b949ebb_591">#REF!</definedName>
    <definedName name="_vena_MultiSiteS1_MultiSiteB1_R_FV_42f34b52efc14701904e2bd69b949ebb_592">#REF!</definedName>
    <definedName name="_vena_MultiSiteS1_MultiSiteB1_R_FV_42f34b52efc14701904e2bd69b949ebb_593">#REF!</definedName>
    <definedName name="_vena_MultiSiteS1_MultiSiteB1_R_FV_42f34b52efc14701904e2bd69b949ebb_594">#REF!</definedName>
    <definedName name="_vena_MultiSiteS1_MultiSiteB1_R_FV_42f34b52efc14701904e2bd69b949ebb_595">#REF!</definedName>
    <definedName name="_vena_MultiSiteS1_MultiSiteB1_R_FV_42f34b52efc14701904e2bd69b949ebb_596">#REF!</definedName>
    <definedName name="_vena_MultiSiteS1_MultiSiteB1_R_FV_42f34b52efc14701904e2bd69b949ebb_597">#REF!</definedName>
    <definedName name="_vena_MultiSiteS1_MultiSiteB1_R_FV_42f34b52efc14701904e2bd69b949ebb_598">#REF!</definedName>
    <definedName name="_vena_MultiSiteS1_MultiSiteB1_R_FV_42f34b52efc14701904e2bd69b949ebb_599">#REF!</definedName>
    <definedName name="_vena_MultiSiteS1_MultiSiteB1_R_FV_42f34b52efc14701904e2bd69b949ebb_600">#REF!</definedName>
    <definedName name="_vena_MultiSiteS1_MultiSiteB1_R_FV_42f34b52efc14701904e2bd69b949ebb_601">#REF!</definedName>
    <definedName name="_vena_MultiSiteS1_MultiSiteB1_R_FV_42f34b52efc14701904e2bd69b949ebb_602">#REF!</definedName>
    <definedName name="_vena_MultiSiteS1_MultiSiteB1_R_FV_42f34b52efc14701904e2bd69b949ebb_603">#REF!</definedName>
    <definedName name="_vena_MultiSiteS1_MultiSiteB1_R_FV_42f34b52efc14701904e2bd69b949ebb_604">#REF!</definedName>
    <definedName name="_vena_MultiSiteS1_MultiSiteB1_R_FV_42f34b52efc14701904e2bd69b949ebb_605">#REF!</definedName>
    <definedName name="_vena_MultiSiteS1_MultiSiteB1_R_FV_42f34b52efc14701904e2bd69b949ebb_606">#REF!</definedName>
    <definedName name="_vena_MultiSiteS1_MultiSiteB1_R_FV_42f34b52efc14701904e2bd69b949ebb_607">#REF!</definedName>
    <definedName name="_vena_MultiSiteS1_MultiSiteB1_R_FV_42f34b52efc14701904e2bd69b949ebb_608">#REF!</definedName>
    <definedName name="_vena_MultiSiteS1_MultiSiteB1_R_FV_42f34b52efc14701904e2bd69b949ebb_609">#REF!</definedName>
    <definedName name="_vena_MultiSiteS1_MultiSiteB1_R_FV_42f34b52efc14701904e2bd69b949ebb_610">#REF!</definedName>
    <definedName name="_vena_MultiSiteS1_MultiSiteB1_R_FV_42f34b52efc14701904e2bd69b949ebb_611">#REF!</definedName>
    <definedName name="_vena_MultiSiteS1_MultiSiteB1_R_FV_42f34b52efc14701904e2bd69b949ebb_612">#REF!</definedName>
    <definedName name="_vena_MultiSiteS1_MultiSiteB1_R_FV_42f34b52efc14701904e2bd69b949ebb_613">#REF!</definedName>
    <definedName name="_vena_MultiSiteS1_MultiSiteB1_R_FV_42f34b52efc14701904e2bd69b949ebb_614">#REF!</definedName>
    <definedName name="_vena_MultiSiteS1_MultiSiteB1_R_FV_42f34b52efc14701904e2bd69b949ebb_615">#REF!</definedName>
    <definedName name="_vena_MultiSiteS1_MultiSiteB1_R_FV_42f34b52efc14701904e2bd69b949ebb_616">#REF!</definedName>
    <definedName name="_vena_MultiSiteS1_MultiSiteB2_C_4_632005309959503878">#REF!</definedName>
    <definedName name="_vena_MultiSiteS1_MultiSiteB2_C_8_632005313608548359">#REF!</definedName>
    <definedName name="_vena_MultiSiteS1_MultiSiteB2_C_FV_56493ffece784c5db4cd0fd3b40a250d">#REF!</definedName>
    <definedName name="_vena_MultiSiteS1_MultiSiteB2_C_FV_e3545e3dcc52420a84dcdae3a23a4597">#REF!</definedName>
    <definedName name="_vena_MultiSiteS1_MultiSiteB2_R_5_632005310831919105">#REF!</definedName>
    <definedName name="_vena_MultiSiteS1_MultiSiteB2_R_5_632005310831919111">#REF!</definedName>
    <definedName name="_vena_MultiSiteS1_MultiSiteB2_R_5_632005310831919113">#REF!</definedName>
    <definedName name="_vena_MultiSiteS1_MultiSiteB2_R_5_632005310836113408">#REF!</definedName>
    <definedName name="_vena_MultiSiteS1_MultiSiteB2_R_5_632005310836113410">#REF!</definedName>
    <definedName name="_vena_MultiSiteS1_MultiSiteB2_R_5_632005310840307712">#REF!</definedName>
    <definedName name="_vena_MultiSiteS1_MultiSiteB2_R_5_632005310852890628">#REF!</definedName>
    <definedName name="_vena_MultiSiteS1_MultiSiteB2_R_5_632005310857084934">#REF!</definedName>
    <definedName name="_vena_MultiSiteS1_MultiSiteB2_R_5_632005310857084936">#REF!</definedName>
    <definedName name="_vena_MultiSiteS1_MultiSiteB2_R_5_632005310861279232">#REF!</definedName>
    <definedName name="_vena_MultiSiteS1_MultiSiteB2_R_5_632005310861279234">#REF!</definedName>
    <definedName name="_vena_MultiSiteS1_MultiSiteB2_R_5_632005310861279238">#REF!</definedName>
    <definedName name="_vena_MultiSiteS1_MultiSiteB2_R_5_632005310882250754">#REF!</definedName>
    <definedName name="_vena_MultiSiteS1_MultiSiteB2_R_5_632005310882250756">#REF!</definedName>
    <definedName name="_vena_MultiSiteS1_MultiSiteB2_R_5_632005310890639362">#REF!</definedName>
    <definedName name="_vena_MultiSiteS1_MultiSiteB2_R_5_632005310890639364">#REF!</definedName>
    <definedName name="_vena_MultiSiteS1_MultiSiteB2_R_5_632005310890639366">#REF!</definedName>
    <definedName name="_vena_MultiSiteS1_MultiSiteB2_R_5_632005310894833664">#REF!</definedName>
    <definedName name="_vena_MultiSiteS1_MultiSiteB2_R_5_632005310894833672">#REF!</definedName>
    <definedName name="_vena_MultiSiteS1_MultiSiteB2_R_5_632005310915805190">#REF!</definedName>
    <definedName name="_vena_MultiSiteS1_MultiSiteB2_R_5_632005310919999492">#REF!</definedName>
    <definedName name="_vena_MultiSiteS1_MultiSiteB2_R_5_632005310919999494">#REF!</definedName>
    <definedName name="_vena_MultiSiteS1_MultiSiteB2_R_5_632005310919999496">#REF!</definedName>
    <definedName name="_vena_MultiSiteS1_MultiSiteB2_R_5_632005310924193792">#REF!</definedName>
    <definedName name="_vena_MultiSiteS1_MultiSiteB2_R_5_632005310924193798">#REF!</definedName>
    <definedName name="_vena_MultiSiteS1_MultiSiteB2_R_5_632005310940971013">#REF!</definedName>
    <definedName name="_vena_MultiSiteS1_MultiSiteB2_R_5_632005310945165316">#REF!</definedName>
    <definedName name="_vena_MultiSiteS1_MultiSiteB2_R_5_632005310949359624">#REF!</definedName>
    <definedName name="_vena_MultiSiteS1_MultiSiteB2_R_5_632005310953553920">#REF!</definedName>
    <definedName name="_vena_MultiSiteS1_MultiSiteB2_R_5_632005310953553922">#REF!</definedName>
    <definedName name="_vena_MultiSiteS1_MultiSiteB2_R_5_632005310953553924">#REF!</definedName>
    <definedName name="_vena_MultiSiteS1_MultiSiteB2_R_5_632005310957748224">#REF!</definedName>
    <definedName name="_vena_MultiSiteS1_MultiSiteB2_R_5_632005310957748226">#REF!</definedName>
    <definedName name="_vena_MultiSiteS1_MultiSiteB2_R_5_632005310974525442">#REF!</definedName>
    <definedName name="_vena_MultiSiteS1_MultiSiteB2_R_5_632005310974525444">#REF!</definedName>
    <definedName name="_vena_MultiSiteS1_MultiSiteB2_R_5_632005310978719744">#REF!</definedName>
    <definedName name="_vena_MultiSiteS1_MultiSiteB2_R_5_632005310982914050">#REF!</definedName>
    <definedName name="_vena_MultiSiteS1_MultiSiteB2_R_5_632005310982914052">#REF!</definedName>
    <definedName name="_vena_MultiSiteS1_MultiSiteB2_R_5_632005310982914054">#REF!</definedName>
    <definedName name="_vena_MultiSiteS1_MultiSiteB2_R_5_632005310982914056">#REF!</definedName>
    <definedName name="_vena_MultiSiteS1_MultiSiteB2_R_5_632005310987108357">#REF!</definedName>
    <definedName name="_vena_MultiSiteS1_MultiSiteB2_R_5_632005310995496960">#REF!</definedName>
    <definedName name="_vena_MultiSiteS1_MultiSiteB2_R_5_632005310995496962">#REF!</definedName>
    <definedName name="_vena_MultiSiteS1_MultiSiteB2_R_5_632005310995496966">#REF!</definedName>
    <definedName name="_vena_MultiSiteS1_MultiSiteB2_R_5_632005311008079873">#REF!</definedName>
    <definedName name="_vena_MultiSiteS1_MultiSiteB2_R_5_632005311012274180">#REF!</definedName>
    <definedName name="_vena_MultiSiteS1_MultiSiteB2_R_5_632005311012274184">#REF!</definedName>
    <definedName name="_vena_MultiSiteS1_MultiSiteB2_R_5_632005311016468480">#REF!</definedName>
    <definedName name="_vena_MultiSiteS1_MultiSiteB2_R_5_632005311016468486">#REF!</definedName>
    <definedName name="_vena_MultiSiteS1_MultiSiteB2_R_5_632005311033245699">#REF!</definedName>
    <definedName name="_vena_MultiSiteS1_MultiSiteB2_R_5_632005311033245703">#REF!</definedName>
    <definedName name="_vena_MultiSiteS1_MultiSiteB2_R_5_632005311037440008">#REF!</definedName>
    <definedName name="_vena_MultiSiteS1_MultiSiteB2_R_5_632005311041634304">#REF!</definedName>
    <definedName name="_vena_MultiSiteS1_MultiSiteB2_R_5_632005311041634306">#REF!</definedName>
    <definedName name="_vena_MultiSiteS1_MultiSiteB2_R_5_632005311041634308">#REF!</definedName>
    <definedName name="_vena_MultiSiteS1_MultiSiteB2_R_5_632005311062605830">#REF!</definedName>
    <definedName name="_vena_MultiSiteS1_MultiSiteB2_R_5_632005311070994432">#REF!</definedName>
    <definedName name="_vena_MultiSiteS1_MultiSiteB2_R_5_632005311070994434">#REF!</definedName>
    <definedName name="_vena_MultiSiteS1_MultiSiteB2_R_5_632005311070994436">#REF!</definedName>
    <definedName name="_vena_MultiSiteS1_MultiSiteB2_R_5_632005311070994438">#REF!</definedName>
    <definedName name="_vena_MultiSiteS1_MultiSiteB2_R_5_632005311083577348">#REF!</definedName>
    <definedName name="_vena_MultiSiteS1_MultiSiteB2_R_5_632005311096160258">#REF!</definedName>
    <definedName name="_vena_MultiSiteS1_MultiSiteB2_R_5_632005311096160260">#REF!</definedName>
    <definedName name="_vena_MultiSiteS1_MultiSiteB2_R_5_632005311096160262">#REF!</definedName>
    <definedName name="_vena_MultiSiteS1_MultiSiteB2_R_5_632005311096160264">#REF!</definedName>
    <definedName name="_vena_MultiSiteS1_MultiSiteB2_R_5_632005311100354567">#REF!</definedName>
    <definedName name="_vena_MultiSiteS1_MultiSiteB2_R_5_632005311121326082">#REF!</definedName>
    <definedName name="_vena_MultiSiteS1_MultiSiteB2_R_5_632005311121326086">#REF!</definedName>
    <definedName name="_vena_MultiSiteS1_MultiSiteB2_R_5_632005311125520384">#REF!</definedName>
    <definedName name="_vena_MultiSiteS1_MultiSiteB2_R_5_632005311125520386">#REF!</definedName>
    <definedName name="_vena_MultiSiteS1_MultiSiteB2_R_5_632005311125520392">#REF!</definedName>
    <definedName name="_vena_MultiSiteS1_MultiSiteB2_R_5_632005311146491912">#REF!</definedName>
    <definedName name="_vena_MultiSiteS1_MultiSiteB2_R_5_632005311150686208">#REF!</definedName>
    <definedName name="_vena_MultiSiteS1_MultiSiteB2_R_5_632005311154880512">#REF!</definedName>
    <definedName name="_vena_MultiSiteS1_MultiSiteB2_R_5_632005311154880514">#REF!</definedName>
    <definedName name="_vena_MultiSiteS1_MultiSiteB2_R_5_632005311154880516">#REF!</definedName>
    <definedName name="_vena_MultiSiteS1_MultiSiteB2_R_5_632005311159074816">#REF!</definedName>
    <definedName name="_vena_MultiSiteS1_MultiSiteB2_R_5_632005311175852035">#REF!</definedName>
    <definedName name="_vena_MultiSiteS1_MultiSiteB2_R_5_632005311175852039">#REF!</definedName>
    <definedName name="_vena_MultiSiteS1_MultiSiteB2_R_5_632005311184240640">#REF!</definedName>
    <definedName name="_vena_MultiSiteS1_MultiSiteB2_R_5_632005311184240642">#REF!</definedName>
    <definedName name="_vena_MultiSiteS1_MultiSiteB2_R_5_632005311184240644">#REF!</definedName>
    <definedName name="_vena_MultiSiteS1_MultiSiteB2_R_5_632005311188434945">#REF!</definedName>
    <definedName name="_vena_MultiSiteS1_MultiSiteB2_R_5_632005311209406470">#REF!</definedName>
    <definedName name="_vena_MultiSiteS1_MultiSiteB2_R_5_632005311209406472">#REF!</definedName>
    <definedName name="_vena_MultiSiteS1_MultiSiteB2_R_5_632005311213600768">#REF!</definedName>
    <definedName name="_vena_MultiSiteS1_MultiSiteB2_R_5_632005311213600770">#REF!</definedName>
    <definedName name="_vena_MultiSiteS1_MultiSiteB2_R_5_632005311230377986">#REF!</definedName>
    <definedName name="_vena_MultiSiteS1_MultiSiteB2_R_5_632005311234572292">#REF!</definedName>
    <definedName name="_vena_MultiSiteS1_MultiSiteB2_R_5_632005311234572294">#REF!</definedName>
    <definedName name="_vena_MultiSiteS1_MultiSiteB2_R_5_632005311238766592">#REF!</definedName>
    <definedName name="_vena_MultiSiteS1_MultiSiteB2_R_5_632005311238766596">#REF!</definedName>
    <definedName name="_vena_MultiSiteS1_MultiSiteB2_R_5_632005311238766600">#REF!</definedName>
    <definedName name="_vena_MultiSiteS1_MultiSiteB2_R_5_632005311255543815">#REF!</definedName>
    <definedName name="_vena_MultiSiteS1_MultiSiteB2_R_5_632005311259738112">#REF!</definedName>
    <definedName name="_vena_MultiSiteS1_MultiSiteB2_R_5_632005311259738114">#REF!</definedName>
    <definedName name="_vena_MultiSiteS1_MultiSiteB2_R_5_632005311263932420">#REF!</definedName>
    <definedName name="_vena_MultiSiteS1_MultiSiteB2_R_5_632005311263932422">#REF!</definedName>
    <definedName name="_vena_MultiSiteS1_MultiSiteB2_R_5_632005311268126720">#REF!</definedName>
    <definedName name="_vena_MultiSiteS1_MultiSiteB2_R_5_632005311268126726">#REF!</definedName>
    <definedName name="_vena_MultiSiteS1_MultiSiteB2_R_5_632005311268126728">#REF!</definedName>
    <definedName name="_vena_MultiSiteS1_MultiSiteB2_R_5_632005311284903938">#REF!</definedName>
    <definedName name="_vena_MultiSiteS1_MultiSiteB2_R_5_632005311284903942">#REF!</definedName>
    <definedName name="_vena_MultiSiteS1_MultiSiteB2_R_5_632005311289098249">#REF!</definedName>
    <definedName name="_vena_MultiSiteS1_MultiSiteB2_R_5_632005311293292544">#REF!</definedName>
    <definedName name="_vena_MultiSiteS1_MultiSiteB2_R_5_632005311293292546">#REF!</definedName>
    <definedName name="_vena_MultiSiteS1_MultiSiteB2_R_5_632005311293292548">#REF!</definedName>
    <definedName name="_vena_MultiSiteS1_MultiSiteB2_R_5_632005311297486850">#REF!</definedName>
    <definedName name="_vena_MultiSiteS1_MultiSiteB2_R_5_632005311297486852">#REF!</definedName>
    <definedName name="_vena_MultiSiteS1_MultiSiteB2_R_5_632005311318458370">#REF!</definedName>
    <definedName name="_vena_MultiSiteS1_MultiSiteB2_R_5_632005311318458372">#REF!</definedName>
    <definedName name="_vena_MultiSiteS1_MultiSiteB2_R_5_632005311318458374">#REF!</definedName>
    <definedName name="_vena_MultiSiteS1_MultiSiteB2_R_5_632005311318458376">#REF!</definedName>
    <definedName name="_vena_MultiSiteS1_MultiSiteB2_R_5_632005311322652677">#REF!</definedName>
    <definedName name="_vena_MultiSiteS1_MultiSiteB2_R_5_632005311322652679">#REF!</definedName>
    <definedName name="_vena_MultiSiteS1_MultiSiteB2_R_5_632005311335235592">#REF!</definedName>
    <definedName name="_vena_MultiSiteS1_MultiSiteB2_R_5_632005311339429888">#REF!</definedName>
    <definedName name="_vena_MultiSiteS1_MultiSiteB2_R_5_632005311339429890">#REF!</definedName>
    <definedName name="_vena_MultiSiteS1_MultiSiteB2_R_5_632005311339429892">#REF!</definedName>
    <definedName name="_vena_MultiSiteS1_MultiSiteB2_R_5_632005311339429894">#REF!</definedName>
    <definedName name="_vena_MultiSiteS1_MultiSiteB2_R_5_632005311343624200">#REF!</definedName>
    <definedName name="_vena_MultiSiteS1_MultiSiteB2_R_5_632005311347818496">#REF!</definedName>
    <definedName name="_vena_MultiSiteS1_MultiSiteB2_R_5_632005311347818498">#REF!</definedName>
    <definedName name="_vena_MultiSiteS1_MultiSiteB2_R_5_632005311347818500">#REF!</definedName>
    <definedName name="_vena_MultiSiteS1_MultiSiteB2_R_5_632005311352012802">#REF!</definedName>
    <definedName name="_vena_MultiSiteS1_MultiSiteB2_R_5_632005311352012804">#REF!</definedName>
    <definedName name="_vena_MultiSiteS1_MultiSiteB2_R_5_632005311377178626">#REF!</definedName>
    <definedName name="_vena_MultiSiteS1_MultiSiteB2_R_5_632005311377178628">#REF!</definedName>
    <definedName name="_vena_MultiSiteS1_MultiSiteB2_R_5_632005311377178630">#REF!</definedName>
    <definedName name="_vena_MultiSiteS1_MultiSiteB2_R_5_632005311377178632">#REF!</definedName>
    <definedName name="_vena_MultiSiteS1_MultiSiteB2_R_5_632005311381372931">#REF!</definedName>
    <definedName name="_vena_MultiSiteS1_MultiSiteB2_R_5_632005311381372933">#REF!</definedName>
    <definedName name="_vena_MultiSiteS1_MultiSiteB2_R_5_632005311398150152">#REF!</definedName>
    <definedName name="_vena_MultiSiteS1_MultiSiteB2_R_5_632005311402344448">#REF!</definedName>
    <definedName name="_vena_MultiSiteS1_MultiSiteB2_R_5_632005311402344450">#REF!</definedName>
    <definedName name="_vena_MultiSiteS1_MultiSiteB2_R_5_632005311402344452">#REF!</definedName>
    <definedName name="_vena_MultiSiteS1_MultiSiteB2_R_5_632005311406538754">#REF!</definedName>
    <definedName name="_vena_MultiSiteS1_MultiSiteB2_R_5_632005311406538756">#REF!</definedName>
    <definedName name="_vena_MultiSiteS1_MultiSiteB2_R_5_632005311406538758">#REF!</definedName>
    <definedName name="_vena_MultiSiteS1_MultiSiteB2_R_5_632005311423315976">#REF!</definedName>
    <definedName name="_vena_MultiSiteS1_MultiSiteB2_R_5_632005311427510272">#REF!</definedName>
    <definedName name="_vena_MultiSiteS1_MultiSiteB2_R_5_632005311427510274">#REF!</definedName>
    <definedName name="_vena_MultiSiteS1_MultiSiteB2_R_5_632005311431704581">#REF!</definedName>
    <definedName name="_vena_MultiSiteS1_MultiSiteB2_R_5_632005311431704583">#REF!</definedName>
    <definedName name="_vena_MultiSiteS1_MultiSiteB2_R_5_632005311435898880">#REF!</definedName>
    <definedName name="_vena_MultiSiteS1_MultiSiteB2_R_5_632005311435898882">#REF!</definedName>
    <definedName name="_vena_MultiSiteS1_MultiSiteB2_R_5_632005311440093184">#REF!</definedName>
    <definedName name="_vena_MultiSiteS1_MultiSiteB2_R_5_632005311452676096">#REF!</definedName>
    <definedName name="_vena_MultiSiteS1_MultiSiteB2_R_5_632005311452676098">#REF!</definedName>
    <definedName name="_vena_MultiSiteS1_MultiSiteB2_R_5_632005311452676100">#REF!</definedName>
    <definedName name="_vena_MultiSiteS1_MultiSiteB2_R_5_632005311452676102">#REF!</definedName>
    <definedName name="_vena_MultiSiteS1_MultiSiteB2_R_5_632005311456870402">#REF!</definedName>
    <definedName name="_vena_MultiSiteS1_MultiSiteB2_R_5_632005311473647616">#REF!</definedName>
    <definedName name="_vena_MultiSiteS1_MultiSiteB2_R_5_632005311477841923">#REF!</definedName>
    <definedName name="_vena_MultiSiteS1_MultiSiteB2_R_5_632005311477841925">#REF!</definedName>
    <definedName name="_vena_MultiSiteS1_MultiSiteB2_R_5_632005311477841927">#REF!</definedName>
    <definedName name="_vena_MultiSiteS1_MultiSiteB2_R_5_632005311482036224">#REF!</definedName>
    <definedName name="_vena_MultiSiteS1_MultiSiteB2_R_5_632005311482036226">#REF!</definedName>
    <definedName name="_vena_MultiSiteS1_MultiSiteB2_R_5_632005311486230528">#REF!</definedName>
    <definedName name="_vena_MultiSiteS1_MultiSiteB2_R_5_632005311486230530">#REF!</definedName>
    <definedName name="_vena_MultiSiteS1_MultiSiteB2_R_5_632005311503007752">#REF!</definedName>
    <definedName name="_vena_MultiSiteS1_MultiSiteB2_R_5_632005311507202050">#REF!</definedName>
    <definedName name="_vena_MultiSiteS1_MultiSiteB2_R_5_632005311507202054">#REF!</definedName>
    <definedName name="_vena_MultiSiteS1_MultiSiteB2_R_5_632005311507202056">#REF!</definedName>
    <definedName name="_vena_MultiSiteS1_MultiSiteB2_R_5_632005311511396352">#REF!</definedName>
    <definedName name="_vena_MultiSiteS1_MultiSiteB2_R_5_632005311511396358">#REF!</definedName>
    <definedName name="_vena_MultiSiteS1_MultiSiteB2_R_5_632005311515590656">#REF!</definedName>
    <definedName name="_vena_MultiSiteS1_MultiSiteB2_R_5_632005311515590658">#REF!</definedName>
    <definedName name="_vena_MultiSiteS1_MultiSiteB2_R_5_632005311523979268">#REF!</definedName>
    <definedName name="_vena_MultiSiteS1_MultiSiteB2_R_5_632005311532367880">#REF!</definedName>
    <definedName name="_vena_MultiSiteS1_MultiSiteB2_R_5_632005311536562178">#REF!</definedName>
    <definedName name="_vena_MultiSiteS1_MultiSiteB2_R_5_632005311536562180">#REF!</definedName>
    <definedName name="_vena_MultiSiteS1_MultiSiteB2_R_5_632005311540756486">#REF!</definedName>
    <definedName name="_vena_MultiSiteS1_MultiSiteB2_R_5_632005311540756488">#REF!</definedName>
    <definedName name="_vena_MultiSiteS1_MultiSiteB2_R_5_632005311544950784">#REF!</definedName>
    <definedName name="_vena_MultiSiteS1_MultiSiteB2_R_5_632005311549145088">#REF!</definedName>
    <definedName name="_vena_MultiSiteS1_MultiSiteB2_R_5_632005311549145090">#REF!</definedName>
    <definedName name="_vena_MultiSiteS1_MultiSiteB2_R_5_632005311549145096">#REF!</definedName>
    <definedName name="_vena_MultiSiteS1_MultiSiteB2_R_5_632005311565922304">#REF!</definedName>
    <definedName name="_vena_MultiSiteS1_MultiSiteB2_R_5_632005311570116610">#REF!</definedName>
    <definedName name="_vena_MultiSiteS1_MultiSiteB2_R_5_632005311570116612">#REF!</definedName>
    <definedName name="_vena_MultiSiteS1_MultiSiteB2_R_5_632005311570116614">#REF!</definedName>
    <definedName name="_vena_MultiSiteS1_MultiSiteB2_R_5_632005311574310912">#REF!</definedName>
    <definedName name="_vena_MultiSiteS1_MultiSiteB2_R_5_632005311574310916">#REF!</definedName>
    <definedName name="_vena_MultiSiteS1_MultiSiteB2_R_5_632005311574310918">#REF!</definedName>
    <definedName name="_vena_MultiSiteS1_MultiSiteB2_R_5_632005311599476737">#REF!</definedName>
    <definedName name="_vena_MultiSiteS1_MultiSiteB2_R_5_632005311603671046">#REF!</definedName>
    <definedName name="_vena_MultiSiteS1_MultiSiteB2_R_5_632005311603671049">#REF!</definedName>
    <definedName name="_vena_MultiSiteS1_MultiSiteB2_R_5_632005311607865344">#REF!</definedName>
    <definedName name="_vena_MultiSiteS1_MultiSiteB2_R_5_632005311607865346">#REF!</definedName>
    <definedName name="_vena_MultiSiteS1_MultiSiteB2_R_5_632005311612059648">#REF!</definedName>
    <definedName name="_vena_MultiSiteS1_MultiSiteB2_R_5_632005311612059650">#REF!</definedName>
    <definedName name="_vena_MultiSiteS1_MultiSiteB2_R_5_632005311628836870">#REF!</definedName>
    <definedName name="_vena_MultiSiteS1_MultiSiteB2_R_5_632005311641419782">#REF!</definedName>
    <definedName name="_vena_MultiSiteS1_MultiSiteB2_R_5_632005311645614080">#REF!</definedName>
    <definedName name="_vena_MultiSiteS1_MultiSiteB2_R_5_632005311645614082">#REF!</definedName>
    <definedName name="_vena_MultiSiteS1_MultiSiteB2_R_5_632005311649808390">#REF!</definedName>
    <definedName name="_vena_MultiSiteS1_MultiSiteB2_R_5_632005311649808392">#REF!</definedName>
    <definedName name="_vena_MultiSiteS1_MultiSiteB2_R_5_632005311654002688">#REF!</definedName>
    <definedName name="_vena_MultiSiteS1_MultiSiteB2_R_5_632005311654002690">#REF!</definedName>
    <definedName name="_vena_MultiSiteS1_MultiSiteB2_R_5_632005311654002694">#REF!</definedName>
    <definedName name="_vena_MultiSiteS1_MultiSiteB2_R_5_632005311654002696">#REF!</definedName>
    <definedName name="_vena_MultiSiteS1_MultiSiteB2_R_5_632005311674974208">#REF!</definedName>
    <definedName name="_vena_MultiSiteS1_MultiSiteB2_R_5_632005311674974217">#REF!</definedName>
    <definedName name="_vena_MultiSiteS1_MultiSiteB2_R_5_632005311679168512">#REF!</definedName>
    <definedName name="_vena_MultiSiteS1_MultiSiteB2_R_5_632005311679168514">#REF!</definedName>
    <definedName name="_vena_MultiSiteS1_MultiSiteB2_R_5_632005311679168516">#REF!</definedName>
    <definedName name="_vena_MultiSiteS1_MultiSiteB2_R_5_632005311683362816">#REF!</definedName>
    <definedName name="_vena_MultiSiteS1_MultiSiteB2_R_5_632005311683362818">#REF!</definedName>
    <definedName name="_vena_MultiSiteS1_MultiSiteB2_R_5_632005311691751424">#REF!</definedName>
    <definedName name="_vena_MultiSiteS1_MultiSiteB2_R_5_632005311700140038">#REF!</definedName>
    <definedName name="_vena_MultiSiteS1_MultiSiteB2_R_5_632005311704334340">#REF!</definedName>
    <definedName name="_vena_MultiSiteS1_MultiSiteB2_R_5_632005311704334342">#REF!</definedName>
    <definedName name="_vena_MultiSiteS1_MultiSiteB2_R_5_632005311704334344">#REF!</definedName>
    <definedName name="_vena_MultiSiteS1_MultiSiteB2_R_5_632005311704334346">#REF!</definedName>
    <definedName name="_vena_MultiSiteS1_MultiSiteB2_R_5_632005311708528643">#REF!</definedName>
    <definedName name="_vena_MultiSiteS1_MultiSiteB2_R_5_632005311725305856">#REF!</definedName>
    <definedName name="_vena_MultiSiteS1_MultiSiteB2_R_5_632005311729500162">#REF!</definedName>
    <definedName name="_vena_MultiSiteS1_MultiSiteB2_R_5_632005311729500164">#REF!</definedName>
    <definedName name="_vena_MultiSiteS1_MultiSiteB2_R_5_632005311729500168">#REF!</definedName>
    <definedName name="_vena_MultiSiteS1_MultiSiteB2_R_5_632005311733694472">#REF!</definedName>
    <definedName name="_vena_MultiSiteS1_MultiSiteB2_R_5_632005311737888768">#REF!</definedName>
    <definedName name="_vena_MultiSiteS1_MultiSiteB2_R_5_632005311737888770">#REF!</definedName>
    <definedName name="_vena_MultiSiteS1_MultiSiteB2_R_5_632005311737888772">#REF!</definedName>
    <definedName name="_vena_MultiSiteS1_MultiSiteB2_R_5_632005311758860291">#REF!</definedName>
    <definedName name="_vena_MultiSiteS1_MultiSiteB2_R_5_632005311758860295">#REF!</definedName>
    <definedName name="_vena_MultiSiteS1_MultiSiteB2_R_5_632005311758860297">#REF!</definedName>
    <definedName name="_vena_MultiSiteS1_MultiSiteB2_R_5_632005311763054592">#REF!</definedName>
    <definedName name="_vena_MultiSiteS1_MultiSiteB2_R_5_632005311763054594">#REF!</definedName>
    <definedName name="_vena_MultiSiteS1_MultiSiteB2_R_5_632005311763054596">#REF!</definedName>
    <definedName name="_vena_MultiSiteS1_MultiSiteB2_R_5_632005311763054598">#REF!</definedName>
    <definedName name="_vena_MultiSiteS1_MultiSiteB2_R_5_632005311771443204">#REF!</definedName>
    <definedName name="_vena_MultiSiteS1_MultiSiteB2_R_5_632005311784026112">#REF!</definedName>
    <definedName name="_vena_MultiSiteS1_MultiSiteB2_R_5_632005311784026114">#REF!</definedName>
    <definedName name="_vena_MultiSiteS1_MultiSiteB2_R_5_632005311784026116">#REF!</definedName>
    <definedName name="_vena_MultiSiteS1_MultiSiteB2_R_5_632005311788220419">#REF!</definedName>
    <definedName name="_vena_MultiSiteS1_MultiSiteB2_R_5_632005311788220421">#REF!</definedName>
    <definedName name="_vena_MultiSiteS1_MultiSiteB2_R_5_632005311788220425">#REF!</definedName>
    <definedName name="_vena_MultiSiteS1_MultiSiteB2_R_5_632005311792414722">#REF!</definedName>
    <definedName name="_vena_MultiSiteS1_MultiSiteB2_R_5_632005311792414724">#REF!</definedName>
    <definedName name="_vena_MultiSiteS1_MultiSiteB2_R_5_632005311792414726">#REF!</definedName>
    <definedName name="_vena_MultiSiteS1_MultiSiteB2_R_5_632005311809191946">#REF!</definedName>
    <definedName name="_vena_MultiSiteS1_MultiSiteB2_R_5_632005311817580544">#REF!</definedName>
    <definedName name="_vena_MultiSiteS1_MultiSiteB2_R_5_632005311817580546">#REF!</definedName>
    <definedName name="_vena_MultiSiteS1_MultiSiteB2_R_5_632005311817580548">#REF!</definedName>
    <definedName name="_vena_MultiSiteS1_MultiSiteB2_R_5_632005311817580550">#REF!</definedName>
    <definedName name="_vena_MultiSiteS1_MultiSiteB2_R_5_632005311817580552">#REF!</definedName>
    <definedName name="_vena_MultiSiteS1_MultiSiteB2_R_5_632005311821774848">#REF!</definedName>
    <definedName name="_vena_MultiSiteS1_MultiSiteB2_R_5_632005311838552072">#REF!</definedName>
    <definedName name="_vena_MultiSiteS1_MultiSiteB2_R_5_632005311842746368">#REF!</definedName>
    <definedName name="_vena_MultiSiteS1_MultiSiteB2_R_5_632005311842746370">#REF!</definedName>
    <definedName name="_vena_MultiSiteS1_MultiSiteB2_R_5_632005311842746372">#REF!</definedName>
    <definedName name="_vena_MultiSiteS1_MultiSiteB2_R_5_632005311846940672">#REF!</definedName>
    <definedName name="_vena_MultiSiteS1_MultiSiteB2_R_5_632005311846940674">#REF!</definedName>
    <definedName name="_vena_MultiSiteS1_MultiSiteB2_R_5_632005311859523594">#REF!</definedName>
    <definedName name="_vena_MultiSiteS1_MultiSiteB2_R_5_632005311863717888">#REF!</definedName>
    <definedName name="_vena_MultiSiteS1_MultiSiteB2_R_5_632005311867912192">#REF!</definedName>
    <definedName name="_vena_MultiSiteS1_MultiSiteB2_R_5_632005311867912194">#REF!</definedName>
    <definedName name="_vena_MultiSiteS1_MultiSiteB2_R_5_632005311867912196">#REF!</definedName>
    <definedName name="_vena_MultiSiteS1_MultiSiteB2_R_5_632005311867912198">#REF!</definedName>
    <definedName name="_vena_MultiSiteS1_MultiSiteB2_R_5_632005311872106499">#REF!</definedName>
    <definedName name="_vena_MultiSiteS1_MultiSiteB2_R_5_632005311888883714">#REF!</definedName>
    <definedName name="_vena_MultiSiteS1_MultiSiteB2_R_5_632005311888883718">#REF!</definedName>
    <definedName name="_vena_MultiSiteS1_MultiSiteB2_R_5_632005311893078018">#REF!</definedName>
    <definedName name="_vena_MultiSiteS1_MultiSiteB2_R_5_632005311893078020">#REF!</definedName>
    <definedName name="_vena_MultiSiteS1_MultiSiteB2_R_5_632005311893078022">#REF!</definedName>
    <definedName name="_vena_MultiSiteS1_MultiSiteB2_R_5_632005311897272322">#REF!</definedName>
    <definedName name="_vena_MultiSiteS1_MultiSiteB2_R_5_632005311897272324">#REF!</definedName>
    <definedName name="_vena_MultiSiteS1_MultiSiteB2_R_5_632005311914049538">#REF!</definedName>
    <definedName name="_vena_MultiSiteS1_MultiSiteB2_R_5_632005311918243845">#REF!</definedName>
    <definedName name="_vena_MultiSiteS1_MultiSiteB2_R_5_632005311918243847">#REF!</definedName>
    <definedName name="_vena_MultiSiteS1_MultiSiteB2_R_5_632005311918243849">#REF!</definedName>
    <definedName name="_vena_MultiSiteS1_MultiSiteB2_R_5_632005311922438144">#REF!</definedName>
    <definedName name="_vena_MultiSiteS1_MultiSiteB2_R_5_632005311922438150">#REF!</definedName>
    <definedName name="_vena_MultiSiteS1_MultiSiteB2_R_5_632005311939215368">#REF!</definedName>
    <definedName name="_vena_MultiSiteS1_MultiSiteB2_R_5_632005311943409668">#REF!</definedName>
    <definedName name="_vena_MultiSiteS1_MultiSiteB2_R_5_632005311943409670">#REF!</definedName>
    <definedName name="_vena_MultiSiteS1_MultiSiteB2_R_5_632005311943409672">#REF!</definedName>
    <definedName name="_vena_MultiSiteS1_MultiSiteB2_R_5_632005311943409674">#REF!</definedName>
    <definedName name="_vena_MultiSiteS1_MultiSiteB2_R_5_632005311947603973">#REF!</definedName>
    <definedName name="_vena_MultiSiteS1_MultiSiteB2_R_5_632005311947603975">#REF!</definedName>
    <definedName name="_vena_MultiSiteS1_MultiSiteB2_R_5_632005311960186888">#REF!</definedName>
    <definedName name="_vena_MultiSiteS1_MultiSiteB2_R_5_632005311964381184">#REF!</definedName>
    <definedName name="_vena_MultiSiteS1_MultiSiteB2_R_5_632005311964381192">#REF!</definedName>
    <definedName name="_vena_MultiSiteS1_MultiSiteB2_R_5_632005311968575488">#REF!</definedName>
    <definedName name="_vena_MultiSiteS1_MultiSiteB2_R_5_632005311972769793">#REF!</definedName>
    <definedName name="_vena_MultiSiteS1_MultiSiteB2_R_5_632005311972769795">#REF!</definedName>
    <definedName name="_vena_MultiSiteS1_MultiSiteB2_R_5_632005311972769797">#REF!</definedName>
    <definedName name="_vena_MultiSiteS1_MultiSiteB2_R_5_632005311972769805">#REF!</definedName>
    <definedName name="_vena_MultiSiteS1_MultiSiteB2_R_5_632005311976964096">#REF!</definedName>
    <definedName name="_vena_MultiSiteS1_MultiSiteB2_R_5_632005311976964121">#REF!</definedName>
    <definedName name="_vena_MultiSiteS1_MultiSiteB2_R_5_632005311997935642">#REF!</definedName>
    <definedName name="_vena_MultiSiteS1_MultiSiteB2_R_5_632005312002129944">#REF!</definedName>
    <definedName name="_vena_MultiSiteS1_MultiSiteB2_R_5_632005312002129952">#REF!</definedName>
    <definedName name="_vena_MultiSiteS1_MultiSiteB2_R_5_632005312002129961">#REF!</definedName>
    <definedName name="_vena_MultiSiteS1_MultiSiteB2_R_5_632005312006324232">#REF!</definedName>
    <definedName name="_vena_MultiSiteS1_MultiSiteB2_R_5_632005312006324257">#REF!</definedName>
    <definedName name="_vena_MultiSiteS1_MultiSiteB2_R_5_632005312027295755">#REF!</definedName>
    <definedName name="_vena_MultiSiteS1_MultiSiteB2_R_5_632005312031490051">#REF!</definedName>
    <definedName name="_vena_MultiSiteS1_MultiSiteB2_R_5_632005312031490058">#REF!</definedName>
    <definedName name="_vena_MultiSiteS1_MultiSiteB2_R_5_632005312031490068">#REF!</definedName>
    <definedName name="_vena_MultiSiteS1_MultiSiteB2_R_5_632005312031490077">#REF!</definedName>
    <definedName name="_vena_MultiSiteS1_MultiSiteB2_R_5_632005312035684364">#REF!</definedName>
    <definedName name="_vena_MultiSiteS1_MultiSiteB2_R_5_632005312048267270">#REF!</definedName>
    <definedName name="_vena_MultiSiteS1_MultiSiteB2_R_5_632005312048267272">#REF!</definedName>
    <definedName name="_vena_MultiSiteS1_MultiSiteB2_R_5_632005312048267274">#REF!</definedName>
    <definedName name="_vena_MultiSiteS1_MultiSiteB2_R_5_632005312052461569">#REF!</definedName>
    <definedName name="_vena_MultiSiteS1_MultiSiteB2_R_5_632005312052461577">#REF!</definedName>
    <definedName name="_vena_MultiSiteS1_MultiSiteB2_R_5_632005312056655872">#REF!</definedName>
    <definedName name="_vena_MultiSiteS1_MultiSiteB2_R_5_632005312056655874">#REF!</definedName>
    <definedName name="_vena_MultiSiteS1_MultiSiteB2_R_5_632005312056655876">#REF!</definedName>
    <definedName name="_vena_MultiSiteS1_MultiSiteB2_R_5_632005312060850179">#REF!</definedName>
    <definedName name="_vena_MultiSiteS1_MultiSiteB2_R_5_632005312077627400">#REF!</definedName>
    <definedName name="_vena_MultiSiteS1_MultiSiteB2_R_5_632005312077627402">#REF!</definedName>
    <definedName name="_vena_MultiSiteS1_MultiSiteB2_R_5_632005312081821697">#REF!</definedName>
    <definedName name="_vena_MultiSiteS1_MultiSiteB2_R_5_632005312081821699">#REF!</definedName>
    <definedName name="_vena_MultiSiteS1_MultiSiteB2_R_5_632005312086016000">#REF!</definedName>
    <definedName name="_vena_MultiSiteS1_MultiSiteB2_R_5_632005312086016002">#REF!</definedName>
    <definedName name="_vena_MultiSiteS1_MultiSiteB2_R_5_632005312098598914">#REF!</definedName>
    <definedName name="_vena_MultiSiteS1_MultiSiteB2_R_5_632005312098598918">#REF!</definedName>
    <definedName name="_vena_MultiSiteS1_MultiSiteB2_R_5_632005312102793222">#REF!</definedName>
    <definedName name="_vena_MultiSiteS1_MultiSiteB2_R_5_632005312102793224">#REF!</definedName>
    <definedName name="_vena_MultiSiteS1_MultiSiteB2_R_5_632005312106987520">#REF!</definedName>
    <definedName name="_vena_MultiSiteS1_MultiSiteB2_R_5_632005312106987522">#REF!</definedName>
    <definedName name="_vena_MultiSiteS1_MultiSiteB2_R_5_632005312111181824">#REF!</definedName>
    <definedName name="_vena_MultiSiteS1_MultiSiteB2_R_5_632005312111181826">#REF!</definedName>
    <definedName name="_vena_MultiSiteS1_MultiSiteB2_R_5_632005312111181828">#REF!</definedName>
    <definedName name="_vena_MultiSiteS1_MultiSiteB2_R_5_632005312127959044">#REF!</definedName>
    <definedName name="_vena_MultiSiteS1_MultiSiteB2_R_5_632005312127959056">#REF!</definedName>
    <definedName name="_vena_MultiSiteS1_MultiSiteB2_R_5_632005312127959058">#REF!</definedName>
    <definedName name="_vena_MultiSiteS1_MultiSiteB2_R_5_632005312132153347">#REF!</definedName>
    <definedName name="_vena_MultiSiteS1_MultiSiteB2_R_5_632005312132153349">#REF!</definedName>
    <definedName name="_vena_MultiSiteS1_MultiSiteB2_R_5_632005312148930564">#REF!</definedName>
    <definedName name="_vena_MultiSiteS1_MultiSiteB2_R_5_632005312148930568">#REF!</definedName>
    <definedName name="_vena_MultiSiteS1_MultiSiteB2_R_5_632005312153124870">#REF!</definedName>
    <definedName name="_vena_MultiSiteS1_MultiSiteB2_R_5_632005312153124872">#REF!</definedName>
    <definedName name="_vena_MultiSiteS1_MultiSiteB2_R_5_632005312157319168">#REF!</definedName>
    <definedName name="_vena_MultiSiteS1_MultiSiteB2_R_5_632005312157319170">#REF!</definedName>
    <definedName name="_vena_MultiSiteS1_MultiSiteB2_R_5_632005312157319176">#REF!</definedName>
    <definedName name="_vena_MultiSiteS1_MultiSiteB2_R_5_632005312161513472">#REF!</definedName>
    <definedName name="_vena_MultiSiteS1_MultiSiteB2_R_5_632005312161513474">#REF!</definedName>
    <definedName name="_vena_MultiSiteS1_MultiSiteB2_R_5_632005312161513476">#REF!</definedName>
    <definedName name="_vena_MultiSiteS1_MultiSiteB2_R_5_632005312178290696">#REF!</definedName>
    <definedName name="_vena_MultiSiteS1_MultiSiteB2_R_5_632005312182484998">#REF!</definedName>
    <definedName name="_vena_MultiSiteS1_MultiSiteB2_R_5_632005312182485000">#REF!</definedName>
    <definedName name="_vena_MultiSiteS1_MultiSiteB2_R_5_632005312186679296">#REF!</definedName>
    <definedName name="_vena_MultiSiteS1_MultiSiteB2_R_5_632005312186679302">#REF!</definedName>
    <definedName name="_vena_MultiSiteS1_MultiSiteB2_R_5_632005312186679304">#REF!</definedName>
    <definedName name="_vena_MultiSiteS1_MultiSiteB2_R_5_632005312199262218">#REF!</definedName>
    <definedName name="_vena_MultiSiteS1_MultiSiteB2_R_5_632005312211845122">#REF!</definedName>
    <definedName name="_vena_MultiSiteS1_MultiSiteB2_R_5_632005312211845124">#REF!</definedName>
    <definedName name="_vena_MultiSiteS1_MultiSiteB2_R_5_632005312211845127">#REF!</definedName>
    <definedName name="_vena_MultiSiteS1_MultiSiteB2_R_5_632005312216039426">#REF!</definedName>
    <definedName name="_vena_MultiSiteS1_MultiSiteB2_R_5_632005312216039428">#REF!</definedName>
    <definedName name="_vena_MultiSiteS1_MultiSiteB2_R_5_632005312228622346">#REF!</definedName>
    <definedName name="_vena_MultiSiteS1_MultiSiteB2_R_5_632005312232816640">#REF!</definedName>
    <definedName name="_vena_MultiSiteS1_MultiSiteB2_R_5_632005312232816642">#REF!</definedName>
    <definedName name="_vena_MultiSiteS1_MultiSiteB2_R_5_632005312237010952">#REF!</definedName>
    <definedName name="_vena_MultiSiteS1_MultiSiteB2_R_5_632005312241205248">#REF!</definedName>
    <definedName name="_vena_MultiSiteS1_MultiSiteB2_R_5_632005312241205254">#REF!</definedName>
    <definedName name="_vena_MultiSiteS1_MultiSiteB2_R_5_632005312262176775">#REF!</definedName>
    <definedName name="_vena_MultiSiteS1_MultiSiteB2_R_5_632005312266371080">#REF!</definedName>
    <definedName name="_vena_MultiSiteS1_MultiSiteB2_R_5_632005312270565376">#REF!</definedName>
    <definedName name="_vena_MultiSiteS1_MultiSiteB2_R_5_632005312270565382">#REF!</definedName>
    <definedName name="_vena_MultiSiteS1_MultiSiteB2_R_5_632005312270565384">#REF!</definedName>
    <definedName name="_vena_MultiSiteS1_MultiSiteB2_R_5_632005312291536902">#REF!</definedName>
    <definedName name="_vena_MultiSiteS1_MultiSiteB2_R_5_632005312295731208">#REF!</definedName>
    <definedName name="_vena_MultiSiteS1_MultiSiteB2_R_5_632005312295731210">#REF!</definedName>
    <definedName name="_vena_MultiSiteS1_MultiSiteB2_R_5_632005312299925505">#REF!</definedName>
    <definedName name="_vena_MultiSiteS1_MultiSiteB2_R_5_632005312299925511">#REF!</definedName>
    <definedName name="_vena_MultiSiteS1_MultiSiteB2_R_5_632005312304119808">#REF!</definedName>
    <definedName name="_vena_MultiSiteS1_MultiSiteB2_R_5_632005312304119810">#REF!</definedName>
    <definedName name="_vena_MultiSiteS1_MultiSiteB2_R_5_632005312304119814">#REF!</definedName>
    <definedName name="_vena_MultiSiteS1_MultiSiteB2_R_5_632005312308314114">#REF!</definedName>
    <definedName name="_vena_MultiSiteS1_MultiSiteB2_R_5_632005312325091332">#REF!</definedName>
    <definedName name="_vena_MultiSiteS1_MultiSiteB2_R_5_632005312325091334">#REF!</definedName>
    <definedName name="_vena_MultiSiteS1_MultiSiteB2_R_5_632005312325091336">#REF!</definedName>
    <definedName name="_vena_MultiSiteS1_MultiSiteB2_R_5_632005312329285634">#REF!</definedName>
    <definedName name="_vena_MultiSiteS1_MultiSiteB2_R_5_632005312329285636">#REF!</definedName>
    <definedName name="_vena_MultiSiteS1_MultiSiteB2_R_5_632005312350257152">#REF!</definedName>
    <definedName name="_vena_MultiSiteS1_MultiSiteB2_R_5_632005312350257154">#REF!</definedName>
    <definedName name="_vena_MultiSiteS1_MultiSiteB2_R_5_632005312354451456">#REF!</definedName>
    <definedName name="_vena_MultiSiteS1_MultiSiteB2_R_5_632005312358645762">#REF!</definedName>
    <definedName name="_vena_MultiSiteS1_MultiSiteB2_R_5_632005312358645764">#REF!</definedName>
    <definedName name="_vena_MultiSiteS1_MultiSiteB2_R_5_632005312358645768">#REF!</definedName>
    <definedName name="_vena_MultiSiteS1_MultiSiteB2_R_5_632005312362840065">#REF!</definedName>
    <definedName name="_vena_MultiSiteS1_MultiSiteB2_R_5_632005312362840067">#REF!</definedName>
    <definedName name="_vena_MultiSiteS1_MultiSiteB2_R_5_632005312379617286">#REF!</definedName>
    <definedName name="_vena_MultiSiteS1_MultiSiteB2_R_5_632005312388005890">#REF!</definedName>
    <definedName name="_vena_MultiSiteS1_MultiSiteB2_R_5_632005312388005892">#REF!</definedName>
    <definedName name="_vena_MultiSiteS1_MultiSiteB2_R_5_632005312388005894">#REF!</definedName>
    <definedName name="_vena_MultiSiteS1_MultiSiteB2_R_5_632005312392200194">#REF!</definedName>
    <definedName name="_vena_MultiSiteS1_MultiSiteB2_R_5_632005312392200196">#REF!</definedName>
    <definedName name="_vena_MultiSiteS1_MultiSiteB2_R_5_632005312417366022">#REF!</definedName>
    <definedName name="_vena_MultiSiteS1_MultiSiteB2_R_5_632005312417366024">#REF!</definedName>
    <definedName name="_vena_MultiSiteS1_MultiSiteB2_R_5_632005312417366026">#REF!</definedName>
    <definedName name="_vena_MultiSiteS1_MultiSiteB2_R_5_632005312421560325">#REF!</definedName>
    <definedName name="_vena_MultiSiteS1_MultiSiteB2_R_5_632005312421560327">#REF!</definedName>
    <definedName name="_vena_MultiSiteS1_MultiSiteB2_R_5_632005312429948928">#REF!</definedName>
    <definedName name="_vena_MultiSiteS1_MultiSiteB2_R_5_632005312438337544">#REF!</definedName>
    <definedName name="_vena_MultiSiteS1_MultiSiteB2_R_5_632005312442531848">#REF!</definedName>
    <definedName name="_vena_MultiSiteS1_MultiSiteB2_R_5_632005312446726145">#REF!</definedName>
    <definedName name="_vena_MultiSiteS1_MultiSiteB2_R_5_632005312450920456">#REF!</definedName>
    <definedName name="_vena_MultiSiteS1_MultiSiteB2_R_5_632005312455114752">#REF!</definedName>
    <definedName name="_vena_MultiSiteS1_MultiSiteB2_R_5_632005312455114754">#REF!</definedName>
    <definedName name="_vena_MultiSiteS1_MultiSiteB2_R_5_632005312455114760">#REF!</definedName>
    <definedName name="_vena_MultiSiteS1_MultiSiteB2_R_5_632005312459309056">#REF!</definedName>
    <definedName name="_vena_MultiSiteS1_MultiSiteB2_R_5_632005312471891978">#REF!</definedName>
    <definedName name="_vena_MultiSiteS1_MultiSiteB2_R_5_632005312476086273">#REF!</definedName>
    <definedName name="_vena_MultiSiteS1_MultiSiteB2_R_5_632005312476086275">#REF!</definedName>
    <definedName name="_vena_MultiSiteS1_MultiSiteB2_R_5_632005312480280576">#REF!</definedName>
    <definedName name="_vena_MultiSiteS1_MultiSiteB2_R_5_632005312480280578">#REF!</definedName>
    <definedName name="_vena_MultiSiteS1_MultiSiteB2_R_5_632005312484474880">#REF!</definedName>
    <definedName name="_vena_MultiSiteS1_MultiSiteB2_R_5_632005312492863495">#REF!</definedName>
    <definedName name="_vena_MultiSiteS1_MultiSiteB2_R_5_632005312497057796">#REF!</definedName>
    <definedName name="_vena_MultiSiteS1_MultiSiteB2_R_5_632005312497057798">#REF!</definedName>
    <definedName name="_vena_MultiSiteS1_MultiSiteB2_R_5_632005312497057800">#REF!</definedName>
    <definedName name="_vena_MultiSiteS1_MultiSiteB2_R_5_632005312501252100">#REF!</definedName>
    <definedName name="_vena_MultiSiteS1_MultiSiteB2_R_5_632005312501252102">#REF!</definedName>
    <definedName name="_vena_MultiSiteS1_MultiSiteB2_R_5_632005312501252104">#REF!</definedName>
    <definedName name="_vena_MultiSiteS1_MultiSiteB2_R_5_632005312522223616">#REF!</definedName>
    <definedName name="_vena_MultiSiteS1_MultiSiteB2_R_5_632005312522223618">#REF!</definedName>
    <definedName name="_vena_MultiSiteS1_MultiSiteB2_R_5_632005312526417958">#REF!</definedName>
    <definedName name="_vena_MultiSiteS1_MultiSiteB2_R_5_632005312530612224">#REF!</definedName>
    <definedName name="_vena_MultiSiteS1_MultiSiteB2_R_5_632005312530612226">#REF!</definedName>
    <definedName name="_vena_MultiSiteS1_MultiSiteB2_R_5_632005312530612232">#REF!</definedName>
    <definedName name="_vena_MultiSiteS1_MultiSiteB2_R_5_632005312534806528">#REF!</definedName>
    <definedName name="_vena_MultiSiteS1_MultiSiteB2_R_5_632005312547389446">#REF!</definedName>
    <definedName name="_vena_MultiSiteS1_MultiSiteB2_R_5_632005312547389448">#REF!</definedName>
    <definedName name="_vena_MultiSiteS1_MultiSiteB2_R_5_632005312551583744">#REF!</definedName>
    <definedName name="_vena_MultiSiteS1_MultiSiteB2_R_5_632005312551583750">#REF!</definedName>
    <definedName name="_vena_MultiSiteS1_MultiSiteB2_R_5_632005312555778048">#REF!</definedName>
    <definedName name="_vena_MultiSiteS1_MultiSiteB2_R_5_632005312564166664">#REF!</definedName>
    <definedName name="_vena_MultiSiteS1_MultiSiteB2_R_5_632005312568360964">#REF!</definedName>
    <definedName name="_vena_MultiSiteS1_MultiSiteB2_R_5_632005312568360968">#REF!</definedName>
    <definedName name="_vena_MultiSiteS1_MultiSiteB2_R_5_632005312572555270">#REF!</definedName>
    <definedName name="_vena_MultiSiteS1_MultiSiteB2_R_5_632005312572555272">#REF!</definedName>
    <definedName name="_vena_MultiSiteS1_MultiSiteB2_R_5_632005312576749568">#REF!</definedName>
    <definedName name="_vena_MultiSiteS1_MultiSiteB2_R_5_632005312576749570">#REF!</definedName>
    <definedName name="_vena_MultiSiteS1_MultiSiteB2_R_5_632005312576749576">#REF!</definedName>
    <definedName name="_vena_MultiSiteS1_MultiSiteB2_R_5_632005312580943872">#REF!</definedName>
    <definedName name="_vena_MultiSiteS1_MultiSiteB2_R_5_632005312585138180">#REF!</definedName>
    <definedName name="_vena_MultiSiteS1_MultiSiteB2_R_5_632005312597721093">#REF!</definedName>
    <definedName name="_vena_MultiSiteS1_MultiSiteB2_R_5_632005312597721095">#REF!</definedName>
    <definedName name="_vena_MultiSiteS1_MultiSiteB2_R_5_632005312597721097">#REF!</definedName>
    <definedName name="_vena_MultiSiteS1_MultiSiteB2_R_5_632005312601915392">#REF!</definedName>
    <definedName name="_vena_MultiSiteS1_MultiSiteB2_R_5_632005312601915396">#REF!</definedName>
    <definedName name="_vena_MultiSiteS1_MultiSiteB2_R_5_632005312601915398">#REF!</definedName>
    <definedName name="_vena_MultiSiteS1_MultiSiteB2_R_5_632802684999303168">#REF!</definedName>
    <definedName name="_vena_MultiSiteS1_MultiSiteB2_R_5_632802806714466304">#REF!</definedName>
    <definedName name="_vena_MultiSiteS1_MultiSiteB2_R_5_640425049593872384">#REF!</definedName>
    <definedName name="_vena_MultiSiteS1_MultiSiteB2_R_5_640425049946193920">#REF!</definedName>
    <definedName name="_vena_MultiSiteS1_MultiSiteB2_R_5_640425050315292672">#REF!</definedName>
    <definedName name="_vena_MultiSiteS1_MultiSiteB2_R_5_672280564707885073">#REF!</definedName>
    <definedName name="_vena_MultiSiteS1_MultiSiteB2_R_5_820620957949886465">#REF!</definedName>
    <definedName name="_vena_MultiSiteS1_MultiSiteB2_R_5_969124762453147649">#REF!</definedName>
    <definedName name="_vena_MultiSiteS1_MultiSiteB2_R_5_969124837275336705">#REF!</definedName>
    <definedName name="_vena_MultiSiteS1_MultiSiteB2_R_5_969124902391644161">#REF!</definedName>
    <definedName name="_vena_MultiSiteS1_MultiSiteB2_R_5_969124968162525249">#REF!</definedName>
    <definedName name="_vena_MultiSiteS1_MultiSiteB3_C_8_632005313629519872">#REF!</definedName>
    <definedName name="_vena_MultiSiteS1_MultiSiteB3_C_8_632005313629519872_1">#REF!</definedName>
    <definedName name="_vena_MultiSiteS1_MultiSiteB3_C_8_632005313629519872_2">#REF!</definedName>
    <definedName name="_vena_MultiSiteS1_MultiSiteB3_C_8_632005313629519872_3">#REF!</definedName>
    <definedName name="_vena_MultiSiteS1_MultiSiteB3_C_8_632005313629519872_4">#REF!</definedName>
    <definedName name="_vena_MultiSiteS1_MultiSiteB3_C_8_632005313629519872_5">#REF!</definedName>
    <definedName name="_vena_MultiSiteS1_MultiSiteB3_C_FV_56493ffece784c5db4cd0fd3b40a250d_1">#REF!</definedName>
    <definedName name="_vena_MultiSiteS1_MultiSiteB3_C_FV_56493ffece784c5db4cd0fd3b40a250d_4">#REF!</definedName>
    <definedName name="_vena_MultiSiteS1_MultiSiteB3_C_FV_56493ffece784c5db4cd0fd3b40a250d_5">#REF!</definedName>
    <definedName name="_vena_MultiSiteS1_MultiSiteB3_C_FV_56493ffece784c5db4cd0fd3b40a250d_6">#REF!</definedName>
    <definedName name="_vena_MultiSiteS1_MultiSiteB3_C_FV_56493ffece784c5db4cd0fd3b40a250d_7">#REF!</definedName>
    <definedName name="_vena_MultiSiteS1_MultiSiteB3_C_FV_56493ffece784c5db4cd0fd3b40a250d_8">#REF!</definedName>
    <definedName name="_vena_MultiSiteS1_MultiSiteB3_C_FV_e1c3a244dc3d4f149ecdf7d748811086">#REF!</definedName>
    <definedName name="_vena_MultiSiteS1_MultiSiteB3_C_FV_e1c3a244dc3d4f149ecdf7d748811086_3">#REF!</definedName>
    <definedName name="_vena_MultiSiteS1_MultiSiteB3_C_FV_e1c3a244dc3d4f149ecdf7d748811086_4">#REF!</definedName>
    <definedName name="_vena_MultiSiteS1_MultiSiteB3_C_FV_e1c3a244dc3d4f149ecdf7d748811086_5">#REF!</definedName>
    <definedName name="_vena_MultiSiteS1_MultiSiteB3_C_FV_e1c3a244dc3d4f149ecdf7d748811086_6">#REF!</definedName>
    <definedName name="_vena_MultiSiteS1_MultiSiteB3_C_FV_e1c3a244dc3d4f149ecdf7d748811086_7">#REF!</definedName>
    <definedName name="_vena_MultiSiteS1_MultiSiteB3_C_FV_e3545e3dcc52420a84dcdae3a23a4597">#REF!</definedName>
    <definedName name="_vena_MultiSiteS1_MultiSiteB3_C_FV_e3545e3dcc52420a84dcdae3a23a4597_3">#REF!</definedName>
    <definedName name="_vena_MultiSiteS1_MultiSiteB3_C_FV_e3545e3dcc52420a84dcdae3a23a4597_4">#REF!</definedName>
    <definedName name="_vena_MultiSiteS1_MultiSiteB3_C_FV_e3545e3dcc52420a84dcdae3a23a4597_5">#REF!</definedName>
    <definedName name="_vena_MultiSiteS1_MultiSiteB3_C_FV_e3545e3dcc52420a84dcdae3a23a4597_6">#REF!</definedName>
    <definedName name="_vena_MultiSiteS1_MultiSiteB3_C_FV_e3545e3dcc52420a84dcdae3a23a4597_7">#REF!</definedName>
    <definedName name="_vena_MultiSiteS1_MultiSiteB3_R_5_632005311788220416">#REF!</definedName>
    <definedName name="_vena_MultiSiteS1_MultiSiteB3_R_5_632005312266371076">#REF!</definedName>
    <definedName name="_vena_MultiSiteS1_MultiSiteB4_C_8_632005313608548353">#REF!</definedName>
    <definedName name="_vena_MultiSiteS1_MultiSiteB4_C_8_632005313608548353_10">#REF!</definedName>
    <definedName name="_vena_MultiSiteS1_MultiSiteB4_C_8_632005313608548353_11">#REF!</definedName>
    <definedName name="_vena_MultiSiteS1_MultiSiteB4_C_8_632005313608548353_12">#REF!</definedName>
    <definedName name="_vena_MultiSiteS1_MultiSiteB4_C_8_632005313608548353_13">#REF!</definedName>
    <definedName name="_vena_MultiSiteS1_MultiSiteB4_C_8_632005313608548353_2">#REF!</definedName>
    <definedName name="_vena_MultiSiteS1_MultiSiteB4_C_8_632005313608548353_4">#REF!</definedName>
    <definedName name="_vena_MultiSiteS1_MultiSiteB4_C_8_632005313608548353_6">#REF!</definedName>
    <definedName name="_vena_MultiSiteS1_MultiSiteB4_C_8_632005313608548353_8">#REF!</definedName>
    <definedName name="_vena_MultiSiteS1_MultiSiteB4_C_8_632005313608548353_9">#REF!</definedName>
    <definedName name="_vena_MultiSiteS1_MultiSiteB4_C_FV_56493ffece784c5db4cd0fd3b40a250d">#REF!</definedName>
    <definedName name="_vena_MultiSiteS1_MultiSiteB4_C_FV_56493ffece784c5db4cd0fd3b40a250d_10">#REF!</definedName>
    <definedName name="_vena_MultiSiteS1_MultiSiteB4_C_FV_56493ffece784c5db4cd0fd3b40a250d_11">#REF!</definedName>
    <definedName name="_vena_MultiSiteS1_MultiSiteB4_C_FV_56493ffece784c5db4cd0fd3b40a250d_12">#REF!</definedName>
    <definedName name="_vena_MultiSiteS1_MultiSiteB4_C_FV_56493ffece784c5db4cd0fd3b40a250d_13">#REF!</definedName>
    <definedName name="_vena_MultiSiteS1_MultiSiteB4_C_FV_56493ffece784c5db4cd0fd3b40a250d_2">#REF!</definedName>
    <definedName name="_vena_MultiSiteS1_MultiSiteB4_C_FV_56493ffece784c5db4cd0fd3b40a250d_4">#REF!</definedName>
    <definedName name="_vena_MultiSiteS1_MultiSiteB4_C_FV_56493ffece784c5db4cd0fd3b40a250d_6">#REF!</definedName>
    <definedName name="_vena_MultiSiteS1_MultiSiteB4_C_FV_56493ffece784c5db4cd0fd3b40a250d_8">#REF!</definedName>
    <definedName name="_vena_MultiSiteS1_MultiSiteB4_C_FV_56493ffece784c5db4cd0fd3b40a250d_9">#REF!</definedName>
    <definedName name="_vena_MultiSiteS1_MultiSiteB4_C_FV_e1c3a244dc3d4f149ecdf7d748811086_10">#REF!</definedName>
    <definedName name="_vena_MultiSiteS1_MultiSiteB4_C_FV_e1c3a244dc3d4f149ecdf7d748811086_12">#REF!</definedName>
    <definedName name="_vena_MultiSiteS1_MultiSiteB4_C_FV_e1c3a244dc3d4f149ecdf7d748811086_14">#REF!</definedName>
    <definedName name="_vena_MultiSiteS1_MultiSiteB4_C_FV_e1c3a244dc3d4f149ecdf7d748811086_16">#REF!</definedName>
    <definedName name="_vena_MultiSiteS1_MultiSiteB4_C_FV_e1c3a244dc3d4f149ecdf7d748811086_17">#REF!</definedName>
    <definedName name="_vena_MultiSiteS1_MultiSiteB4_C_FV_e1c3a244dc3d4f149ecdf7d748811086_18">#REF!</definedName>
    <definedName name="_vena_MultiSiteS1_MultiSiteB4_C_FV_e1c3a244dc3d4f149ecdf7d748811086_19">#REF!</definedName>
    <definedName name="_vena_MultiSiteS1_MultiSiteB4_C_FV_e1c3a244dc3d4f149ecdf7d748811086_20">#REF!</definedName>
    <definedName name="_vena_MultiSiteS1_MultiSiteB4_C_FV_e1c3a244dc3d4f149ecdf7d748811086_21">#REF!</definedName>
    <definedName name="_vena_MultiSiteS1_MultiSiteB4_C_FV_e1c3a244dc3d4f149ecdf7d748811086_8">#REF!</definedName>
    <definedName name="_vena_MultiSiteS1_MultiSiteB4_C_FV_e3545e3dcc52420a84dcdae3a23a4597">#REF!</definedName>
    <definedName name="_vena_MultiSiteS1_MultiSiteB4_C_FV_e3545e3dcc52420a84dcdae3a23a4597_10">#REF!</definedName>
    <definedName name="_vena_MultiSiteS1_MultiSiteB4_C_FV_e3545e3dcc52420a84dcdae3a23a4597_11">#REF!</definedName>
    <definedName name="_vena_MultiSiteS1_MultiSiteB4_C_FV_e3545e3dcc52420a84dcdae3a23a4597_12">#REF!</definedName>
    <definedName name="_vena_MultiSiteS1_MultiSiteB4_C_FV_e3545e3dcc52420a84dcdae3a23a4597_13">#REF!</definedName>
    <definedName name="_vena_MultiSiteS1_MultiSiteB4_C_FV_e3545e3dcc52420a84dcdae3a23a4597_2">#REF!</definedName>
    <definedName name="_vena_MultiSiteS1_MultiSiteB4_C_FV_e3545e3dcc52420a84dcdae3a23a4597_4">#REF!</definedName>
    <definedName name="_vena_MultiSiteS1_MultiSiteB4_C_FV_e3545e3dcc52420a84dcdae3a23a4597_6">#REF!</definedName>
    <definedName name="_vena_MultiSiteS1_MultiSiteB4_C_FV_e3545e3dcc52420a84dcdae3a23a4597_8">#REF!</definedName>
    <definedName name="_vena_MultiSiteS1_MultiSiteB4_C_FV_e3545e3dcc52420a84dcdae3a23a4597_9">#REF!</definedName>
    <definedName name="_vena_MultiSiteS1_MultiSiteB4_R_5_632005311750471682">#REF!</definedName>
    <definedName name="_vena_MultiSiteS1_P_3_632005310022418436">#REF!</definedName>
    <definedName name="_vena_MultiSiteS1_P_6_632005313063288832">#REF!</definedName>
    <definedName name="_vena_MultiSiteS1_P_7_632005313256226820">#REF!</definedName>
    <definedName name="_vena_MYPS1_MYPB1_C_8_632005313616936961">#REF!</definedName>
    <definedName name="_vena_MYPS1_MYPB1_C_8_632005313629519872">#REF!</definedName>
    <definedName name="_vena_MYPS1_MYPB1_C_8_632005313629519872_1">#REF!</definedName>
    <definedName name="_vena_MYPS1_MYPB1_C_8_632005313629519872_2">#REF!</definedName>
    <definedName name="_vena_MYPS1_MYPB1_C_8_632005313629519872_3">#REF!</definedName>
    <definedName name="_vena_MYPS1_MYPB1_C_8_632005313629519872_4">#REF!</definedName>
    <definedName name="_vena_MYPS1_MYPB1_C_8_632005313629519872_5">#REF!</definedName>
    <definedName name="_vena_MYPS1_MYPB1_C_FV_56493ffece784c5db4cd0fd3b40a250d">#REF!</definedName>
    <definedName name="_vena_MYPS1_MYPB1_C_FV_56493ffece784c5db4cd0fd3b40a250d_1">#REF!</definedName>
    <definedName name="_vena_MYPS1_MYPB1_C_FV_56493ffece784c5db4cd0fd3b40a250d_2">#REF!</definedName>
    <definedName name="_vena_MYPS1_MYPB1_C_FV_56493ffece784c5db4cd0fd3b40a250d_3">#REF!</definedName>
    <definedName name="_vena_MYPS1_MYPB1_C_FV_56493ffece784c5db4cd0fd3b40a250d_4">#REF!</definedName>
    <definedName name="_vena_MYPS1_MYPB1_C_FV_56493ffece784c5db4cd0fd3b40a250d_5">#REF!</definedName>
    <definedName name="_vena_MYPS1_MYPB1_C_FV_56493ffece784c5db4cd0fd3b40a250d_6">#REF!</definedName>
    <definedName name="_vena_MYPS1_MYPB1_C_FV_e1c3a244dc3d4f149ecdf7d748811086">#REF!</definedName>
    <definedName name="_vena_MYPS1_MYPB1_C_FV_e1c3a244dc3d4f149ecdf7d748811086_1">#REF!</definedName>
    <definedName name="_vena_MYPS1_MYPB1_C_FV_e1c3a244dc3d4f149ecdf7d748811086_2">#REF!</definedName>
    <definedName name="_vena_MYPS1_MYPB1_C_FV_e1c3a244dc3d4f149ecdf7d748811086_3">#REF!</definedName>
    <definedName name="_vena_MYPS1_MYPB1_C_FV_e1c3a244dc3d4f149ecdf7d748811086_4">#REF!</definedName>
    <definedName name="_vena_MYPS1_MYPB1_C_FV_e1c3a244dc3d4f149ecdf7d748811086_5">#REF!</definedName>
    <definedName name="_vena_MYPS1_MYPB1_C_FV_e1c3a244dc3d4f149ecdf7d748811086_6">#REF!</definedName>
    <definedName name="_vena_MYPS1_MYPB1_C_FV_e3545e3dcc52420a84dcdae3a23a4597">#REF!</definedName>
    <definedName name="_vena_MYPS1_MYPB1_C_FV_e3545e3dcc52420a84dcdae3a23a4597_1">#REF!</definedName>
    <definedName name="_vena_MYPS1_MYPB1_C_FV_e3545e3dcc52420a84dcdae3a23a4597_2">#REF!</definedName>
    <definedName name="_vena_MYPS1_MYPB1_C_FV_e3545e3dcc52420a84dcdae3a23a4597_3">#REF!</definedName>
    <definedName name="_vena_MYPS1_MYPB1_C_FV_e3545e3dcc52420a84dcdae3a23a4597_4">#REF!</definedName>
    <definedName name="_vena_MYPS1_MYPB1_C_FV_e3545e3dcc52420a84dcdae3a23a4597_5">#REF!</definedName>
    <definedName name="_vena_MYPS1_MYPB1_C_FV_e3545e3dcc52420a84dcdae3a23a4597_6">#REF!</definedName>
    <definedName name="_vena_MYPS1_MYPB1_R_5_632005310852890630">#REF!</definedName>
    <definedName name="_vena_MYPS1_MYPB1_R_5_632005310886445064">#REF!</definedName>
    <definedName name="_vena_MYPS1_MYPB1_R_5_632005310945165312">#REF!</definedName>
    <definedName name="_vena_MYPS1_MYPB1_R_5_632005310945165314">#REF!</definedName>
    <definedName name="_vena_MYPS1_MYPB1_R_5_632005311058411522">#REF!</definedName>
    <definedName name="_vena_MYPS1_MYPB1_R_5_632005311196823560">#REF!</definedName>
    <definedName name="_vena_MYPS1_MYPB1_R_5_632005311372984320">#REF!</definedName>
    <definedName name="_vena_MYPS1_MYPB1_R_5_632005311372984322">#REF!</definedName>
    <definedName name="_vena_MYPS1_MYPB1_R_5_632005311444287488">#REF!</definedName>
    <definedName name="_vena_MYPS1_MYPB1_R_5_632005311528173572">#REF!</definedName>
    <definedName name="_vena_MYPS1_MYPB1_R_5_632005311540756484">#REF!</definedName>
    <definedName name="_vena_MYPS1_MYPB1_R_5_632005311565922306">#REF!</definedName>
    <definedName name="_vena_MYPS1_MYPB1_R_5_632005311909855232">#REF!</definedName>
    <definedName name="_vena_MYPS1_MYPB1_R_5_632005311943409666">#REF!</definedName>
    <definedName name="_vena_MYPS1_MYPB1_R_5_632005312094404608">#REF!</definedName>
    <definedName name="_vena_MYPS1_MYPB1_R_5_632005312153124864">#REF!</definedName>
    <definedName name="_vena_MYPS1_MYPB1_R_5_632005312295731204">#REF!</definedName>
    <definedName name="_vena_MYPS1_MYPB1_R_5_632005312337674244">#REF!</definedName>
    <definedName name="_vena_MYPS1_MYPB1_R_5_632005312371228680">#REF!</definedName>
    <definedName name="_vena_MYPS1_MYPB1_R_5_632005312526417920">#REF!</definedName>
    <definedName name="_vena_MYPS1_MYPB1_R_5_632005312539000840">#REF!</definedName>
    <definedName name="_vena_MYPS1_MYPB1_R_5_632005312547389442">#REF!</definedName>
    <definedName name="_vena_MYPS1_MYPB1_R_5_697602918727680000">#REF!</definedName>
    <definedName name="_vena_MYPS1_MYPB1_R_FV_42f34b52efc14701904e2bd69b949ebb">#REF!</definedName>
    <definedName name="_vena_MYPS1_MYPB1_R_FV_42f34b52efc14701904e2bd69b949ebb_114">#REF!</definedName>
    <definedName name="_vena_MYPS1_MYPB1_R_FV_42f34b52efc14701904e2bd69b949ebb_115">#REF!</definedName>
    <definedName name="_vena_MYPS1_MYPB1_R_FV_42f34b52efc14701904e2bd69b949ebb_116">#REF!</definedName>
    <definedName name="_vena_MYPS1_MYPB1_R_FV_42f34b52efc14701904e2bd69b949ebb_117">#REF!</definedName>
    <definedName name="_vena_MYPS1_MYPB1_R_FV_42f34b52efc14701904e2bd69b949ebb_118">#REF!</definedName>
    <definedName name="_vena_MYPS1_MYPB1_R_FV_42f34b52efc14701904e2bd69b949ebb_119">#REF!</definedName>
    <definedName name="_vena_MYPS1_MYPB1_R_FV_42f34b52efc14701904e2bd69b949ebb_120">#REF!</definedName>
    <definedName name="_vena_MYPS1_MYPB1_R_FV_42f34b52efc14701904e2bd69b949ebb_121">#REF!</definedName>
    <definedName name="_vena_MYPS1_MYPB1_R_FV_42f34b52efc14701904e2bd69b949ebb_122">#REF!</definedName>
    <definedName name="_vena_MYPS1_MYPB1_R_FV_42f34b52efc14701904e2bd69b949ebb_123">#REF!</definedName>
    <definedName name="_vena_MYPS1_MYPB1_R_FV_42f34b52efc14701904e2bd69b949ebb_124">#REF!</definedName>
    <definedName name="_vena_MYPS1_MYPB1_R_FV_42f34b52efc14701904e2bd69b949ebb_125">#REF!</definedName>
    <definedName name="_vena_MYPS1_MYPB1_R_FV_42f34b52efc14701904e2bd69b949ebb_126">#REF!</definedName>
    <definedName name="_vena_MYPS1_MYPB1_R_FV_42f34b52efc14701904e2bd69b949ebb_127">#REF!</definedName>
    <definedName name="_vena_MYPS1_MYPB1_R_FV_42f34b52efc14701904e2bd69b949ebb_128">#REF!</definedName>
    <definedName name="_vena_MYPS1_MYPB1_R_FV_42f34b52efc14701904e2bd69b949ebb_129">#REF!</definedName>
    <definedName name="_vena_MYPS1_MYPB1_R_FV_42f34b52efc14701904e2bd69b949ebb_130">#REF!</definedName>
    <definedName name="_vena_MYPS1_MYPB1_R_FV_42f34b52efc14701904e2bd69b949ebb_131">#REF!</definedName>
    <definedName name="_vena_MYPS1_MYPB1_R_FV_42f34b52efc14701904e2bd69b949ebb_132">#REF!</definedName>
    <definedName name="_vena_MYPS1_MYPB1_R_FV_42f34b52efc14701904e2bd69b949ebb_133">#REF!</definedName>
    <definedName name="_vena_MYPS1_MYPB1_R_FV_42f34b52efc14701904e2bd69b949ebb_134">#REF!</definedName>
    <definedName name="_vena_MYPS1_MYPB1_R_FV_42f34b52efc14701904e2bd69b949ebb_135">#REF!</definedName>
    <definedName name="_vena_MYPS1_MYPB1_R_FV_42f34b52efc14701904e2bd69b949ebb_136">#REF!</definedName>
    <definedName name="_vena_MYPS1_MYPB1_R_FV_42f34b52efc14701904e2bd69b949ebb_137">#REF!</definedName>
    <definedName name="_vena_MYPS1_MYPB1_R_FV_42f34b52efc14701904e2bd69b949ebb_138">#REF!</definedName>
    <definedName name="_vena_MYPS1_MYPB1_R_FV_42f34b52efc14701904e2bd69b949ebb_139">#REF!</definedName>
    <definedName name="_vena_MYPS1_MYPB1_R_FV_42f34b52efc14701904e2bd69b949ebb_140">#REF!</definedName>
    <definedName name="_vena_MYPS1_MYPB1_R_FV_42f34b52efc14701904e2bd69b949ebb_141">#REF!</definedName>
    <definedName name="_vena_MYPS1_MYPB1_R_FV_42f34b52efc14701904e2bd69b949ebb_142">#REF!</definedName>
    <definedName name="_vena_MYPS1_MYPB1_R_FV_42f34b52efc14701904e2bd69b949ebb_143">#REF!</definedName>
    <definedName name="_vena_MYPS1_MYPB1_R_FV_42f34b52efc14701904e2bd69b949ebb_144">#REF!</definedName>
    <definedName name="_vena_MYPS1_MYPB1_R_FV_42f34b52efc14701904e2bd69b949ebb_145">#REF!</definedName>
    <definedName name="_vena_MYPS1_MYPB1_R_FV_42f34b52efc14701904e2bd69b949ebb_146">#REF!</definedName>
    <definedName name="_vena_MYPS1_MYPB1_R_FV_42f34b52efc14701904e2bd69b949ebb_147">#REF!</definedName>
    <definedName name="_vena_MYPS1_MYPB1_R_FV_42f34b52efc14701904e2bd69b949ebb_148">#REF!</definedName>
    <definedName name="_vena_MYPS1_MYPB1_R_FV_42f34b52efc14701904e2bd69b949ebb_149">#REF!</definedName>
    <definedName name="_vena_MYPS1_MYPB1_R_FV_42f34b52efc14701904e2bd69b949ebb_150">#REF!</definedName>
    <definedName name="_vena_MYPS1_MYPB1_R_FV_42f34b52efc14701904e2bd69b949ebb_151">#REF!</definedName>
    <definedName name="_vena_MYPS1_MYPB1_R_FV_42f34b52efc14701904e2bd69b949ebb_152">#REF!</definedName>
    <definedName name="_vena_MYPS1_MYPB1_R_FV_42f34b52efc14701904e2bd69b949ebb_153">#REF!</definedName>
    <definedName name="_vena_MYPS1_MYPB1_R_FV_42f34b52efc14701904e2bd69b949ebb_154">#REF!</definedName>
    <definedName name="_vena_MYPS1_MYPB1_R_FV_42f34b52efc14701904e2bd69b949ebb_155">#REF!</definedName>
    <definedName name="_vena_MYPS1_MYPB1_R_FV_42f34b52efc14701904e2bd69b949ebb_156">#REF!</definedName>
    <definedName name="_vena_MYPS1_MYPB1_R_FV_42f34b52efc14701904e2bd69b949ebb_157">#REF!</definedName>
    <definedName name="_vena_MYPS1_MYPB1_R_FV_42f34b52efc14701904e2bd69b949ebb_158">#REF!</definedName>
    <definedName name="_vena_MYPS1_MYPB1_R_FV_42f34b52efc14701904e2bd69b949ebb_159">#REF!</definedName>
    <definedName name="_vena_MYPS1_MYPB1_R_FV_42f34b52efc14701904e2bd69b949ebb_160">#REF!</definedName>
    <definedName name="_vena_MYPS1_MYPB1_R_FV_42f34b52efc14701904e2bd69b949ebb_161">#REF!</definedName>
    <definedName name="_vena_MYPS1_MYPB1_R_FV_42f34b52efc14701904e2bd69b949ebb_162">#REF!</definedName>
    <definedName name="_vena_MYPS1_MYPB1_R_FV_42f34b52efc14701904e2bd69b949ebb_163">#REF!</definedName>
    <definedName name="_vena_MYPS1_MYPB1_R_FV_42f34b52efc14701904e2bd69b949ebb_164">#REF!</definedName>
    <definedName name="_vena_MYPS1_MYPB1_R_FV_42f34b52efc14701904e2bd69b949ebb_165">#REF!</definedName>
    <definedName name="_vena_MYPS1_MYPB1_R_FV_42f34b52efc14701904e2bd69b949ebb_166">#REF!</definedName>
    <definedName name="_vena_MYPS1_MYPB1_R_FV_42f34b52efc14701904e2bd69b949ebb_167">#REF!</definedName>
    <definedName name="_vena_MYPS1_MYPB1_R_FV_42f34b52efc14701904e2bd69b949ebb_168">#REF!</definedName>
    <definedName name="_vena_MYPS1_MYPB1_R_FV_42f34b52efc14701904e2bd69b949ebb_169">#REF!</definedName>
    <definedName name="_vena_MYPS1_MYPB1_R_FV_42f34b52efc14701904e2bd69b949ebb_170">#REF!</definedName>
    <definedName name="_vena_MYPS1_MYPB1_R_FV_42f34b52efc14701904e2bd69b949ebb_171">#REF!</definedName>
    <definedName name="_vena_MYPS1_MYPB1_R_FV_42f34b52efc14701904e2bd69b949ebb_172">#REF!</definedName>
    <definedName name="_vena_MYPS1_MYPB1_R_FV_42f34b52efc14701904e2bd69b949ebb_173">#REF!</definedName>
    <definedName name="_vena_MYPS1_MYPB1_R_FV_42f34b52efc14701904e2bd69b949ebb_174">#REF!</definedName>
    <definedName name="_vena_MYPS1_MYPB1_R_FV_42f34b52efc14701904e2bd69b949ebb_175">#REF!</definedName>
    <definedName name="_vena_MYPS1_MYPB1_R_FV_42f34b52efc14701904e2bd69b949ebb_176">#REF!</definedName>
    <definedName name="_vena_MYPS1_MYPB1_R_FV_42f34b52efc14701904e2bd69b949ebb_177">#REF!</definedName>
    <definedName name="_vena_MYPS1_MYPB1_R_FV_42f34b52efc14701904e2bd69b949ebb_178">#REF!</definedName>
    <definedName name="_vena_MYPS1_MYPB1_R_FV_42f34b52efc14701904e2bd69b949ebb_179">#REF!</definedName>
    <definedName name="_vena_MYPS1_MYPB1_R_FV_42f34b52efc14701904e2bd69b949ebb_180">#REF!</definedName>
    <definedName name="_vena_MYPS1_MYPB1_R_FV_42f34b52efc14701904e2bd69b949ebb_181">#REF!</definedName>
    <definedName name="_vena_MYPS1_MYPB1_R_FV_42f34b52efc14701904e2bd69b949ebb_182">#REF!</definedName>
    <definedName name="_vena_MYPS1_MYPB1_R_FV_42f34b52efc14701904e2bd69b949ebb_183">#REF!</definedName>
    <definedName name="_vena_MYPS1_MYPB1_R_FV_42f34b52efc14701904e2bd69b949ebb_184">#REF!</definedName>
    <definedName name="_vena_MYPS1_MYPB1_R_FV_42f34b52efc14701904e2bd69b949ebb_185">#REF!</definedName>
    <definedName name="_vena_MYPS1_MYPB1_R_FV_42f34b52efc14701904e2bd69b949ebb_186">#REF!</definedName>
    <definedName name="_vena_MYPS1_MYPB1_R_FV_42f34b52efc14701904e2bd69b949ebb_187">#REF!</definedName>
    <definedName name="_vena_MYPS1_MYPB1_R_FV_42f34b52efc14701904e2bd69b949ebb_188">#REF!</definedName>
    <definedName name="_vena_MYPS1_MYPB1_R_FV_42f34b52efc14701904e2bd69b949ebb_189">#REF!</definedName>
    <definedName name="_vena_MYPS1_MYPB1_R_FV_42f34b52efc14701904e2bd69b949ebb_190">#REF!</definedName>
    <definedName name="_vena_MYPS1_MYPB1_R_FV_42f34b52efc14701904e2bd69b949ebb_191">#REF!</definedName>
    <definedName name="_vena_MYPS1_MYPB1_R_FV_42f34b52efc14701904e2bd69b949ebb_192">#REF!</definedName>
    <definedName name="_vena_MYPS1_MYPB1_R_FV_42f34b52efc14701904e2bd69b949ebb_193">#REF!</definedName>
    <definedName name="_vena_MYPS1_MYPB1_R_FV_42f34b52efc14701904e2bd69b949ebb_194">#REF!</definedName>
    <definedName name="_vena_MYPS1_MYPB1_R_FV_42f34b52efc14701904e2bd69b949ebb_195">#REF!</definedName>
    <definedName name="_vena_MYPS1_MYPB1_R_FV_42f34b52efc14701904e2bd69b949ebb_196">#REF!</definedName>
    <definedName name="_vena_MYPS1_MYPB1_R_FV_42f34b52efc14701904e2bd69b949ebb_197">#REF!</definedName>
    <definedName name="_vena_MYPS1_MYPB1_R_FV_42f34b52efc14701904e2bd69b949ebb_198">#REF!</definedName>
    <definedName name="_vena_MYPS1_MYPB1_R_FV_42f34b52efc14701904e2bd69b949ebb_199">#REF!</definedName>
    <definedName name="_vena_MYPS1_MYPB1_R_FV_42f34b52efc14701904e2bd69b949ebb_2">#REF!</definedName>
    <definedName name="_vena_MYPS1_MYPB1_R_FV_42f34b52efc14701904e2bd69b949ebb_200">#REF!</definedName>
    <definedName name="_vena_MYPS1_MYPB1_R_FV_42f34b52efc14701904e2bd69b949ebb_201">#REF!</definedName>
    <definedName name="_vena_MYPS1_MYPB1_R_FV_42f34b52efc14701904e2bd69b949ebb_202">#REF!</definedName>
    <definedName name="_vena_MYPS1_MYPB1_R_FV_42f34b52efc14701904e2bd69b949ebb_203">#REF!</definedName>
    <definedName name="_vena_MYPS1_MYPB1_R_FV_42f34b52efc14701904e2bd69b949ebb_204">#REF!</definedName>
    <definedName name="_vena_MYPS1_MYPB1_R_FV_42f34b52efc14701904e2bd69b949ebb_205">#REF!</definedName>
    <definedName name="_vena_MYPS1_MYPB1_R_FV_42f34b52efc14701904e2bd69b949ebb_206">#REF!</definedName>
    <definedName name="_vena_MYPS1_MYPB1_R_FV_42f34b52efc14701904e2bd69b949ebb_207">#REF!</definedName>
    <definedName name="_vena_MYPS1_MYPB1_R_FV_42f34b52efc14701904e2bd69b949ebb_208">#REF!</definedName>
    <definedName name="_vena_MYPS1_MYPB1_R_FV_42f34b52efc14701904e2bd69b949ebb_209">#REF!</definedName>
    <definedName name="_vena_MYPS1_MYPB1_R_FV_42f34b52efc14701904e2bd69b949ebb_210">#REF!</definedName>
    <definedName name="_vena_MYPS1_MYPB1_R_FV_42f34b52efc14701904e2bd69b949ebb_211">#REF!</definedName>
    <definedName name="_vena_MYPS1_MYPB1_R_FV_42f34b52efc14701904e2bd69b949ebb_212">#REF!</definedName>
    <definedName name="_vena_MYPS1_MYPB1_R_FV_42f34b52efc14701904e2bd69b949ebb_213">#REF!</definedName>
    <definedName name="_vena_MYPS1_MYPB1_R_FV_42f34b52efc14701904e2bd69b949ebb_214">#REF!</definedName>
    <definedName name="_vena_MYPS1_MYPB1_R_FV_42f34b52efc14701904e2bd69b949ebb_215">#REF!</definedName>
    <definedName name="_vena_MYPS1_MYPB1_R_FV_42f34b52efc14701904e2bd69b949ebb_216">#REF!</definedName>
    <definedName name="_vena_MYPS1_MYPB1_R_FV_42f34b52efc14701904e2bd69b949ebb_217">#REF!</definedName>
    <definedName name="_vena_MYPS1_MYPB1_R_FV_42f34b52efc14701904e2bd69b949ebb_218">#REF!</definedName>
    <definedName name="_vena_MYPS1_MYPB1_R_FV_42f34b52efc14701904e2bd69b949ebb_219">#REF!</definedName>
    <definedName name="_vena_MYPS1_MYPB1_R_FV_42f34b52efc14701904e2bd69b949ebb_220">#REF!</definedName>
    <definedName name="_vena_MYPS1_MYPB1_R_FV_42f34b52efc14701904e2bd69b949ebb_221">#REF!</definedName>
    <definedName name="_vena_MYPS1_MYPB1_R_FV_42f34b52efc14701904e2bd69b949ebb_222">#REF!</definedName>
    <definedName name="_vena_MYPS1_MYPB1_R_FV_42f34b52efc14701904e2bd69b949ebb_223">#REF!</definedName>
    <definedName name="_vena_MYPS1_MYPB1_R_FV_42f34b52efc14701904e2bd69b949ebb_224">#REF!</definedName>
    <definedName name="_vena_MYPS1_MYPB1_R_FV_42f34b52efc14701904e2bd69b949ebb_225">#REF!</definedName>
    <definedName name="_vena_MYPS1_MYPB1_R_FV_42f34b52efc14701904e2bd69b949ebb_226">#REF!</definedName>
    <definedName name="_vena_MYPS1_MYPB1_R_FV_42f34b52efc14701904e2bd69b949ebb_227">#REF!</definedName>
    <definedName name="_vena_MYPS1_MYPB1_R_FV_42f34b52efc14701904e2bd69b949ebb_228">#REF!</definedName>
    <definedName name="_vena_MYPS1_MYPB1_R_FV_42f34b52efc14701904e2bd69b949ebb_229">#REF!</definedName>
    <definedName name="_vena_MYPS1_MYPB1_R_FV_42f34b52efc14701904e2bd69b949ebb_230">#REF!</definedName>
    <definedName name="_vena_MYPS1_MYPB1_R_FV_42f34b52efc14701904e2bd69b949ebb_231">#REF!</definedName>
    <definedName name="_vena_MYPS1_MYPB1_R_FV_42f34b52efc14701904e2bd69b949ebb_232">#REF!</definedName>
    <definedName name="_vena_MYPS1_MYPB1_R_FV_42f34b52efc14701904e2bd69b949ebb_233">#REF!</definedName>
    <definedName name="_vena_MYPS1_MYPB1_R_FV_42f34b52efc14701904e2bd69b949ebb_234">#REF!</definedName>
    <definedName name="_vena_MYPS1_MYPB1_R_FV_42f34b52efc14701904e2bd69b949ebb_235">#REF!</definedName>
    <definedName name="_vena_MYPS1_MYPB1_R_FV_42f34b52efc14701904e2bd69b949ebb_236">#REF!</definedName>
    <definedName name="_vena_MYPS1_MYPB1_R_FV_42f34b52efc14701904e2bd69b949ebb_237">#REF!</definedName>
    <definedName name="_vena_MYPS1_MYPB1_R_FV_42f34b52efc14701904e2bd69b949ebb_238">#REF!</definedName>
    <definedName name="_vena_MYPS1_MYPB1_R_FV_42f34b52efc14701904e2bd69b949ebb_239">#REF!</definedName>
    <definedName name="_vena_MYPS1_MYPB1_R_FV_42f34b52efc14701904e2bd69b949ebb_240">#REF!</definedName>
    <definedName name="_vena_MYPS1_MYPB1_R_FV_42f34b52efc14701904e2bd69b949ebb_241">#REF!</definedName>
    <definedName name="_vena_MYPS1_MYPB1_R_FV_42f34b52efc14701904e2bd69b949ebb_242">#REF!</definedName>
    <definedName name="_vena_MYPS1_MYPB1_R_FV_42f34b52efc14701904e2bd69b949ebb_243">#REF!</definedName>
    <definedName name="_vena_MYPS1_MYPB1_R_FV_42f34b52efc14701904e2bd69b949ebb_244">#REF!</definedName>
    <definedName name="_vena_MYPS1_MYPB1_R_FV_42f34b52efc14701904e2bd69b949ebb_245">#REF!</definedName>
    <definedName name="_vena_MYPS1_MYPB1_R_FV_42f34b52efc14701904e2bd69b949ebb_246">#REF!</definedName>
    <definedName name="_vena_MYPS1_MYPB1_R_FV_42f34b52efc14701904e2bd69b949ebb_247">#REF!</definedName>
    <definedName name="_vena_MYPS1_MYPB1_R_FV_42f34b52efc14701904e2bd69b949ebb_248">#REF!</definedName>
    <definedName name="_vena_MYPS1_MYPB1_R_FV_42f34b52efc14701904e2bd69b949ebb_249">#REF!</definedName>
    <definedName name="_vena_MYPS1_MYPB1_R_FV_42f34b52efc14701904e2bd69b949ebb_250">#REF!</definedName>
    <definedName name="_vena_MYPS1_MYPB1_R_FV_42f34b52efc14701904e2bd69b949ebb_251">#REF!</definedName>
    <definedName name="_vena_MYPS1_MYPB1_R_FV_42f34b52efc14701904e2bd69b949ebb_252">#REF!</definedName>
    <definedName name="_vena_MYPS1_MYPB1_R_FV_42f34b52efc14701904e2bd69b949ebb_253">#REF!</definedName>
    <definedName name="_vena_MYPS1_MYPB1_R_FV_42f34b52efc14701904e2bd69b949ebb_254">#REF!</definedName>
    <definedName name="_vena_MYPS1_MYPB1_R_FV_42f34b52efc14701904e2bd69b949ebb_255">#REF!</definedName>
    <definedName name="_vena_MYPS1_MYPB1_R_FV_42f34b52efc14701904e2bd69b949ebb_256">#REF!</definedName>
    <definedName name="_vena_MYPS1_MYPB1_R_FV_42f34b52efc14701904e2bd69b949ebb_257">#REF!</definedName>
    <definedName name="_vena_MYPS1_MYPB1_R_FV_42f34b52efc14701904e2bd69b949ebb_258">#REF!</definedName>
    <definedName name="_vena_MYPS1_MYPB1_R_FV_42f34b52efc14701904e2bd69b949ebb_259">#REF!</definedName>
    <definedName name="_vena_MYPS1_MYPB1_R_FV_42f34b52efc14701904e2bd69b949ebb_260">#REF!</definedName>
    <definedName name="_vena_MYPS1_MYPB1_R_FV_42f34b52efc14701904e2bd69b949ebb_261">#REF!</definedName>
    <definedName name="_vena_MYPS1_MYPB1_R_FV_42f34b52efc14701904e2bd69b949ebb_262">#REF!</definedName>
    <definedName name="_vena_MYPS1_MYPB1_R_FV_42f34b52efc14701904e2bd69b949ebb_263">#REF!</definedName>
    <definedName name="_vena_MYPS1_MYPB1_R_FV_42f34b52efc14701904e2bd69b949ebb_264">#REF!</definedName>
    <definedName name="_vena_MYPS1_MYPB1_R_FV_42f34b52efc14701904e2bd69b949ebb_265">#REF!</definedName>
    <definedName name="_vena_MYPS1_MYPB1_R_FV_42f34b52efc14701904e2bd69b949ebb_266">#REF!</definedName>
    <definedName name="_vena_MYPS1_MYPB1_R_FV_42f34b52efc14701904e2bd69b949ebb_267">#REF!</definedName>
    <definedName name="_vena_MYPS1_MYPB1_R_FV_42f34b52efc14701904e2bd69b949ebb_268">#REF!</definedName>
    <definedName name="_vena_MYPS1_MYPB1_R_FV_42f34b52efc14701904e2bd69b949ebb_269">#REF!</definedName>
    <definedName name="_vena_MYPS1_MYPB1_R_FV_42f34b52efc14701904e2bd69b949ebb_270">#REF!</definedName>
    <definedName name="_vena_MYPS1_MYPB1_R_FV_42f34b52efc14701904e2bd69b949ebb_271">#REF!</definedName>
    <definedName name="_vena_MYPS1_MYPB1_R_FV_42f34b52efc14701904e2bd69b949ebb_272">#REF!</definedName>
    <definedName name="_vena_MYPS1_MYPB1_R_FV_42f34b52efc14701904e2bd69b949ebb_273">#REF!</definedName>
    <definedName name="_vena_MYPS1_MYPB1_R_FV_42f34b52efc14701904e2bd69b949ebb_274">#REF!</definedName>
    <definedName name="_vena_MYPS1_MYPB1_R_FV_42f34b52efc14701904e2bd69b949ebb_275">#REF!</definedName>
    <definedName name="_vena_MYPS1_MYPB1_R_FV_42f34b52efc14701904e2bd69b949ebb_276">#REF!</definedName>
    <definedName name="_vena_MYPS1_MYPB1_R_FV_42f34b52efc14701904e2bd69b949ebb_277">#REF!</definedName>
    <definedName name="_vena_MYPS1_MYPB1_R_FV_42f34b52efc14701904e2bd69b949ebb_278">#REF!</definedName>
    <definedName name="_vena_MYPS1_MYPB1_R_FV_42f34b52efc14701904e2bd69b949ebb_279">#REF!</definedName>
    <definedName name="_vena_MYPS1_MYPB1_R_FV_42f34b52efc14701904e2bd69b949ebb_280">#REF!</definedName>
    <definedName name="_vena_MYPS1_MYPB1_R_FV_42f34b52efc14701904e2bd69b949ebb_281">#REF!</definedName>
    <definedName name="_vena_MYPS1_MYPB1_R_FV_42f34b52efc14701904e2bd69b949ebb_282">#REF!</definedName>
    <definedName name="_vena_MYPS1_MYPB1_R_FV_42f34b52efc14701904e2bd69b949ebb_283">#REF!</definedName>
    <definedName name="_vena_MYPS1_MYPB1_R_FV_42f34b52efc14701904e2bd69b949ebb_284">#REF!</definedName>
    <definedName name="_vena_MYPS1_MYPB1_R_FV_42f34b52efc14701904e2bd69b949ebb_285">#REF!</definedName>
    <definedName name="_vena_MYPS1_MYPB1_R_FV_42f34b52efc14701904e2bd69b949ebb_286">#REF!</definedName>
    <definedName name="_vena_MYPS1_MYPB1_R_FV_42f34b52efc14701904e2bd69b949ebb_287">#REF!</definedName>
    <definedName name="_vena_MYPS1_MYPB1_R_FV_42f34b52efc14701904e2bd69b949ebb_288">#REF!</definedName>
    <definedName name="_vena_MYPS1_MYPB1_R_FV_42f34b52efc14701904e2bd69b949ebb_289">#REF!</definedName>
    <definedName name="_vena_MYPS1_MYPB1_R_FV_42f34b52efc14701904e2bd69b949ebb_290">#REF!</definedName>
    <definedName name="_vena_MYPS1_MYPB1_R_FV_42f34b52efc14701904e2bd69b949ebb_291">#REF!</definedName>
    <definedName name="_vena_MYPS1_MYPB1_R_FV_42f34b52efc14701904e2bd69b949ebb_292">#REF!</definedName>
    <definedName name="_vena_MYPS1_MYPB1_R_FV_42f34b52efc14701904e2bd69b949ebb_293">#REF!</definedName>
    <definedName name="_vena_MYPS1_MYPB1_R_FV_42f34b52efc14701904e2bd69b949ebb_294">#REF!</definedName>
    <definedName name="_vena_MYPS1_MYPB1_R_FV_42f34b52efc14701904e2bd69b949ebb_295">#REF!</definedName>
    <definedName name="_vena_MYPS1_MYPB1_R_FV_42f34b52efc14701904e2bd69b949ebb_296">#REF!</definedName>
    <definedName name="_vena_MYPS1_MYPB1_R_FV_42f34b52efc14701904e2bd69b949ebb_297">#REF!</definedName>
    <definedName name="_vena_MYPS1_MYPB1_R_FV_42f34b52efc14701904e2bd69b949ebb_298">#REF!</definedName>
    <definedName name="_vena_MYPS1_MYPB1_R_FV_42f34b52efc14701904e2bd69b949ebb_299">#REF!</definedName>
    <definedName name="_vena_MYPS1_MYPB1_R_FV_42f34b52efc14701904e2bd69b949ebb_3">#REF!</definedName>
    <definedName name="_vena_MYPS1_MYPB1_R_FV_42f34b52efc14701904e2bd69b949ebb_300">#REF!</definedName>
    <definedName name="_vena_MYPS1_MYPB1_R_FV_42f34b52efc14701904e2bd69b949ebb_301">#REF!</definedName>
    <definedName name="_vena_MYPS1_MYPB1_R_FV_42f34b52efc14701904e2bd69b949ebb_302">#REF!</definedName>
    <definedName name="_vena_MYPS1_MYPB1_R_FV_42f34b52efc14701904e2bd69b949ebb_303">#REF!</definedName>
    <definedName name="_vena_MYPS1_MYPB1_R_FV_42f34b52efc14701904e2bd69b949ebb_304">#REF!</definedName>
    <definedName name="_vena_MYPS1_MYPB1_R_FV_42f34b52efc14701904e2bd69b949ebb_305">#REF!</definedName>
    <definedName name="_vena_MYPS1_MYPB1_R_FV_42f34b52efc14701904e2bd69b949ebb_306">#REF!</definedName>
    <definedName name="_vena_MYPS1_MYPB1_R_FV_42f34b52efc14701904e2bd69b949ebb_307">#REF!</definedName>
    <definedName name="_vena_MYPS1_MYPB1_R_FV_42f34b52efc14701904e2bd69b949ebb_308">#REF!</definedName>
    <definedName name="_vena_MYPS1_MYPB1_R_FV_42f34b52efc14701904e2bd69b949ebb_309">#REF!</definedName>
    <definedName name="_vena_MYPS1_MYPB1_R_FV_42f34b52efc14701904e2bd69b949ebb_310">#REF!</definedName>
    <definedName name="_vena_MYPS1_MYPB1_R_FV_42f34b52efc14701904e2bd69b949ebb_311">#REF!</definedName>
    <definedName name="_vena_MYPS1_MYPB1_R_FV_42f34b52efc14701904e2bd69b949ebb_312">#REF!</definedName>
    <definedName name="_vena_MYPS1_MYPB1_R_FV_42f34b52efc14701904e2bd69b949ebb_313">#REF!</definedName>
    <definedName name="_vena_MYPS1_MYPB1_R_FV_42f34b52efc14701904e2bd69b949ebb_314">#REF!</definedName>
    <definedName name="_vena_MYPS1_MYPB1_R_FV_42f34b52efc14701904e2bd69b949ebb_315">#REF!</definedName>
    <definedName name="_vena_MYPS1_MYPB1_R_FV_42f34b52efc14701904e2bd69b949ebb_316">#REF!</definedName>
    <definedName name="_vena_MYPS1_MYPB1_R_FV_42f34b52efc14701904e2bd69b949ebb_317">#REF!</definedName>
    <definedName name="_vena_MYPS1_MYPB1_R_FV_42f34b52efc14701904e2bd69b949ebb_318">#REF!</definedName>
    <definedName name="_vena_MYPS1_MYPB1_R_FV_42f34b52efc14701904e2bd69b949ebb_319">#REF!</definedName>
    <definedName name="_vena_MYPS1_MYPB1_R_FV_42f34b52efc14701904e2bd69b949ebb_320">#REF!</definedName>
    <definedName name="_vena_MYPS1_MYPB1_R_FV_42f34b52efc14701904e2bd69b949ebb_321">#REF!</definedName>
    <definedName name="_vena_MYPS1_MYPB1_R_FV_42f34b52efc14701904e2bd69b949ebb_322">#REF!</definedName>
    <definedName name="_vena_MYPS1_MYPB1_R_FV_42f34b52efc14701904e2bd69b949ebb_323">#REF!</definedName>
    <definedName name="_vena_MYPS1_MYPB1_R_FV_42f34b52efc14701904e2bd69b949ebb_324">#REF!</definedName>
    <definedName name="_vena_MYPS1_MYPB1_R_FV_42f34b52efc14701904e2bd69b949ebb_325">#REF!</definedName>
    <definedName name="_vena_MYPS1_MYPB1_R_FV_42f34b52efc14701904e2bd69b949ebb_326">#REF!</definedName>
    <definedName name="_vena_MYPS1_MYPB1_R_FV_42f34b52efc14701904e2bd69b949ebb_327">#REF!</definedName>
    <definedName name="_vena_MYPS1_MYPB1_R_FV_42f34b52efc14701904e2bd69b949ebb_328">#REF!</definedName>
    <definedName name="_vena_MYPS1_MYPB1_R_FV_42f34b52efc14701904e2bd69b949ebb_329">#REF!</definedName>
    <definedName name="_vena_MYPS1_MYPB1_R_FV_42f34b52efc14701904e2bd69b949ebb_330">#REF!</definedName>
    <definedName name="_vena_MYPS1_MYPB1_R_FV_42f34b52efc14701904e2bd69b949ebb_331">#REF!</definedName>
    <definedName name="_vena_MYPS1_MYPB1_R_FV_42f34b52efc14701904e2bd69b949ebb_332">#REF!</definedName>
    <definedName name="_vena_MYPS1_MYPB1_R_FV_42f34b52efc14701904e2bd69b949ebb_333">#REF!</definedName>
    <definedName name="_vena_MYPS1_MYPB1_R_FV_42f34b52efc14701904e2bd69b949ebb_334">#REF!</definedName>
    <definedName name="_vena_MYPS1_MYPB1_R_FV_42f34b52efc14701904e2bd69b949ebb_335">#REF!</definedName>
    <definedName name="_vena_MYPS1_MYPB1_R_FV_42f34b52efc14701904e2bd69b949ebb_336">#REF!</definedName>
    <definedName name="_vena_MYPS1_MYPB1_R_FV_42f34b52efc14701904e2bd69b949ebb_337">#REF!</definedName>
    <definedName name="_vena_MYPS1_MYPB1_R_FV_42f34b52efc14701904e2bd69b949ebb_338">#REF!</definedName>
    <definedName name="_vena_MYPS1_MYPB1_R_FV_42f34b52efc14701904e2bd69b949ebb_339">#REF!</definedName>
    <definedName name="_vena_MYPS1_MYPB1_R_FV_42f34b52efc14701904e2bd69b949ebb_340">#REF!</definedName>
    <definedName name="_vena_MYPS1_MYPB1_R_FV_42f34b52efc14701904e2bd69b949ebb_341">#REF!</definedName>
    <definedName name="_vena_MYPS1_MYPB1_R_FV_42f34b52efc14701904e2bd69b949ebb_342">#REF!</definedName>
    <definedName name="_vena_MYPS1_MYPB1_R_FV_42f34b52efc14701904e2bd69b949ebb_343">#REF!</definedName>
    <definedName name="_vena_MYPS1_MYPB1_R_FV_42f34b52efc14701904e2bd69b949ebb_344">#REF!</definedName>
    <definedName name="_vena_MYPS1_MYPB1_R_FV_42f34b52efc14701904e2bd69b949ebb_345">#REF!</definedName>
    <definedName name="_vena_MYPS1_MYPB1_R_FV_42f34b52efc14701904e2bd69b949ebb_346">#REF!</definedName>
    <definedName name="_vena_MYPS1_MYPB1_R_FV_42f34b52efc14701904e2bd69b949ebb_347">#REF!</definedName>
    <definedName name="_vena_MYPS1_MYPB1_R_FV_42f34b52efc14701904e2bd69b949ebb_348">#REF!</definedName>
    <definedName name="_vena_MYPS1_MYPB1_R_FV_42f34b52efc14701904e2bd69b949ebb_349">#REF!</definedName>
    <definedName name="_vena_MYPS1_MYPB1_R_FV_42f34b52efc14701904e2bd69b949ebb_350">#REF!</definedName>
    <definedName name="_vena_MYPS1_MYPB1_R_FV_42f34b52efc14701904e2bd69b949ebb_351">#REF!</definedName>
    <definedName name="_vena_MYPS1_MYPB1_R_FV_42f34b52efc14701904e2bd69b949ebb_352">#REF!</definedName>
    <definedName name="_vena_MYPS1_MYPB1_R_FV_42f34b52efc14701904e2bd69b949ebb_353">#REF!</definedName>
    <definedName name="_vena_MYPS1_MYPB1_R_FV_42f34b52efc14701904e2bd69b949ebb_354">#REF!</definedName>
    <definedName name="_vena_MYPS1_MYPB1_R_FV_42f34b52efc14701904e2bd69b949ebb_355">#REF!</definedName>
    <definedName name="_vena_MYPS1_MYPB1_R_FV_42f34b52efc14701904e2bd69b949ebb_356">#REF!</definedName>
    <definedName name="_vena_MYPS1_MYPB1_R_FV_42f34b52efc14701904e2bd69b949ebb_357">#REF!</definedName>
    <definedName name="_vena_MYPS1_MYPB1_R_FV_42f34b52efc14701904e2bd69b949ebb_358">#REF!</definedName>
    <definedName name="_vena_MYPS1_MYPB1_R_FV_42f34b52efc14701904e2bd69b949ebb_359">#REF!</definedName>
    <definedName name="_vena_MYPS1_MYPB1_R_FV_42f34b52efc14701904e2bd69b949ebb_360">#REF!</definedName>
    <definedName name="_vena_MYPS1_MYPB1_R_FV_42f34b52efc14701904e2bd69b949ebb_361">#REF!</definedName>
    <definedName name="_vena_MYPS1_MYPB1_R_FV_42f34b52efc14701904e2bd69b949ebb_362">#REF!</definedName>
    <definedName name="_vena_MYPS1_MYPB1_R_FV_42f34b52efc14701904e2bd69b949ebb_363">#REF!</definedName>
    <definedName name="_vena_MYPS1_MYPB1_R_FV_42f34b52efc14701904e2bd69b949ebb_364">#REF!</definedName>
    <definedName name="_vena_MYPS1_MYPB1_R_FV_42f34b52efc14701904e2bd69b949ebb_365">#REF!</definedName>
    <definedName name="_vena_MYPS1_MYPB1_R_FV_42f34b52efc14701904e2bd69b949ebb_366">#REF!</definedName>
    <definedName name="_vena_MYPS1_MYPB1_R_FV_42f34b52efc14701904e2bd69b949ebb_367">#REF!</definedName>
    <definedName name="_vena_MYPS1_MYPB1_R_FV_42f34b52efc14701904e2bd69b949ebb_368">#REF!</definedName>
    <definedName name="_vena_MYPS1_MYPB1_R_FV_42f34b52efc14701904e2bd69b949ebb_369">#REF!</definedName>
    <definedName name="_vena_MYPS1_MYPB1_R_FV_42f34b52efc14701904e2bd69b949ebb_370">#REF!</definedName>
    <definedName name="_vena_MYPS1_MYPB1_R_FV_42f34b52efc14701904e2bd69b949ebb_371">#REF!</definedName>
    <definedName name="_vena_MYPS1_MYPB1_R_FV_42f34b52efc14701904e2bd69b949ebb_372">#REF!</definedName>
    <definedName name="_vena_MYPS1_MYPB1_R_FV_42f34b52efc14701904e2bd69b949ebb_373">#REF!</definedName>
    <definedName name="_vena_MYPS1_MYPB1_R_FV_42f34b52efc14701904e2bd69b949ebb_374">#REF!</definedName>
    <definedName name="_vena_MYPS1_MYPB1_R_FV_42f34b52efc14701904e2bd69b949ebb_375">#REF!</definedName>
    <definedName name="_vena_MYPS1_MYPB1_R_FV_42f34b52efc14701904e2bd69b949ebb_376">#REF!</definedName>
    <definedName name="_vena_MYPS1_MYPB1_R_FV_42f34b52efc14701904e2bd69b949ebb_377">#REF!</definedName>
    <definedName name="_vena_MYPS1_MYPB1_R_FV_42f34b52efc14701904e2bd69b949ebb_378">#REF!</definedName>
    <definedName name="_vena_MYPS1_MYPB1_R_FV_42f34b52efc14701904e2bd69b949ebb_379">#REF!</definedName>
    <definedName name="_vena_MYPS1_MYPB1_R_FV_42f34b52efc14701904e2bd69b949ebb_380">#REF!</definedName>
    <definedName name="_vena_MYPS1_MYPB1_R_FV_42f34b52efc14701904e2bd69b949ebb_381">#REF!</definedName>
    <definedName name="_vena_MYPS1_MYPB1_R_FV_42f34b52efc14701904e2bd69b949ebb_382">#REF!</definedName>
    <definedName name="_vena_MYPS1_MYPB1_R_FV_42f34b52efc14701904e2bd69b949ebb_383">#REF!</definedName>
    <definedName name="_vena_MYPS1_MYPB1_R_FV_42f34b52efc14701904e2bd69b949ebb_384">#REF!</definedName>
    <definedName name="_vena_MYPS1_MYPB1_R_FV_42f34b52efc14701904e2bd69b949ebb_385">#REF!</definedName>
    <definedName name="_vena_MYPS1_MYPB1_R_FV_42f34b52efc14701904e2bd69b949ebb_386">#REF!</definedName>
    <definedName name="_vena_MYPS1_MYPB1_R_FV_42f34b52efc14701904e2bd69b949ebb_387">#REF!</definedName>
    <definedName name="_vena_MYPS1_MYPB1_R_FV_42f34b52efc14701904e2bd69b949ebb_388">#REF!</definedName>
    <definedName name="_vena_MYPS1_MYPB1_R_FV_42f34b52efc14701904e2bd69b949ebb_389">#REF!</definedName>
    <definedName name="_vena_MYPS1_MYPB1_R_FV_42f34b52efc14701904e2bd69b949ebb_390">#REF!</definedName>
    <definedName name="_vena_MYPS1_MYPB1_R_FV_42f34b52efc14701904e2bd69b949ebb_391">#REF!</definedName>
    <definedName name="_vena_MYPS1_MYPB1_R_FV_42f34b52efc14701904e2bd69b949ebb_392">#REF!</definedName>
    <definedName name="_vena_MYPS1_MYPB1_R_FV_42f34b52efc14701904e2bd69b949ebb_393">#REF!</definedName>
    <definedName name="_vena_MYPS1_MYPB1_R_FV_42f34b52efc14701904e2bd69b949ebb_394">#REF!</definedName>
    <definedName name="_vena_MYPS1_MYPB1_R_FV_42f34b52efc14701904e2bd69b949ebb_395">#REF!</definedName>
    <definedName name="_vena_MYPS1_MYPB1_R_FV_42f34b52efc14701904e2bd69b949ebb_396">#REF!</definedName>
    <definedName name="_vena_MYPS1_MYPB1_R_FV_42f34b52efc14701904e2bd69b949ebb_397">#REF!</definedName>
    <definedName name="_vena_MYPS1_MYPB1_R_FV_42f34b52efc14701904e2bd69b949ebb_398">#REF!</definedName>
    <definedName name="_vena_MYPS1_MYPB1_R_FV_42f34b52efc14701904e2bd69b949ebb_399">#REF!</definedName>
    <definedName name="_vena_MYPS1_MYPB1_R_FV_42f34b52efc14701904e2bd69b949ebb_4">#REF!</definedName>
    <definedName name="_vena_MYPS1_MYPB1_R_FV_42f34b52efc14701904e2bd69b949ebb_400">#REF!</definedName>
    <definedName name="_vena_MYPS1_MYPB1_R_FV_42f34b52efc14701904e2bd69b949ebb_401">#REF!</definedName>
    <definedName name="_vena_MYPS1_MYPB1_R_FV_42f34b52efc14701904e2bd69b949ebb_402">#REF!</definedName>
    <definedName name="_vena_MYPS1_MYPB1_R_FV_42f34b52efc14701904e2bd69b949ebb_403">#REF!</definedName>
    <definedName name="_vena_MYPS1_MYPB1_R_FV_42f34b52efc14701904e2bd69b949ebb_404">#REF!</definedName>
    <definedName name="_vena_MYPS1_MYPB1_R_FV_42f34b52efc14701904e2bd69b949ebb_405">#REF!</definedName>
    <definedName name="_vena_MYPS1_MYPB1_R_FV_42f34b52efc14701904e2bd69b949ebb_406">#REF!</definedName>
    <definedName name="_vena_MYPS1_MYPB1_R_FV_42f34b52efc14701904e2bd69b949ebb_407">#REF!</definedName>
    <definedName name="_vena_MYPS1_MYPB1_R_FV_42f34b52efc14701904e2bd69b949ebb_408">#REF!</definedName>
    <definedName name="_vena_MYPS1_MYPB1_R_FV_42f34b52efc14701904e2bd69b949ebb_409">#REF!</definedName>
    <definedName name="_vena_MYPS1_MYPB1_R_FV_42f34b52efc14701904e2bd69b949ebb_410">#REF!</definedName>
    <definedName name="_vena_MYPS1_MYPB1_R_FV_42f34b52efc14701904e2bd69b949ebb_411">#REF!</definedName>
    <definedName name="_vena_MYPS1_MYPB1_R_FV_42f34b52efc14701904e2bd69b949ebb_412">#REF!</definedName>
    <definedName name="_vena_MYPS1_MYPB1_R_FV_42f34b52efc14701904e2bd69b949ebb_413">#REF!</definedName>
    <definedName name="_vena_MYPS1_MYPB1_R_FV_42f34b52efc14701904e2bd69b949ebb_414">#REF!</definedName>
    <definedName name="_vena_MYPS1_MYPB1_R_FV_42f34b52efc14701904e2bd69b949ebb_415">#REF!</definedName>
    <definedName name="_vena_MYPS1_MYPB1_R_FV_42f34b52efc14701904e2bd69b949ebb_416">#REF!</definedName>
    <definedName name="_vena_MYPS1_MYPB1_R_FV_42f34b52efc14701904e2bd69b949ebb_417">#REF!</definedName>
    <definedName name="_vena_MYPS1_MYPB1_R_FV_42f34b52efc14701904e2bd69b949ebb_418">#REF!</definedName>
    <definedName name="_vena_MYPS1_MYPB1_R_FV_42f34b52efc14701904e2bd69b949ebb_419">#REF!</definedName>
    <definedName name="_vena_MYPS1_MYPB1_R_FV_42f34b52efc14701904e2bd69b949ebb_420">#REF!</definedName>
    <definedName name="_vena_MYPS1_MYPB1_R_FV_42f34b52efc14701904e2bd69b949ebb_421">#REF!</definedName>
    <definedName name="_vena_MYPS1_MYPB1_R_FV_42f34b52efc14701904e2bd69b949ebb_422">#REF!</definedName>
    <definedName name="_vena_MYPS1_MYPB1_R_FV_42f34b52efc14701904e2bd69b949ebb_423">#REF!</definedName>
    <definedName name="_vena_MYPS1_MYPB1_R_FV_42f34b52efc14701904e2bd69b949ebb_424">#REF!</definedName>
    <definedName name="_vena_MYPS1_MYPB1_R_FV_42f34b52efc14701904e2bd69b949ebb_425">#REF!</definedName>
    <definedName name="_vena_MYPS1_MYPB1_R_FV_42f34b52efc14701904e2bd69b949ebb_426">#REF!</definedName>
    <definedName name="_vena_MYPS1_MYPB1_R_FV_42f34b52efc14701904e2bd69b949ebb_427">#REF!</definedName>
    <definedName name="_vena_MYPS1_MYPB1_R_FV_42f34b52efc14701904e2bd69b949ebb_428">#REF!</definedName>
    <definedName name="_vena_MYPS1_MYPB1_R_FV_42f34b52efc14701904e2bd69b949ebb_429">#REF!</definedName>
    <definedName name="_vena_MYPS1_MYPB1_R_FV_42f34b52efc14701904e2bd69b949ebb_430">#REF!</definedName>
    <definedName name="_vena_MYPS1_MYPB1_R_FV_42f34b52efc14701904e2bd69b949ebb_431">#REF!</definedName>
    <definedName name="_vena_MYPS1_MYPB1_R_FV_42f34b52efc14701904e2bd69b949ebb_432">#REF!</definedName>
    <definedName name="_vena_MYPS1_MYPB1_R_FV_42f34b52efc14701904e2bd69b949ebb_433">#REF!</definedName>
    <definedName name="_vena_MYPS1_MYPB1_R_FV_42f34b52efc14701904e2bd69b949ebb_434">#REF!</definedName>
    <definedName name="_vena_MYPS1_MYPB1_R_FV_42f34b52efc14701904e2bd69b949ebb_435">#REF!</definedName>
    <definedName name="_vena_MYPS1_MYPB1_R_FV_42f34b52efc14701904e2bd69b949ebb_436">#REF!</definedName>
    <definedName name="_vena_MYPS1_MYPB1_R_FV_42f34b52efc14701904e2bd69b949ebb_437">#REF!</definedName>
    <definedName name="_vena_MYPS1_MYPB1_R_FV_42f34b52efc14701904e2bd69b949ebb_438">#REF!</definedName>
    <definedName name="_vena_MYPS1_MYPB1_R_FV_42f34b52efc14701904e2bd69b949ebb_439">#REF!</definedName>
    <definedName name="_vena_MYPS1_MYPB1_R_FV_42f34b52efc14701904e2bd69b949ebb_440">#REF!</definedName>
    <definedName name="_vena_MYPS1_MYPB1_R_FV_42f34b52efc14701904e2bd69b949ebb_441">#REF!</definedName>
    <definedName name="_vena_MYPS1_MYPB1_R_FV_42f34b52efc14701904e2bd69b949ebb_442">#REF!</definedName>
    <definedName name="_vena_MYPS1_MYPB1_R_FV_42f34b52efc14701904e2bd69b949ebb_443">#REF!</definedName>
    <definedName name="_vena_MYPS1_MYPB1_R_FV_42f34b52efc14701904e2bd69b949ebb_444">#REF!</definedName>
    <definedName name="_vena_MYPS1_MYPB1_R_FV_42f34b52efc14701904e2bd69b949ebb_445">#REF!</definedName>
    <definedName name="_vena_MYPS1_MYPB1_R_FV_42f34b52efc14701904e2bd69b949ebb_446">#REF!</definedName>
    <definedName name="_vena_MYPS1_MYPB1_R_FV_42f34b52efc14701904e2bd69b949ebb_447">#REF!</definedName>
    <definedName name="_vena_MYPS1_MYPB1_R_FV_42f34b52efc14701904e2bd69b949ebb_448">#REF!</definedName>
    <definedName name="_vena_MYPS1_MYPB1_R_FV_42f34b52efc14701904e2bd69b949ebb_449">#REF!</definedName>
    <definedName name="_vena_MYPS1_MYPB1_R_FV_42f34b52efc14701904e2bd69b949ebb_450">#REF!</definedName>
    <definedName name="_vena_MYPS1_MYPB1_R_FV_42f34b52efc14701904e2bd69b949ebb_451">#REF!</definedName>
    <definedName name="_vena_MYPS1_MYPB1_R_FV_42f34b52efc14701904e2bd69b949ebb_452">#REF!</definedName>
    <definedName name="_vena_MYPS1_MYPB1_R_FV_42f34b52efc14701904e2bd69b949ebb_453">#REF!</definedName>
    <definedName name="_vena_MYPS1_MYPB1_R_FV_42f34b52efc14701904e2bd69b949ebb_454">#REF!</definedName>
    <definedName name="_vena_MYPS1_MYPB1_R_FV_42f34b52efc14701904e2bd69b949ebb_455">#REF!</definedName>
    <definedName name="_vena_MYPS1_MYPB1_R_FV_42f34b52efc14701904e2bd69b949ebb_456">#REF!</definedName>
    <definedName name="_vena_MYPS1_MYPB1_R_FV_42f34b52efc14701904e2bd69b949ebb_457">#REF!</definedName>
    <definedName name="_vena_MYPS1_MYPB1_R_FV_42f34b52efc14701904e2bd69b949ebb_458">#REF!</definedName>
    <definedName name="_vena_MYPS1_MYPB1_R_FV_42f34b52efc14701904e2bd69b949ebb_459">#REF!</definedName>
    <definedName name="_vena_MYPS1_MYPB1_R_FV_42f34b52efc14701904e2bd69b949ebb_460">#REF!</definedName>
    <definedName name="_vena_MYPS1_MYPB1_R_FV_42f34b52efc14701904e2bd69b949ebb_461">#REF!</definedName>
    <definedName name="_vena_MYPS1_MYPB1_R_FV_42f34b52efc14701904e2bd69b949ebb_462">#REF!</definedName>
    <definedName name="_vena_MYPS1_MYPB1_R_FV_42f34b52efc14701904e2bd69b949ebb_463">#REF!</definedName>
    <definedName name="_vena_MYPS1_MYPB1_R_FV_42f34b52efc14701904e2bd69b949ebb_464">#REF!</definedName>
    <definedName name="_vena_MYPS1_MYPB1_R_FV_42f34b52efc14701904e2bd69b949ebb_465">#REF!</definedName>
    <definedName name="_vena_MYPS1_MYPB1_R_FV_42f34b52efc14701904e2bd69b949ebb_466">#REF!</definedName>
    <definedName name="_vena_MYPS1_MYPB1_R_FV_42f34b52efc14701904e2bd69b949ebb_467">#REF!</definedName>
    <definedName name="_vena_MYPS1_MYPB1_R_FV_42f34b52efc14701904e2bd69b949ebb_468">#REF!</definedName>
    <definedName name="_vena_MYPS1_MYPB1_R_FV_42f34b52efc14701904e2bd69b949ebb_469">#REF!</definedName>
    <definedName name="_vena_MYPS1_MYPB1_R_FV_42f34b52efc14701904e2bd69b949ebb_470">#REF!</definedName>
    <definedName name="_vena_MYPS1_MYPB1_R_FV_42f34b52efc14701904e2bd69b949ebb_471">#REF!</definedName>
    <definedName name="_vena_MYPS1_MYPB1_R_FV_42f34b52efc14701904e2bd69b949ebb_472">#REF!</definedName>
    <definedName name="_vena_MYPS1_MYPB1_R_FV_42f34b52efc14701904e2bd69b949ebb_473">#REF!</definedName>
    <definedName name="_vena_MYPS1_MYPB1_R_FV_42f34b52efc14701904e2bd69b949ebb_474">#REF!</definedName>
    <definedName name="_vena_MYPS1_MYPB1_R_FV_42f34b52efc14701904e2bd69b949ebb_475">#REF!</definedName>
    <definedName name="_vena_MYPS1_MYPB1_R_FV_42f34b52efc14701904e2bd69b949ebb_476">#REF!</definedName>
    <definedName name="_vena_MYPS1_MYPB1_R_FV_42f34b52efc14701904e2bd69b949ebb_477">#REF!</definedName>
    <definedName name="_vena_MYPS1_MYPB1_R_FV_42f34b52efc14701904e2bd69b949ebb_478">#REF!</definedName>
    <definedName name="_vena_MYPS1_MYPB1_R_FV_42f34b52efc14701904e2bd69b949ebb_479">#REF!</definedName>
    <definedName name="_vena_MYPS1_MYPB1_R_FV_42f34b52efc14701904e2bd69b949ebb_480">#REF!</definedName>
    <definedName name="_vena_MYPS1_MYPB1_R_FV_42f34b52efc14701904e2bd69b949ebb_481">#REF!</definedName>
    <definedName name="_vena_MYPS1_MYPB1_R_FV_42f34b52efc14701904e2bd69b949ebb_482">#REF!</definedName>
    <definedName name="_vena_MYPS1_MYPB1_R_FV_42f34b52efc14701904e2bd69b949ebb_483">#REF!</definedName>
    <definedName name="_vena_MYPS1_MYPB1_R_FV_42f34b52efc14701904e2bd69b949ebb_484">#REF!</definedName>
    <definedName name="_vena_MYPS1_MYPB1_R_FV_42f34b52efc14701904e2bd69b949ebb_485">#REF!</definedName>
    <definedName name="_vena_MYPS1_MYPB1_R_FV_42f34b52efc14701904e2bd69b949ebb_486">#REF!</definedName>
    <definedName name="_vena_MYPS1_MYPB1_R_FV_42f34b52efc14701904e2bd69b949ebb_487">#REF!</definedName>
    <definedName name="_vena_MYPS1_MYPB1_R_FV_42f34b52efc14701904e2bd69b949ebb_488">#REF!</definedName>
    <definedName name="_vena_MYPS1_MYPB1_R_FV_42f34b52efc14701904e2bd69b949ebb_489">#REF!</definedName>
    <definedName name="_vena_MYPS1_MYPB1_R_FV_42f34b52efc14701904e2bd69b949ebb_490">#REF!</definedName>
    <definedName name="_vena_MYPS1_MYPB1_R_FV_42f34b52efc14701904e2bd69b949ebb_491">#REF!</definedName>
    <definedName name="_vena_MYPS1_MYPB1_R_FV_42f34b52efc14701904e2bd69b949ebb_492">#REF!</definedName>
    <definedName name="_vena_MYPS1_MYPB1_R_FV_42f34b52efc14701904e2bd69b949ebb_493">#REF!</definedName>
    <definedName name="_vena_MYPS1_MYPB1_R_FV_42f34b52efc14701904e2bd69b949ebb_494">#REF!</definedName>
    <definedName name="_vena_MYPS1_MYPB1_R_FV_42f34b52efc14701904e2bd69b949ebb_495">#REF!</definedName>
    <definedName name="_vena_MYPS1_MYPB1_R_FV_42f34b52efc14701904e2bd69b949ebb_496">#REF!</definedName>
    <definedName name="_vena_MYPS1_MYPB1_R_FV_42f34b52efc14701904e2bd69b949ebb_497">#REF!</definedName>
    <definedName name="_vena_MYPS1_MYPB1_R_FV_42f34b52efc14701904e2bd69b949ebb_498">#REF!</definedName>
    <definedName name="_vena_MYPS1_MYPB1_R_FV_42f34b52efc14701904e2bd69b949ebb_499">#REF!</definedName>
    <definedName name="_vena_MYPS1_MYPB1_R_FV_42f34b52efc14701904e2bd69b949ebb_5">#REF!</definedName>
    <definedName name="_vena_MYPS1_MYPB1_R_FV_42f34b52efc14701904e2bd69b949ebb_500">#REF!</definedName>
    <definedName name="_vena_MYPS1_MYPB1_R_FV_42f34b52efc14701904e2bd69b949ebb_501">#REF!</definedName>
    <definedName name="_vena_MYPS1_MYPB1_R_FV_42f34b52efc14701904e2bd69b949ebb_502">#REF!</definedName>
    <definedName name="_vena_MYPS1_MYPB1_R_FV_42f34b52efc14701904e2bd69b949ebb_503">#REF!</definedName>
    <definedName name="_vena_MYPS1_MYPB1_R_FV_42f34b52efc14701904e2bd69b949ebb_504">#REF!</definedName>
    <definedName name="_vena_MYPS1_MYPB1_R_FV_42f34b52efc14701904e2bd69b949ebb_505">#REF!</definedName>
    <definedName name="_vena_MYPS1_MYPB1_R_FV_42f34b52efc14701904e2bd69b949ebb_506">#REF!</definedName>
    <definedName name="_vena_MYPS1_MYPB1_R_FV_42f34b52efc14701904e2bd69b949ebb_507">#REF!</definedName>
    <definedName name="_vena_MYPS1_MYPB1_R_FV_42f34b52efc14701904e2bd69b949ebb_508">#REF!</definedName>
    <definedName name="_vena_MYPS1_MYPB1_R_FV_42f34b52efc14701904e2bd69b949ebb_509">#REF!</definedName>
    <definedName name="_vena_MYPS1_MYPB1_R_FV_42f34b52efc14701904e2bd69b949ebb_510">#REF!</definedName>
    <definedName name="_vena_MYPS1_MYPB1_R_FV_42f34b52efc14701904e2bd69b949ebb_511">#REF!</definedName>
    <definedName name="_vena_MYPS1_MYPB1_R_FV_42f34b52efc14701904e2bd69b949ebb_512">#REF!</definedName>
    <definedName name="_vena_MYPS1_MYPB1_R_FV_42f34b52efc14701904e2bd69b949ebb_513">#REF!</definedName>
    <definedName name="_vena_MYPS1_MYPB1_R_FV_42f34b52efc14701904e2bd69b949ebb_514">#REF!</definedName>
    <definedName name="_vena_MYPS1_MYPB1_R_FV_42f34b52efc14701904e2bd69b949ebb_515">#REF!</definedName>
    <definedName name="_vena_MYPS1_MYPB1_R_FV_42f34b52efc14701904e2bd69b949ebb_516">#REF!</definedName>
    <definedName name="_vena_MYPS1_MYPB1_R_FV_42f34b52efc14701904e2bd69b949ebb_517">#REF!</definedName>
    <definedName name="_vena_MYPS1_MYPB1_R_FV_42f34b52efc14701904e2bd69b949ebb_518">#REF!</definedName>
    <definedName name="_vena_MYPS1_MYPB1_R_FV_42f34b52efc14701904e2bd69b949ebb_519">#REF!</definedName>
    <definedName name="_vena_MYPS1_MYPB1_R_FV_42f34b52efc14701904e2bd69b949ebb_520">#REF!</definedName>
    <definedName name="_vena_MYPS1_MYPB1_R_FV_42f34b52efc14701904e2bd69b949ebb_521">#REF!</definedName>
    <definedName name="_vena_MYPS1_MYPB1_R_FV_42f34b52efc14701904e2bd69b949ebb_522">#REF!</definedName>
    <definedName name="_vena_MYPS1_MYPB1_R_FV_42f34b52efc14701904e2bd69b949ebb_523">#REF!</definedName>
    <definedName name="_vena_MYPS1_MYPB1_R_FV_42f34b52efc14701904e2bd69b949ebb_524">#REF!</definedName>
    <definedName name="_vena_MYPS1_MYPB1_R_FV_42f34b52efc14701904e2bd69b949ebb_525">#REF!</definedName>
    <definedName name="_vena_MYPS1_MYPB1_R_FV_42f34b52efc14701904e2bd69b949ebb_526">#REF!</definedName>
    <definedName name="_vena_MYPS1_MYPB1_R_FV_42f34b52efc14701904e2bd69b949ebb_527">#REF!</definedName>
    <definedName name="_vena_MYPS1_MYPB1_R_FV_42f34b52efc14701904e2bd69b949ebb_528">#REF!</definedName>
    <definedName name="_vena_MYPS1_MYPB1_R_FV_42f34b52efc14701904e2bd69b949ebb_529">#REF!</definedName>
    <definedName name="_vena_MYPS1_MYPB1_R_FV_42f34b52efc14701904e2bd69b949ebb_530">#REF!</definedName>
    <definedName name="_vena_MYPS1_MYPB1_R_FV_42f34b52efc14701904e2bd69b949ebb_531">#REF!</definedName>
    <definedName name="_vena_MYPS1_MYPB1_R_FV_42f34b52efc14701904e2bd69b949ebb_532">#REF!</definedName>
    <definedName name="_vena_MYPS1_MYPB1_R_FV_42f34b52efc14701904e2bd69b949ebb_533">#REF!</definedName>
    <definedName name="_vena_MYPS1_MYPB1_R_FV_42f34b52efc14701904e2bd69b949ebb_534">#REF!</definedName>
    <definedName name="_vena_MYPS1_MYPB1_R_FV_42f34b52efc14701904e2bd69b949ebb_535">#REF!</definedName>
    <definedName name="_vena_MYPS1_MYPB1_R_FV_42f34b52efc14701904e2bd69b949ebb_536">#REF!</definedName>
    <definedName name="_vena_MYPS1_MYPB1_R_FV_42f34b52efc14701904e2bd69b949ebb_537">#REF!</definedName>
    <definedName name="_vena_MYPS1_MYPB1_R_FV_42f34b52efc14701904e2bd69b949ebb_538">#REF!</definedName>
    <definedName name="_vena_MYPS1_MYPB1_R_FV_42f34b52efc14701904e2bd69b949ebb_539">#REF!</definedName>
    <definedName name="_vena_MYPS1_MYPB1_R_FV_42f34b52efc14701904e2bd69b949ebb_540">#REF!</definedName>
    <definedName name="_vena_MYPS1_MYPB1_R_FV_42f34b52efc14701904e2bd69b949ebb_541">#REF!</definedName>
    <definedName name="_vena_MYPS1_MYPB1_R_FV_42f34b52efc14701904e2bd69b949ebb_542">#REF!</definedName>
    <definedName name="_vena_MYPS1_MYPB1_R_FV_42f34b52efc14701904e2bd69b949ebb_543">#REF!</definedName>
    <definedName name="_vena_MYPS1_MYPB1_R_FV_42f34b52efc14701904e2bd69b949ebb_544">#REF!</definedName>
    <definedName name="_vena_MYPS1_MYPB1_R_FV_42f34b52efc14701904e2bd69b949ebb_545">#REF!</definedName>
    <definedName name="_vena_MYPS1_MYPB1_R_FV_42f34b52efc14701904e2bd69b949ebb_546">#REF!</definedName>
    <definedName name="_vena_MYPS1_MYPB1_R_FV_42f34b52efc14701904e2bd69b949ebb_547">#REF!</definedName>
    <definedName name="_vena_MYPS1_MYPB1_R_FV_42f34b52efc14701904e2bd69b949ebb_548">#REF!</definedName>
    <definedName name="_vena_MYPS1_MYPB1_R_FV_42f34b52efc14701904e2bd69b949ebb_549">#REF!</definedName>
    <definedName name="_vena_MYPS1_MYPB1_R_FV_42f34b52efc14701904e2bd69b949ebb_550">#REF!</definedName>
    <definedName name="_vena_MYPS1_MYPB1_R_FV_42f34b52efc14701904e2bd69b949ebb_551">#REF!</definedName>
    <definedName name="_vena_MYPS1_MYPB1_R_FV_42f34b52efc14701904e2bd69b949ebb_552">#REF!</definedName>
    <definedName name="_vena_MYPS1_MYPB1_R_FV_42f34b52efc14701904e2bd69b949ebb_553">#REF!</definedName>
    <definedName name="_vena_MYPS1_MYPB1_R_FV_42f34b52efc14701904e2bd69b949ebb_554">#REF!</definedName>
    <definedName name="_vena_MYPS1_MYPB1_R_FV_42f34b52efc14701904e2bd69b949ebb_555">#REF!</definedName>
    <definedName name="_vena_MYPS1_MYPB1_R_FV_42f34b52efc14701904e2bd69b949ebb_556">#REF!</definedName>
    <definedName name="_vena_MYPS1_MYPB1_R_FV_42f34b52efc14701904e2bd69b949ebb_557">#REF!</definedName>
    <definedName name="_vena_MYPS1_MYPB1_R_FV_42f34b52efc14701904e2bd69b949ebb_558">#REF!</definedName>
    <definedName name="_vena_MYPS1_MYPB1_R_FV_42f34b52efc14701904e2bd69b949ebb_559">#REF!</definedName>
    <definedName name="_vena_MYPS1_MYPB1_R_FV_42f34b52efc14701904e2bd69b949ebb_560">#REF!</definedName>
    <definedName name="_vena_MYPS1_MYPB1_R_FV_42f34b52efc14701904e2bd69b949ebb_561">#REF!</definedName>
    <definedName name="_vena_MYPS1_MYPB1_R_FV_42f34b52efc14701904e2bd69b949ebb_562">#REF!</definedName>
    <definedName name="_vena_MYPS1_MYPB1_R_FV_42f34b52efc14701904e2bd69b949ebb_563">#REF!</definedName>
    <definedName name="_vena_MYPS1_MYPB1_R_FV_42f34b52efc14701904e2bd69b949ebb_564">#REF!</definedName>
    <definedName name="_vena_MYPS1_MYPB1_R_FV_42f34b52efc14701904e2bd69b949ebb_565">#REF!</definedName>
    <definedName name="_vena_MYPS1_MYPB1_R_FV_42f34b52efc14701904e2bd69b949ebb_566">#REF!</definedName>
    <definedName name="_vena_MYPS1_MYPB1_R_FV_42f34b52efc14701904e2bd69b949ebb_567">#REF!</definedName>
    <definedName name="_vena_MYPS1_MYPB1_R_FV_42f34b52efc14701904e2bd69b949ebb_568">#REF!</definedName>
    <definedName name="_vena_MYPS1_MYPB1_R_FV_42f34b52efc14701904e2bd69b949ebb_569">#REF!</definedName>
    <definedName name="_vena_MYPS1_MYPB1_R_FV_42f34b52efc14701904e2bd69b949ebb_570">#REF!</definedName>
    <definedName name="_vena_MYPS1_MYPB1_R_FV_42f34b52efc14701904e2bd69b949ebb_571">#REF!</definedName>
    <definedName name="_vena_MYPS1_MYPB1_R_FV_42f34b52efc14701904e2bd69b949ebb_572">#REF!</definedName>
    <definedName name="_vena_MYPS1_MYPB1_R_FV_42f34b52efc14701904e2bd69b949ebb_573">#REF!</definedName>
    <definedName name="_vena_MYPS1_MYPB1_R_FV_42f34b52efc14701904e2bd69b949ebb_574">#REF!</definedName>
    <definedName name="_vena_MYPS1_MYPB1_R_FV_42f34b52efc14701904e2bd69b949ebb_575">#REF!</definedName>
    <definedName name="_vena_MYPS1_MYPB1_R_FV_42f34b52efc14701904e2bd69b949ebb_576">#REF!</definedName>
    <definedName name="_vena_MYPS1_MYPB1_R_FV_42f34b52efc14701904e2bd69b949ebb_577">#REF!</definedName>
    <definedName name="_vena_MYPS1_MYPB1_R_FV_42f34b52efc14701904e2bd69b949ebb_578">#REF!</definedName>
    <definedName name="_vena_MYPS1_MYPB1_R_FV_42f34b52efc14701904e2bd69b949ebb_579">#REF!</definedName>
    <definedName name="_vena_MYPS1_MYPB2_C_4_632005309959503878">#REF!</definedName>
    <definedName name="_vena_MYPS1_MYPB2_C_4_632005309959503878_1">#REF!</definedName>
    <definedName name="_vena_MYPS1_MYPB2_C_8_632005313608548359">#REF!</definedName>
    <definedName name="_vena_MYPS1_MYPB2_C_8_632005313642102786">#REF!</definedName>
    <definedName name="_vena_MYPS1_MYPB2_C_FV_56493ffece784c5db4cd0fd3b40a250d_4">#REF!</definedName>
    <definedName name="_vena_MYPS1_MYPB2_C_FV_56493ffece784c5db4cd0fd3b40a250d_5">#REF!</definedName>
    <definedName name="_vena_MYPS1_MYPB2_C_FV_e3545e3dcc52420a84dcdae3a23a4597_1">#REF!</definedName>
    <definedName name="_vena_MYPS1_MYPB2_C_FV_e3545e3dcc52420a84dcdae3a23a4597_2">#REF!</definedName>
    <definedName name="_vena_MYPS1_MYPB2_R_5_632005310831919105">#REF!</definedName>
    <definedName name="_vena_MYPS1_MYPB2_R_5_632005310831919111">#REF!</definedName>
    <definedName name="_vena_MYPS1_MYPB2_R_5_632005310831919113">#REF!</definedName>
    <definedName name="_vena_MYPS1_MYPB2_R_5_632005310836113408">#REF!</definedName>
    <definedName name="_vena_MYPS1_MYPB2_R_5_632005310836113410">#REF!</definedName>
    <definedName name="_vena_MYPS1_MYPB2_R_5_632005310840307712">#REF!</definedName>
    <definedName name="_vena_MYPS1_MYPB2_R_5_632005310852890628">#REF!</definedName>
    <definedName name="_vena_MYPS1_MYPB2_R_5_632005310857084934">#REF!</definedName>
    <definedName name="_vena_MYPS1_MYPB2_R_5_632005310857084936">#REF!</definedName>
    <definedName name="_vena_MYPS1_MYPB2_R_5_632005310861279232">#REF!</definedName>
    <definedName name="_vena_MYPS1_MYPB2_R_5_632005310861279234">#REF!</definedName>
    <definedName name="_vena_MYPS1_MYPB2_R_5_632005310861279238">#REF!</definedName>
    <definedName name="_vena_MYPS1_MYPB2_R_5_632005310882250754">#REF!</definedName>
    <definedName name="_vena_MYPS1_MYPB2_R_5_632005310882250756">#REF!</definedName>
    <definedName name="_vena_MYPS1_MYPB2_R_5_632005310890639362">#REF!</definedName>
    <definedName name="_vena_MYPS1_MYPB2_R_5_632005310890639364">#REF!</definedName>
    <definedName name="_vena_MYPS1_MYPB2_R_5_632005310890639366">#REF!</definedName>
    <definedName name="_vena_MYPS1_MYPB2_R_5_632005310894833664">#REF!</definedName>
    <definedName name="_vena_MYPS1_MYPB2_R_5_632005310894833672">#REF!</definedName>
    <definedName name="_vena_MYPS1_MYPB2_R_5_632005310915805190">#REF!</definedName>
    <definedName name="_vena_MYPS1_MYPB2_R_5_632005310919999492">#REF!</definedName>
    <definedName name="_vena_MYPS1_MYPB2_R_5_632005310919999494">#REF!</definedName>
    <definedName name="_vena_MYPS1_MYPB2_R_5_632005310919999496">#REF!</definedName>
    <definedName name="_vena_MYPS1_MYPB2_R_5_632005310924193792">#REF!</definedName>
    <definedName name="_vena_MYPS1_MYPB2_R_5_632005310924193798">#REF!</definedName>
    <definedName name="_vena_MYPS1_MYPB2_R_5_632005310940971013">#REF!</definedName>
    <definedName name="_vena_MYPS1_MYPB2_R_5_632005310945165316">#REF!</definedName>
    <definedName name="_vena_MYPS1_MYPB2_R_5_632005310949359624">#REF!</definedName>
    <definedName name="_vena_MYPS1_MYPB2_R_5_632005310953553920">#REF!</definedName>
    <definedName name="_vena_MYPS1_MYPB2_R_5_632005310953553922">#REF!</definedName>
    <definedName name="_vena_MYPS1_MYPB2_R_5_632005310953553924">#REF!</definedName>
    <definedName name="_vena_MYPS1_MYPB2_R_5_632005310957748224">#REF!</definedName>
    <definedName name="_vena_MYPS1_MYPB2_R_5_632005310957748226">#REF!</definedName>
    <definedName name="_vena_MYPS1_MYPB2_R_5_632005310974525442">#REF!</definedName>
    <definedName name="_vena_MYPS1_MYPB2_R_5_632005310974525444">#REF!</definedName>
    <definedName name="_vena_MYPS1_MYPB2_R_5_632005310978719744">#REF!</definedName>
    <definedName name="_vena_MYPS1_MYPB2_R_5_632005310982914050">#REF!</definedName>
    <definedName name="_vena_MYPS1_MYPB2_R_5_632005310982914052">#REF!</definedName>
    <definedName name="_vena_MYPS1_MYPB2_R_5_632005310982914054">#REF!</definedName>
    <definedName name="_vena_MYPS1_MYPB2_R_5_632005310982914056">#REF!</definedName>
    <definedName name="_vena_MYPS1_MYPB2_R_5_632005310987108357">#REF!</definedName>
    <definedName name="_vena_MYPS1_MYPB2_R_5_632005310995496960">#REF!</definedName>
    <definedName name="_vena_MYPS1_MYPB2_R_5_632005310995496962">#REF!</definedName>
    <definedName name="_vena_MYPS1_MYPB2_R_5_632005310995496966">#REF!</definedName>
    <definedName name="_vena_MYPS1_MYPB2_R_5_632005311008079873">#REF!</definedName>
    <definedName name="_vena_MYPS1_MYPB2_R_5_632005311012274180">#REF!</definedName>
    <definedName name="_vena_MYPS1_MYPB2_R_5_632005311012274184">#REF!</definedName>
    <definedName name="_vena_MYPS1_MYPB2_R_5_632005311016468480">#REF!</definedName>
    <definedName name="_vena_MYPS1_MYPB2_R_5_632005311016468486">#REF!</definedName>
    <definedName name="_vena_MYPS1_MYPB2_R_5_632005311033245699">#REF!</definedName>
    <definedName name="_vena_MYPS1_MYPB2_R_5_632005311033245703">#REF!</definedName>
    <definedName name="_vena_MYPS1_MYPB2_R_5_632005311037440008">#REF!</definedName>
    <definedName name="_vena_MYPS1_MYPB2_R_5_632005311041634304">#REF!</definedName>
    <definedName name="_vena_MYPS1_MYPB2_R_5_632005311041634306">#REF!</definedName>
    <definedName name="_vena_MYPS1_MYPB2_R_5_632005311041634308">#REF!</definedName>
    <definedName name="_vena_MYPS1_MYPB2_R_5_632005311062605830">#REF!</definedName>
    <definedName name="_vena_MYPS1_MYPB2_R_5_632005311070994432">#REF!</definedName>
    <definedName name="_vena_MYPS1_MYPB2_R_5_632005311070994434">#REF!</definedName>
    <definedName name="_vena_MYPS1_MYPB2_R_5_632005311070994436">#REF!</definedName>
    <definedName name="_vena_MYPS1_MYPB2_R_5_632005311070994438">#REF!</definedName>
    <definedName name="_vena_MYPS1_MYPB2_R_5_632005311083577348">#REF!</definedName>
    <definedName name="_vena_MYPS1_MYPB2_R_5_632005311096160258">#REF!</definedName>
    <definedName name="_vena_MYPS1_MYPB2_R_5_632005311096160260">#REF!</definedName>
    <definedName name="_vena_MYPS1_MYPB2_R_5_632005311096160262">#REF!</definedName>
    <definedName name="_vena_MYPS1_MYPB2_R_5_632005311096160264">#REF!</definedName>
    <definedName name="_vena_MYPS1_MYPB2_R_5_632005311100354567">#REF!</definedName>
    <definedName name="_vena_MYPS1_MYPB2_R_5_632005311121326082">#REF!</definedName>
    <definedName name="_vena_MYPS1_MYPB2_R_5_632005311121326086">#REF!</definedName>
    <definedName name="_vena_MYPS1_MYPB2_R_5_632005311125520384">#REF!</definedName>
    <definedName name="_vena_MYPS1_MYPB2_R_5_632005311125520386">#REF!</definedName>
    <definedName name="_vena_MYPS1_MYPB2_R_5_632005311125520392">#REF!</definedName>
    <definedName name="_vena_MYPS1_MYPB2_R_5_632005311146491912">#REF!</definedName>
    <definedName name="_vena_MYPS1_MYPB2_R_5_632005311150686208">#REF!</definedName>
    <definedName name="_vena_MYPS1_MYPB2_R_5_632005311154880512">#REF!</definedName>
    <definedName name="_vena_MYPS1_MYPB2_R_5_632005311154880514">#REF!</definedName>
    <definedName name="_vena_MYPS1_MYPB2_R_5_632005311154880516">#REF!</definedName>
    <definedName name="_vena_MYPS1_MYPB2_R_5_632005311159074816">#REF!</definedName>
    <definedName name="_vena_MYPS1_MYPB2_R_5_632005311175852035">#REF!</definedName>
    <definedName name="_vena_MYPS1_MYPB2_R_5_632005311175852039">#REF!</definedName>
    <definedName name="_vena_MYPS1_MYPB2_R_5_632005311184240640">#REF!</definedName>
    <definedName name="_vena_MYPS1_MYPB2_R_5_632005311184240642">#REF!</definedName>
    <definedName name="_vena_MYPS1_MYPB2_R_5_632005311184240644">#REF!</definedName>
    <definedName name="_vena_MYPS1_MYPB2_R_5_632005311188434945">#REF!</definedName>
    <definedName name="_vena_MYPS1_MYPB2_R_5_632005311209406470">#REF!</definedName>
    <definedName name="_vena_MYPS1_MYPB2_R_5_632005311209406472">#REF!</definedName>
    <definedName name="_vena_MYPS1_MYPB2_R_5_632005311213600768">#REF!</definedName>
    <definedName name="_vena_MYPS1_MYPB2_R_5_632005311213600770">#REF!</definedName>
    <definedName name="_vena_MYPS1_MYPB2_R_5_632005311230377986">#REF!</definedName>
    <definedName name="_vena_MYPS1_MYPB2_R_5_632005311234572292">#REF!</definedName>
    <definedName name="_vena_MYPS1_MYPB2_R_5_632005311234572294">#REF!</definedName>
    <definedName name="_vena_MYPS1_MYPB2_R_5_632005311238766592">#REF!</definedName>
    <definedName name="_vena_MYPS1_MYPB2_R_5_632005311238766596">#REF!</definedName>
    <definedName name="_vena_MYPS1_MYPB2_R_5_632005311238766600">#REF!</definedName>
    <definedName name="_vena_MYPS1_MYPB2_R_5_632005311255543815">#REF!</definedName>
    <definedName name="_vena_MYPS1_MYPB2_R_5_632005311259738112">#REF!</definedName>
    <definedName name="_vena_MYPS1_MYPB2_R_5_632005311259738114">#REF!</definedName>
    <definedName name="_vena_MYPS1_MYPB2_R_5_632005311263932420">#REF!</definedName>
    <definedName name="_vena_MYPS1_MYPB2_R_5_632005311263932422">#REF!</definedName>
    <definedName name="_vena_MYPS1_MYPB2_R_5_632005311268126720">#REF!</definedName>
    <definedName name="_vena_MYPS1_MYPB2_R_5_632005311268126726">#REF!</definedName>
    <definedName name="_vena_MYPS1_MYPB2_R_5_632005311268126728">#REF!</definedName>
    <definedName name="_vena_MYPS1_MYPB2_R_5_632005311284903938">#REF!</definedName>
    <definedName name="_vena_MYPS1_MYPB2_R_5_632005311284903942">#REF!</definedName>
    <definedName name="_vena_MYPS1_MYPB2_R_5_632005311289098249">#REF!</definedName>
    <definedName name="_vena_MYPS1_MYPB2_R_5_632005311293292544">#REF!</definedName>
    <definedName name="_vena_MYPS1_MYPB2_R_5_632005311293292546">#REF!</definedName>
    <definedName name="_vena_MYPS1_MYPB2_R_5_632005311293292548">#REF!</definedName>
    <definedName name="_vena_MYPS1_MYPB2_R_5_632005311297486850">#REF!</definedName>
    <definedName name="_vena_MYPS1_MYPB2_R_5_632005311297486852">#REF!</definedName>
    <definedName name="_vena_MYPS1_MYPB2_R_5_632005311318458370">#REF!</definedName>
    <definedName name="_vena_MYPS1_MYPB2_R_5_632005311318458372">#REF!</definedName>
    <definedName name="_vena_MYPS1_MYPB2_R_5_632005311318458374">#REF!</definedName>
    <definedName name="_vena_MYPS1_MYPB2_R_5_632005311318458376">#REF!</definedName>
    <definedName name="_vena_MYPS1_MYPB2_R_5_632005311322652677">#REF!</definedName>
    <definedName name="_vena_MYPS1_MYPB2_R_5_632005311322652679">#REF!</definedName>
    <definedName name="_vena_MYPS1_MYPB2_R_5_632005311335235592">#REF!</definedName>
    <definedName name="_vena_MYPS1_MYPB2_R_5_632005311339429888">#REF!</definedName>
    <definedName name="_vena_MYPS1_MYPB2_R_5_632005311339429890">#REF!</definedName>
    <definedName name="_vena_MYPS1_MYPB2_R_5_632005311339429892">#REF!</definedName>
    <definedName name="_vena_MYPS1_MYPB2_R_5_632005311339429894">#REF!</definedName>
    <definedName name="_vena_MYPS1_MYPB2_R_5_632005311343624200">#REF!</definedName>
    <definedName name="_vena_MYPS1_MYPB2_R_5_632005311347818496">#REF!</definedName>
    <definedName name="_vena_MYPS1_MYPB2_R_5_632005311347818498">#REF!</definedName>
    <definedName name="_vena_MYPS1_MYPB2_R_5_632005311347818500">#REF!</definedName>
    <definedName name="_vena_MYPS1_MYPB2_R_5_632005311352012802">#REF!</definedName>
    <definedName name="_vena_MYPS1_MYPB2_R_5_632005311352012804">#REF!</definedName>
    <definedName name="_vena_MYPS1_MYPB2_R_5_632005311377178626">#REF!</definedName>
    <definedName name="_vena_MYPS1_MYPB2_R_5_632005311377178628">#REF!</definedName>
    <definedName name="_vena_MYPS1_MYPB2_R_5_632005311377178630">#REF!</definedName>
    <definedName name="_vena_MYPS1_MYPB2_R_5_632005311377178632">#REF!</definedName>
    <definedName name="_vena_MYPS1_MYPB2_R_5_632005311381372931">#REF!</definedName>
    <definedName name="_vena_MYPS1_MYPB2_R_5_632005311381372933">#REF!</definedName>
    <definedName name="_vena_MYPS1_MYPB2_R_5_632005311398150152">#REF!</definedName>
    <definedName name="_vena_MYPS1_MYPB2_R_5_632005311402344448">#REF!</definedName>
    <definedName name="_vena_MYPS1_MYPB2_R_5_632005311402344450">#REF!</definedName>
    <definedName name="_vena_MYPS1_MYPB2_R_5_632005311402344452">#REF!</definedName>
    <definedName name="_vena_MYPS1_MYPB2_R_5_632005311406538754">#REF!</definedName>
    <definedName name="_vena_MYPS1_MYPB2_R_5_632005311406538756">#REF!</definedName>
    <definedName name="_vena_MYPS1_MYPB2_R_5_632005311406538758">#REF!</definedName>
    <definedName name="_vena_MYPS1_MYPB2_R_5_632005311423315976">#REF!</definedName>
    <definedName name="_vena_MYPS1_MYPB2_R_5_632005311427510272">#REF!</definedName>
    <definedName name="_vena_MYPS1_MYPB2_R_5_632005311427510274">#REF!</definedName>
    <definedName name="_vena_MYPS1_MYPB2_R_5_632005311431704581">#REF!</definedName>
    <definedName name="_vena_MYPS1_MYPB2_R_5_632005311431704583">#REF!</definedName>
    <definedName name="_vena_MYPS1_MYPB2_R_5_632005311435898880">#REF!</definedName>
    <definedName name="_vena_MYPS1_MYPB2_R_5_632005311435898882">#REF!</definedName>
    <definedName name="_vena_MYPS1_MYPB2_R_5_632005311440093184">#REF!</definedName>
    <definedName name="_vena_MYPS1_MYPB2_R_5_632005311452676096">#REF!</definedName>
    <definedName name="_vena_MYPS1_MYPB2_R_5_632005311452676098">#REF!</definedName>
    <definedName name="_vena_MYPS1_MYPB2_R_5_632005311452676100">#REF!</definedName>
    <definedName name="_vena_MYPS1_MYPB2_R_5_632005311452676102">#REF!</definedName>
    <definedName name="_vena_MYPS1_MYPB2_R_5_632005311456870402">#REF!</definedName>
    <definedName name="_vena_MYPS1_MYPB2_R_5_632005311473647616">#REF!</definedName>
    <definedName name="_vena_MYPS1_MYPB2_R_5_632005311477841923">#REF!</definedName>
    <definedName name="_vena_MYPS1_MYPB2_R_5_632005311477841925">#REF!</definedName>
    <definedName name="_vena_MYPS1_MYPB2_R_5_632005311477841927">#REF!</definedName>
    <definedName name="_vena_MYPS1_MYPB2_R_5_632005311482036224">#REF!</definedName>
    <definedName name="_vena_MYPS1_MYPB2_R_5_632005311482036226">#REF!</definedName>
    <definedName name="_vena_MYPS1_MYPB2_R_5_632005311486230528">#REF!</definedName>
    <definedName name="_vena_MYPS1_MYPB2_R_5_632005311486230530">#REF!</definedName>
    <definedName name="_vena_MYPS1_MYPB2_R_5_632005311503007752">#REF!</definedName>
    <definedName name="_vena_MYPS1_MYPB2_R_5_632005311507202050">#REF!</definedName>
    <definedName name="_vena_MYPS1_MYPB2_R_5_632005311507202054">#REF!</definedName>
    <definedName name="_vena_MYPS1_MYPB2_R_5_632005311507202056">#REF!</definedName>
    <definedName name="_vena_MYPS1_MYPB2_R_5_632005311511396352">#REF!</definedName>
    <definedName name="_vena_MYPS1_MYPB2_R_5_632005311511396358">#REF!</definedName>
    <definedName name="_vena_MYPS1_MYPB2_R_5_632005311515590656">#REF!</definedName>
    <definedName name="_vena_MYPS1_MYPB2_R_5_632005311515590658">#REF!</definedName>
    <definedName name="_vena_MYPS1_MYPB2_R_5_632005311523979268">#REF!</definedName>
    <definedName name="_vena_MYPS1_MYPB2_R_5_632005311532367880">#REF!</definedName>
    <definedName name="_vena_MYPS1_MYPB2_R_5_632005311536562178">#REF!</definedName>
    <definedName name="_vena_MYPS1_MYPB2_R_5_632005311536562180">#REF!</definedName>
    <definedName name="_vena_MYPS1_MYPB2_R_5_632005311540756486">#REF!</definedName>
    <definedName name="_vena_MYPS1_MYPB2_R_5_632005311540756488">#REF!</definedName>
    <definedName name="_vena_MYPS1_MYPB2_R_5_632005311544950784">#REF!</definedName>
    <definedName name="_vena_MYPS1_MYPB2_R_5_632005311549145088">#REF!</definedName>
    <definedName name="_vena_MYPS1_MYPB2_R_5_632005311549145090">#REF!</definedName>
    <definedName name="_vena_MYPS1_MYPB2_R_5_632005311549145096">#REF!</definedName>
    <definedName name="_vena_MYPS1_MYPB2_R_5_632005311565922304">#REF!</definedName>
    <definedName name="_vena_MYPS1_MYPB2_R_5_632005311570116610">#REF!</definedName>
    <definedName name="_vena_MYPS1_MYPB2_R_5_632005311570116612">#REF!</definedName>
    <definedName name="_vena_MYPS1_MYPB2_R_5_632005311570116614">#REF!</definedName>
    <definedName name="_vena_MYPS1_MYPB2_R_5_632005311574310912">#REF!</definedName>
    <definedName name="_vena_MYPS1_MYPB2_R_5_632005311574310916">#REF!</definedName>
    <definedName name="_vena_MYPS1_MYPB2_R_5_632005311574310918">#REF!</definedName>
    <definedName name="_vena_MYPS1_MYPB2_R_5_632005311599476737">#REF!</definedName>
    <definedName name="_vena_MYPS1_MYPB2_R_5_632005311603671046">#REF!</definedName>
    <definedName name="_vena_MYPS1_MYPB2_R_5_632005311603671049">#REF!</definedName>
    <definedName name="_vena_MYPS1_MYPB2_R_5_632005311607865344">#REF!</definedName>
    <definedName name="_vena_MYPS1_MYPB2_R_5_632005311607865346">#REF!</definedName>
    <definedName name="_vena_MYPS1_MYPB2_R_5_632005311612059648">#REF!</definedName>
    <definedName name="_vena_MYPS1_MYPB2_R_5_632005311612059650">#REF!</definedName>
    <definedName name="_vena_MYPS1_MYPB2_R_5_632005311628836870">#REF!</definedName>
    <definedName name="_vena_MYPS1_MYPB2_R_5_632005311641419782">#REF!</definedName>
    <definedName name="_vena_MYPS1_MYPB2_R_5_632005311645614080">#REF!</definedName>
    <definedName name="_vena_MYPS1_MYPB2_R_5_632005311645614082">#REF!</definedName>
    <definedName name="_vena_MYPS1_MYPB2_R_5_632005311649808390">#REF!</definedName>
    <definedName name="_vena_MYPS1_MYPB2_R_5_632005311649808392">#REF!</definedName>
    <definedName name="_vena_MYPS1_MYPB2_R_5_632005311654002688">#REF!</definedName>
    <definedName name="_vena_MYPS1_MYPB2_R_5_632005311654002690">#REF!</definedName>
    <definedName name="_vena_MYPS1_MYPB2_R_5_632005311654002694">#REF!</definedName>
    <definedName name="_vena_MYPS1_MYPB2_R_5_632005311654002696">#REF!</definedName>
    <definedName name="_vena_MYPS1_MYPB2_R_5_632005311674974208">#REF!</definedName>
    <definedName name="_vena_MYPS1_MYPB2_R_5_632005311674974217">#REF!</definedName>
    <definedName name="_vena_MYPS1_MYPB2_R_5_632005311679168512">#REF!</definedName>
    <definedName name="_vena_MYPS1_MYPB2_R_5_632005311679168514">#REF!</definedName>
    <definedName name="_vena_MYPS1_MYPB2_R_5_632005311679168516">#REF!</definedName>
    <definedName name="_vena_MYPS1_MYPB2_R_5_632005311683362816">#REF!</definedName>
    <definedName name="_vena_MYPS1_MYPB2_R_5_632005311683362818">#REF!</definedName>
    <definedName name="_vena_MYPS1_MYPB2_R_5_632005311691751424">#REF!</definedName>
    <definedName name="_vena_MYPS1_MYPB2_R_5_632005311700140038">#REF!</definedName>
    <definedName name="_vena_MYPS1_MYPB2_R_5_632005311704334340">#REF!</definedName>
    <definedName name="_vena_MYPS1_MYPB2_R_5_632005311704334342">#REF!</definedName>
    <definedName name="_vena_MYPS1_MYPB2_R_5_632005311704334344">#REF!</definedName>
    <definedName name="_vena_MYPS1_MYPB2_R_5_632005311704334346">#REF!</definedName>
    <definedName name="_vena_MYPS1_MYPB2_R_5_632005311708528643">#REF!</definedName>
    <definedName name="_vena_MYPS1_MYPB2_R_5_632005311725305856">#REF!</definedName>
    <definedName name="_vena_MYPS1_MYPB2_R_5_632005311729500162">#REF!</definedName>
    <definedName name="_vena_MYPS1_MYPB2_R_5_632005311729500164">#REF!</definedName>
    <definedName name="_vena_MYPS1_MYPB2_R_5_632005311729500168">#REF!</definedName>
    <definedName name="_vena_MYPS1_MYPB2_R_5_632005311733694472">#REF!</definedName>
    <definedName name="_vena_MYPS1_MYPB2_R_5_632005311737888768">#REF!</definedName>
    <definedName name="_vena_MYPS1_MYPB2_R_5_632005311737888770">#REF!</definedName>
    <definedName name="_vena_MYPS1_MYPB2_R_5_632005311737888772">#REF!</definedName>
    <definedName name="_vena_MYPS1_MYPB2_R_5_632005311758860291">#REF!</definedName>
    <definedName name="_vena_MYPS1_MYPB2_R_5_632005311758860295">#REF!</definedName>
    <definedName name="_vena_MYPS1_MYPB2_R_5_632005311758860297">#REF!</definedName>
    <definedName name="_vena_MYPS1_MYPB2_R_5_632005311763054592">#REF!</definedName>
    <definedName name="_vena_MYPS1_MYPB2_R_5_632005311763054594">#REF!</definedName>
    <definedName name="_vena_MYPS1_MYPB2_R_5_632005311763054596">#REF!</definedName>
    <definedName name="_vena_MYPS1_MYPB2_R_5_632005311763054598">#REF!</definedName>
    <definedName name="_vena_MYPS1_MYPB2_R_5_632005311771443204">#REF!</definedName>
    <definedName name="_vena_MYPS1_MYPB2_R_5_632005311784026112">#REF!</definedName>
    <definedName name="_vena_MYPS1_MYPB2_R_5_632005311784026114">#REF!</definedName>
    <definedName name="_vena_MYPS1_MYPB2_R_5_632005311784026116">#REF!</definedName>
    <definedName name="_vena_MYPS1_MYPB2_R_5_632005311788220419">#REF!</definedName>
    <definedName name="_vena_MYPS1_MYPB2_R_5_632005311788220421">#REF!</definedName>
    <definedName name="_vena_MYPS1_MYPB2_R_5_632005311788220425">#REF!</definedName>
    <definedName name="_vena_MYPS1_MYPB2_R_5_632005311792414722">#REF!</definedName>
    <definedName name="_vena_MYPS1_MYPB2_R_5_632005311792414724">#REF!</definedName>
    <definedName name="_vena_MYPS1_MYPB2_R_5_632005311792414726">#REF!</definedName>
    <definedName name="_vena_MYPS1_MYPB2_R_5_632005311809191946">#REF!</definedName>
    <definedName name="_vena_MYPS1_MYPB2_R_5_632005311817580544">#REF!</definedName>
    <definedName name="_vena_MYPS1_MYPB2_R_5_632005311817580546">#REF!</definedName>
    <definedName name="_vena_MYPS1_MYPB2_R_5_632005311817580548">#REF!</definedName>
    <definedName name="_vena_MYPS1_MYPB2_R_5_632005311817580550">#REF!</definedName>
    <definedName name="_vena_MYPS1_MYPB2_R_5_632005311817580552">#REF!</definedName>
    <definedName name="_vena_MYPS1_MYPB2_R_5_632005311821774848">#REF!</definedName>
    <definedName name="_vena_MYPS1_MYPB2_R_5_632005311838552072">#REF!</definedName>
    <definedName name="_vena_MYPS1_MYPB2_R_5_632005311842746368">#REF!</definedName>
    <definedName name="_vena_MYPS1_MYPB2_R_5_632005311842746370">#REF!</definedName>
    <definedName name="_vena_MYPS1_MYPB2_R_5_632005311842746372">#REF!</definedName>
    <definedName name="_vena_MYPS1_MYPB2_R_5_632005311846940672">#REF!</definedName>
    <definedName name="_vena_MYPS1_MYPB2_R_5_632005311846940674">#REF!</definedName>
    <definedName name="_vena_MYPS1_MYPB2_R_5_632005311859523594">#REF!</definedName>
    <definedName name="_vena_MYPS1_MYPB2_R_5_632005311863717888">#REF!</definedName>
    <definedName name="_vena_MYPS1_MYPB2_R_5_632005311867912192">#REF!</definedName>
    <definedName name="_vena_MYPS1_MYPB2_R_5_632005311867912194">#REF!</definedName>
    <definedName name="_vena_MYPS1_MYPB2_R_5_632005311867912196">#REF!</definedName>
    <definedName name="_vena_MYPS1_MYPB2_R_5_632005311867912198">#REF!</definedName>
    <definedName name="_vena_MYPS1_MYPB2_R_5_632005311872106499">#REF!</definedName>
    <definedName name="_vena_MYPS1_MYPB2_R_5_632005311888883714">#REF!</definedName>
    <definedName name="_vena_MYPS1_MYPB2_R_5_632005311888883718">#REF!</definedName>
    <definedName name="_vena_MYPS1_MYPB2_R_5_632005311893078018">#REF!</definedName>
    <definedName name="_vena_MYPS1_MYPB2_R_5_632005311893078020">#REF!</definedName>
    <definedName name="_vena_MYPS1_MYPB2_R_5_632005311893078022">#REF!</definedName>
    <definedName name="_vena_MYPS1_MYPB2_R_5_632005311897272322">#REF!</definedName>
    <definedName name="_vena_MYPS1_MYPB2_R_5_632005311897272324">#REF!</definedName>
    <definedName name="_vena_MYPS1_MYPB2_R_5_632005311914049538">#REF!</definedName>
    <definedName name="_vena_MYPS1_MYPB2_R_5_632005311918243845">#REF!</definedName>
    <definedName name="_vena_MYPS1_MYPB2_R_5_632005311918243847">#REF!</definedName>
    <definedName name="_vena_MYPS1_MYPB2_R_5_632005311918243849">#REF!</definedName>
    <definedName name="_vena_MYPS1_MYPB2_R_5_632005311922438144">#REF!</definedName>
    <definedName name="_vena_MYPS1_MYPB2_R_5_632005311922438150">#REF!</definedName>
    <definedName name="_vena_MYPS1_MYPB2_R_5_632005311939215368">#REF!</definedName>
    <definedName name="_vena_MYPS1_MYPB2_R_5_632005311943409668">#REF!</definedName>
    <definedName name="_vena_MYPS1_MYPB2_R_5_632005311943409670">#REF!</definedName>
    <definedName name="_vena_MYPS1_MYPB2_R_5_632005311943409672">#REF!</definedName>
    <definedName name="_vena_MYPS1_MYPB2_R_5_632005311943409674">#REF!</definedName>
    <definedName name="_vena_MYPS1_MYPB2_R_5_632005311947603973">#REF!</definedName>
    <definedName name="_vena_MYPS1_MYPB2_R_5_632005311947603975">#REF!</definedName>
    <definedName name="_vena_MYPS1_MYPB2_R_5_632005311960186888">#REF!</definedName>
    <definedName name="_vena_MYPS1_MYPB2_R_5_632005311964381184">#REF!</definedName>
    <definedName name="_vena_MYPS1_MYPB2_R_5_632005311964381192">#REF!</definedName>
    <definedName name="_vena_MYPS1_MYPB2_R_5_632005311968575488">#REF!</definedName>
    <definedName name="_vena_MYPS1_MYPB2_R_5_632005311972769793">#REF!</definedName>
    <definedName name="_vena_MYPS1_MYPB2_R_5_632005311972769795">#REF!</definedName>
    <definedName name="_vena_MYPS1_MYPB2_R_5_632005311972769797">#REF!</definedName>
    <definedName name="_vena_MYPS1_MYPB2_R_5_632005311972769805">#REF!</definedName>
    <definedName name="_vena_MYPS1_MYPB2_R_5_632005311976964096">#REF!</definedName>
    <definedName name="_vena_MYPS1_MYPB2_R_5_632005311976964121">#REF!</definedName>
    <definedName name="_vena_MYPS1_MYPB2_R_5_632005311997935642">#REF!</definedName>
    <definedName name="_vena_MYPS1_MYPB2_R_5_632005312002129944">#REF!</definedName>
    <definedName name="_vena_MYPS1_MYPB2_R_5_632005312002129952">#REF!</definedName>
    <definedName name="_vena_MYPS1_MYPB2_R_5_632005312002129961">#REF!</definedName>
    <definedName name="_vena_MYPS1_MYPB2_R_5_632005312006324232">#REF!</definedName>
    <definedName name="_vena_MYPS1_MYPB2_R_5_632005312006324257">#REF!</definedName>
    <definedName name="_vena_MYPS1_MYPB2_R_5_632005312027295755">#REF!</definedName>
    <definedName name="_vena_MYPS1_MYPB2_R_5_632005312031490051">#REF!</definedName>
    <definedName name="_vena_MYPS1_MYPB2_R_5_632005312031490058">#REF!</definedName>
    <definedName name="_vena_MYPS1_MYPB2_R_5_632005312031490068">#REF!</definedName>
    <definedName name="_vena_MYPS1_MYPB2_R_5_632005312031490077">#REF!</definedName>
    <definedName name="_vena_MYPS1_MYPB2_R_5_632005312035684364">#REF!</definedName>
    <definedName name="_vena_MYPS1_MYPB2_R_5_632005312048267270">#REF!</definedName>
    <definedName name="_vena_MYPS1_MYPB2_R_5_632005312048267272">#REF!</definedName>
    <definedName name="_vena_MYPS1_MYPB2_R_5_632005312048267274">#REF!</definedName>
    <definedName name="_vena_MYPS1_MYPB2_R_5_632005312052461569">#REF!</definedName>
    <definedName name="_vena_MYPS1_MYPB2_R_5_632005312052461577">#REF!</definedName>
    <definedName name="_vena_MYPS1_MYPB2_R_5_632005312056655872">#REF!</definedName>
    <definedName name="_vena_MYPS1_MYPB2_R_5_632005312056655874">#REF!</definedName>
    <definedName name="_vena_MYPS1_MYPB2_R_5_632005312056655876">#REF!</definedName>
    <definedName name="_vena_MYPS1_MYPB2_R_5_632005312060850179">#REF!</definedName>
    <definedName name="_vena_MYPS1_MYPB2_R_5_632005312077627400">#REF!</definedName>
    <definedName name="_vena_MYPS1_MYPB2_R_5_632005312077627402">#REF!</definedName>
    <definedName name="_vena_MYPS1_MYPB2_R_5_632005312081821697">#REF!</definedName>
    <definedName name="_vena_MYPS1_MYPB2_R_5_632005312081821699">#REF!</definedName>
    <definedName name="_vena_MYPS1_MYPB2_R_5_632005312086016000">#REF!</definedName>
    <definedName name="_vena_MYPS1_MYPB2_R_5_632005312086016002">#REF!</definedName>
    <definedName name="_vena_MYPS1_MYPB2_R_5_632005312098598914">#REF!</definedName>
    <definedName name="_vena_MYPS1_MYPB2_R_5_632005312098598918">#REF!</definedName>
    <definedName name="_vena_MYPS1_MYPB2_R_5_632005312102793222">#REF!</definedName>
    <definedName name="_vena_MYPS1_MYPB2_R_5_632005312102793224">#REF!</definedName>
    <definedName name="_vena_MYPS1_MYPB2_R_5_632005312106987520">#REF!</definedName>
    <definedName name="_vena_MYPS1_MYPB2_R_5_632005312106987522">#REF!</definedName>
    <definedName name="_vena_MYPS1_MYPB2_R_5_632005312111181824">#REF!</definedName>
    <definedName name="_vena_MYPS1_MYPB2_R_5_632005312111181826">#REF!</definedName>
    <definedName name="_vena_MYPS1_MYPB2_R_5_632005312111181828">#REF!</definedName>
    <definedName name="_vena_MYPS1_MYPB2_R_5_632005312127959044">#REF!</definedName>
    <definedName name="_vena_MYPS1_MYPB2_R_5_632005312127959056">#REF!</definedName>
    <definedName name="_vena_MYPS1_MYPB2_R_5_632005312127959058">#REF!</definedName>
    <definedName name="_vena_MYPS1_MYPB2_R_5_632005312132153347">#REF!</definedName>
    <definedName name="_vena_MYPS1_MYPB2_R_5_632005312132153349">#REF!</definedName>
    <definedName name="_vena_MYPS1_MYPB2_R_5_632005312148930564">#REF!</definedName>
    <definedName name="_vena_MYPS1_MYPB2_R_5_632005312148930568">#REF!</definedName>
    <definedName name="_vena_MYPS1_MYPB2_R_5_632005312153124870">#REF!</definedName>
    <definedName name="_vena_MYPS1_MYPB2_R_5_632005312153124872">#REF!</definedName>
    <definedName name="_vena_MYPS1_MYPB2_R_5_632005312157319168">#REF!</definedName>
    <definedName name="_vena_MYPS1_MYPB2_R_5_632005312157319170">#REF!</definedName>
    <definedName name="_vena_MYPS1_MYPB2_R_5_632005312157319176">#REF!</definedName>
    <definedName name="_vena_MYPS1_MYPB2_R_5_632005312161513472">#REF!</definedName>
    <definedName name="_vena_MYPS1_MYPB2_R_5_632005312161513474">#REF!</definedName>
    <definedName name="_vena_MYPS1_MYPB2_R_5_632005312161513476">#REF!</definedName>
    <definedName name="_vena_MYPS1_MYPB2_R_5_632005312178290696">#REF!</definedName>
    <definedName name="_vena_MYPS1_MYPB2_R_5_632005312182484998">#REF!</definedName>
    <definedName name="_vena_MYPS1_MYPB2_R_5_632005312182485000">#REF!</definedName>
    <definedName name="_vena_MYPS1_MYPB2_R_5_632005312186679296">#REF!</definedName>
    <definedName name="_vena_MYPS1_MYPB2_R_5_632005312186679302">#REF!</definedName>
    <definedName name="_vena_MYPS1_MYPB2_R_5_632005312186679304">#REF!</definedName>
    <definedName name="_vena_MYPS1_MYPB2_R_5_632005312199262218">#REF!</definedName>
    <definedName name="_vena_MYPS1_MYPB2_R_5_632005312211845122">#REF!</definedName>
    <definedName name="_vena_MYPS1_MYPB2_R_5_632005312211845124">#REF!</definedName>
    <definedName name="_vena_MYPS1_MYPB2_R_5_632005312211845127">#REF!</definedName>
    <definedName name="_vena_MYPS1_MYPB2_R_5_632005312216039426">#REF!</definedName>
    <definedName name="_vena_MYPS1_MYPB2_R_5_632005312216039428">#REF!</definedName>
    <definedName name="_vena_MYPS1_MYPB2_R_5_632005312228622346">#REF!</definedName>
    <definedName name="_vena_MYPS1_MYPB2_R_5_632005312232816640">#REF!</definedName>
    <definedName name="_vena_MYPS1_MYPB2_R_5_632005312232816642">#REF!</definedName>
    <definedName name="_vena_MYPS1_MYPB2_R_5_632005312237010952">#REF!</definedName>
    <definedName name="_vena_MYPS1_MYPB2_R_5_632005312241205248">#REF!</definedName>
    <definedName name="_vena_MYPS1_MYPB2_R_5_632005312241205254">#REF!</definedName>
    <definedName name="_vena_MYPS1_MYPB2_R_5_632005312262176775">#REF!</definedName>
    <definedName name="_vena_MYPS1_MYPB2_R_5_632005312266371080">#REF!</definedName>
    <definedName name="_vena_MYPS1_MYPB2_R_5_632005312270565376">#REF!</definedName>
    <definedName name="_vena_MYPS1_MYPB2_R_5_632005312270565382">#REF!</definedName>
    <definedName name="_vena_MYPS1_MYPB2_R_5_632005312270565384">#REF!</definedName>
    <definedName name="_vena_MYPS1_MYPB2_R_5_632005312291536902">#REF!</definedName>
    <definedName name="_vena_MYPS1_MYPB2_R_5_632005312295731208">#REF!</definedName>
    <definedName name="_vena_MYPS1_MYPB2_R_5_632005312295731210">#REF!</definedName>
    <definedName name="_vena_MYPS1_MYPB2_R_5_632005312299925505">#REF!</definedName>
    <definedName name="_vena_MYPS1_MYPB2_R_5_632005312299925511">#REF!</definedName>
    <definedName name="_vena_MYPS1_MYPB2_R_5_632005312304119808">#REF!</definedName>
    <definedName name="_vena_MYPS1_MYPB2_R_5_632005312304119810">#REF!</definedName>
    <definedName name="_vena_MYPS1_MYPB2_R_5_632005312304119814">#REF!</definedName>
    <definedName name="_vena_MYPS1_MYPB2_R_5_632005312308314114">#REF!</definedName>
    <definedName name="_vena_MYPS1_MYPB2_R_5_632005312325091332">#REF!</definedName>
    <definedName name="_vena_MYPS1_MYPB2_R_5_632005312325091334">#REF!</definedName>
    <definedName name="_vena_MYPS1_MYPB2_R_5_632005312325091336">#REF!</definedName>
    <definedName name="_vena_MYPS1_MYPB2_R_5_632005312329285634">#REF!</definedName>
    <definedName name="_vena_MYPS1_MYPB2_R_5_632005312329285636">#REF!</definedName>
    <definedName name="_vena_MYPS1_MYPB2_R_5_632005312350257152">#REF!</definedName>
    <definedName name="_vena_MYPS1_MYPB2_R_5_632005312350257154">#REF!</definedName>
    <definedName name="_vena_MYPS1_MYPB2_R_5_632005312354451456">#REF!</definedName>
    <definedName name="_vena_MYPS1_MYPB2_R_5_632005312358645762">#REF!</definedName>
    <definedName name="_vena_MYPS1_MYPB2_R_5_632005312358645764">#REF!</definedName>
    <definedName name="_vena_MYPS1_MYPB2_R_5_632005312358645768">#REF!</definedName>
    <definedName name="_vena_MYPS1_MYPB2_R_5_632005312362840065">#REF!</definedName>
    <definedName name="_vena_MYPS1_MYPB2_R_5_632005312362840067">#REF!</definedName>
    <definedName name="_vena_MYPS1_MYPB2_R_5_632005312379617286">#REF!</definedName>
    <definedName name="_vena_MYPS1_MYPB2_R_5_632005312388005890">#REF!</definedName>
    <definedName name="_vena_MYPS1_MYPB2_R_5_632005312388005892">#REF!</definedName>
    <definedName name="_vena_MYPS1_MYPB2_R_5_632005312388005894">#REF!</definedName>
    <definedName name="_vena_MYPS1_MYPB2_R_5_632005312392200194">#REF!</definedName>
    <definedName name="_vena_MYPS1_MYPB2_R_5_632005312392200196">#REF!</definedName>
    <definedName name="_vena_MYPS1_MYPB2_R_5_632005312417366022">#REF!</definedName>
    <definedName name="_vena_MYPS1_MYPB2_R_5_632005312417366024">#REF!</definedName>
    <definedName name="_vena_MYPS1_MYPB2_R_5_632005312417366026">#REF!</definedName>
    <definedName name="_vena_MYPS1_MYPB2_R_5_632005312421560325">#REF!</definedName>
    <definedName name="_vena_MYPS1_MYPB2_R_5_632005312421560327">#REF!</definedName>
    <definedName name="_vena_MYPS1_MYPB2_R_5_632005312429948928">#REF!</definedName>
    <definedName name="_vena_MYPS1_MYPB2_R_5_632005312438337544">#REF!</definedName>
    <definedName name="_vena_MYPS1_MYPB2_R_5_632005312442531848">#REF!</definedName>
    <definedName name="_vena_MYPS1_MYPB2_R_5_632005312446726145">#REF!</definedName>
    <definedName name="_vena_MYPS1_MYPB2_R_5_632005312450920456">#REF!</definedName>
    <definedName name="_vena_MYPS1_MYPB2_R_5_632005312455114752">#REF!</definedName>
    <definedName name="_vena_MYPS1_MYPB2_R_5_632005312455114754">#REF!</definedName>
    <definedName name="_vena_MYPS1_MYPB2_R_5_632005312455114760">#REF!</definedName>
    <definedName name="_vena_MYPS1_MYPB2_R_5_632005312459309056">#REF!</definedName>
    <definedName name="_vena_MYPS1_MYPB2_R_5_632005312471891978">#REF!</definedName>
    <definedName name="_vena_MYPS1_MYPB2_R_5_632005312476086273">#REF!</definedName>
    <definedName name="_vena_MYPS1_MYPB2_R_5_632005312476086275">#REF!</definedName>
    <definedName name="_vena_MYPS1_MYPB2_R_5_632005312480280576">#REF!</definedName>
    <definedName name="_vena_MYPS1_MYPB2_R_5_632005312480280578">#REF!</definedName>
    <definedName name="_vena_MYPS1_MYPB2_R_5_632005312484474880">#REF!</definedName>
    <definedName name="_vena_MYPS1_MYPB2_R_5_632005312492863495">#REF!</definedName>
    <definedName name="_vena_MYPS1_MYPB2_R_5_632005312497057796">#REF!</definedName>
    <definedName name="_vena_MYPS1_MYPB2_R_5_632005312497057798">#REF!</definedName>
    <definedName name="_vena_MYPS1_MYPB2_R_5_632005312497057800">#REF!</definedName>
    <definedName name="_vena_MYPS1_MYPB2_R_5_632005312501252100">#REF!</definedName>
    <definedName name="_vena_MYPS1_MYPB2_R_5_632005312501252102">#REF!</definedName>
    <definedName name="_vena_MYPS1_MYPB2_R_5_632005312501252104">#REF!</definedName>
    <definedName name="_vena_MYPS1_MYPB2_R_5_632005312522223616">#REF!</definedName>
    <definedName name="_vena_MYPS1_MYPB2_R_5_632005312522223618">#REF!</definedName>
    <definedName name="_vena_MYPS1_MYPB2_R_5_632005312526417958">#REF!</definedName>
    <definedName name="_vena_MYPS1_MYPB2_R_5_632005312530612224">#REF!</definedName>
    <definedName name="_vena_MYPS1_MYPB2_R_5_632005312530612226">#REF!</definedName>
    <definedName name="_vena_MYPS1_MYPB2_R_5_632005312530612232">#REF!</definedName>
    <definedName name="_vena_MYPS1_MYPB2_R_5_632005312534806528">#REF!</definedName>
    <definedName name="_vena_MYPS1_MYPB2_R_5_632005312547389446">#REF!</definedName>
    <definedName name="_vena_MYPS1_MYPB2_R_5_632005312547389448">#REF!</definedName>
    <definedName name="_vena_MYPS1_MYPB2_R_5_632005312551583744">#REF!</definedName>
    <definedName name="_vena_MYPS1_MYPB2_R_5_632005312551583750">#REF!</definedName>
    <definedName name="_vena_MYPS1_MYPB2_R_5_632005312555778048">#REF!</definedName>
    <definedName name="_vena_MYPS1_MYPB2_R_5_632005312564166664">#REF!</definedName>
    <definedName name="_vena_MYPS1_MYPB2_R_5_632005312568360964">#REF!</definedName>
    <definedName name="_vena_MYPS1_MYPB2_R_5_632005312568360968">#REF!</definedName>
    <definedName name="_vena_MYPS1_MYPB2_R_5_632005312572555270">#REF!</definedName>
    <definedName name="_vena_MYPS1_MYPB2_R_5_632005312572555272">#REF!</definedName>
    <definedName name="_vena_MYPS1_MYPB2_R_5_632005312576749568">#REF!</definedName>
    <definedName name="_vena_MYPS1_MYPB2_R_5_632005312576749570">#REF!</definedName>
    <definedName name="_vena_MYPS1_MYPB2_R_5_632005312576749576">#REF!</definedName>
    <definedName name="_vena_MYPS1_MYPB2_R_5_632005312580943872">#REF!</definedName>
    <definedName name="_vena_MYPS1_MYPB2_R_5_632005312585138180">#REF!</definedName>
    <definedName name="_vena_MYPS1_MYPB2_R_5_632005312597721093">#REF!</definedName>
    <definedName name="_vena_MYPS1_MYPB2_R_5_632005312597721095">#REF!</definedName>
    <definedName name="_vena_MYPS1_MYPB2_R_5_632005312597721097">#REF!</definedName>
    <definedName name="_vena_MYPS1_MYPB2_R_5_632005312601915392">#REF!</definedName>
    <definedName name="_vena_MYPS1_MYPB2_R_5_632005312601915396">#REF!</definedName>
    <definedName name="_vena_MYPS1_MYPB2_R_5_632005312601915398">#REF!</definedName>
    <definedName name="_vena_MYPS1_MYPB2_R_5_632802684999303168">#REF!</definedName>
    <definedName name="_vena_MYPS1_MYPB2_R_5_632802806714466304">#REF!</definedName>
    <definedName name="_vena_MYPS1_MYPB2_R_5_640425049593872384">#REF!</definedName>
    <definedName name="_vena_MYPS1_MYPB2_R_5_640425049946193920">#REF!</definedName>
    <definedName name="_vena_MYPS1_MYPB2_R_5_640425050315292672">#REF!</definedName>
    <definedName name="_vena_MYPS1_MYPB2_R_5_672280564707885073">#REF!</definedName>
    <definedName name="_vena_MYPS1_MYPB2_R_5_820620957949886465">#REF!</definedName>
    <definedName name="_vena_MYPS1_MYPB2_R_5_969124762453147649">#REF!</definedName>
    <definedName name="_vena_MYPS1_MYPB2_R_5_969124837275336705">#REF!</definedName>
    <definedName name="_vena_MYPS1_MYPB2_R_5_969124902391644161">#REF!</definedName>
    <definedName name="_vena_MYPS1_MYPB2_R_5_969124968162525249">#REF!</definedName>
    <definedName name="_vena_MYPS1_MYPB3_C_8_632005313629519872">#REF!</definedName>
    <definedName name="_vena_MYPS1_MYPB3_C_FV_56493ffece784c5db4cd0fd3b40a250d">#REF!</definedName>
    <definedName name="_vena_MYPS1_MYPB3_C_FV_e1c3a244dc3d4f149ecdf7d748811086">#REF!</definedName>
    <definedName name="_vena_MYPS1_MYPB3_C_FV_e3545e3dcc52420a84dcdae3a23a4597">#REF!</definedName>
    <definedName name="_vena_MYPS1_MYPB3_R_5_632005311788220416">#REF!</definedName>
    <definedName name="_vena_MYPS1_MYPB3_R_5_632005312266371076">#REF!</definedName>
    <definedName name="_vena_MYPS1_MYPB4_C_8_632005313608548353">#REF!</definedName>
    <definedName name="_vena_MYPS1_MYPB4_C_8_632005313608548353_1">#REF!</definedName>
    <definedName name="_vena_MYPS1_MYPB4_C_8_632005313608548353_2">#REF!</definedName>
    <definedName name="_vena_MYPS1_MYPB4_C_8_632005313608548353_3">#REF!</definedName>
    <definedName name="_vena_MYPS1_MYPB4_C_8_632005313608548353_4">#REF!</definedName>
    <definedName name="_vena_MYPS1_MYPB4_C_FV_56493ffece784c5db4cd0fd3b40a250d_1">#REF!</definedName>
    <definedName name="_vena_MYPS1_MYPB4_C_FV_56493ffece784c5db4cd0fd3b40a250d_2">#REF!</definedName>
    <definedName name="_vena_MYPS1_MYPB4_C_FV_56493ffece784c5db4cd0fd3b40a250d_3">#REF!</definedName>
    <definedName name="_vena_MYPS1_MYPB4_C_FV_56493ffece784c5db4cd0fd3b40a250d_4">#REF!</definedName>
    <definedName name="_vena_MYPS1_MYPB4_C_FV_56493ffece784c5db4cd0fd3b40a250d_5">#REF!</definedName>
    <definedName name="_vena_MYPS1_MYPB4_C_FV_e1c3a244dc3d4f149ecdf7d748811086">#REF!</definedName>
    <definedName name="_vena_MYPS1_MYPB4_C_FV_e1c3a244dc3d4f149ecdf7d748811086_1">#REF!</definedName>
    <definedName name="_vena_MYPS1_MYPB4_C_FV_e1c3a244dc3d4f149ecdf7d748811086_2">#REF!</definedName>
    <definedName name="_vena_MYPS1_MYPB4_C_FV_e1c3a244dc3d4f149ecdf7d748811086_3">#REF!</definedName>
    <definedName name="_vena_MYPS1_MYPB4_C_FV_e1c3a244dc3d4f149ecdf7d748811086_4">#REF!</definedName>
    <definedName name="_vena_MYPS1_MYPB4_C_FV_e3545e3dcc52420a84dcdae3a23a4597">#REF!</definedName>
    <definedName name="_vena_MYPS1_MYPB4_C_FV_e3545e3dcc52420a84dcdae3a23a4597_1">#REF!</definedName>
    <definedName name="_vena_MYPS1_MYPB4_C_FV_e3545e3dcc52420a84dcdae3a23a4597_2">#REF!</definedName>
    <definedName name="_vena_MYPS1_MYPB4_C_FV_e3545e3dcc52420a84dcdae3a23a4597_3">#REF!</definedName>
    <definedName name="_vena_MYPS1_MYPB4_C_FV_e3545e3dcc52420a84dcdae3a23a4597_4">#REF!</definedName>
    <definedName name="_vena_MYPS1_MYPB4_R_5_632005311750471682">#REF!</definedName>
    <definedName name="_vena_MYPS1_P_3_632005310022418436">#REF!</definedName>
    <definedName name="_vena_MYPS1_P_6_632005313063288832">#REF!</definedName>
    <definedName name="_vena_MYPS1_P_7_632005313256226820">#REF!</definedName>
    <definedName name="_vena_PayrollS1_P_3_632005310022418436">#REF!</definedName>
    <definedName name="_vena_PayrollS1_P_6_632005313063288832">#REF!</definedName>
    <definedName name="_vena_PayrollS1_P_7_632005313256226820">#REF!</definedName>
    <definedName name="_vena_PayrollS1_P_FV_e3545e3dcc52420a84dcdae3a23a4597">#REF!</definedName>
    <definedName name="_vena_PayrollS1_PayrollB1_C_1_632382509082607616">#REF!</definedName>
    <definedName name="_vena_PayrollS1_PayrollB1_C_1_632382509082607616_1">#REF!</definedName>
    <definedName name="_vena_PayrollS1_PayrollB1_C_1_632382509082607616_10">#REF!</definedName>
    <definedName name="_vena_PayrollS1_PayrollB1_C_1_632382509082607616_11">#REF!</definedName>
    <definedName name="_vena_PayrollS1_PayrollB1_C_1_632382509082607616_2">#REF!</definedName>
    <definedName name="_vena_PayrollS1_PayrollB1_C_1_632382509082607616_3">#REF!</definedName>
    <definedName name="_vena_PayrollS1_PayrollB1_C_1_632382509082607616_4">#REF!</definedName>
    <definedName name="_vena_PayrollS1_PayrollB1_C_1_632382509082607616_5">#REF!</definedName>
    <definedName name="_vena_PayrollS1_PayrollB1_C_1_632382509082607616_6">#REF!</definedName>
    <definedName name="_vena_PayrollS1_PayrollB1_C_1_632382509082607616_7">#REF!</definedName>
    <definedName name="_vena_PayrollS1_PayrollB1_C_1_632382509082607616_8">#REF!</definedName>
    <definedName name="_vena_PayrollS1_PayrollB1_C_1_632382509082607616_9">#REF!</definedName>
    <definedName name="_vena_PayrollS1_PayrollB1_C_4_632005309959503878">#REF!</definedName>
    <definedName name="_vena_PayrollS1_PayrollB1_C_4_632005309959503878_1">#REF!</definedName>
    <definedName name="_vena_PayrollS1_PayrollB1_C_4_632005309959503878_2">#REF!</definedName>
    <definedName name="_vena_PayrollS1_PayrollB1_C_4_632005309959503878_3">#REF!</definedName>
    <definedName name="_vena_PayrollS1_PayrollB1_C_4_632005309959503878_4">#REF!</definedName>
    <definedName name="_vena_PayrollS1_PayrollB1_C_4_632005309959503878_5">#REF!</definedName>
    <definedName name="_vena_PayrollS1_PayrollB1_C_8_632005313608548355">#REF!</definedName>
    <definedName name="_vena_PayrollS1_PayrollB1_C_8_632005313621131264">#REF!</definedName>
    <definedName name="_vena_PayrollS1_PayrollB1_C_8_632005313625325574">#REF!</definedName>
    <definedName name="_vena_PayrollS1_PayrollB1_C_8_632005313625325576">#REF!</definedName>
    <definedName name="_vena_PayrollS1_PayrollB1_C_8_632005313625325576_1">#REF!</definedName>
    <definedName name="_vena_PayrollS1_PayrollB1_C_8_632005313625325576_10">#REF!</definedName>
    <definedName name="_vena_PayrollS1_PayrollB1_C_8_632005313625325576_11">#REF!</definedName>
    <definedName name="_vena_PayrollS1_PayrollB1_C_8_632005313625325576_2">#REF!</definedName>
    <definedName name="_vena_PayrollS1_PayrollB1_C_8_632005313625325576_3">#REF!</definedName>
    <definedName name="_vena_PayrollS1_PayrollB1_C_8_632005313625325576_4">#REF!</definedName>
    <definedName name="_vena_PayrollS1_PayrollB1_C_8_632005313625325576_5">#REF!</definedName>
    <definedName name="_vena_PayrollS1_PayrollB1_C_8_632005313625325576_6">#REF!</definedName>
    <definedName name="_vena_PayrollS1_PayrollB1_C_8_632005313625325576_7">#REF!</definedName>
    <definedName name="_vena_PayrollS1_PayrollB1_C_8_632005313625325576_8">#REF!</definedName>
    <definedName name="_vena_PayrollS1_PayrollB1_C_8_632005313625325576_9">#REF!</definedName>
    <definedName name="_vena_PayrollS1_PayrollB1_C_8_632005313637908485">#REF!</definedName>
    <definedName name="_vena_PayrollS1_PayrollB1_C_8_632005313646297088">#REF!</definedName>
    <definedName name="_vena_PayrollS1_PayrollB1_C_8_632005313646297090">#REF!</definedName>
    <definedName name="_vena_PayrollS1_PayrollB1_C_8_632005313663074304">#REF!</definedName>
    <definedName name="_vena_PayrollS1_PayrollB1_C_8_632005313688240135">#REF!</definedName>
    <definedName name="_vena_PayrollS1_PayrollB1_C_8_632005313688240135_1">#REF!</definedName>
    <definedName name="_vena_PayrollS1_PayrollB1_C_8_632005313688240135_10">#REF!</definedName>
    <definedName name="_vena_PayrollS1_PayrollB1_C_8_632005313688240135_11">#REF!</definedName>
    <definedName name="_vena_PayrollS1_PayrollB1_C_8_632005313688240135_2">#REF!</definedName>
    <definedName name="_vena_PayrollS1_PayrollB1_C_8_632005313688240135_3">#REF!</definedName>
    <definedName name="_vena_PayrollS1_PayrollB1_C_8_632005313688240135_4">#REF!</definedName>
    <definedName name="_vena_PayrollS1_PayrollB1_C_8_632005313688240135_5">#REF!</definedName>
    <definedName name="_vena_PayrollS1_PayrollB1_C_8_632005313688240135_6">#REF!</definedName>
    <definedName name="_vena_PayrollS1_PayrollB1_C_8_632005313688240135_7">#REF!</definedName>
    <definedName name="_vena_PayrollS1_PayrollB1_C_8_632005313688240135_8">#REF!</definedName>
    <definedName name="_vena_PayrollS1_PayrollB1_C_8_632005313688240135_9">#REF!</definedName>
    <definedName name="_vena_PayrollS1_PayrollB1_C_FV_56493ffece784c5db4cd0fd3b40a250d">#REF!</definedName>
    <definedName name="_vena_PayrollS1_PayrollB1_C_FV_56493ffece784c5db4cd0fd3b40a250d_1">#REF!</definedName>
    <definedName name="_vena_PayrollS1_PayrollB1_C_FV_56493ffece784c5db4cd0fd3b40a250d_2">#REF!</definedName>
    <definedName name="_vena_PayrollS1_PayrollB1_C_FV_56493ffece784c5db4cd0fd3b40a250d_3">#REF!</definedName>
    <definedName name="_vena_PayrollS1_PayrollB1_C_FV_56493ffece784c5db4cd0fd3b40a250d_4">#REF!</definedName>
    <definedName name="_vena_PayrollS1_PayrollB1_C_FV_56493ffece784c5db4cd0fd3b40a250d_5">#REF!</definedName>
    <definedName name="_vena_PayrollS1_PayrollB1_C_FV_56493ffece784c5db4cd0fd3b40a250d_6">#REF!</definedName>
    <definedName name="_vena_PayrollS1_PayrollB1_C_FV_e1c3a244dc3d4f149ecdf7d748811086">#REF!</definedName>
    <definedName name="_vena_PayrollS1_PayrollB1_C_FV_e1c3a244dc3d4f149ecdf7d748811086_1">#REF!</definedName>
    <definedName name="_vena_PayrollS1_PayrollB1_C_FV_e1c3a244dc3d4f149ecdf7d748811086_10">#REF!</definedName>
    <definedName name="_vena_PayrollS1_PayrollB1_C_FV_e1c3a244dc3d4f149ecdf7d748811086_11">#REF!</definedName>
    <definedName name="_vena_PayrollS1_PayrollB1_C_FV_e1c3a244dc3d4f149ecdf7d748811086_12">#REF!</definedName>
    <definedName name="_vena_PayrollS1_PayrollB1_C_FV_e1c3a244dc3d4f149ecdf7d748811086_13">#REF!</definedName>
    <definedName name="_vena_PayrollS1_PayrollB1_C_FV_e1c3a244dc3d4f149ecdf7d748811086_14">#REF!</definedName>
    <definedName name="_vena_PayrollS1_PayrollB1_C_FV_e1c3a244dc3d4f149ecdf7d748811086_15">#REF!</definedName>
    <definedName name="_vena_PayrollS1_PayrollB1_C_FV_e1c3a244dc3d4f149ecdf7d748811086_16">#REF!</definedName>
    <definedName name="_vena_PayrollS1_PayrollB1_C_FV_e1c3a244dc3d4f149ecdf7d748811086_17">#REF!</definedName>
    <definedName name="_vena_PayrollS1_PayrollB1_C_FV_e1c3a244dc3d4f149ecdf7d748811086_18">#REF!</definedName>
    <definedName name="_vena_PayrollS1_PayrollB1_C_FV_e1c3a244dc3d4f149ecdf7d748811086_19">#REF!</definedName>
    <definedName name="_vena_PayrollS1_PayrollB1_C_FV_e1c3a244dc3d4f149ecdf7d748811086_2">#REF!</definedName>
    <definedName name="_vena_PayrollS1_PayrollB1_C_FV_e1c3a244dc3d4f149ecdf7d748811086_20">#REF!</definedName>
    <definedName name="_vena_PayrollS1_PayrollB1_C_FV_e1c3a244dc3d4f149ecdf7d748811086_21">#REF!</definedName>
    <definedName name="_vena_PayrollS1_PayrollB1_C_FV_e1c3a244dc3d4f149ecdf7d748811086_22">#REF!</definedName>
    <definedName name="_vena_PayrollS1_PayrollB1_C_FV_e1c3a244dc3d4f149ecdf7d748811086_23">#REF!</definedName>
    <definedName name="_vena_PayrollS1_PayrollB1_C_FV_e1c3a244dc3d4f149ecdf7d748811086_24">#REF!</definedName>
    <definedName name="_vena_PayrollS1_PayrollB1_C_FV_e1c3a244dc3d4f149ecdf7d748811086_3">#REF!</definedName>
    <definedName name="_vena_PayrollS1_PayrollB1_C_FV_e1c3a244dc3d4f149ecdf7d748811086_4">#REF!</definedName>
    <definedName name="_vena_PayrollS1_PayrollB1_C_FV_e1c3a244dc3d4f149ecdf7d748811086_5">#REF!</definedName>
    <definedName name="_vena_PayrollS1_PayrollB1_C_FV_e1c3a244dc3d4f149ecdf7d748811086_6">#REF!</definedName>
    <definedName name="_vena_PayrollS1_PayrollB1_C_FV_e1c3a244dc3d4f149ecdf7d748811086_7">#REF!</definedName>
    <definedName name="_vena_PayrollS1_PayrollB1_C_FV_e1c3a244dc3d4f149ecdf7d748811086_8">#REF!</definedName>
    <definedName name="_vena_PayrollS1_PayrollB1_C_FV_e1c3a244dc3d4f149ecdf7d748811086_9">#REF!</definedName>
    <definedName name="_vena_PayrollS1_PayrollB1_R_5_632005311834357762">#REF!</definedName>
    <definedName name="_vena_PayrollS1_PayrollB2_C_4_632005309959503878">#REF!</definedName>
    <definedName name="_vena_PayrollS1_PayrollB2_C_4_632005309959503878_1">#REF!</definedName>
    <definedName name="_vena_PayrollS1_PayrollB2_C_8_632005313625325576">#REF!</definedName>
    <definedName name="_vena_PayrollS1_PayrollB2_C_8_632005313625325576_1">#REF!</definedName>
    <definedName name="_vena_PayrollS1_PayrollB2_C_8_632005313625325576_10">#REF!</definedName>
    <definedName name="_vena_PayrollS1_PayrollB2_C_8_632005313625325576_11">#REF!</definedName>
    <definedName name="_vena_PayrollS1_PayrollB2_C_8_632005313625325576_2">#REF!</definedName>
    <definedName name="_vena_PayrollS1_PayrollB2_C_8_632005313625325576_3">#REF!</definedName>
    <definedName name="_vena_PayrollS1_PayrollB2_C_8_632005313625325576_4">#REF!</definedName>
    <definedName name="_vena_PayrollS1_PayrollB2_C_8_632005313625325576_5">#REF!</definedName>
    <definedName name="_vena_PayrollS1_PayrollB2_C_8_632005313625325576_6">#REF!</definedName>
    <definedName name="_vena_PayrollS1_PayrollB2_C_8_632005313625325576_7">#REF!</definedName>
    <definedName name="_vena_PayrollS1_PayrollB2_C_8_632005313625325576_8">#REF!</definedName>
    <definedName name="_vena_PayrollS1_PayrollB2_C_8_632005313625325576_9">#REF!</definedName>
    <definedName name="_vena_PayrollS1_PayrollB2_C_8_632005313646297090">#REF!</definedName>
    <definedName name="_vena_PayrollS1_PayrollB2_C_8_632005313650491400">#REF!</definedName>
    <definedName name="_vena_PayrollS1_PayrollB2_C_8_632005313688240135">#REF!</definedName>
    <definedName name="_vena_PayrollS1_PayrollB2_C_8_632005313688240135_1">#REF!</definedName>
    <definedName name="_vena_PayrollS1_PayrollB2_C_8_632005313688240135_10">#REF!</definedName>
    <definedName name="_vena_PayrollS1_PayrollB2_C_8_632005313688240135_11">#REF!</definedName>
    <definedName name="_vena_PayrollS1_PayrollB2_C_8_632005313688240135_2">#REF!</definedName>
    <definedName name="_vena_PayrollS1_PayrollB2_C_8_632005313688240135_3">#REF!</definedName>
    <definedName name="_vena_PayrollS1_PayrollB2_C_8_632005313688240135_4">#REF!</definedName>
    <definedName name="_vena_PayrollS1_PayrollB2_C_8_632005313688240135_5">#REF!</definedName>
    <definedName name="_vena_PayrollS1_PayrollB2_C_8_632005313688240135_6">#REF!</definedName>
    <definedName name="_vena_PayrollS1_PayrollB2_C_8_632005313688240135_7">#REF!</definedName>
    <definedName name="_vena_PayrollS1_PayrollB2_C_8_632005313688240135_8">#REF!</definedName>
    <definedName name="_vena_PayrollS1_PayrollB2_C_8_632005313688240135_9">#REF!</definedName>
    <definedName name="_vena_PayrollS1_PayrollB2_C_FV_56493ffece784c5db4cd0fd3b40a250d">#REF!</definedName>
    <definedName name="_vena_PayrollS1_PayrollB2_C_FV_56493ffece784c5db4cd0fd3b40a250d_1">#REF!</definedName>
    <definedName name="_vena_PayrollS1_PayrollB2_C_FV_56493ffece784c5db4cd0fd3b40a250d_10">#REF!</definedName>
    <definedName name="_vena_PayrollS1_PayrollB2_C_FV_56493ffece784c5db4cd0fd3b40a250d_11">#REF!</definedName>
    <definedName name="_vena_PayrollS1_PayrollB2_C_FV_56493ffece784c5db4cd0fd3b40a250d_12">#REF!</definedName>
    <definedName name="_vena_PayrollS1_PayrollB2_C_FV_56493ffece784c5db4cd0fd3b40a250d_13">#REF!</definedName>
    <definedName name="_vena_PayrollS1_PayrollB2_C_FV_56493ffece784c5db4cd0fd3b40a250d_14">#REF!</definedName>
    <definedName name="_vena_PayrollS1_PayrollB2_C_FV_56493ffece784c5db4cd0fd3b40a250d_15">#REF!</definedName>
    <definedName name="_vena_PayrollS1_PayrollB2_C_FV_56493ffece784c5db4cd0fd3b40a250d_16">#REF!</definedName>
    <definedName name="_vena_PayrollS1_PayrollB2_C_FV_56493ffece784c5db4cd0fd3b40a250d_17">#REF!</definedName>
    <definedName name="_vena_PayrollS1_PayrollB2_C_FV_56493ffece784c5db4cd0fd3b40a250d_18">#REF!</definedName>
    <definedName name="_vena_PayrollS1_PayrollB2_C_FV_56493ffece784c5db4cd0fd3b40a250d_19">#REF!</definedName>
    <definedName name="_vena_PayrollS1_PayrollB2_C_FV_56493ffece784c5db4cd0fd3b40a250d_2">#REF!</definedName>
    <definedName name="_vena_PayrollS1_PayrollB2_C_FV_56493ffece784c5db4cd0fd3b40a250d_20">#REF!</definedName>
    <definedName name="_vena_PayrollS1_PayrollB2_C_FV_56493ffece784c5db4cd0fd3b40a250d_21">#REF!</definedName>
    <definedName name="_vena_PayrollS1_PayrollB2_C_FV_56493ffece784c5db4cd0fd3b40a250d_22">#REF!</definedName>
    <definedName name="_vena_PayrollS1_PayrollB2_C_FV_56493ffece784c5db4cd0fd3b40a250d_23">#REF!</definedName>
    <definedName name="_vena_PayrollS1_PayrollB2_C_FV_56493ffece784c5db4cd0fd3b40a250d_24">#REF!</definedName>
    <definedName name="_vena_PayrollS1_PayrollB2_C_FV_56493ffece784c5db4cd0fd3b40a250d_25">#REF!</definedName>
    <definedName name="_vena_PayrollS1_PayrollB2_C_FV_56493ffece784c5db4cd0fd3b40a250d_3">#REF!</definedName>
    <definedName name="_vena_PayrollS1_PayrollB2_C_FV_56493ffece784c5db4cd0fd3b40a250d_4">#REF!</definedName>
    <definedName name="_vena_PayrollS1_PayrollB2_C_FV_56493ffece784c5db4cd0fd3b40a250d_5">#REF!</definedName>
    <definedName name="_vena_PayrollS1_PayrollB2_C_FV_56493ffece784c5db4cd0fd3b40a250d_6">#REF!</definedName>
    <definedName name="_vena_PayrollS1_PayrollB2_C_FV_56493ffece784c5db4cd0fd3b40a250d_7">#REF!</definedName>
    <definedName name="_vena_PayrollS1_PayrollB2_C_FV_56493ffece784c5db4cd0fd3b40a250d_8">#REF!</definedName>
    <definedName name="_vena_PayrollS1_PayrollB2_C_FV_56493ffece784c5db4cd0fd3b40a250d_9">#REF!</definedName>
    <definedName name="_vena_PayrollS1_PayrollB2_C_FV_e1c3a244dc3d4f149ecdf7d748811086">#REF!</definedName>
    <definedName name="_vena_PayrollS1_PayrollB2_C_FV_e1c3a244dc3d4f149ecdf7d748811086_1">#REF!</definedName>
    <definedName name="_vena_PayrollS1_PayrollB2_C_FV_e1c3a244dc3d4f149ecdf7d748811086_10">#REF!</definedName>
    <definedName name="_vena_PayrollS1_PayrollB2_C_FV_e1c3a244dc3d4f149ecdf7d748811086_11">#REF!</definedName>
    <definedName name="_vena_PayrollS1_PayrollB2_C_FV_e1c3a244dc3d4f149ecdf7d748811086_12">#REF!</definedName>
    <definedName name="_vena_PayrollS1_PayrollB2_C_FV_e1c3a244dc3d4f149ecdf7d748811086_13">#REF!</definedName>
    <definedName name="_vena_PayrollS1_PayrollB2_C_FV_e1c3a244dc3d4f149ecdf7d748811086_14">#REF!</definedName>
    <definedName name="_vena_PayrollS1_PayrollB2_C_FV_e1c3a244dc3d4f149ecdf7d748811086_15">#REF!</definedName>
    <definedName name="_vena_PayrollS1_PayrollB2_C_FV_e1c3a244dc3d4f149ecdf7d748811086_16">#REF!</definedName>
    <definedName name="_vena_PayrollS1_PayrollB2_C_FV_e1c3a244dc3d4f149ecdf7d748811086_17">#REF!</definedName>
    <definedName name="_vena_PayrollS1_PayrollB2_C_FV_e1c3a244dc3d4f149ecdf7d748811086_18">#REF!</definedName>
    <definedName name="_vena_PayrollS1_PayrollB2_C_FV_e1c3a244dc3d4f149ecdf7d748811086_19">#REF!</definedName>
    <definedName name="_vena_PayrollS1_PayrollB2_C_FV_e1c3a244dc3d4f149ecdf7d748811086_2">#REF!</definedName>
    <definedName name="_vena_PayrollS1_PayrollB2_C_FV_e1c3a244dc3d4f149ecdf7d748811086_20">#REF!</definedName>
    <definedName name="_vena_PayrollS1_PayrollB2_C_FV_e1c3a244dc3d4f149ecdf7d748811086_21">#REF!</definedName>
    <definedName name="_vena_PayrollS1_PayrollB2_C_FV_e1c3a244dc3d4f149ecdf7d748811086_22">#REF!</definedName>
    <definedName name="_vena_PayrollS1_PayrollB2_C_FV_e1c3a244dc3d4f149ecdf7d748811086_23">#REF!</definedName>
    <definedName name="_vena_PayrollS1_PayrollB2_C_FV_e1c3a244dc3d4f149ecdf7d748811086_3">#REF!</definedName>
    <definedName name="_vena_PayrollS1_PayrollB2_C_FV_e1c3a244dc3d4f149ecdf7d748811086_4">#REF!</definedName>
    <definedName name="_vena_PayrollS1_PayrollB2_C_FV_e1c3a244dc3d4f149ecdf7d748811086_5">#REF!</definedName>
    <definedName name="_vena_PayrollS1_PayrollB2_C_FV_e1c3a244dc3d4f149ecdf7d748811086_6">#REF!</definedName>
    <definedName name="_vena_PayrollS1_PayrollB2_C_FV_e1c3a244dc3d4f149ecdf7d748811086_7">#REF!</definedName>
    <definedName name="_vena_PayrollS1_PayrollB2_C_FV_e1c3a244dc3d4f149ecdf7d748811086_8">#REF!</definedName>
    <definedName name="_vena_PayrollS1_PayrollB2_C_FV_e1c3a244dc3d4f149ecdf7d748811086_9">#REF!</definedName>
    <definedName name="_vena_PayrollS1_PayrollB2_R_5_632005310886445062">#REF!</definedName>
    <definedName name="_vena_PayrollS1_PayrollB3_C_4_632005309959503878">#REF!</definedName>
    <definedName name="_vena_PayrollS1_PayrollB3_C_8_632005313608548359">#REF!</definedName>
    <definedName name="_vena_PayrollS1_PayrollB3_C_8_632005313625325576">#REF!</definedName>
    <definedName name="_vena_PayrollS1_PayrollB3_C_8_632005313625325576_1">#REF!</definedName>
    <definedName name="_vena_PayrollS1_PayrollB3_C_8_632005313625325576_10">#REF!</definedName>
    <definedName name="_vena_PayrollS1_PayrollB3_C_8_632005313625325576_11">#REF!</definedName>
    <definedName name="_vena_PayrollS1_PayrollB3_C_8_632005313625325576_2">#REF!</definedName>
    <definedName name="_vena_PayrollS1_PayrollB3_C_8_632005313625325576_3">#REF!</definedName>
    <definedName name="_vena_PayrollS1_PayrollB3_C_8_632005313625325576_4">#REF!</definedName>
    <definedName name="_vena_PayrollS1_PayrollB3_C_8_632005313625325576_5">#REF!</definedName>
    <definedName name="_vena_PayrollS1_PayrollB3_C_8_632005313625325576_6">#REF!</definedName>
    <definedName name="_vena_PayrollS1_PayrollB3_C_8_632005313625325576_7">#REF!</definedName>
    <definedName name="_vena_PayrollS1_PayrollB3_C_8_632005313625325576_8">#REF!</definedName>
    <definedName name="_vena_PayrollS1_PayrollB3_C_8_632005313625325576_9">#REF!</definedName>
    <definedName name="_vena_PayrollS1_PayrollB3_C_8_632005313629519872">#REF!</definedName>
    <definedName name="_vena_PayrollS1_PayrollB3_C_8_632005313629519872_1">#REF!</definedName>
    <definedName name="_vena_PayrollS1_PayrollB3_C_8_632005313629519872_10">#REF!</definedName>
    <definedName name="_vena_PayrollS1_PayrollB3_C_8_632005313629519872_11">#REF!</definedName>
    <definedName name="_vena_PayrollS1_PayrollB3_C_8_632005313629519872_2">#REF!</definedName>
    <definedName name="_vena_PayrollS1_PayrollB3_C_8_632005313629519872_3">#REF!</definedName>
    <definedName name="_vena_PayrollS1_PayrollB3_C_8_632005313629519872_4">#REF!</definedName>
    <definedName name="_vena_PayrollS1_PayrollB3_C_8_632005313629519872_5">#REF!</definedName>
    <definedName name="_vena_PayrollS1_PayrollB3_C_8_632005313629519872_6">#REF!</definedName>
    <definedName name="_vena_PayrollS1_PayrollB3_C_8_632005313629519872_7">#REF!</definedName>
    <definedName name="_vena_PayrollS1_PayrollB3_C_8_632005313629519872_8">#REF!</definedName>
    <definedName name="_vena_PayrollS1_PayrollB3_C_8_632005313629519872_9">#REF!</definedName>
    <definedName name="_vena_PayrollS1_PayrollB3_C_FV_56493ffece784c5db4cd0fd3b40a250d">#REF!</definedName>
    <definedName name="_vena_PayrollS1_PayrollB3_C_FV_56493ffece784c5db4cd0fd3b40a250d_1">#REF!</definedName>
    <definedName name="_vena_PayrollS1_PayrollB3_C_FV_56493ffece784c5db4cd0fd3b40a250d_10">#REF!</definedName>
    <definedName name="_vena_PayrollS1_PayrollB3_C_FV_56493ffece784c5db4cd0fd3b40a250d_11">#REF!</definedName>
    <definedName name="_vena_PayrollS1_PayrollB3_C_FV_56493ffece784c5db4cd0fd3b40a250d_12">#REF!</definedName>
    <definedName name="_vena_PayrollS1_PayrollB3_C_FV_56493ffece784c5db4cd0fd3b40a250d_13">#REF!</definedName>
    <definedName name="_vena_PayrollS1_PayrollB3_C_FV_56493ffece784c5db4cd0fd3b40a250d_14">#REF!</definedName>
    <definedName name="_vena_PayrollS1_PayrollB3_C_FV_56493ffece784c5db4cd0fd3b40a250d_15">#REF!</definedName>
    <definedName name="_vena_PayrollS1_PayrollB3_C_FV_56493ffece784c5db4cd0fd3b40a250d_16">#REF!</definedName>
    <definedName name="_vena_PayrollS1_PayrollB3_C_FV_56493ffece784c5db4cd0fd3b40a250d_17">#REF!</definedName>
    <definedName name="_vena_PayrollS1_PayrollB3_C_FV_56493ffece784c5db4cd0fd3b40a250d_18">#REF!</definedName>
    <definedName name="_vena_PayrollS1_PayrollB3_C_FV_56493ffece784c5db4cd0fd3b40a250d_19">#REF!</definedName>
    <definedName name="_vena_PayrollS1_PayrollB3_C_FV_56493ffece784c5db4cd0fd3b40a250d_2">#REF!</definedName>
    <definedName name="_vena_PayrollS1_PayrollB3_C_FV_56493ffece784c5db4cd0fd3b40a250d_20">#REF!</definedName>
    <definedName name="_vena_PayrollS1_PayrollB3_C_FV_56493ffece784c5db4cd0fd3b40a250d_21">#REF!</definedName>
    <definedName name="_vena_PayrollS1_PayrollB3_C_FV_56493ffece784c5db4cd0fd3b40a250d_22">#REF!</definedName>
    <definedName name="_vena_PayrollS1_PayrollB3_C_FV_56493ffece784c5db4cd0fd3b40a250d_23">#REF!</definedName>
    <definedName name="_vena_PayrollS1_PayrollB3_C_FV_56493ffece784c5db4cd0fd3b40a250d_24">#REF!</definedName>
    <definedName name="_vena_PayrollS1_PayrollB3_C_FV_56493ffece784c5db4cd0fd3b40a250d_3">#REF!</definedName>
    <definedName name="_vena_PayrollS1_PayrollB3_C_FV_56493ffece784c5db4cd0fd3b40a250d_4">#REF!</definedName>
    <definedName name="_vena_PayrollS1_PayrollB3_C_FV_56493ffece784c5db4cd0fd3b40a250d_5">#REF!</definedName>
    <definedName name="_vena_PayrollS1_PayrollB3_C_FV_56493ffece784c5db4cd0fd3b40a250d_6">#REF!</definedName>
    <definedName name="_vena_PayrollS1_PayrollB3_C_FV_56493ffece784c5db4cd0fd3b40a250d_7">#REF!</definedName>
    <definedName name="_vena_PayrollS1_PayrollB3_C_FV_56493ffece784c5db4cd0fd3b40a250d_8">#REF!</definedName>
    <definedName name="_vena_PayrollS1_PayrollB3_C_FV_56493ffece784c5db4cd0fd3b40a250d_9">#REF!</definedName>
    <definedName name="_vena_PayrollS1_PayrollB3_C_FV_e1c3a244dc3d4f149ecdf7d748811086">#REF!</definedName>
    <definedName name="_vena_PayrollS1_PayrollB3_C_FV_e1c3a244dc3d4f149ecdf7d748811086_1">#REF!</definedName>
    <definedName name="_vena_PayrollS1_PayrollB3_C_FV_e1c3a244dc3d4f149ecdf7d748811086_10">#REF!</definedName>
    <definedName name="_vena_PayrollS1_PayrollB3_C_FV_e1c3a244dc3d4f149ecdf7d748811086_11">#REF!</definedName>
    <definedName name="_vena_PayrollS1_PayrollB3_C_FV_e1c3a244dc3d4f149ecdf7d748811086_12">#REF!</definedName>
    <definedName name="_vena_PayrollS1_PayrollB3_C_FV_e1c3a244dc3d4f149ecdf7d748811086_13">#REF!</definedName>
    <definedName name="_vena_PayrollS1_PayrollB3_C_FV_e1c3a244dc3d4f149ecdf7d748811086_14">#REF!</definedName>
    <definedName name="_vena_PayrollS1_PayrollB3_C_FV_e1c3a244dc3d4f149ecdf7d748811086_15">#REF!</definedName>
    <definedName name="_vena_PayrollS1_PayrollB3_C_FV_e1c3a244dc3d4f149ecdf7d748811086_16">#REF!</definedName>
    <definedName name="_vena_PayrollS1_PayrollB3_C_FV_e1c3a244dc3d4f149ecdf7d748811086_17">#REF!</definedName>
    <definedName name="_vena_PayrollS1_PayrollB3_C_FV_e1c3a244dc3d4f149ecdf7d748811086_18">#REF!</definedName>
    <definedName name="_vena_PayrollS1_PayrollB3_C_FV_e1c3a244dc3d4f149ecdf7d748811086_19">#REF!</definedName>
    <definedName name="_vena_PayrollS1_PayrollB3_C_FV_e1c3a244dc3d4f149ecdf7d748811086_2">#REF!</definedName>
    <definedName name="_vena_PayrollS1_PayrollB3_C_FV_e1c3a244dc3d4f149ecdf7d748811086_20">#REF!</definedName>
    <definedName name="_vena_PayrollS1_PayrollB3_C_FV_e1c3a244dc3d4f149ecdf7d748811086_21">#REF!</definedName>
    <definedName name="_vena_PayrollS1_PayrollB3_C_FV_e1c3a244dc3d4f149ecdf7d748811086_22">#REF!</definedName>
    <definedName name="_vena_PayrollS1_PayrollB3_C_FV_e1c3a244dc3d4f149ecdf7d748811086_23">#REF!</definedName>
    <definedName name="_vena_PayrollS1_PayrollB3_C_FV_e1c3a244dc3d4f149ecdf7d748811086_3">#REF!</definedName>
    <definedName name="_vena_PayrollS1_PayrollB3_C_FV_e1c3a244dc3d4f149ecdf7d748811086_4">#REF!</definedName>
    <definedName name="_vena_PayrollS1_PayrollB3_C_FV_e1c3a244dc3d4f149ecdf7d748811086_5">#REF!</definedName>
    <definedName name="_vena_PayrollS1_PayrollB3_C_FV_e1c3a244dc3d4f149ecdf7d748811086_6">#REF!</definedName>
    <definedName name="_vena_PayrollS1_PayrollB3_C_FV_e1c3a244dc3d4f149ecdf7d748811086_7">#REF!</definedName>
    <definedName name="_vena_PayrollS1_PayrollB3_C_FV_e1c3a244dc3d4f149ecdf7d748811086_8">#REF!</definedName>
    <definedName name="_vena_PayrollS1_PayrollB3_C_FV_e1c3a244dc3d4f149ecdf7d748811086_9">#REF!</definedName>
    <definedName name="_vena_PayrollS1_PayrollB3_R_5_632005310831919111">#REF!</definedName>
    <definedName name="_vena_PayrollS1_PayrollB3_R_5_632005310857084934">#REF!</definedName>
    <definedName name="_vena_PayrollS1_PayrollB3_R_5_632005310882250754">#REF!</definedName>
    <definedName name="_vena_PayrollS1_PayrollB3_R_5_632005310890639362">#REF!</definedName>
    <definedName name="_vena_PayrollS1_PayrollB3_R_5_632005310919999492">#REF!</definedName>
    <definedName name="_vena_PayrollS1_PayrollB3_R_5_632005310949359624">#REF!</definedName>
    <definedName name="_vena_PayrollS1_PayrollB3_R_5_632005310974525442">#REF!</definedName>
    <definedName name="_vena_PayrollS1_PayrollB3_R_5_632005310982914050">#REF!</definedName>
    <definedName name="_vena_PayrollS1_PayrollB3_R_5_632005311289098249">#REF!</definedName>
    <definedName name="_vena_PayrollS1_PayrollB3_R_5_632005311318458370">#REF!</definedName>
    <definedName name="_vena_PayrollS1_PayrollB3_R_5_632005311335235592">#REF!</definedName>
    <definedName name="_vena_PayrollS1_PayrollB3_R_5_632005311343624200">#REF!</definedName>
    <definedName name="_vena_PayrollS1_PayrollB3_R_5_632005311377178626">#REF!</definedName>
    <definedName name="_vena_PayrollS1_PayrollB3_R_5_632005311402344448">#REF!</definedName>
    <definedName name="_vena_PayrollS1_PayrollB3_R_5_632005311423315976">#REF!</definedName>
    <definedName name="_vena_PayrollS1_PayrollB3_R_5_632005311431704581">#REF!</definedName>
    <definedName name="_vena_PayrollS1_PayrollB3_R_5_632005311452676096">#REF!</definedName>
    <definedName name="_vena_PayrollS1_PayrollB3_R_5_632005311477841925">#REF!</definedName>
    <definedName name="_vena_PayrollS1_PayrollB3_R_5_632005311507202054">#REF!</definedName>
    <definedName name="_vena_PayrollS1_PayrollB3_R_5_632005311532367880">#REF!</definedName>
    <definedName name="_vena_PayrollS1_PayrollB3_R_5_632005311540756486">#REF!</definedName>
    <definedName name="_vena_PayrollS1_PayrollB3_R_5_632005311549145096">#REF!</definedName>
    <definedName name="_vena_PayrollS1_PayrollB3_R_5_632005311570116610">#REF!</definedName>
    <definedName name="_vena_PayrollS1_PayrollB3_R_5_632005311603671046">#REF!</definedName>
    <definedName name="_vena_PayrollS1_PayrollB3_R_5_632005311641419782">#REF!</definedName>
    <definedName name="_vena_PayrollS1_PayrollB3_R_5_632005311649808390">#REF!</definedName>
    <definedName name="_vena_PayrollS1_PayrollB3_R_5_632005311674974217">#REF!</definedName>
    <definedName name="_vena_PayrollS1_PayrollB3_R_5_632005311704334340">#REF!</definedName>
    <definedName name="_vena_PayrollS1_PayrollB3_R_5_632005311729500162">#REF!</definedName>
    <definedName name="_vena_PayrollS1_PayrollB3_R_5_632005311733694472">#REF!</definedName>
    <definedName name="_vena_PayrollS1_PayrollB3_R_5_632005311758860295">#REF!</definedName>
    <definedName name="_vena_PayrollS1_PayrollB3_R_5_632005311788220419">#REF!</definedName>
    <definedName name="_vena_PayrollS1_PayrollB3_R_5_632005311792414726">#REF!</definedName>
    <definedName name="_vena_PayrollS1_PayrollB3_R_5_632005311817580544">#REF!</definedName>
    <definedName name="_vena_PayrollS1_PayrollB3_R_5_632005311838552072">#REF!</definedName>
    <definedName name="_vena_PayrollS1_PayrollB3_R_5_632005311859523594">#REF!</definedName>
    <definedName name="_vena_PayrollS1_PayrollB3_R_5_632005311867912192">#REF!</definedName>
    <definedName name="_vena_PayrollS1_PayrollB3_R_5_632005311893078018">#REF!</definedName>
    <definedName name="_vena_PayrollS1_PayrollB3_R_5_632005311918243845">#REF!</definedName>
    <definedName name="_vena_PayrollS1_PayrollB3_R_5_632005311943409668">#REF!</definedName>
    <definedName name="_vena_PayrollS1_PayrollB3_R_5_632005311964381192">#REF!</definedName>
    <definedName name="_vena_PayrollS1_PayrollB3_R_5_632005311972769795">#REF!</definedName>
    <definedName name="_vena_PayrollS1_PayrollB3_R_5_632005312002129944">#REF!</definedName>
    <definedName name="_vena_PayrollS1_PayrollB3_R_5_632005312031490051">#REF!</definedName>
    <definedName name="_vena_PayrollS1_PayrollB3_R_5_632005312048267270">#REF!</definedName>
    <definedName name="_vena_PayrollS1_PayrollB3_R_5_632005312052461577">#REF!</definedName>
    <definedName name="_vena_PayrollS1_PayrollB3_R_5_632005312077627400">#REF!</definedName>
    <definedName name="_vena_PayrollS1_PayrollB3_R_5_632005312106987520">#REF!</definedName>
    <definedName name="_vena_PayrollS1_PayrollB3_R_5_632005312127959044">#REF!</definedName>
    <definedName name="_vena_PayrollS1_PayrollB3_R_5_632005312153124870">#REF!</definedName>
    <definedName name="_vena_PayrollS1_PayrollB3_R_5_632005312161513474">#REF!</definedName>
    <definedName name="_vena_PayrollS1_PayrollB3_R_5_632005312555778048">#REF!</definedName>
    <definedName name="_vena_PayrollS1_PayrollB3_R_5_632005312572555270">#REF!</definedName>
    <definedName name="_vena_PayrollS1_PayrollB3_R_5_632005312597721093">#REF!</definedName>
    <definedName name="_vena_PayrollS1_PayrollB4_C_8_632005313629519872">#REF!</definedName>
    <definedName name="_vena_PayrollS1_PayrollB4_C_8_632005313629519872_1">#REF!</definedName>
    <definedName name="_vena_PayrollS1_PayrollB4_C_8_632005313629519872_10">#REF!</definedName>
    <definedName name="_vena_PayrollS1_PayrollB4_C_8_632005313629519872_11">#REF!</definedName>
    <definedName name="_vena_PayrollS1_PayrollB4_C_8_632005313629519872_2">#REF!</definedName>
    <definedName name="_vena_PayrollS1_PayrollB4_C_8_632005313629519872_3">#REF!</definedName>
    <definedName name="_vena_PayrollS1_PayrollB4_C_8_632005313629519872_4">#REF!</definedName>
    <definedName name="_vena_PayrollS1_PayrollB4_C_8_632005313629519872_5">#REF!</definedName>
    <definedName name="_vena_PayrollS1_PayrollB4_C_8_632005313629519872_6">#REF!</definedName>
    <definedName name="_vena_PayrollS1_PayrollB4_C_8_632005313629519872_7">#REF!</definedName>
    <definedName name="_vena_PayrollS1_PayrollB4_C_8_632005313629519872_8">#REF!</definedName>
    <definedName name="_vena_PayrollS1_PayrollB4_C_8_632005313629519872_9">#REF!</definedName>
    <definedName name="_vena_PayrollS1_PayrollB4_C_FV_56493ffece784c5db4cd0fd3b40a250d_1">#REF!</definedName>
    <definedName name="_vena_PayrollS1_PayrollB4_C_FV_56493ffece784c5db4cd0fd3b40a250d_10">#REF!</definedName>
    <definedName name="_vena_PayrollS1_PayrollB4_C_FV_56493ffece784c5db4cd0fd3b40a250d_11">#REF!</definedName>
    <definedName name="_vena_PayrollS1_PayrollB4_C_FV_56493ffece784c5db4cd0fd3b40a250d_12">#REF!</definedName>
    <definedName name="_vena_PayrollS1_PayrollB4_C_FV_56493ffece784c5db4cd0fd3b40a250d_2">#REF!</definedName>
    <definedName name="_vena_PayrollS1_PayrollB4_C_FV_56493ffece784c5db4cd0fd3b40a250d_3">#REF!</definedName>
    <definedName name="_vena_PayrollS1_PayrollB4_C_FV_56493ffece784c5db4cd0fd3b40a250d_4">#REF!</definedName>
    <definedName name="_vena_PayrollS1_PayrollB4_C_FV_56493ffece784c5db4cd0fd3b40a250d_5">#REF!</definedName>
    <definedName name="_vena_PayrollS1_PayrollB4_C_FV_56493ffece784c5db4cd0fd3b40a250d_6">#REF!</definedName>
    <definedName name="_vena_PayrollS1_PayrollB4_C_FV_56493ffece784c5db4cd0fd3b40a250d_7">#REF!</definedName>
    <definedName name="_vena_PayrollS1_PayrollB4_C_FV_56493ffece784c5db4cd0fd3b40a250d_8">#REF!</definedName>
    <definedName name="_vena_PayrollS1_PayrollB4_C_FV_56493ffece784c5db4cd0fd3b40a250d_9">#REF!</definedName>
    <definedName name="_vena_PayrollS1_PayrollB4_C_FV_e1c3a244dc3d4f149ecdf7d748811086">#REF!</definedName>
    <definedName name="_vena_PayrollS1_PayrollB4_C_FV_e1c3a244dc3d4f149ecdf7d748811086_1">#REF!</definedName>
    <definedName name="_vena_PayrollS1_PayrollB4_C_FV_e1c3a244dc3d4f149ecdf7d748811086_10">#REF!</definedName>
    <definedName name="_vena_PayrollS1_PayrollB4_C_FV_e1c3a244dc3d4f149ecdf7d748811086_11">#REF!</definedName>
    <definedName name="_vena_PayrollS1_PayrollB4_C_FV_e1c3a244dc3d4f149ecdf7d748811086_2">#REF!</definedName>
    <definedName name="_vena_PayrollS1_PayrollB4_C_FV_e1c3a244dc3d4f149ecdf7d748811086_3">#REF!</definedName>
    <definedName name="_vena_PayrollS1_PayrollB4_C_FV_e1c3a244dc3d4f149ecdf7d748811086_4">#REF!</definedName>
    <definedName name="_vena_PayrollS1_PayrollB4_C_FV_e1c3a244dc3d4f149ecdf7d748811086_5">#REF!</definedName>
    <definedName name="_vena_PayrollS1_PayrollB4_C_FV_e1c3a244dc3d4f149ecdf7d748811086_6">#REF!</definedName>
    <definedName name="_vena_PayrollS1_PayrollB4_C_FV_e1c3a244dc3d4f149ecdf7d748811086_7">#REF!</definedName>
    <definedName name="_vena_PayrollS1_PayrollB4_C_FV_e1c3a244dc3d4f149ecdf7d748811086_8">#REF!</definedName>
    <definedName name="_vena_PayrollS1_PayrollB4_C_FV_e1c3a244dc3d4f149ecdf7d748811086_9">#REF!</definedName>
    <definedName name="_vena_PayrollS1_PayrollB4_R_5_632005310945165312">#REF!</definedName>
    <definedName name="_vena_PayrollS1_PayrollB4_R_5_632005311372984320">#REF!</definedName>
    <definedName name="_vena_PayrollS1_PayrollB4_R_5_635782324189790208">#REF!</definedName>
    <definedName name="_vena_PayrollS1_PayrollB4_R_5_635782377100804096">#REF!</definedName>
    <definedName name="_vena_PO_ComparisonScenario_2_0390615911be4505b98015ad8559b569">#REF!</definedName>
    <definedName name="_vena_PO_CurrentForecast_4_2b04de005c1e4fb8a9b397e7d21effb3">#REF!</definedName>
    <definedName name="_vena_RatesS1_P_3_632005310022418436">#REF!</definedName>
    <definedName name="_vena_RatesS1_P_6_632005313063288832">#REF!</definedName>
    <definedName name="_vena_RatesS1_P_7_632005313256226820">#REF!</definedName>
    <definedName name="_vena_RatesS1_P_FV_e3545e3dcc52420a84dcdae3a23a4597">#REF!</definedName>
    <definedName name="_vena_RatesS1_RatesB1_C_8_632005313629519872">#REF!</definedName>
    <definedName name="_vena_RatesS1_RatesB1_C_8_632005313629519872_1">#REF!</definedName>
    <definedName name="_vena_RatesS1_RatesB1_C_8_632005313629519872_2">#REF!</definedName>
    <definedName name="_vena_RatesS1_RatesB1_C_8_632005313629519872_3">#REF!</definedName>
    <definedName name="_vena_RatesS1_RatesB1_C_8_632005313629519872_4">#REF!</definedName>
    <definedName name="_vena_RatesS1_RatesB1_C_8_632005313629519872_5">#REF!</definedName>
    <definedName name="_vena_RatesS1_RatesB1_C_FV_e1c3a244dc3d4f149ecdf7d748811086">#REF!</definedName>
    <definedName name="_vena_RatesS1_RatesB1_C_FV_e1c3a244dc3d4f149ecdf7d748811086_1">#REF!</definedName>
    <definedName name="_vena_RatesS1_RatesB1_C_FV_e1c3a244dc3d4f149ecdf7d748811086_2">#REF!</definedName>
    <definedName name="_vena_RatesS1_RatesB1_C_FV_e1c3a244dc3d4f149ecdf7d748811086_3">#REF!</definedName>
    <definedName name="_vena_RatesS1_RatesB1_C_FV_e1c3a244dc3d4f149ecdf7d748811086_4">#REF!</definedName>
    <definedName name="_vena_RatesS1_RatesB1_C_FV_e1c3a244dc3d4f149ecdf7d748811086_5">#REF!</definedName>
    <definedName name="_vena_RatesS1_RatesB1_R_1_632005310588649479_1">#REF!</definedName>
    <definedName name="_vena_RatesS1_RatesB1_R_1_632005310588649479_10">#REF!</definedName>
    <definedName name="_vena_RatesS1_RatesB1_R_1_632005310588649479_11">#REF!</definedName>
    <definedName name="_vena_RatesS1_RatesB1_R_1_632005310588649479_12">#REF!</definedName>
    <definedName name="_vena_RatesS1_RatesB1_R_1_632005310588649479_13">#REF!</definedName>
    <definedName name="_vena_RatesS1_RatesB1_R_1_632005310588649479_14">#REF!</definedName>
    <definedName name="_vena_RatesS1_RatesB1_R_1_632005310588649479_2">#REF!</definedName>
    <definedName name="_vena_RatesS1_RatesB1_R_1_632005310588649479_3">#REF!</definedName>
    <definedName name="_vena_RatesS1_RatesB1_R_1_632005310588649479_4">#REF!</definedName>
    <definedName name="_vena_RatesS1_RatesB1_R_1_632005310588649479_5">#REF!</definedName>
    <definedName name="_vena_RatesS1_RatesB1_R_1_632005310588649479_6">#REF!</definedName>
    <definedName name="_vena_RatesS1_RatesB1_R_1_632005310588649479_7">#REF!</definedName>
    <definedName name="_vena_RatesS1_RatesB1_R_1_632005310588649479_8">#REF!</definedName>
    <definedName name="_vena_RatesS1_RatesB1_R_1_632005310588649479_9">#REF!</definedName>
    <definedName name="_vena_RatesS1_RatesB1_R_5_632005310932582409">#REF!</definedName>
    <definedName name="_vena_RatesS1_RatesB1_R_5_632005311138103302">#REF!</definedName>
    <definedName name="_vena_RatesS1_RatesB1_R_5_632005311196823552">#REF!</definedName>
    <definedName name="_vena_RatesS1_RatesB1_R_5_632005311221989380">#REF!</definedName>
    <definedName name="_vena_RatesS1_RatesB1_R_5_632005311226183680">#REF!</definedName>
    <definedName name="_vena_RatesS1_RatesB1_R_5_632005311645614088">#REF!</definedName>
    <definedName name="_vena_RatesS1_RatesB1_R_5_632005312291536900">#REF!</definedName>
    <definedName name="_vena_RatesS1_RatesB1_R_5_632005312337674244">#REF!</definedName>
    <definedName name="_vena_RatesS1_RatesB1_R_5_632005312593526784">#REF!</definedName>
    <definedName name="_vena_RatesS1_RatesB1_R_5_632057211095089152">#REF!</definedName>
    <definedName name="_vena_RatesS1_RatesB1_R_5_632057253281660928">#REF!</definedName>
    <definedName name="_vena_RatesS1_RatesB1_R_5_632057326107099136">#REF!</definedName>
    <definedName name="_vena_RatesS1_RatesB1_R_5_632057377617608704">#REF!</definedName>
    <definedName name="_vena_RatesS1_RatesB1_R_5_632385284184866816">#REF!</definedName>
    <definedName name="_vena_RatesS1_RatesB1_R_5_632385637403721728">#REF!</definedName>
    <definedName name="_vena_RatesS1_RatesB1_R_5_632385685298741248">#REF!</definedName>
    <definedName name="_vena_RatesS1_RatesB1_R_5_632386003436306432">#REF!</definedName>
    <definedName name="_vena_RatesS1_RatesB1_R_5_632387172862918656">#REF!</definedName>
    <definedName name="_vena_RatesS1_RatesB1_R_5_632387267884875776">#REF!</definedName>
    <definedName name="_vena_RatesS1_RatesB1_R_FV_56493ffece784c5db4cd0fd3b40a250d">#REF!</definedName>
    <definedName name="_vena_RatesS1_RatesB1_R_FV_56493ffece784c5db4cd0fd3b40a250d_1">#REF!</definedName>
    <definedName name="_vena_RatesS1_RatesB1_R_FV_56493ffece784c5db4cd0fd3b40a250d_2">#REF!</definedName>
    <definedName name="_vena_RatesS1_RatesB1_R_FV_56493ffece784c5db4cd0fd3b40a250d_4">#REF!</definedName>
    <definedName name="_vena_RatesS1_RatesB1_R_FV_56493ffece784c5db4cd0fd3b40a250d_5">#REF!</definedName>
    <definedName name="_vena_RatesS1_RatesB2_C_4_632005309959503878">#REF!</definedName>
    <definedName name="_vena_RatesS1_RatesB2_C_8_632005313608548359">#REF!</definedName>
    <definedName name="_vena_RatesS1_RatesB2_C_8_632005313629519872">#REF!</definedName>
    <definedName name="_vena_RatesS1_RatesB2_C_8_632005313629519872_1">#REF!</definedName>
    <definedName name="_vena_RatesS1_RatesB2_C_8_632005313629519872_2">#REF!</definedName>
    <definedName name="_vena_RatesS1_RatesB2_C_8_632005313629519872_3">#REF!</definedName>
    <definedName name="_vena_RatesS1_RatesB2_C_8_632005313629519872_4">#REF!</definedName>
    <definedName name="_vena_RatesS1_RatesB2_C_8_632005313629519872_5">#REF!</definedName>
    <definedName name="_vena_RatesS1_RatesB2_C_FV_e1c3a244dc3d4f149ecdf7d748811086_2">#REF!</definedName>
    <definedName name="_vena_RatesS1_RatesB2_C_FV_e1c3a244dc3d4f149ecdf7d748811086_3">#REF!</definedName>
    <definedName name="_vena_RatesS1_RatesB2_C_FV_e1c3a244dc3d4f149ecdf7d748811086_4">#REF!</definedName>
    <definedName name="_vena_RatesS1_RatesB2_C_FV_e1c3a244dc3d4f149ecdf7d748811086_5">#REF!</definedName>
    <definedName name="_vena_RatesS1_RatesB2_C_FV_e1c3a244dc3d4f149ecdf7d748811086_6">#REF!</definedName>
    <definedName name="_vena_RatesS1_RatesB2_C_FV_e1c3a244dc3d4f149ecdf7d748811086_7">#REF!</definedName>
    <definedName name="_vena_RatesS1_RatesB2_R_5_632005311414927360">#REF!</definedName>
    <definedName name="_vena_RatesS1_RatesB2_R_FV_56493ffece784c5db4cd0fd3b40a250d">#REF!</definedName>
    <definedName name="_vena_RatesS1_RatesB3_C_8_632005313616936967">#REF!</definedName>
    <definedName name="_vena_RatesS1_RatesB3_C_8_632005313616936967_1">#REF!</definedName>
    <definedName name="_vena_RatesS1_RatesB3_C_8_632005313616936967_2">#REF!</definedName>
    <definedName name="_vena_RatesS1_RatesB3_C_8_632005313616936967_3">#REF!</definedName>
    <definedName name="_vena_RatesS1_RatesB3_C_8_632005313616936967_4">#REF!</definedName>
    <definedName name="_vena_RatesS1_RatesB3_C_8_632005313616936967_5">#REF!</definedName>
    <definedName name="_vena_RatesS1_RatesB3_C_8_632005313671462916">#REF!</definedName>
    <definedName name="_vena_RatesS1_RatesB3_C_FV_e1c3a244dc3d4f149ecdf7d748811086">#REF!</definedName>
    <definedName name="_vena_RatesS1_RatesB3_C_FV_e1c3a244dc3d4f149ecdf7d748811086_1">#REF!</definedName>
    <definedName name="_vena_RatesS1_RatesB3_C_FV_e1c3a244dc3d4f149ecdf7d748811086_2">#REF!</definedName>
    <definedName name="_vena_RatesS1_RatesB3_C_FV_e1c3a244dc3d4f149ecdf7d748811086_3">#REF!</definedName>
    <definedName name="_vena_RatesS1_RatesB3_C_FV_e1c3a244dc3d4f149ecdf7d748811086_4">#REF!</definedName>
    <definedName name="_vena_RatesS1_RatesB3_C_FV_e1c3a244dc3d4f149ecdf7d748811086_5">#REF!</definedName>
    <definedName name="_vena_RatesS1_RatesB3_C_FV_e1c3a244dc3d4f149ecdf7d748811086_6">#REF!</definedName>
    <definedName name="_vena_RatesS1_RatesB3_R_5_639752676917116928">#REF!</definedName>
    <definedName name="_vena_RatesS1_RatesB3_R_5_639752706780823599">#REF!</definedName>
    <definedName name="_vena_RatesS1_RatesB3_R_5_639782990406483969">#REF!</definedName>
    <definedName name="_vena_RatesS1_RatesB3_R_FV_56493ffece784c5db4cd0fd3b40a250d_1">#REF!</definedName>
    <definedName name="_vena_RatesS1_RatesB3_R_FV_56493ffece784c5db4cd0fd3b40a250d_2">#REF!</definedName>
    <definedName name="_vena_RatesS1_RatesB3_R_FV_56493ffece784c5db4cd0fd3b40a250d_3">#REF!</definedName>
    <definedName name="_xlchart.v1.0" hidden="1">Graphs!$K$74:$K$84</definedName>
    <definedName name="Certificated">Rates!$A$24</definedName>
    <definedName name="ChooseCFScenario">#REF!</definedName>
    <definedName name="ChooseCS1Scenario">#REF!</definedName>
    <definedName name="ChooseSubLoc">#REF!</definedName>
    <definedName name="ChooseYear">#REF!</definedName>
    <definedName name="CommonSubLoc">#REF!</definedName>
    <definedName name="DV_HW">Rates!$A$38:$A$41</definedName>
    <definedName name="EmployeeType">Rates!$A$24</definedName>
    <definedName name="ERS">Rates!$A$28</definedName>
    <definedName name="FiscalMonth">#REF!</definedName>
    <definedName name="FUTA">Rates!$A$43</definedName>
    <definedName name="Index_FUTA_Rate">Rates!$A$43:$G$43</definedName>
    <definedName name="Index_SUTA_Rate">Rates!$A$45:$G$45</definedName>
    <definedName name="IndexBenefits">Rates!$A$26:$G$47</definedName>
    <definedName name="IndexInLieuMedical">Rates!$A$42:$G$42</definedName>
    <definedName name="IndexPayIncrease">Rates!$A$24:$G$24</definedName>
    <definedName name="MatchBenefits">Rates!$A$26:$A$47</definedName>
    <definedName name="MatchRatesYear">Rates!$A$5:$G$5</definedName>
    <definedName name="Medicare">Rates!$A$35</definedName>
    <definedName name="MedInLieu">Rates!$A$42</definedName>
    <definedName name="Month">#REF!</definedName>
    <definedName name="Scenario">#REF!</definedName>
    <definedName name="SocialSecurity">Rates!$A$33</definedName>
    <definedName name="Subsidiary_Location">#REF!</definedName>
    <definedName name="SubsidiaryNumber">#REF!</definedName>
    <definedName name="Year1">#REF!</definedName>
    <definedName name="YearAbsolute">#REF!</definedName>
    <definedName name="YearCode">#REF!</definedName>
    <definedName name="YearRelativ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2" roundtripDataSignature="AMtx7mgLWIltkssBw4XUpC4P44ESJlXZYw=="/>
    </ext>
  </extLst>
</workbook>
</file>

<file path=xl/calcChain.xml><?xml version="1.0" encoding="utf-8"?>
<calcChain xmlns="http://schemas.openxmlformats.org/spreadsheetml/2006/main">
  <c r="L83" i="6" l="1"/>
  <c r="L84" i="6" s="1"/>
  <c r="L82" i="6"/>
  <c r="L81" i="6"/>
  <c r="L80" i="6"/>
  <c r="L79" i="6"/>
  <c r="K79" i="6"/>
  <c r="L78" i="6"/>
  <c r="L77" i="6"/>
  <c r="L76" i="6"/>
  <c r="L75" i="6"/>
  <c r="L74" i="6"/>
  <c r="E50" i="6"/>
  <c r="C49" i="6"/>
  <c r="C48" i="6"/>
  <c r="C47" i="6"/>
  <c r="C46" i="6"/>
  <c r="C45" i="6"/>
  <c r="W44" i="6"/>
  <c r="V44" i="6"/>
  <c r="U44" i="6"/>
  <c r="T44" i="6"/>
  <c r="S44" i="6"/>
  <c r="R44" i="6"/>
  <c r="Q44" i="6"/>
  <c r="P44" i="6"/>
  <c r="O44" i="6"/>
  <c r="N44" i="6"/>
  <c r="M44" i="6"/>
  <c r="L44" i="6"/>
  <c r="C44" i="6"/>
  <c r="AB43" i="6"/>
  <c r="AA43" i="6"/>
  <c r="Z43" i="6"/>
  <c r="Y43" i="6"/>
  <c r="S43" i="6"/>
  <c r="R43" i="6"/>
  <c r="Q43" i="6"/>
  <c r="P43" i="6"/>
  <c r="O43" i="6"/>
  <c r="N43" i="6"/>
  <c r="M43" i="6"/>
  <c r="L43" i="6"/>
  <c r="C43" i="6"/>
  <c r="AB42" i="6"/>
  <c r="AA42" i="6"/>
  <c r="Z42" i="6"/>
  <c r="Y42" i="6"/>
  <c r="X42" i="6"/>
  <c r="W42" i="6"/>
  <c r="V42" i="6"/>
  <c r="U42" i="6"/>
  <c r="R42" i="6"/>
  <c r="Q42" i="6"/>
  <c r="P42" i="6"/>
  <c r="O42" i="6"/>
  <c r="N42" i="6"/>
  <c r="M42" i="6"/>
  <c r="L42" i="6"/>
  <c r="AB41" i="6"/>
  <c r="AA41" i="6"/>
  <c r="Z41" i="6"/>
  <c r="Y41" i="6"/>
  <c r="X41" i="6"/>
  <c r="W41" i="6"/>
  <c r="V41" i="6"/>
  <c r="U41" i="6"/>
  <c r="T41" i="6"/>
  <c r="P41" i="6"/>
  <c r="O41" i="6"/>
  <c r="N41" i="6"/>
  <c r="M41" i="6"/>
  <c r="L41" i="6"/>
  <c r="Q37" i="6" s="1"/>
  <c r="E41" i="6"/>
  <c r="E52" i="6" s="1"/>
  <c r="E55" i="6" s="1"/>
  <c r="C40" i="6"/>
  <c r="AB39" i="6"/>
  <c r="AA39" i="6"/>
  <c r="Z39" i="6"/>
  <c r="Y39" i="6"/>
  <c r="X39" i="6"/>
  <c r="W39" i="6"/>
  <c r="V39" i="6"/>
  <c r="U39" i="6"/>
  <c r="T39" i="6"/>
  <c r="S39" i="6"/>
  <c r="R39" i="6"/>
  <c r="Q39" i="6"/>
  <c r="L39" i="6"/>
  <c r="M37" i="6" s="1"/>
  <c r="C39" i="6"/>
  <c r="C38" i="6"/>
  <c r="Y37" i="6"/>
  <c r="U37" i="6"/>
  <c r="C37" i="6"/>
  <c r="C36" i="6"/>
  <c r="F34" i="6"/>
  <c r="E34" i="6"/>
  <c r="F32" i="6"/>
  <c r="E32" i="6"/>
  <c r="C20" i="6"/>
  <c r="C19" i="6"/>
  <c r="C18" i="6"/>
  <c r="C17" i="6"/>
  <c r="C16" i="6"/>
  <c r="C15" i="6"/>
  <c r="C14" i="6"/>
  <c r="C11" i="6"/>
  <c r="C10" i="6"/>
  <c r="C9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C8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C7" i="6"/>
  <c r="N6" i="6"/>
  <c r="M6" i="6"/>
  <c r="E6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H5" i="6"/>
  <c r="G5" i="6"/>
  <c r="G6" i="6" s="1"/>
  <c r="F5" i="6"/>
  <c r="F6" i="6" s="1"/>
  <c r="E5" i="6"/>
  <c r="Q3" i="6"/>
  <c r="M3" i="6"/>
  <c r="H38" i="5"/>
  <c r="BN148" i="4"/>
  <c r="BD148" i="4"/>
  <c r="AT148" i="4"/>
  <c r="AJ148" i="4"/>
  <c r="Z148" i="4"/>
  <c r="P148" i="4"/>
  <c r="BN147" i="4"/>
  <c r="BD147" i="4"/>
  <c r="AT147" i="4"/>
  <c r="AJ147" i="4"/>
  <c r="Z147" i="4"/>
  <c r="P147" i="4"/>
  <c r="BN146" i="4"/>
  <c r="BD146" i="4"/>
  <c r="AT146" i="4"/>
  <c r="AJ146" i="4"/>
  <c r="Z146" i="4"/>
  <c r="P146" i="4"/>
  <c r="BN145" i="4"/>
  <c r="BD145" i="4"/>
  <c r="AT145" i="4"/>
  <c r="AJ145" i="4"/>
  <c r="Z145" i="4"/>
  <c r="P145" i="4"/>
  <c r="BL142" i="4"/>
  <c r="BN142" i="4" s="1"/>
  <c r="BK142" i="4"/>
  <c r="BI142" i="4"/>
  <c r="BG142" i="4"/>
  <c r="BF142" i="4"/>
  <c r="BB142" i="4"/>
  <c r="BA142" i="4"/>
  <c r="BD142" i="4" s="1"/>
  <c r="AY142" i="4"/>
  <c r="AW142" i="4"/>
  <c r="AV142" i="4"/>
  <c r="AR142" i="4"/>
  <c r="AQ142" i="4"/>
  <c r="AT142" i="4" s="1"/>
  <c r="AM142" i="4"/>
  <c r="AL142" i="4"/>
  <c r="AO142" i="4" s="1"/>
  <c r="AJ142" i="4"/>
  <c r="AH142" i="4"/>
  <c r="AG142" i="4"/>
  <c r="AC142" i="4"/>
  <c r="AB142" i="4"/>
  <c r="AE142" i="4" s="1"/>
  <c r="X142" i="4"/>
  <c r="W142" i="4"/>
  <c r="U142" i="4"/>
  <c r="S142" i="4"/>
  <c r="R142" i="4"/>
  <c r="N142" i="4"/>
  <c r="M142" i="4"/>
  <c r="P142" i="4" s="1"/>
  <c r="I142" i="4"/>
  <c r="K142" i="4" s="1"/>
  <c r="H142" i="4"/>
  <c r="BN140" i="4"/>
  <c r="BI140" i="4"/>
  <c r="BD140" i="4"/>
  <c r="AY140" i="4"/>
  <c r="AT140" i="4"/>
  <c r="AO140" i="4"/>
  <c r="AJ140" i="4"/>
  <c r="AE140" i="4"/>
  <c r="Z140" i="4"/>
  <c r="U140" i="4"/>
  <c r="P140" i="4"/>
  <c r="K140" i="4"/>
  <c r="BN139" i="4"/>
  <c r="BI139" i="4"/>
  <c r="BD139" i="4"/>
  <c r="AY139" i="4"/>
  <c r="AT139" i="4"/>
  <c r="AO139" i="4"/>
  <c r="AJ139" i="4"/>
  <c r="AE139" i="4"/>
  <c r="Z139" i="4"/>
  <c r="U139" i="4"/>
  <c r="P139" i="4"/>
  <c r="K139" i="4"/>
  <c r="BN138" i="4"/>
  <c r="BI138" i="4"/>
  <c r="BD138" i="4"/>
  <c r="AY138" i="4"/>
  <c r="AT138" i="4"/>
  <c r="AO138" i="4"/>
  <c r="AJ138" i="4"/>
  <c r="AE138" i="4"/>
  <c r="Z138" i="4"/>
  <c r="U138" i="4"/>
  <c r="P138" i="4"/>
  <c r="K138" i="4"/>
  <c r="BN137" i="4"/>
  <c r="BI137" i="4"/>
  <c r="BD137" i="4"/>
  <c r="AY137" i="4"/>
  <c r="AT137" i="4"/>
  <c r="AO137" i="4"/>
  <c r="AJ137" i="4"/>
  <c r="AE137" i="4"/>
  <c r="Z137" i="4"/>
  <c r="U137" i="4"/>
  <c r="P137" i="4"/>
  <c r="K137" i="4"/>
  <c r="BN136" i="4"/>
  <c r="BI136" i="4"/>
  <c r="BD136" i="4"/>
  <c r="AY136" i="4"/>
  <c r="AT136" i="4"/>
  <c r="AO136" i="4"/>
  <c r="AJ136" i="4"/>
  <c r="AE136" i="4"/>
  <c r="Z136" i="4"/>
  <c r="U136" i="4"/>
  <c r="P136" i="4"/>
  <c r="K136" i="4"/>
  <c r="BN135" i="4"/>
  <c r="BI135" i="4"/>
  <c r="BD135" i="4"/>
  <c r="AY135" i="4"/>
  <c r="AT135" i="4"/>
  <c r="AO135" i="4"/>
  <c r="AJ135" i="4"/>
  <c r="AE135" i="4"/>
  <c r="Z135" i="4"/>
  <c r="U135" i="4"/>
  <c r="P135" i="4"/>
  <c r="K135" i="4"/>
  <c r="BN134" i="4"/>
  <c r="BI134" i="4"/>
  <c r="BD134" i="4"/>
  <c r="AY134" i="4"/>
  <c r="AT134" i="4"/>
  <c r="AO134" i="4"/>
  <c r="AJ134" i="4"/>
  <c r="AE134" i="4"/>
  <c r="Z134" i="4"/>
  <c r="U134" i="4"/>
  <c r="P134" i="4"/>
  <c r="K134" i="4"/>
  <c r="BN133" i="4"/>
  <c r="BI133" i="4"/>
  <c r="BD133" i="4"/>
  <c r="AY133" i="4"/>
  <c r="AT133" i="4"/>
  <c r="AO133" i="4"/>
  <c r="AJ133" i="4"/>
  <c r="AE133" i="4"/>
  <c r="Z133" i="4"/>
  <c r="U133" i="4"/>
  <c r="P133" i="4"/>
  <c r="K133" i="4"/>
  <c r="BN132" i="4"/>
  <c r="BI132" i="4"/>
  <c r="BD132" i="4"/>
  <c r="AY132" i="4"/>
  <c r="AT132" i="4"/>
  <c r="AO132" i="4"/>
  <c r="AJ132" i="4"/>
  <c r="AE132" i="4"/>
  <c r="Z132" i="4"/>
  <c r="U132" i="4"/>
  <c r="P132" i="4"/>
  <c r="K132" i="4"/>
  <c r="BN131" i="4"/>
  <c r="BI131" i="4"/>
  <c r="BD131" i="4"/>
  <c r="AY131" i="4"/>
  <c r="AT131" i="4"/>
  <c r="AO131" i="4"/>
  <c r="AJ131" i="4"/>
  <c r="AE131" i="4"/>
  <c r="Z131" i="4"/>
  <c r="U131" i="4"/>
  <c r="P131" i="4"/>
  <c r="K131" i="4"/>
  <c r="BN130" i="4"/>
  <c r="BI130" i="4"/>
  <c r="BD130" i="4"/>
  <c r="AY130" i="4"/>
  <c r="AT130" i="4"/>
  <c r="AO130" i="4"/>
  <c r="AJ130" i="4"/>
  <c r="AE130" i="4"/>
  <c r="Z130" i="4"/>
  <c r="U130" i="4"/>
  <c r="P130" i="4"/>
  <c r="K130" i="4"/>
  <c r="BN129" i="4"/>
  <c r="BI129" i="4"/>
  <c r="BD129" i="4"/>
  <c r="AY129" i="4"/>
  <c r="AT129" i="4"/>
  <c r="AO129" i="4"/>
  <c r="AJ129" i="4"/>
  <c r="AE129" i="4"/>
  <c r="Z129" i="4"/>
  <c r="U129" i="4"/>
  <c r="P129" i="4"/>
  <c r="K129" i="4"/>
  <c r="BN128" i="4"/>
  <c r="BI128" i="4"/>
  <c r="BD128" i="4"/>
  <c r="AY128" i="4"/>
  <c r="AT128" i="4"/>
  <c r="AO128" i="4"/>
  <c r="AJ128" i="4"/>
  <c r="AE128" i="4"/>
  <c r="Z128" i="4"/>
  <c r="U128" i="4"/>
  <c r="P128" i="4"/>
  <c r="K128" i="4"/>
  <c r="BN127" i="4"/>
  <c r="BI127" i="4"/>
  <c r="BD127" i="4"/>
  <c r="AY127" i="4"/>
  <c r="AT127" i="4"/>
  <c r="AO127" i="4"/>
  <c r="AJ127" i="4"/>
  <c r="AE127" i="4"/>
  <c r="Z127" i="4"/>
  <c r="U127" i="4"/>
  <c r="P127" i="4"/>
  <c r="K127" i="4"/>
  <c r="BN126" i="4"/>
  <c r="BI126" i="4"/>
  <c r="BD126" i="4"/>
  <c r="AY126" i="4"/>
  <c r="AT126" i="4"/>
  <c r="AO126" i="4"/>
  <c r="AJ126" i="4"/>
  <c r="AE126" i="4"/>
  <c r="Z126" i="4"/>
  <c r="U126" i="4"/>
  <c r="P126" i="4"/>
  <c r="K126" i="4"/>
  <c r="BN125" i="4"/>
  <c r="BI125" i="4"/>
  <c r="BD125" i="4"/>
  <c r="AY125" i="4"/>
  <c r="AT125" i="4"/>
  <c r="AO125" i="4"/>
  <c r="AJ125" i="4"/>
  <c r="AE125" i="4"/>
  <c r="Z125" i="4"/>
  <c r="U125" i="4"/>
  <c r="P125" i="4"/>
  <c r="K125" i="4"/>
  <c r="BN124" i="4"/>
  <c r="BI124" i="4"/>
  <c r="BD124" i="4"/>
  <c r="AY124" i="4"/>
  <c r="AT124" i="4"/>
  <c r="AO124" i="4"/>
  <c r="AJ124" i="4"/>
  <c r="AE124" i="4"/>
  <c r="Z124" i="4"/>
  <c r="U124" i="4"/>
  <c r="P124" i="4"/>
  <c r="K124" i="4"/>
  <c r="BN123" i="4"/>
  <c r="BI123" i="4"/>
  <c r="BD123" i="4"/>
  <c r="AY123" i="4"/>
  <c r="AT123" i="4"/>
  <c r="AO123" i="4"/>
  <c r="AJ123" i="4"/>
  <c r="AE123" i="4"/>
  <c r="Z123" i="4"/>
  <c r="U123" i="4"/>
  <c r="P123" i="4"/>
  <c r="K123" i="4"/>
  <c r="BN122" i="4"/>
  <c r="BI122" i="4"/>
  <c r="BD122" i="4"/>
  <c r="AY122" i="4"/>
  <c r="AT122" i="4"/>
  <c r="AO122" i="4"/>
  <c r="AJ122" i="4"/>
  <c r="AE122" i="4"/>
  <c r="Z122" i="4"/>
  <c r="U122" i="4"/>
  <c r="P122" i="4"/>
  <c r="K122" i="4"/>
  <c r="BN121" i="4"/>
  <c r="BI121" i="4"/>
  <c r="BD121" i="4"/>
  <c r="AY121" i="4"/>
  <c r="AT121" i="4"/>
  <c r="AO121" i="4"/>
  <c r="AJ121" i="4"/>
  <c r="AE121" i="4"/>
  <c r="Z121" i="4"/>
  <c r="U121" i="4"/>
  <c r="P121" i="4"/>
  <c r="K121" i="4"/>
  <c r="BN120" i="4"/>
  <c r="BI120" i="4"/>
  <c r="BD120" i="4"/>
  <c r="AY120" i="4"/>
  <c r="AT120" i="4"/>
  <c r="AO120" i="4"/>
  <c r="AJ120" i="4"/>
  <c r="AE120" i="4"/>
  <c r="Z120" i="4"/>
  <c r="U120" i="4"/>
  <c r="P120" i="4"/>
  <c r="K120" i="4"/>
  <c r="BN119" i="4"/>
  <c r="BI119" i="4"/>
  <c r="BD119" i="4"/>
  <c r="AY119" i="4"/>
  <c r="AT119" i="4"/>
  <c r="AO119" i="4"/>
  <c r="AJ119" i="4"/>
  <c r="AE119" i="4"/>
  <c r="Z119" i="4"/>
  <c r="U119" i="4"/>
  <c r="P119" i="4"/>
  <c r="K119" i="4"/>
  <c r="BN118" i="4"/>
  <c r="BI118" i="4"/>
  <c r="BD118" i="4"/>
  <c r="AY118" i="4"/>
  <c r="AT118" i="4"/>
  <c r="AO118" i="4"/>
  <c r="AJ118" i="4"/>
  <c r="AE118" i="4"/>
  <c r="Z118" i="4"/>
  <c r="U118" i="4"/>
  <c r="P118" i="4"/>
  <c r="K118" i="4"/>
  <c r="BN117" i="4"/>
  <c r="BI117" i="4"/>
  <c r="BD117" i="4"/>
  <c r="AY117" i="4"/>
  <c r="AT117" i="4"/>
  <c r="AO117" i="4"/>
  <c r="AJ117" i="4"/>
  <c r="AE117" i="4"/>
  <c r="Z117" i="4"/>
  <c r="U117" i="4"/>
  <c r="P117" i="4"/>
  <c r="K117" i="4"/>
  <c r="BN116" i="4"/>
  <c r="BI116" i="4"/>
  <c r="BD116" i="4"/>
  <c r="AY116" i="4"/>
  <c r="AT116" i="4"/>
  <c r="AO116" i="4"/>
  <c r="AJ116" i="4"/>
  <c r="AE116" i="4"/>
  <c r="Z116" i="4"/>
  <c r="U116" i="4"/>
  <c r="P116" i="4"/>
  <c r="K116" i="4"/>
  <c r="BN115" i="4"/>
  <c r="BI115" i="4"/>
  <c r="BD115" i="4"/>
  <c r="AY115" i="4"/>
  <c r="AT115" i="4"/>
  <c r="AO115" i="4"/>
  <c r="AJ115" i="4"/>
  <c r="AE115" i="4"/>
  <c r="Z115" i="4"/>
  <c r="U115" i="4"/>
  <c r="P115" i="4"/>
  <c r="K115" i="4"/>
  <c r="BN114" i="4"/>
  <c r="BI114" i="4"/>
  <c r="BD114" i="4"/>
  <c r="AY114" i="4"/>
  <c r="AT114" i="4"/>
  <c r="AO114" i="4"/>
  <c r="AJ114" i="4"/>
  <c r="AE114" i="4"/>
  <c r="Z114" i="4"/>
  <c r="U114" i="4"/>
  <c r="P114" i="4"/>
  <c r="K114" i="4"/>
  <c r="BN113" i="4"/>
  <c r="BI113" i="4"/>
  <c r="BD113" i="4"/>
  <c r="AY113" i="4"/>
  <c r="AT113" i="4"/>
  <c r="AO113" i="4"/>
  <c r="AJ113" i="4"/>
  <c r="AE113" i="4"/>
  <c r="Z113" i="4"/>
  <c r="U113" i="4"/>
  <c r="P113" i="4"/>
  <c r="K113" i="4"/>
  <c r="BN112" i="4"/>
  <c r="BI112" i="4"/>
  <c r="BD112" i="4"/>
  <c r="AY112" i="4"/>
  <c r="AT112" i="4"/>
  <c r="AO112" i="4"/>
  <c r="AJ112" i="4"/>
  <c r="AE112" i="4"/>
  <c r="Z112" i="4"/>
  <c r="U112" i="4"/>
  <c r="P112" i="4"/>
  <c r="K112" i="4"/>
  <c r="BN111" i="4"/>
  <c r="BI111" i="4"/>
  <c r="BD111" i="4"/>
  <c r="AY111" i="4"/>
  <c r="AT111" i="4"/>
  <c r="AO111" i="4"/>
  <c r="AJ111" i="4"/>
  <c r="AE111" i="4"/>
  <c r="Z111" i="4"/>
  <c r="U111" i="4"/>
  <c r="P111" i="4"/>
  <c r="K111" i="4"/>
  <c r="BN110" i="4"/>
  <c r="BI110" i="4"/>
  <c r="BD110" i="4"/>
  <c r="AY110" i="4"/>
  <c r="AT110" i="4"/>
  <c r="AO110" i="4"/>
  <c r="AJ110" i="4"/>
  <c r="AE110" i="4"/>
  <c r="Z110" i="4"/>
  <c r="U110" i="4"/>
  <c r="P110" i="4"/>
  <c r="K110" i="4"/>
  <c r="BN109" i="4"/>
  <c r="BI109" i="4"/>
  <c r="BD109" i="4"/>
  <c r="AY109" i="4"/>
  <c r="AT109" i="4"/>
  <c r="AO109" i="4"/>
  <c r="AJ109" i="4"/>
  <c r="AE109" i="4"/>
  <c r="Z109" i="4"/>
  <c r="U109" i="4"/>
  <c r="P109" i="4"/>
  <c r="K109" i="4"/>
  <c r="BN108" i="4"/>
  <c r="BI108" i="4"/>
  <c r="BD108" i="4"/>
  <c r="AY108" i="4"/>
  <c r="AT108" i="4"/>
  <c r="AO108" i="4"/>
  <c r="AJ108" i="4"/>
  <c r="AE108" i="4"/>
  <c r="Z108" i="4"/>
  <c r="U108" i="4"/>
  <c r="P108" i="4"/>
  <c r="K108" i="4"/>
  <c r="BN107" i="4"/>
  <c r="BI107" i="4"/>
  <c r="BD107" i="4"/>
  <c r="AY107" i="4"/>
  <c r="AT107" i="4"/>
  <c r="AO107" i="4"/>
  <c r="AJ107" i="4"/>
  <c r="AE107" i="4"/>
  <c r="Z107" i="4"/>
  <c r="U107" i="4"/>
  <c r="P107" i="4"/>
  <c r="K107" i="4"/>
  <c r="BN106" i="4"/>
  <c r="BI106" i="4"/>
  <c r="BD106" i="4"/>
  <c r="AY106" i="4"/>
  <c r="AT106" i="4"/>
  <c r="AO106" i="4"/>
  <c r="AJ106" i="4"/>
  <c r="AE106" i="4"/>
  <c r="Z106" i="4"/>
  <c r="U106" i="4"/>
  <c r="P106" i="4"/>
  <c r="K106" i="4"/>
  <c r="BN105" i="4"/>
  <c r="BI105" i="4"/>
  <c r="BD105" i="4"/>
  <c r="AY105" i="4"/>
  <c r="AT105" i="4"/>
  <c r="AO105" i="4"/>
  <c r="AJ105" i="4"/>
  <c r="AE105" i="4"/>
  <c r="Z105" i="4"/>
  <c r="U105" i="4"/>
  <c r="P105" i="4"/>
  <c r="K105" i="4"/>
  <c r="BN104" i="4"/>
  <c r="BI104" i="4"/>
  <c r="BD104" i="4"/>
  <c r="AY104" i="4"/>
  <c r="AT104" i="4"/>
  <c r="AO104" i="4"/>
  <c r="AJ104" i="4"/>
  <c r="AE104" i="4"/>
  <c r="Z104" i="4"/>
  <c r="U104" i="4"/>
  <c r="P104" i="4"/>
  <c r="K104" i="4"/>
  <c r="BN103" i="4"/>
  <c r="BI103" i="4"/>
  <c r="BD103" i="4"/>
  <c r="AY103" i="4"/>
  <c r="AT103" i="4"/>
  <c r="AO103" i="4"/>
  <c r="AJ103" i="4"/>
  <c r="AE103" i="4"/>
  <c r="Z103" i="4"/>
  <c r="U103" i="4"/>
  <c r="P103" i="4"/>
  <c r="K103" i="4"/>
  <c r="BN102" i="4"/>
  <c r="BI102" i="4"/>
  <c r="BD102" i="4"/>
  <c r="AY102" i="4"/>
  <c r="AT102" i="4"/>
  <c r="AO102" i="4"/>
  <c r="AJ102" i="4"/>
  <c r="AE102" i="4"/>
  <c r="Z102" i="4"/>
  <c r="U102" i="4"/>
  <c r="P102" i="4"/>
  <c r="K102" i="4"/>
  <c r="BN101" i="4"/>
  <c r="BI101" i="4"/>
  <c r="BD101" i="4"/>
  <c r="AY101" i="4"/>
  <c r="AT101" i="4"/>
  <c r="AO101" i="4"/>
  <c r="AJ101" i="4"/>
  <c r="AE101" i="4"/>
  <c r="Z101" i="4"/>
  <c r="U101" i="4"/>
  <c r="P101" i="4"/>
  <c r="K101" i="4"/>
  <c r="BN100" i="4"/>
  <c r="BI100" i="4"/>
  <c r="BD100" i="4"/>
  <c r="AY100" i="4"/>
  <c r="AT100" i="4"/>
  <c r="AO100" i="4"/>
  <c r="AJ100" i="4"/>
  <c r="AE100" i="4"/>
  <c r="Z100" i="4"/>
  <c r="U100" i="4"/>
  <c r="P100" i="4"/>
  <c r="K100" i="4"/>
  <c r="BN99" i="4"/>
  <c r="BI99" i="4"/>
  <c r="BD99" i="4"/>
  <c r="AY99" i="4"/>
  <c r="AT99" i="4"/>
  <c r="AO99" i="4"/>
  <c r="AJ99" i="4"/>
  <c r="AE99" i="4"/>
  <c r="Z99" i="4"/>
  <c r="U99" i="4"/>
  <c r="P99" i="4"/>
  <c r="K99" i="4"/>
  <c r="BN98" i="4"/>
  <c r="BI98" i="4"/>
  <c r="BD98" i="4"/>
  <c r="AY98" i="4"/>
  <c r="AT98" i="4"/>
  <c r="AO98" i="4"/>
  <c r="AJ98" i="4"/>
  <c r="AE98" i="4"/>
  <c r="Z98" i="4"/>
  <c r="U98" i="4"/>
  <c r="P98" i="4"/>
  <c r="K98" i="4"/>
  <c r="BN97" i="4"/>
  <c r="BI97" i="4"/>
  <c r="BD97" i="4"/>
  <c r="AY97" i="4"/>
  <c r="AT97" i="4"/>
  <c r="AO97" i="4"/>
  <c r="AJ97" i="4"/>
  <c r="AE97" i="4"/>
  <c r="Z97" i="4"/>
  <c r="U97" i="4"/>
  <c r="P97" i="4"/>
  <c r="K97" i="4"/>
  <c r="BN96" i="4"/>
  <c r="BI96" i="4"/>
  <c r="BD96" i="4"/>
  <c r="AY96" i="4"/>
  <c r="AT96" i="4"/>
  <c r="AO96" i="4"/>
  <c r="AJ96" i="4"/>
  <c r="AE96" i="4"/>
  <c r="Z96" i="4"/>
  <c r="U96" i="4"/>
  <c r="P96" i="4"/>
  <c r="K96" i="4"/>
  <c r="BN95" i="4"/>
  <c r="BI95" i="4"/>
  <c r="BD95" i="4"/>
  <c r="AY95" i="4"/>
  <c r="AT95" i="4"/>
  <c r="AO95" i="4"/>
  <c r="AJ95" i="4"/>
  <c r="AE95" i="4"/>
  <c r="Z95" i="4"/>
  <c r="U95" i="4"/>
  <c r="P95" i="4"/>
  <c r="K95" i="4"/>
  <c r="BN94" i="4"/>
  <c r="BI94" i="4"/>
  <c r="BD94" i="4"/>
  <c r="AY94" i="4"/>
  <c r="AT94" i="4"/>
  <c r="AO94" i="4"/>
  <c r="AJ94" i="4"/>
  <c r="AE94" i="4"/>
  <c r="Z94" i="4"/>
  <c r="U94" i="4"/>
  <c r="P94" i="4"/>
  <c r="K94" i="4"/>
  <c r="BN93" i="4"/>
  <c r="BI93" i="4"/>
  <c r="BD93" i="4"/>
  <c r="AY93" i="4"/>
  <c r="AT93" i="4"/>
  <c r="AO93" i="4"/>
  <c r="AJ93" i="4"/>
  <c r="AE93" i="4"/>
  <c r="Z93" i="4"/>
  <c r="U93" i="4"/>
  <c r="P93" i="4"/>
  <c r="K93" i="4"/>
  <c r="BN92" i="4"/>
  <c r="BI92" i="4"/>
  <c r="BD92" i="4"/>
  <c r="AY92" i="4"/>
  <c r="AT92" i="4"/>
  <c r="AO92" i="4"/>
  <c r="AJ92" i="4"/>
  <c r="AE92" i="4"/>
  <c r="Z92" i="4"/>
  <c r="U92" i="4"/>
  <c r="P92" i="4"/>
  <c r="K92" i="4"/>
  <c r="BN91" i="4"/>
  <c r="BI91" i="4"/>
  <c r="BD91" i="4"/>
  <c r="AY91" i="4"/>
  <c r="AT91" i="4"/>
  <c r="AO91" i="4"/>
  <c r="AJ91" i="4"/>
  <c r="AE91" i="4"/>
  <c r="Z91" i="4"/>
  <c r="U91" i="4"/>
  <c r="P91" i="4"/>
  <c r="K91" i="4"/>
  <c r="BN90" i="4"/>
  <c r="BI90" i="4"/>
  <c r="BD90" i="4"/>
  <c r="AY90" i="4"/>
  <c r="AT90" i="4"/>
  <c r="AO90" i="4"/>
  <c r="AJ90" i="4"/>
  <c r="AE90" i="4"/>
  <c r="Z90" i="4"/>
  <c r="U90" i="4"/>
  <c r="P90" i="4"/>
  <c r="K90" i="4"/>
  <c r="BN89" i="4"/>
  <c r="BI89" i="4"/>
  <c r="BD89" i="4"/>
  <c r="AY89" i="4"/>
  <c r="AT89" i="4"/>
  <c r="AO89" i="4"/>
  <c r="AJ89" i="4"/>
  <c r="AE89" i="4"/>
  <c r="Z89" i="4"/>
  <c r="U89" i="4"/>
  <c r="P89" i="4"/>
  <c r="K89" i="4"/>
  <c r="BN88" i="4"/>
  <c r="BI88" i="4"/>
  <c r="BD88" i="4"/>
  <c r="AY88" i="4"/>
  <c r="AT88" i="4"/>
  <c r="AO88" i="4"/>
  <c r="AJ88" i="4"/>
  <c r="AE88" i="4"/>
  <c r="Z88" i="4"/>
  <c r="U88" i="4"/>
  <c r="P88" i="4"/>
  <c r="K88" i="4"/>
  <c r="BN87" i="4"/>
  <c r="BI87" i="4"/>
  <c r="BD87" i="4"/>
  <c r="AY87" i="4"/>
  <c r="AT87" i="4"/>
  <c r="AO87" i="4"/>
  <c r="AJ87" i="4"/>
  <c r="AE87" i="4"/>
  <c r="Z87" i="4"/>
  <c r="U87" i="4"/>
  <c r="P87" i="4"/>
  <c r="K87" i="4"/>
  <c r="BN86" i="4"/>
  <c r="BI86" i="4"/>
  <c r="BD86" i="4"/>
  <c r="AY86" i="4"/>
  <c r="AT86" i="4"/>
  <c r="AO86" i="4"/>
  <c r="AJ86" i="4"/>
  <c r="AE86" i="4"/>
  <c r="Z86" i="4"/>
  <c r="U86" i="4"/>
  <c r="P86" i="4"/>
  <c r="K86" i="4"/>
  <c r="BG83" i="4"/>
  <c r="BF83" i="4"/>
  <c r="AW83" i="4"/>
  <c r="AV83" i="4"/>
  <c r="AY83" i="4" s="1"/>
  <c r="AM83" i="4"/>
  <c r="AL83" i="4"/>
  <c r="AO83" i="4" s="1"/>
  <c r="AC83" i="4"/>
  <c r="AE83" i="4" s="1"/>
  <c r="AB83" i="4"/>
  <c r="S83" i="4"/>
  <c r="R83" i="4"/>
  <c r="U83" i="4" s="1"/>
  <c r="I83" i="4"/>
  <c r="H83" i="4"/>
  <c r="K83" i="4" s="1"/>
  <c r="BI81" i="4"/>
  <c r="AY81" i="4"/>
  <c r="AO81" i="4"/>
  <c r="AE81" i="4"/>
  <c r="U81" i="4"/>
  <c r="K81" i="4"/>
  <c r="BI80" i="4"/>
  <c r="AY80" i="4"/>
  <c r="AO80" i="4"/>
  <c r="AE80" i="4"/>
  <c r="U80" i="4"/>
  <c r="K80" i="4"/>
  <c r="BI79" i="4"/>
  <c r="AY79" i="4"/>
  <c r="AO79" i="4"/>
  <c r="AE79" i="4"/>
  <c r="U79" i="4"/>
  <c r="K79" i="4"/>
  <c r="BI78" i="4"/>
  <c r="AY78" i="4"/>
  <c r="AO78" i="4"/>
  <c r="AE78" i="4"/>
  <c r="U78" i="4"/>
  <c r="K78" i="4"/>
  <c r="BI77" i="4"/>
  <c r="AY77" i="4"/>
  <c r="AO77" i="4"/>
  <c r="AE77" i="4"/>
  <c r="U77" i="4"/>
  <c r="K77" i="4"/>
  <c r="BI76" i="4"/>
  <c r="AY76" i="4"/>
  <c r="AO76" i="4"/>
  <c r="AE76" i="4"/>
  <c r="U76" i="4"/>
  <c r="K76" i="4"/>
  <c r="BI73" i="4"/>
  <c r="AY73" i="4"/>
  <c r="AO73" i="4"/>
  <c r="AE73" i="4"/>
  <c r="U73" i="4"/>
  <c r="K73" i="4"/>
  <c r="BN68" i="4"/>
  <c r="BI68" i="4"/>
  <c r="BD68" i="4"/>
  <c r="AY68" i="4"/>
  <c r="AT68" i="4"/>
  <c r="AO68" i="4"/>
  <c r="AJ68" i="4"/>
  <c r="AE68" i="4"/>
  <c r="Z68" i="4"/>
  <c r="U68" i="4"/>
  <c r="P68" i="4"/>
  <c r="K68" i="4"/>
  <c r="BL67" i="4"/>
  <c r="BK67" i="4"/>
  <c r="BN67" i="4" s="1"/>
  <c r="BI67" i="4"/>
  <c r="BG67" i="4"/>
  <c r="BF67" i="4"/>
  <c r="BD67" i="4"/>
  <c r="BB67" i="4"/>
  <c r="BA67" i="4"/>
  <c r="AW67" i="4"/>
  <c r="AV67" i="4"/>
  <c r="AY67" i="4" s="1"/>
  <c r="AR67" i="4"/>
  <c r="AQ67" i="4"/>
  <c r="AT67" i="4" s="1"/>
  <c r="AO67" i="4"/>
  <c r="AM67" i="4"/>
  <c r="AL67" i="4"/>
  <c r="AH67" i="4"/>
  <c r="AJ67" i="4" s="1"/>
  <c r="AG67" i="4"/>
  <c r="AC67" i="4"/>
  <c r="AB67" i="4"/>
  <c r="AE67" i="4" s="1"/>
  <c r="X67" i="4"/>
  <c r="Z67" i="4" s="1"/>
  <c r="W67" i="4"/>
  <c r="U67" i="4"/>
  <c r="S67" i="4"/>
  <c r="R67" i="4"/>
  <c r="N67" i="4"/>
  <c r="M67" i="4"/>
  <c r="P67" i="4" s="1"/>
  <c r="I67" i="4"/>
  <c r="H67" i="4"/>
  <c r="K67" i="4" s="1"/>
  <c r="G67" i="4"/>
  <c r="BN65" i="4"/>
  <c r="BI65" i="4"/>
  <c r="BD65" i="4"/>
  <c r="AY65" i="4"/>
  <c r="AT65" i="4"/>
  <c r="AO65" i="4"/>
  <c r="AJ65" i="4"/>
  <c r="AE65" i="4"/>
  <c r="Z65" i="4"/>
  <c r="U65" i="4"/>
  <c r="P65" i="4"/>
  <c r="K65" i="4"/>
  <c r="BN64" i="4"/>
  <c r="BI64" i="4"/>
  <c r="BD64" i="4"/>
  <c r="AY64" i="4"/>
  <c r="AT64" i="4"/>
  <c r="AO64" i="4"/>
  <c r="AJ64" i="4"/>
  <c r="AE64" i="4"/>
  <c r="Z64" i="4"/>
  <c r="U64" i="4"/>
  <c r="P64" i="4"/>
  <c r="K64" i="4"/>
  <c r="BN63" i="4"/>
  <c r="BI63" i="4"/>
  <c r="BD63" i="4"/>
  <c r="AY63" i="4"/>
  <c r="AT63" i="4"/>
  <c r="AO63" i="4"/>
  <c r="AJ63" i="4"/>
  <c r="AE63" i="4"/>
  <c r="Z63" i="4"/>
  <c r="U63" i="4"/>
  <c r="P63" i="4"/>
  <c r="K63" i="4"/>
  <c r="BN62" i="4"/>
  <c r="BI62" i="4"/>
  <c r="BD62" i="4"/>
  <c r="AY62" i="4"/>
  <c r="AT62" i="4"/>
  <c r="AO62" i="4"/>
  <c r="AJ62" i="4"/>
  <c r="AE62" i="4"/>
  <c r="Z62" i="4"/>
  <c r="U62" i="4"/>
  <c r="P62" i="4"/>
  <c r="K62" i="4"/>
  <c r="BN61" i="4"/>
  <c r="BI61" i="4"/>
  <c r="BD61" i="4"/>
  <c r="AY61" i="4"/>
  <c r="AT61" i="4"/>
  <c r="AO61" i="4"/>
  <c r="AJ61" i="4"/>
  <c r="AE61" i="4"/>
  <c r="Z61" i="4"/>
  <c r="U61" i="4"/>
  <c r="P61" i="4"/>
  <c r="K61" i="4"/>
  <c r="BN60" i="4"/>
  <c r="BI60" i="4"/>
  <c r="BD60" i="4"/>
  <c r="AY60" i="4"/>
  <c r="AT60" i="4"/>
  <c r="AO60" i="4"/>
  <c r="AJ60" i="4"/>
  <c r="AE60" i="4"/>
  <c r="Z60" i="4"/>
  <c r="U60" i="4"/>
  <c r="P60" i="4"/>
  <c r="K60" i="4"/>
  <c r="BN59" i="4"/>
  <c r="BI59" i="4"/>
  <c r="BD59" i="4"/>
  <c r="AY59" i="4"/>
  <c r="AT59" i="4"/>
  <c r="AO59" i="4"/>
  <c r="AJ59" i="4"/>
  <c r="AE59" i="4"/>
  <c r="Z59" i="4"/>
  <c r="U59" i="4"/>
  <c r="P59" i="4"/>
  <c r="K59" i="4"/>
  <c r="BN58" i="4"/>
  <c r="BI58" i="4"/>
  <c r="BD58" i="4"/>
  <c r="AY58" i="4"/>
  <c r="AT58" i="4"/>
  <c r="AO58" i="4"/>
  <c r="AJ58" i="4"/>
  <c r="AE58" i="4"/>
  <c r="Z58" i="4"/>
  <c r="U58" i="4"/>
  <c r="P58" i="4"/>
  <c r="K58" i="4"/>
  <c r="BN57" i="4"/>
  <c r="BI57" i="4"/>
  <c r="BD57" i="4"/>
  <c r="AY57" i="4"/>
  <c r="AT57" i="4"/>
  <c r="AO57" i="4"/>
  <c r="AJ57" i="4"/>
  <c r="AE57" i="4"/>
  <c r="Z57" i="4"/>
  <c r="U57" i="4"/>
  <c r="P57" i="4"/>
  <c r="K57" i="4"/>
  <c r="BN56" i="4"/>
  <c r="BI56" i="4"/>
  <c r="BD56" i="4"/>
  <c r="AY56" i="4"/>
  <c r="AT56" i="4"/>
  <c r="AO56" i="4"/>
  <c r="AJ56" i="4"/>
  <c r="AE56" i="4"/>
  <c r="Z56" i="4"/>
  <c r="U56" i="4"/>
  <c r="P56" i="4"/>
  <c r="K56" i="4"/>
  <c r="BN55" i="4"/>
  <c r="BI55" i="4"/>
  <c r="BD55" i="4"/>
  <c r="AY55" i="4"/>
  <c r="AT55" i="4"/>
  <c r="AO55" i="4"/>
  <c r="AJ55" i="4"/>
  <c r="AE55" i="4"/>
  <c r="Z55" i="4"/>
  <c r="U55" i="4"/>
  <c r="P55" i="4"/>
  <c r="K55" i="4"/>
  <c r="BN54" i="4"/>
  <c r="BI54" i="4"/>
  <c r="BD54" i="4"/>
  <c r="AY54" i="4"/>
  <c r="AT54" i="4"/>
  <c r="AO54" i="4"/>
  <c r="AJ54" i="4"/>
  <c r="AE54" i="4"/>
  <c r="Z54" i="4"/>
  <c r="U54" i="4"/>
  <c r="P54" i="4"/>
  <c r="K54" i="4"/>
  <c r="BN53" i="4"/>
  <c r="BI53" i="4"/>
  <c r="BD53" i="4"/>
  <c r="AY53" i="4"/>
  <c r="AT53" i="4"/>
  <c r="AO53" i="4"/>
  <c r="AJ53" i="4"/>
  <c r="AE53" i="4"/>
  <c r="Z53" i="4"/>
  <c r="U53" i="4"/>
  <c r="P53" i="4"/>
  <c r="K53" i="4"/>
  <c r="BN52" i="4"/>
  <c r="BI52" i="4"/>
  <c r="BD52" i="4"/>
  <c r="AY52" i="4"/>
  <c r="AT52" i="4"/>
  <c r="AO52" i="4"/>
  <c r="AJ52" i="4"/>
  <c r="AE52" i="4"/>
  <c r="Z52" i="4"/>
  <c r="U52" i="4"/>
  <c r="P52" i="4"/>
  <c r="K52" i="4"/>
  <c r="BN51" i="4"/>
  <c r="BI51" i="4"/>
  <c r="BD51" i="4"/>
  <c r="AY51" i="4"/>
  <c r="AT51" i="4"/>
  <c r="AO51" i="4"/>
  <c r="AJ51" i="4"/>
  <c r="AE51" i="4"/>
  <c r="Z51" i="4"/>
  <c r="U51" i="4"/>
  <c r="P51" i="4"/>
  <c r="K51" i="4"/>
  <c r="BN50" i="4"/>
  <c r="BI50" i="4"/>
  <c r="BD50" i="4"/>
  <c r="AY50" i="4"/>
  <c r="AT50" i="4"/>
  <c r="AO50" i="4"/>
  <c r="AJ50" i="4"/>
  <c r="AE50" i="4"/>
  <c r="Z50" i="4"/>
  <c r="U50" i="4"/>
  <c r="P50" i="4"/>
  <c r="K50" i="4"/>
  <c r="BN49" i="4"/>
  <c r="BI49" i="4"/>
  <c r="BD49" i="4"/>
  <c r="AY49" i="4"/>
  <c r="AT49" i="4"/>
  <c r="AO49" i="4"/>
  <c r="AJ49" i="4"/>
  <c r="AE49" i="4"/>
  <c r="Z49" i="4"/>
  <c r="U49" i="4"/>
  <c r="P49" i="4"/>
  <c r="K49" i="4"/>
  <c r="BN48" i="4"/>
  <c r="BI48" i="4"/>
  <c r="BD48" i="4"/>
  <c r="AY48" i="4"/>
  <c r="AT48" i="4"/>
  <c r="AO48" i="4"/>
  <c r="AJ48" i="4"/>
  <c r="AE48" i="4"/>
  <c r="Z48" i="4"/>
  <c r="U48" i="4"/>
  <c r="P48" i="4"/>
  <c r="K48" i="4"/>
  <c r="BN47" i="4"/>
  <c r="BI47" i="4"/>
  <c r="BD47" i="4"/>
  <c r="AY47" i="4"/>
  <c r="AT47" i="4"/>
  <c r="AO47" i="4"/>
  <c r="AJ47" i="4"/>
  <c r="AE47" i="4"/>
  <c r="Z47" i="4"/>
  <c r="U47" i="4"/>
  <c r="P47" i="4"/>
  <c r="K47" i="4"/>
  <c r="BN46" i="4"/>
  <c r="BI46" i="4"/>
  <c r="BD46" i="4"/>
  <c r="AY46" i="4"/>
  <c r="AT46" i="4"/>
  <c r="AO46" i="4"/>
  <c r="AJ46" i="4"/>
  <c r="AE46" i="4"/>
  <c r="Z46" i="4"/>
  <c r="U46" i="4"/>
  <c r="P46" i="4"/>
  <c r="K46" i="4"/>
  <c r="BN45" i="4"/>
  <c r="BI45" i="4"/>
  <c r="BD45" i="4"/>
  <c r="AY45" i="4"/>
  <c r="AT45" i="4"/>
  <c r="AO45" i="4"/>
  <c r="AJ45" i="4"/>
  <c r="AE45" i="4"/>
  <c r="Z45" i="4"/>
  <c r="U45" i="4"/>
  <c r="P45" i="4"/>
  <c r="K45" i="4"/>
  <c r="BN44" i="4"/>
  <c r="BI44" i="4"/>
  <c r="BD44" i="4"/>
  <c r="AY44" i="4"/>
  <c r="AT44" i="4"/>
  <c r="AO44" i="4"/>
  <c r="AJ44" i="4"/>
  <c r="AE44" i="4"/>
  <c r="Z44" i="4"/>
  <c r="U44" i="4"/>
  <c r="P44" i="4"/>
  <c r="K44" i="4"/>
  <c r="BN43" i="4"/>
  <c r="BI43" i="4"/>
  <c r="BD43" i="4"/>
  <c r="AY43" i="4"/>
  <c r="AT43" i="4"/>
  <c r="AO43" i="4"/>
  <c r="AJ43" i="4"/>
  <c r="AE43" i="4"/>
  <c r="Z43" i="4"/>
  <c r="U43" i="4"/>
  <c r="P43" i="4"/>
  <c r="K43" i="4"/>
  <c r="BN42" i="4"/>
  <c r="BI42" i="4"/>
  <c r="BD42" i="4"/>
  <c r="AY42" i="4"/>
  <c r="AT42" i="4"/>
  <c r="AO42" i="4"/>
  <c r="AJ42" i="4"/>
  <c r="AE42" i="4"/>
  <c r="Z42" i="4"/>
  <c r="U42" i="4"/>
  <c r="P42" i="4"/>
  <c r="K42" i="4"/>
  <c r="BN41" i="4"/>
  <c r="BI41" i="4"/>
  <c r="BD41" i="4"/>
  <c r="AY41" i="4"/>
  <c r="AT41" i="4"/>
  <c r="AO41" i="4"/>
  <c r="AJ41" i="4"/>
  <c r="AE41" i="4"/>
  <c r="Z41" i="4"/>
  <c r="U41" i="4"/>
  <c r="P41" i="4"/>
  <c r="K41" i="4"/>
  <c r="BN40" i="4"/>
  <c r="BI40" i="4"/>
  <c r="BD40" i="4"/>
  <c r="AY40" i="4"/>
  <c r="AT40" i="4"/>
  <c r="AO40" i="4"/>
  <c r="AJ40" i="4"/>
  <c r="AE40" i="4"/>
  <c r="Z40" i="4"/>
  <c r="U40" i="4"/>
  <c r="P40" i="4"/>
  <c r="K40" i="4"/>
  <c r="BN39" i="4"/>
  <c r="BI39" i="4"/>
  <c r="BD39" i="4"/>
  <c r="AY39" i="4"/>
  <c r="AT39" i="4"/>
  <c r="AO39" i="4"/>
  <c r="AJ39" i="4"/>
  <c r="AE39" i="4"/>
  <c r="Z39" i="4"/>
  <c r="U39" i="4"/>
  <c r="P39" i="4"/>
  <c r="K39" i="4"/>
  <c r="BN38" i="4"/>
  <c r="BI38" i="4"/>
  <c r="BD38" i="4"/>
  <c r="AY38" i="4"/>
  <c r="AT38" i="4"/>
  <c r="AO38" i="4"/>
  <c r="AJ38" i="4"/>
  <c r="AE38" i="4"/>
  <c r="Z38" i="4"/>
  <c r="U38" i="4"/>
  <c r="P38" i="4"/>
  <c r="K38" i="4"/>
  <c r="BN37" i="4"/>
  <c r="BI37" i="4"/>
  <c r="BD37" i="4"/>
  <c r="AY37" i="4"/>
  <c r="AT37" i="4"/>
  <c r="AO37" i="4"/>
  <c r="AJ37" i="4"/>
  <c r="AE37" i="4"/>
  <c r="Z37" i="4"/>
  <c r="U37" i="4"/>
  <c r="P37" i="4"/>
  <c r="K37" i="4"/>
  <c r="BN36" i="4"/>
  <c r="BI36" i="4"/>
  <c r="BD36" i="4"/>
  <c r="AY36" i="4"/>
  <c r="AT36" i="4"/>
  <c r="AO36" i="4"/>
  <c r="AJ36" i="4"/>
  <c r="AE36" i="4"/>
  <c r="Z36" i="4"/>
  <c r="U36" i="4"/>
  <c r="P36" i="4"/>
  <c r="K36" i="4"/>
  <c r="BN35" i="4"/>
  <c r="BI35" i="4"/>
  <c r="BD35" i="4"/>
  <c r="AY35" i="4"/>
  <c r="AT35" i="4"/>
  <c r="AO35" i="4"/>
  <c r="AJ35" i="4"/>
  <c r="AE35" i="4"/>
  <c r="Z35" i="4"/>
  <c r="U35" i="4"/>
  <c r="P35" i="4"/>
  <c r="K35" i="4"/>
  <c r="BN34" i="4"/>
  <c r="BI34" i="4"/>
  <c r="BD34" i="4"/>
  <c r="AY34" i="4"/>
  <c r="AT34" i="4"/>
  <c r="AO34" i="4"/>
  <c r="AJ34" i="4"/>
  <c r="AE34" i="4"/>
  <c r="Z34" i="4"/>
  <c r="U34" i="4"/>
  <c r="P34" i="4"/>
  <c r="K34" i="4"/>
  <c r="BN33" i="4"/>
  <c r="BI33" i="4"/>
  <c r="BD33" i="4"/>
  <c r="AY33" i="4"/>
  <c r="AT33" i="4"/>
  <c r="AO33" i="4"/>
  <c r="AJ33" i="4"/>
  <c r="AE33" i="4"/>
  <c r="Z33" i="4"/>
  <c r="U33" i="4"/>
  <c r="P33" i="4"/>
  <c r="K33" i="4"/>
  <c r="BN32" i="4"/>
  <c r="BI32" i="4"/>
  <c r="BD32" i="4"/>
  <c r="AY32" i="4"/>
  <c r="AT32" i="4"/>
  <c r="AO32" i="4"/>
  <c r="AJ32" i="4"/>
  <c r="AE32" i="4"/>
  <c r="Z32" i="4"/>
  <c r="U32" i="4"/>
  <c r="P32" i="4"/>
  <c r="K32" i="4"/>
  <c r="BN31" i="4"/>
  <c r="BI31" i="4"/>
  <c r="BD31" i="4"/>
  <c r="AY31" i="4"/>
  <c r="AT31" i="4"/>
  <c r="AO31" i="4"/>
  <c r="AJ31" i="4"/>
  <c r="AE31" i="4"/>
  <c r="Z31" i="4"/>
  <c r="U31" i="4"/>
  <c r="P31" i="4"/>
  <c r="K31" i="4"/>
  <c r="BN30" i="4"/>
  <c r="BI30" i="4"/>
  <c r="BD30" i="4"/>
  <c r="AY30" i="4"/>
  <c r="AT30" i="4"/>
  <c r="AO30" i="4"/>
  <c r="AJ30" i="4"/>
  <c r="AE30" i="4"/>
  <c r="Z30" i="4"/>
  <c r="U30" i="4"/>
  <c r="P30" i="4"/>
  <c r="K30" i="4"/>
  <c r="BN29" i="4"/>
  <c r="BI29" i="4"/>
  <c r="BD29" i="4"/>
  <c r="AY29" i="4"/>
  <c r="AT29" i="4"/>
  <c r="AO29" i="4"/>
  <c r="AJ29" i="4"/>
  <c r="AE29" i="4"/>
  <c r="Z29" i="4"/>
  <c r="U29" i="4"/>
  <c r="P29" i="4"/>
  <c r="K29" i="4"/>
  <c r="BN28" i="4"/>
  <c r="BI28" i="4"/>
  <c r="BD28" i="4"/>
  <c r="AY28" i="4"/>
  <c r="AT28" i="4"/>
  <c r="AO28" i="4"/>
  <c r="AJ28" i="4"/>
  <c r="AE28" i="4"/>
  <c r="Z28" i="4"/>
  <c r="U28" i="4"/>
  <c r="P28" i="4"/>
  <c r="K28" i="4"/>
  <c r="BN27" i="4"/>
  <c r="BI27" i="4"/>
  <c r="BD27" i="4"/>
  <c r="AY27" i="4"/>
  <c r="AT27" i="4"/>
  <c r="AO27" i="4"/>
  <c r="AJ27" i="4"/>
  <c r="AE27" i="4"/>
  <c r="Z27" i="4"/>
  <c r="U27" i="4"/>
  <c r="P27" i="4"/>
  <c r="K27" i="4"/>
  <c r="BN26" i="4"/>
  <c r="BI26" i="4"/>
  <c r="BD26" i="4"/>
  <c r="AY26" i="4"/>
  <c r="AT26" i="4"/>
  <c r="AO26" i="4"/>
  <c r="AJ26" i="4"/>
  <c r="AE26" i="4"/>
  <c r="Z26" i="4"/>
  <c r="U26" i="4"/>
  <c r="P26" i="4"/>
  <c r="K26" i="4"/>
  <c r="BN25" i="4"/>
  <c r="BI25" i="4"/>
  <c r="BD25" i="4"/>
  <c r="AY25" i="4"/>
  <c r="AT25" i="4"/>
  <c r="AO25" i="4"/>
  <c r="AJ25" i="4"/>
  <c r="AE25" i="4"/>
  <c r="Z25" i="4"/>
  <c r="U25" i="4"/>
  <c r="P25" i="4"/>
  <c r="K25" i="4"/>
  <c r="BN24" i="4"/>
  <c r="BI24" i="4"/>
  <c r="BD24" i="4"/>
  <c r="AY24" i="4"/>
  <c r="AT24" i="4"/>
  <c r="AO24" i="4"/>
  <c r="AJ24" i="4"/>
  <c r="AE24" i="4"/>
  <c r="Z24" i="4"/>
  <c r="U24" i="4"/>
  <c r="P24" i="4"/>
  <c r="K24" i="4"/>
  <c r="BN23" i="4"/>
  <c r="BI23" i="4"/>
  <c r="BD23" i="4"/>
  <c r="AY23" i="4"/>
  <c r="AT23" i="4"/>
  <c r="AO23" i="4"/>
  <c r="AJ23" i="4"/>
  <c r="AE23" i="4"/>
  <c r="Z23" i="4"/>
  <c r="U23" i="4"/>
  <c r="P23" i="4"/>
  <c r="K23" i="4"/>
  <c r="BN22" i="4"/>
  <c r="BI22" i="4"/>
  <c r="BD22" i="4"/>
  <c r="AY22" i="4"/>
  <c r="AT22" i="4"/>
  <c r="AO22" i="4"/>
  <c r="AJ22" i="4"/>
  <c r="AE22" i="4"/>
  <c r="Z22" i="4"/>
  <c r="U22" i="4"/>
  <c r="P22" i="4"/>
  <c r="K22" i="4"/>
  <c r="BN21" i="4"/>
  <c r="BI21" i="4"/>
  <c r="BD21" i="4"/>
  <c r="AY21" i="4"/>
  <c r="AT21" i="4"/>
  <c r="AO21" i="4"/>
  <c r="AJ21" i="4"/>
  <c r="AE21" i="4"/>
  <c r="Z21" i="4"/>
  <c r="U21" i="4"/>
  <c r="P21" i="4"/>
  <c r="K21" i="4"/>
  <c r="BN20" i="4"/>
  <c r="BI20" i="4"/>
  <c r="BD20" i="4"/>
  <c r="AY20" i="4"/>
  <c r="AT20" i="4"/>
  <c r="AO20" i="4"/>
  <c r="AJ20" i="4"/>
  <c r="AE20" i="4"/>
  <c r="Z20" i="4"/>
  <c r="U20" i="4"/>
  <c r="P20" i="4"/>
  <c r="K20" i="4"/>
  <c r="BN19" i="4"/>
  <c r="BI19" i="4"/>
  <c r="BD19" i="4"/>
  <c r="AY19" i="4"/>
  <c r="AT19" i="4"/>
  <c r="AO19" i="4"/>
  <c r="AJ19" i="4"/>
  <c r="AE19" i="4"/>
  <c r="Z19" i="4"/>
  <c r="U19" i="4"/>
  <c r="P19" i="4"/>
  <c r="K19" i="4"/>
  <c r="BN18" i="4"/>
  <c r="BI18" i="4"/>
  <c r="BD18" i="4"/>
  <c r="AY18" i="4"/>
  <c r="AT18" i="4"/>
  <c r="AO18" i="4"/>
  <c r="AJ18" i="4"/>
  <c r="AE18" i="4"/>
  <c r="Z18" i="4"/>
  <c r="U18" i="4"/>
  <c r="P18" i="4"/>
  <c r="K18" i="4"/>
  <c r="BN17" i="4"/>
  <c r="BI17" i="4"/>
  <c r="BD17" i="4"/>
  <c r="AY17" i="4"/>
  <c r="AT17" i="4"/>
  <c r="AO17" i="4"/>
  <c r="AJ17" i="4"/>
  <c r="AE17" i="4"/>
  <c r="Z17" i="4"/>
  <c r="U17" i="4"/>
  <c r="P17" i="4"/>
  <c r="K17" i="4"/>
  <c r="BN16" i="4"/>
  <c r="BI16" i="4"/>
  <c r="BD16" i="4"/>
  <c r="AY16" i="4"/>
  <c r="AT16" i="4"/>
  <c r="AO16" i="4"/>
  <c r="AJ16" i="4"/>
  <c r="AE16" i="4"/>
  <c r="Z16" i="4"/>
  <c r="U16" i="4"/>
  <c r="P16" i="4"/>
  <c r="K16" i="4"/>
  <c r="BN15" i="4"/>
  <c r="BI15" i="4"/>
  <c r="BD15" i="4"/>
  <c r="AY15" i="4"/>
  <c r="AT15" i="4"/>
  <c r="AO15" i="4"/>
  <c r="AJ15" i="4"/>
  <c r="AE15" i="4"/>
  <c r="Z15" i="4"/>
  <c r="U15" i="4"/>
  <c r="P15" i="4"/>
  <c r="K15" i="4"/>
  <c r="BN14" i="4"/>
  <c r="BI14" i="4"/>
  <c r="BD14" i="4"/>
  <c r="AY14" i="4"/>
  <c r="AT14" i="4"/>
  <c r="AO14" i="4"/>
  <c r="AJ14" i="4"/>
  <c r="AE14" i="4"/>
  <c r="Z14" i="4"/>
  <c r="U14" i="4"/>
  <c r="P14" i="4"/>
  <c r="K14" i="4"/>
  <c r="BN13" i="4"/>
  <c r="BI13" i="4"/>
  <c r="BD13" i="4"/>
  <c r="AY13" i="4"/>
  <c r="AT13" i="4"/>
  <c r="AO13" i="4"/>
  <c r="AJ13" i="4"/>
  <c r="AE13" i="4"/>
  <c r="Z13" i="4"/>
  <c r="U13" i="4"/>
  <c r="P13" i="4"/>
  <c r="K13" i="4"/>
  <c r="BN12" i="4"/>
  <c r="BI12" i="4"/>
  <c r="BD12" i="4"/>
  <c r="AY12" i="4"/>
  <c r="AT12" i="4"/>
  <c r="AO12" i="4"/>
  <c r="AJ12" i="4"/>
  <c r="AE12" i="4"/>
  <c r="Z12" i="4"/>
  <c r="U12" i="4"/>
  <c r="P12" i="4"/>
  <c r="K12" i="4"/>
  <c r="BN11" i="4"/>
  <c r="BI11" i="4"/>
  <c r="BD11" i="4"/>
  <c r="AY11" i="4"/>
  <c r="AT11" i="4"/>
  <c r="AO11" i="4"/>
  <c r="AJ11" i="4"/>
  <c r="AE11" i="4"/>
  <c r="Z11" i="4"/>
  <c r="U11" i="4"/>
  <c r="P11" i="4"/>
  <c r="K11" i="4"/>
  <c r="CE542" i="3"/>
  <c r="CD542" i="3"/>
  <c r="BV542" i="3"/>
  <c r="AK542" i="3"/>
  <c r="AA542" i="3"/>
  <c r="S542" i="3"/>
  <c r="R542" i="3"/>
  <c r="J542" i="3"/>
  <c r="CG540" i="3"/>
  <c r="CF540" i="3"/>
  <c r="CE540" i="3"/>
  <c r="CD540" i="3"/>
  <c r="CC540" i="3"/>
  <c r="CB540" i="3"/>
  <c r="CA540" i="3"/>
  <c r="BZ540" i="3"/>
  <c r="BY540" i="3"/>
  <c r="BX540" i="3"/>
  <c r="BW540" i="3"/>
  <c r="BV540" i="3"/>
  <c r="BU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Q540" i="3"/>
  <c r="AP540" i="3"/>
  <c r="AO540" i="3"/>
  <c r="AN540" i="3"/>
  <c r="AM540" i="3"/>
  <c r="AL540" i="3"/>
  <c r="AK540" i="3"/>
  <c r="AJ540" i="3"/>
  <c r="AR540" i="3" s="1"/>
  <c r="AI540" i="3"/>
  <c r="AH540" i="3"/>
  <c r="AG540" i="3"/>
  <c r="AF540" i="3"/>
  <c r="AE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O540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CH539" i="3"/>
  <c r="BT539" i="3"/>
  <c r="BF539" i="3"/>
  <c r="AR539" i="3"/>
  <c r="AD539" i="3"/>
  <c r="P539" i="3"/>
  <c r="CH538" i="3"/>
  <c r="BT538" i="3"/>
  <c r="BF538" i="3"/>
  <c r="AR538" i="3"/>
  <c r="AD538" i="3"/>
  <c r="P538" i="3"/>
  <c r="CG535" i="3"/>
  <c r="CF535" i="3"/>
  <c r="CE535" i="3"/>
  <c r="CD535" i="3"/>
  <c r="CC535" i="3"/>
  <c r="CB535" i="3"/>
  <c r="CA535" i="3"/>
  <c r="BZ535" i="3"/>
  <c r="BY535" i="3"/>
  <c r="BX535" i="3"/>
  <c r="BW535" i="3"/>
  <c r="BV535" i="3"/>
  <c r="BU535" i="3"/>
  <c r="BS535" i="3"/>
  <c r="BT535" i="3" s="1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Q535" i="3"/>
  <c r="AP535" i="3"/>
  <c r="AO535" i="3"/>
  <c r="AN535" i="3"/>
  <c r="AM535" i="3"/>
  <c r="AL535" i="3"/>
  <c r="AK535" i="3"/>
  <c r="AJ535" i="3"/>
  <c r="AR535" i="3" s="1"/>
  <c r="AI535" i="3"/>
  <c r="AH535" i="3"/>
  <c r="AG535" i="3"/>
  <c r="AF535" i="3"/>
  <c r="AE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CH533" i="3"/>
  <c r="BT533" i="3"/>
  <c r="BF533" i="3"/>
  <c r="AR533" i="3"/>
  <c r="AD533" i="3"/>
  <c r="P533" i="3"/>
  <c r="CH532" i="3"/>
  <c r="BT532" i="3"/>
  <c r="BF532" i="3"/>
  <c r="AR532" i="3"/>
  <c r="AD532" i="3"/>
  <c r="P532" i="3"/>
  <c r="CH531" i="3"/>
  <c r="BT531" i="3"/>
  <c r="BF531" i="3"/>
  <c r="AR531" i="3"/>
  <c r="AD531" i="3"/>
  <c r="P531" i="3"/>
  <c r="CH530" i="3"/>
  <c r="BT530" i="3"/>
  <c r="BF530" i="3"/>
  <c r="AR530" i="3"/>
  <c r="AD530" i="3"/>
  <c r="P530" i="3"/>
  <c r="CH529" i="3"/>
  <c r="BT529" i="3"/>
  <c r="BF529" i="3"/>
  <c r="AR529" i="3"/>
  <c r="AD529" i="3"/>
  <c r="P529" i="3"/>
  <c r="CH528" i="3"/>
  <c r="BT528" i="3"/>
  <c r="BF528" i="3"/>
  <c r="AR528" i="3"/>
  <c r="AD528" i="3"/>
  <c r="P528" i="3"/>
  <c r="CH527" i="3"/>
  <c r="BT527" i="3"/>
  <c r="BF527" i="3"/>
  <c r="AR527" i="3"/>
  <c r="AD527" i="3"/>
  <c r="P527" i="3"/>
  <c r="CH526" i="3"/>
  <c r="BT526" i="3"/>
  <c r="BF526" i="3"/>
  <c r="AR526" i="3"/>
  <c r="AD526" i="3"/>
  <c r="P526" i="3"/>
  <c r="CH525" i="3"/>
  <c r="BT525" i="3"/>
  <c r="BF525" i="3"/>
  <c r="AR525" i="3"/>
  <c r="AD525" i="3"/>
  <c r="P525" i="3"/>
  <c r="CH524" i="3"/>
  <c r="BT524" i="3"/>
  <c r="BF524" i="3"/>
  <c r="AR524" i="3"/>
  <c r="AD524" i="3"/>
  <c r="P524" i="3"/>
  <c r="CH523" i="3"/>
  <c r="BT523" i="3"/>
  <c r="BF523" i="3"/>
  <c r="AR523" i="3"/>
  <c r="AD523" i="3"/>
  <c r="P523" i="3"/>
  <c r="CH522" i="3"/>
  <c r="BT522" i="3"/>
  <c r="BF522" i="3"/>
  <c r="AR522" i="3"/>
  <c r="AD522" i="3"/>
  <c r="P522" i="3"/>
  <c r="CH521" i="3"/>
  <c r="BT521" i="3"/>
  <c r="BF521" i="3"/>
  <c r="AR521" i="3"/>
  <c r="AD521" i="3"/>
  <c r="P521" i="3"/>
  <c r="CH520" i="3"/>
  <c r="BT520" i="3"/>
  <c r="BF520" i="3"/>
  <c r="AR520" i="3"/>
  <c r="AD520" i="3"/>
  <c r="P520" i="3"/>
  <c r="CH519" i="3"/>
  <c r="BT519" i="3"/>
  <c r="BF519" i="3"/>
  <c r="AR519" i="3"/>
  <c r="AD519" i="3"/>
  <c r="P519" i="3"/>
  <c r="CH518" i="3"/>
  <c r="BT518" i="3"/>
  <c r="BF518" i="3"/>
  <c r="AR518" i="3"/>
  <c r="AD518" i="3"/>
  <c r="P518" i="3"/>
  <c r="CH517" i="3"/>
  <c r="BT517" i="3"/>
  <c r="BF517" i="3"/>
  <c r="AR517" i="3"/>
  <c r="AD517" i="3"/>
  <c r="P517" i="3"/>
  <c r="CH516" i="3"/>
  <c r="BT516" i="3"/>
  <c r="BF516" i="3"/>
  <c r="AR516" i="3"/>
  <c r="AD516" i="3"/>
  <c r="P516" i="3"/>
  <c r="CH515" i="3"/>
  <c r="BT515" i="3"/>
  <c r="BF515" i="3"/>
  <c r="AR515" i="3"/>
  <c r="AD515" i="3"/>
  <c r="P515" i="3"/>
  <c r="CH514" i="3"/>
  <c r="BT514" i="3"/>
  <c r="BF514" i="3"/>
  <c r="AR514" i="3"/>
  <c r="AD514" i="3"/>
  <c r="P514" i="3"/>
  <c r="CH513" i="3"/>
  <c r="BT513" i="3"/>
  <c r="BF513" i="3"/>
  <c r="AR513" i="3"/>
  <c r="AD513" i="3"/>
  <c r="P513" i="3"/>
  <c r="CG510" i="3"/>
  <c r="CF510" i="3"/>
  <c r="CE510" i="3"/>
  <c r="CD510" i="3"/>
  <c r="CC510" i="3"/>
  <c r="CB510" i="3"/>
  <c r="CA510" i="3"/>
  <c r="BZ510" i="3"/>
  <c r="CH510" i="3" s="1"/>
  <c r="BY510" i="3"/>
  <c r="BX510" i="3"/>
  <c r="BW510" i="3"/>
  <c r="BV510" i="3"/>
  <c r="BU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E510" i="3"/>
  <c r="BD510" i="3"/>
  <c r="BC510" i="3"/>
  <c r="BB510" i="3"/>
  <c r="BB542" i="3" s="1"/>
  <c r="BA510" i="3"/>
  <c r="AZ510" i="3"/>
  <c r="AY510" i="3"/>
  <c r="AX510" i="3"/>
  <c r="AW510" i="3"/>
  <c r="AV510" i="3"/>
  <c r="AU510" i="3"/>
  <c r="AT510" i="3"/>
  <c r="AT542" i="3" s="1"/>
  <c r="AS510" i="3"/>
  <c r="AQ510" i="3"/>
  <c r="AR510" i="3" s="1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CH508" i="3"/>
  <c r="BT508" i="3"/>
  <c r="BF508" i="3"/>
  <c r="AR508" i="3"/>
  <c r="AD508" i="3"/>
  <c r="P508" i="3"/>
  <c r="CH507" i="3"/>
  <c r="BT507" i="3"/>
  <c r="BF507" i="3"/>
  <c r="AR507" i="3"/>
  <c r="AD507" i="3"/>
  <c r="P507" i="3"/>
  <c r="CH506" i="3"/>
  <c r="BT506" i="3"/>
  <c r="BF506" i="3"/>
  <c r="AR506" i="3"/>
  <c r="AD506" i="3"/>
  <c r="P506" i="3"/>
  <c r="CH505" i="3"/>
  <c r="BT505" i="3"/>
  <c r="BF505" i="3"/>
  <c r="AR505" i="3"/>
  <c r="AD505" i="3"/>
  <c r="P505" i="3"/>
  <c r="CH504" i="3"/>
  <c r="BT504" i="3"/>
  <c r="BF504" i="3"/>
  <c r="AR504" i="3"/>
  <c r="AD504" i="3"/>
  <c r="P504" i="3"/>
  <c r="CH503" i="3"/>
  <c r="BT503" i="3"/>
  <c r="BF503" i="3"/>
  <c r="AR503" i="3"/>
  <c r="AD503" i="3"/>
  <c r="P503" i="3"/>
  <c r="CH502" i="3"/>
  <c r="BT502" i="3"/>
  <c r="BF502" i="3"/>
  <c r="AR502" i="3"/>
  <c r="AD502" i="3"/>
  <c r="P502" i="3"/>
  <c r="CH501" i="3"/>
  <c r="BT501" i="3"/>
  <c r="BF501" i="3"/>
  <c r="AR501" i="3"/>
  <c r="AD501" i="3"/>
  <c r="P501" i="3"/>
  <c r="CH500" i="3"/>
  <c r="BT500" i="3"/>
  <c r="BF500" i="3"/>
  <c r="AR500" i="3"/>
  <c r="AD500" i="3"/>
  <c r="P500" i="3"/>
  <c r="CH499" i="3"/>
  <c r="BT499" i="3"/>
  <c r="BF499" i="3"/>
  <c r="AR499" i="3"/>
  <c r="AD499" i="3"/>
  <c r="P499" i="3"/>
  <c r="CH498" i="3"/>
  <c r="BT498" i="3"/>
  <c r="BF498" i="3"/>
  <c r="AR498" i="3"/>
  <c r="AD498" i="3"/>
  <c r="P498" i="3"/>
  <c r="CH497" i="3"/>
  <c r="BT497" i="3"/>
  <c r="BF497" i="3"/>
  <c r="AR497" i="3"/>
  <c r="AD497" i="3"/>
  <c r="P497" i="3"/>
  <c r="CH496" i="3"/>
  <c r="BT496" i="3"/>
  <c r="BF496" i="3"/>
  <c r="AR496" i="3"/>
  <c r="AD496" i="3"/>
  <c r="P496" i="3"/>
  <c r="CH495" i="3"/>
  <c r="BT495" i="3"/>
  <c r="BF495" i="3"/>
  <c r="AR495" i="3"/>
  <c r="AD495" i="3"/>
  <c r="P495" i="3"/>
  <c r="CH494" i="3"/>
  <c r="BT494" i="3"/>
  <c r="BF494" i="3"/>
  <c r="AR494" i="3"/>
  <c r="AD494" i="3"/>
  <c r="P494" i="3"/>
  <c r="CH493" i="3"/>
  <c r="BT493" i="3"/>
  <c r="BF493" i="3"/>
  <c r="AR493" i="3"/>
  <c r="AD493" i="3"/>
  <c r="P493" i="3"/>
  <c r="CH492" i="3"/>
  <c r="BT492" i="3"/>
  <c r="BF492" i="3"/>
  <c r="AR492" i="3"/>
  <c r="AD492" i="3"/>
  <c r="P492" i="3"/>
  <c r="CG489" i="3"/>
  <c r="CF489" i="3"/>
  <c r="CE489" i="3"/>
  <c r="CD489" i="3"/>
  <c r="CC489" i="3"/>
  <c r="CB489" i="3"/>
  <c r="CA489" i="3"/>
  <c r="BZ489" i="3"/>
  <c r="BY489" i="3"/>
  <c r="BX489" i="3"/>
  <c r="BW489" i="3"/>
  <c r="BV489" i="3"/>
  <c r="BU489" i="3"/>
  <c r="BS489" i="3"/>
  <c r="BR489" i="3"/>
  <c r="BQ489" i="3"/>
  <c r="BP489" i="3"/>
  <c r="BO489" i="3"/>
  <c r="BN489" i="3"/>
  <c r="BM489" i="3"/>
  <c r="BL489" i="3"/>
  <c r="BT489" i="3" s="1"/>
  <c r="BK489" i="3"/>
  <c r="BJ489" i="3"/>
  <c r="BI489" i="3"/>
  <c r="BH489" i="3"/>
  <c r="BG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O489" i="3"/>
  <c r="N489" i="3"/>
  <c r="M489" i="3"/>
  <c r="L489" i="3"/>
  <c r="K489" i="3"/>
  <c r="J489" i="3"/>
  <c r="I489" i="3"/>
  <c r="I542" i="3" s="1"/>
  <c r="H489" i="3"/>
  <c r="G489" i="3"/>
  <c r="F489" i="3"/>
  <c r="E489" i="3"/>
  <c r="D489" i="3"/>
  <c r="C489" i="3"/>
  <c r="CG456" i="3"/>
  <c r="CF456" i="3"/>
  <c r="CE456" i="3"/>
  <c r="CD456" i="3"/>
  <c r="CC456" i="3"/>
  <c r="CB456" i="3"/>
  <c r="CA456" i="3"/>
  <c r="BZ456" i="3"/>
  <c r="BY456" i="3"/>
  <c r="BX456" i="3"/>
  <c r="BW456" i="3"/>
  <c r="BV456" i="3"/>
  <c r="BU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E456" i="3"/>
  <c r="BF456" i="3" s="1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S542" i="3" s="1"/>
  <c r="AQ456" i="3"/>
  <c r="AP456" i="3"/>
  <c r="AO456" i="3"/>
  <c r="AN456" i="3"/>
  <c r="AM456" i="3"/>
  <c r="AL456" i="3"/>
  <c r="AK456" i="3"/>
  <c r="AJ456" i="3"/>
  <c r="AR456" i="3" s="1"/>
  <c r="AI456" i="3"/>
  <c r="AH456" i="3"/>
  <c r="AG456" i="3"/>
  <c r="AF456" i="3"/>
  <c r="AE456" i="3"/>
  <c r="AC456" i="3"/>
  <c r="AB456" i="3"/>
  <c r="AB542" i="3" s="1"/>
  <c r="AA456" i="3"/>
  <c r="Z456" i="3"/>
  <c r="Y456" i="3"/>
  <c r="X456" i="3"/>
  <c r="W456" i="3"/>
  <c r="V456" i="3"/>
  <c r="U456" i="3"/>
  <c r="T456" i="3"/>
  <c r="S456" i="3"/>
  <c r="R456" i="3"/>
  <c r="Q456" i="3"/>
  <c r="O456" i="3"/>
  <c r="P456" i="3" s="1"/>
  <c r="N456" i="3"/>
  <c r="M456" i="3"/>
  <c r="L456" i="3"/>
  <c r="K456" i="3"/>
  <c r="J456" i="3"/>
  <c r="I456" i="3"/>
  <c r="H456" i="3"/>
  <c r="G456" i="3"/>
  <c r="F456" i="3"/>
  <c r="E456" i="3"/>
  <c r="D456" i="3"/>
  <c r="C456" i="3"/>
  <c r="CG379" i="3"/>
  <c r="CF379" i="3"/>
  <c r="CE379" i="3"/>
  <c r="CD379" i="3"/>
  <c r="CC379" i="3"/>
  <c r="CB379" i="3"/>
  <c r="CA379" i="3"/>
  <c r="BZ379" i="3"/>
  <c r="BY379" i="3"/>
  <c r="BX379" i="3"/>
  <c r="BW379" i="3"/>
  <c r="BV379" i="3"/>
  <c r="BU379" i="3"/>
  <c r="BS379" i="3"/>
  <c r="BR379" i="3"/>
  <c r="BQ379" i="3"/>
  <c r="BP379" i="3"/>
  <c r="BO379" i="3"/>
  <c r="BN379" i="3"/>
  <c r="BM379" i="3"/>
  <c r="BL379" i="3"/>
  <c r="BT379" i="3" s="1"/>
  <c r="BK379" i="3"/>
  <c r="BJ379" i="3"/>
  <c r="BI379" i="3"/>
  <c r="BH379" i="3"/>
  <c r="BG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O379" i="3"/>
  <c r="N379" i="3"/>
  <c r="M379" i="3"/>
  <c r="L379" i="3"/>
  <c r="K379" i="3"/>
  <c r="J379" i="3"/>
  <c r="I379" i="3"/>
  <c r="H379" i="3"/>
  <c r="P379" i="3" s="1"/>
  <c r="G379" i="3"/>
  <c r="F379" i="3"/>
  <c r="E379" i="3"/>
  <c r="D379" i="3"/>
  <c r="C379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E270" i="3"/>
  <c r="BF270" i="3" s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Q270" i="3"/>
  <c r="AP270" i="3"/>
  <c r="AO270" i="3"/>
  <c r="AN270" i="3"/>
  <c r="AM270" i="3"/>
  <c r="AL270" i="3"/>
  <c r="AK270" i="3"/>
  <c r="AJ270" i="3"/>
  <c r="AJ542" i="3" s="1"/>
  <c r="AI270" i="3"/>
  <c r="AH270" i="3"/>
  <c r="AG270" i="3"/>
  <c r="AF270" i="3"/>
  <c r="AE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O270" i="3"/>
  <c r="P270" i="3" s="1"/>
  <c r="N270" i="3"/>
  <c r="M270" i="3"/>
  <c r="L270" i="3"/>
  <c r="K270" i="3"/>
  <c r="J270" i="3"/>
  <c r="I270" i="3"/>
  <c r="H270" i="3"/>
  <c r="G270" i="3"/>
  <c r="F270" i="3"/>
  <c r="E270" i="3"/>
  <c r="D270" i="3"/>
  <c r="C270" i="3"/>
  <c r="CG251" i="3"/>
  <c r="CF251" i="3"/>
  <c r="CE251" i="3"/>
  <c r="CD251" i="3"/>
  <c r="CC251" i="3"/>
  <c r="CC542" i="3" s="1"/>
  <c r="CB251" i="3"/>
  <c r="CA251" i="3"/>
  <c r="BZ251" i="3"/>
  <c r="BY251" i="3"/>
  <c r="BY542" i="3" s="1"/>
  <c r="BX251" i="3"/>
  <c r="BW251" i="3"/>
  <c r="BW542" i="3" s="1"/>
  <c r="BV251" i="3"/>
  <c r="BU251" i="3"/>
  <c r="BU542" i="3" s="1"/>
  <c r="BS251" i="3"/>
  <c r="BR251" i="3"/>
  <c r="BQ251" i="3"/>
  <c r="BQ542" i="3" s="1"/>
  <c r="BP251" i="3"/>
  <c r="BO251" i="3"/>
  <c r="BO542" i="3" s="1"/>
  <c r="BN251" i="3"/>
  <c r="BN542" i="3" s="1"/>
  <c r="BM251" i="3"/>
  <c r="BM542" i="3" s="1"/>
  <c r="BL251" i="3"/>
  <c r="BK251" i="3"/>
  <c r="BJ251" i="3"/>
  <c r="BI251" i="3"/>
  <c r="BI542" i="3" s="1"/>
  <c r="BH251" i="3"/>
  <c r="BG251" i="3"/>
  <c r="BG542" i="3" s="1"/>
  <c r="BE251" i="3"/>
  <c r="BD251" i="3"/>
  <c r="BD542" i="3" s="1"/>
  <c r="BC251" i="3"/>
  <c r="BB251" i="3"/>
  <c r="BA251" i="3"/>
  <c r="AZ251" i="3"/>
  <c r="AZ542" i="3" s="1"/>
  <c r="AY251" i="3"/>
  <c r="AY542" i="3" s="1"/>
  <c r="AX251" i="3"/>
  <c r="AX542" i="3" s="1"/>
  <c r="AW251" i="3"/>
  <c r="AW542" i="3" s="1"/>
  <c r="AV251" i="3"/>
  <c r="AV542" i="3" s="1"/>
  <c r="AU251" i="3"/>
  <c r="AT251" i="3"/>
  <c r="AS251" i="3"/>
  <c r="AQ251" i="3"/>
  <c r="AQ542" i="3" s="1"/>
  <c r="AP251" i="3"/>
  <c r="AP542" i="3" s="1"/>
  <c r="AO251" i="3"/>
  <c r="AN251" i="3"/>
  <c r="AN542" i="3" s="1"/>
  <c r="AM251" i="3"/>
  <c r="AL251" i="3"/>
  <c r="AL542" i="3" s="1"/>
  <c r="AK251" i="3"/>
  <c r="AJ251" i="3"/>
  <c r="AI251" i="3"/>
  <c r="AI542" i="3" s="1"/>
  <c r="AH251" i="3"/>
  <c r="AH542" i="3" s="1"/>
  <c r="AG251" i="3"/>
  <c r="AF251" i="3"/>
  <c r="AF542" i="3" s="1"/>
  <c r="AE251" i="3"/>
  <c r="AC251" i="3"/>
  <c r="AB251" i="3"/>
  <c r="AA251" i="3"/>
  <c r="Z251" i="3"/>
  <c r="Z542" i="3" s="1"/>
  <c r="Y251" i="3"/>
  <c r="X251" i="3"/>
  <c r="W251" i="3"/>
  <c r="V251" i="3"/>
  <c r="V542" i="3" s="1"/>
  <c r="U251" i="3"/>
  <c r="T251" i="3"/>
  <c r="S251" i="3"/>
  <c r="R251" i="3"/>
  <c r="Q251" i="3"/>
  <c r="O251" i="3"/>
  <c r="N251" i="3"/>
  <c r="M251" i="3"/>
  <c r="L251" i="3"/>
  <c r="K251" i="3"/>
  <c r="K542" i="3" s="1"/>
  <c r="J251" i="3"/>
  <c r="I251" i="3"/>
  <c r="H251" i="3"/>
  <c r="G251" i="3"/>
  <c r="F251" i="3"/>
  <c r="E251" i="3"/>
  <c r="D251" i="3"/>
  <c r="C251" i="3"/>
  <c r="C542" i="3" s="1"/>
  <c r="BV190" i="3"/>
  <c r="BV544" i="3" s="1"/>
  <c r="AV190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S188" i="3"/>
  <c r="BR188" i="3"/>
  <c r="BQ188" i="3"/>
  <c r="BP188" i="3"/>
  <c r="BO188" i="3"/>
  <c r="BN188" i="3"/>
  <c r="BM188" i="3"/>
  <c r="BL188" i="3"/>
  <c r="BK188" i="3"/>
  <c r="BJ188" i="3"/>
  <c r="BI188" i="3"/>
  <c r="BT188" i="3" s="1"/>
  <c r="BH188" i="3"/>
  <c r="BG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AD188" i="3" s="1"/>
  <c r="Q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CH186" i="3"/>
  <c r="BT186" i="3"/>
  <c r="BF186" i="3"/>
  <c r="AR186" i="3"/>
  <c r="AD186" i="3"/>
  <c r="P186" i="3"/>
  <c r="CH185" i="3"/>
  <c r="BT185" i="3"/>
  <c r="BF185" i="3"/>
  <c r="AR185" i="3"/>
  <c r="AD185" i="3"/>
  <c r="P185" i="3"/>
  <c r="CH184" i="3"/>
  <c r="BT184" i="3"/>
  <c r="BF184" i="3"/>
  <c r="AR184" i="3"/>
  <c r="AD184" i="3"/>
  <c r="P184" i="3"/>
  <c r="CH183" i="3"/>
  <c r="BT183" i="3"/>
  <c r="BF183" i="3"/>
  <c r="AR183" i="3"/>
  <c r="AD183" i="3"/>
  <c r="P183" i="3"/>
  <c r="CH182" i="3"/>
  <c r="BT182" i="3"/>
  <c r="BF182" i="3"/>
  <c r="AR182" i="3"/>
  <c r="AD182" i="3"/>
  <c r="P182" i="3"/>
  <c r="CH181" i="3"/>
  <c r="BT181" i="3"/>
  <c r="BF181" i="3"/>
  <c r="AR181" i="3"/>
  <c r="AD181" i="3"/>
  <c r="P181" i="3"/>
  <c r="CH180" i="3"/>
  <c r="BT180" i="3"/>
  <c r="BF180" i="3"/>
  <c r="AR180" i="3"/>
  <c r="AD180" i="3"/>
  <c r="P180" i="3"/>
  <c r="CH179" i="3"/>
  <c r="BT179" i="3"/>
  <c r="BF179" i="3"/>
  <c r="AR179" i="3"/>
  <c r="AD179" i="3"/>
  <c r="P179" i="3"/>
  <c r="CH178" i="3"/>
  <c r="BT178" i="3"/>
  <c r="BF178" i="3"/>
  <c r="AR178" i="3"/>
  <c r="AD178" i="3"/>
  <c r="P178" i="3"/>
  <c r="CH177" i="3"/>
  <c r="BT177" i="3"/>
  <c r="BF177" i="3"/>
  <c r="AR177" i="3"/>
  <c r="AD177" i="3"/>
  <c r="P177" i="3"/>
  <c r="CH176" i="3"/>
  <c r="BT176" i="3"/>
  <c r="BF176" i="3"/>
  <c r="AR176" i="3"/>
  <c r="AD176" i="3"/>
  <c r="P176" i="3"/>
  <c r="CH175" i="3"/>
  <c r="BT175" i="3"/>
  <c r="BF175" i="3"/>
  <c r="AR175" i="3"/>
  <c r="AD175" i="3"/>
  <c r="P175" i="3"/>
  <c r="CG172" i="3"/>
  <c r="CF172" i="3"/>
  <c r="CF190" i="3" s="1"/>
  <c r="CE172" i="3"/>
  <c r="CD172" i="3"/>
  <c r="CD190" i="3" s="1"/>
  <c r="CC172" i="3"/>
  <c r="CB172" i="3"/>
  <c r="CA172" i="3"/>
  <c r="BZ172" i="3"/>
  <c r="BZ190" i="3" s="1"/>
  <c r="BY172" i="3"/>
  <c r="BX172" i="3"/>
  <c r="BX190" i="3" s="1"/>
  <c r="BW172" i="3"/>
  <c r="BV172" i="3"/>
  <c r="BU172" i="3"/>
  <c r="BS172" i="3"/>
  <c r="BR172" i="3"/>
  <c r="BQ172" i="3"/>
  <c r="BP172" i="3"/>
  <c r="BO172" i="3"/>
  <c r="BN172" i="3"/>
  <c r="BM172" i="3"/>
  <c r="BM190" i="3" s="1"/>
  <c r="BL172" i="3"/>
  <c r="BK172" i="3"/>
  <c r="BJ172" i="3"/>
  <c r="BI172" i="3"/>
  <c r="BH172" i="3"/>
  <c r="BG172" i="3"/>
  <c r="BE172" i="3"/>
  <c r="BD172" i="3"/>
  <c r="BC172" i="3"/>
  <c r="BB172" i="3"/>
  <c r="BA172" i="3"/>
  <c r="BA190" i="3" s="1"/>
  <c r="AZ172" i="3"/>
  <c r="AY172" i="3"/>
  <c r="AX172" i="3"/>
  <c r="AW172" i="3"/>
  <c r="AV172" i="3"/>
  <c r="AU172" i="3"/>
  <c r="AT172" i="3"/>
  <c r="AS172" i="3"/>
  <c r="AS190" i="3" s="1"/>
  <c r="AQ172" i="3"/>
  <c r="AP172" i="3"/>
  <c r="AO172" i="3"/>
  <c r="AN172" i="3"/>
  <c r="AM172" i="3"/>
  <c r="AL172" i="3"/>
  <c r="AL190" i="3" s="1"/>
  <c r="AL544" i="3" s="1"/>
  <c r="AK172" i="3"/>
  <c r="AK190" i="3" s="1"/>
  <c r="AK544" i="3" s="1"/>
  <c r="AJ172" i="3"/>
  <c r="AI172" i="3"/>
  <c r="AH172" i="3"/>
  <c r="AG172" i="3"/>
  <c r="AF172" i="3"/>
  <c r="AE172" i="3"/>
  <c r="AC172" i="3"/>
  <c r="AC190" i="3" s="1"/>
  <c r="AB172" i="3"/>
  <c r="AA172" i="3"/>
  <c r="Z172" i="3"/>
  <c r="Y172" i="3"/>
  <c r="X172" i="3"/>
  <c r="W172" i="3"/>
  <c r="V172" i="3"/>
  <c r="U172" i="3"/>
  <c r="U190" i="3" s="1"/>
  <c r="T172" i="3"/>
  <c r="S172" i="3"/>
  <c r="R172" i="3"/>
  <c r="Q172" i="3"/>
  <c r="O172" i="3"/>
  <c r="N172" i="3"/>
  <c r="M172" i="3"/>
  <c r="L172" i="3"/>
  <c r="L190" i="3" s="1"/>
  <c r="K172" i="3"/>
  <c r="J172" i="3"/>
  <c r="I172" i="3"/>
  <c r="H172" i="3"/>
  <c r="G172" i="3"/>
  <c r="F172" i="3"/>
  <c r="E172" i="3"/>
  <c r="D172" i="3"/>
  <c r="D190" i="3" s="1"/>
  <c r="C172" i="3"/>
  <c r="CH170" i="3"/>
  <c r="BT170" i="3"/>
  <c r="BF170" i="3"/>
  <c r="AR170" i="3"/>
  <c r="AD170" i="3"/>
  <c r="P170" i="3"/>
  <c r="CH169" i="3"/>
  <c r="BT169" i="3"/>
  <c r="BF169" i="3"/>
  <c r="AR169" i="3"/>
  <c r="AD169" i="3"/>
  <c r="P169" i="3"/>
  <c r="CH168" i="3"/>
  <c r="BT168" i="3"/>
  <c r="BF168" i="3"/>
  <c r="AR168" i="3"/>
  <c r="AD168" i="3"/>
  <c r="P168" i="3"/>
  <c r="CH167" i="3"/>
  <c r="BT167" i="3"/>
  <c r="BF167" i="3"/>
  <c r="AR167" i="3"/>
  <c r="AD167" i="3"/>
  <c r="P167" i="3"/>
  <c r="CH166" i="3"/>
  <c r="BT166" i="3"/>
  <c r="BF166" i="3"/>
  <c r="AR166" i="3"/>
  <c r="AD166" i="3"/>
  <c r="P166" i="3"/>
  <c r="CH165" i="3"/>
  <c r="BT165" i="3"/>
  <c r="BF165" i="3"/>
  <c r="AR165" i="3"/>
  <c r="AD165" i="3"/>
  <c r="P165" i="3"/>
  <c r="CH164" i="3"/>
  <c r="BT164" i="3"/>
  <c r="BF164" i="3"/>
  <c r="AR164" i="3"/>
  <c r="AD164" i="3"/>
  <c r="P164" i="3"/>
  <c r="CH163" i="3"/>
  <c r="BT163" i="3"/>
  <c r="BF163" i="3"/>
  <c r="AR163" i="3"/>
  <c r="AD163" i="3"/>
  <c r="P163" i="3"/>
  <c r="CH162" i="3"/>
  <c r="BT162" i="3"/>
  <c r="BF162" i="3"/>
  <c r="AR162" i="3"/>
  <c r="AD162" i="3"/>
  <c r="P162" i="3"/>
  <c r="CH161" i="3"/>
  <c r="BT161" i="3"/>
  <c r="BF161" i="3"/>
  <c r="AR161" i="3"/>
  <c r="AD161" i="3"/>
  <c r="P161" i="3"/>
  <c r="CH160" i="3"/>
  <c r="BT160" i="3"/>
  <c r="BF160" i="3"/>
  <c r="AR160" i="3"/>
  <c r="AD160" i="3"/>
  <c r="P160" i="3"/>
  <c r="CH159" i="3"/>
  <c r="BT159" i="3"/>
  <c r="BF159" i="3"/>
  <c r="AR159" i="3"/>
  <c r="AD159" i="3"/>
  <c r="P159" i="3"/>
  <c r="CH158" i="3"/>
  <c r="BT158" i="3"/>
  <c r="BF158" i="3"/>
  <c r="AR158" i="3"/>
  <c r="AD158" i="3"/>
  <c r="P158" i="3"/>
  <c r="CH157" i="3"/>
  <c r="BT157" i="3"/>
  <c r="BF157" i="3"/>
  <c r="AR157" i="3"/>
  <c r="AD157" i="3"/>
  <c r="P157" i="3"/>
  <c r="CH156" i="3"/>
  <c r="BT156" i="3"/>
  <c r="BF156" i="3"/>
  <c r="AR156" i="3"/>
  <c r="AD156" i="3"/>
  <c r="P156" i="3"/>
  <c r="CH155" i="3"/>
  <c r="BT155" i="3"/>
  <c r="BF155" i="3"/>
  <c r="AR155" i="3"/>
  <c r="AD155" i="3"/>
  <c r="P155" i="3"/>
  <c r="CH154" i="3"/>
  <c r="BT154" i="3"/>
  <c r="BF154" i="3"/>
  <c r="AR154" i="3"/>
  <c r="AD154" i="3"/>
  <c r="P154" i="3"/>
  <c r="CH153" i="3"/>
  <c r="BT153" i="3"/>
  <c r="BF153" i="3"/>
  <c r="AR153" i="3"/>
  <c r="AD153" i="3"/>
  <c r="P153" i="3"/>
  <c r="CH152" i="3"/>
  <c r="BT152" i="3"/>
  <c r="BF152" i="3"/>
  <c r="AR152" i="3"/>
  <c r="AD152" i="3"/>
  <c r="P152" i="3"/>
  <c r="CH151" i="3"/>
  <c r="BT151" i="3"/>
  <c r="BF151" i="3"/>
  <c r="AR151" i="3"/>
  <c r="AD151" i="3"/>
  <c r="P151" i="3"/>
  <c r="CH150" i="3"/>
  <c r="BT150" i="3"/>
  <c r="BF150" i="3"/>
  <c r="AR150" i="3"/>
  <c r="AD150" i="3"/>
  <c r="P150" i="3"/>
  <c r="CH149" i="3"/>
  <c r="BT149" i="3"/>
  <c r="BF149" i="3"/>
  <c r="AR149" i="3"/>
  <c r="AD149" i="3"/>
  <c r="P149" i="3"/>
  <c r="CH148" i="3"/>
  <c r="BT148" i="3"/>
  <c r="BF148" i="3"/>
  <c r="AR148" i="3"/>
  <c r="AD148" i="3"/>
  <c r="P148" i="3"/>
  <c r="CH147" i="3"/>
  <c r="BT147" i="3"/>
  <c r="BF147" i="3"/>
  <c r="AR147" i="3"/>
  <c r="AD147" i="3"/>
  <c r="P147" i="3"/>
  <c r="CH146" i="3"/>
  <c r="BT146" i="3"/>
  <c r="BF146" i="3"/>
  <c r="AR146" i="3"/>
  <c r="AD146" i="3"/>
  <c r="P146" i="3"/>
  <c r="CH145" i="3"/>
  <c r="BT145" i="3"/>
  <c r="BF145" i="3"/>
  <c r="AR145" i="3"/>
  <c r="AD145" i="3"/>
  <c r="P145" i="3"/>
  <c r="CH144" i="3"/>
  <c r="BT144" i="3"/>
  <c r="BF144" i="3"/>
  <c r="AR144" i="3"/>
  <c r="AD144" i="3"/>
  <c r="P144" i="3"/>
  <c r="CH143" i="3"/>
  <c r="BT143" i="3"/>
  <c r="BF143" i="3"/>
  <c r="AR143" i="3"/>
  <c r="AD143" i="3"/>
  <c r="P143" i="3"/>
  <c r="CH142" i="3"/>
  <c r="BT142" i="3"/>
  <c r="BF142" i="3"/>
  <c r="AR142" i="3"/>
  <c r="AD142" i="3"/>
  <c r="P142" i="3"/>
  <c r="CH141" i="3"/>
  <c r="BT141" i="3"/>
  <c r="BF141" i="3"/>
  <c r="AR141" i="3"/>
  <c r="AD141" i="3"/>
  <c r="P141" i="3"/>
  <c r="CH140" i="3"/>
  <c r="BT140" i="3"/>
  <c r="BF140" i="3"/>
  <c r="AR140" i="3"/>
  <c r="AD140" i="3"/>
  <c r="P140" i="3"/>
  <c r="CH139" i="3"/>
  <c r="BT139" i="3"/>
  <c r="BF139" i="3"/>
  <c r="AR139" i="3"/>
  <c r="AD139" i="3"/>
  <c r="P139" i="3"/>
  <c r="CH138" i="3"/>
  <c r="BT138" i="3"/>
  <c r="BF138" i="3"/>
  <c r="AR138" i="3"/>
  <c r="AD138" i="3"/>
  <c r="P138" i="3"/>
  <c r="CG135" i="3"/>
  <c r="CF135" i="3"/>
  <c r="CE135" i="3"/>
  <c r="CD135" i="3"/>
  <c r="CC135" i="3"/>
  <c r="CB135" i="3"/>
  <c r="CA135" i="3"/>
  <c r="BZ135" i="3"/>
  <c r="CH135" i="3" s="1"/>
  <c r="BY135" i="3"/>
  <c r="BX135" i="3"/>
  <c r="BW135" i="3"/>
  <c r="BV135" i="3"/>
  <c r="BU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E135" i="3"/>
  <c r="BD135" i="3"/>
  <c r="BD190" i="3" s="1"/>
  <c r="BC135" i="3"/>
  <c r="BB135" i="3"/>
  <c r="BA135" i="3"/>
  <c r="AZ135" i="3"/>
  <c r="AY135" i="3"/>
  <c r="AX135" i="3"/>
  <c r="AW135" i="3"/>
  <c r="AV135" i="3"/>
  <c r="AU135" i="3"/>
  <c r="AT135" i="3"/>
  <c r="AS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AD135" i="3" s="1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CH133" i="3"/>
  <c r="BT133" i="3"/>
  <c r="BF133" i="3"/>
  <c r="AR133" i="3"/>
  <c r="AD133" i="3"/>
  <c r="P133" i="3"/>
  <c r="CH132" i="3"/>
  <c r="BT132" i="3"/>
  <c r="BF132" i="3"/>
  <c r="AR132" i="3"/>
  <c r="AD132" i="3"/>
  <c r="P132" i="3"/>
  <c r="CH131" i="3"/>
  <c r="BT131" i="3"/>
  <c r="BF131" i="3"/>
  <c r="AR131" i="3"/>
  <c r="AD131" i="3"/>
  <c r="P131" i="3"/>
  <c r="CH130" i="3"/>
  <c r="BT130" i="3"/>
  <c r="BF130" i="3"/>
  <c r="AR130" i="3"/>
  <c r="AD130" i="3"/>
  <c r="P130" i="3"/>
  <c r="CH129" i="3"/>
  <c r="BT129" i="3"/>
  <c r="BF129" i="3"/>
  <c r="AR129" i="3"/>
  <c r="AD129" i="3"/>
  <c r="P129" i="3"/>
  <c r="CH128" i="3"/>
  <c r="BT128" i="3"/>
  <c r="BF128" i="3"/>
  <c r="AR128" i="3"/>
  <c r="AD128" i="3"/>
  <c r="P128" i="3"/>
  <c r="CH127" i="3"/>
  <c r="BT127" i="3"/>
  <c r="BF127" i="3"/>
  <c r="AR127" i="3"/>
  <c r="AD127" i="3"/>
  <c r="P127" i="3"/>
  <c r="CH126" i="3"/>
  <c r="BT126" i="3"/>
  <c r="BF126" i="3"/>
  <c r="AR126" i="3"/>
  <c r="AD126" i="3"/>
  <c r="P126" i="3"/>
  <c r="CH125" i="3"/>
  <c r="BT125" i="3"/>
  <c r="BF125" i="3"/>
  <c r="AR125" i="3"/>
  <c r="AD125" i="3"/>
  <c r="P125" i="3"/>
  <c r="CH124" i="3"/>
  <c r="BT124" i="3"/>
  <c r="BF124" i="3"/>
  <c r="AR124" i="3"/>
  <c r="AD124" i="3"/>
  <c r="P124" i="3"/>
  <c r="CH123" i="3"/>
  <c r="BT123" i="3"/>
  <c r="BF123" i="3"/>
  <c r="AR123" i="3"/>
  <c r="AD123" i="3"/>
  <c r="P123" i="3"/>
  <c r="CH122" i="3"/>
  <c r="BT122" i="3"/>
  <c r="BF122" i="3"/>
  <c r="AR122" i="3"/>
  <c r="AD122" i="3"/>
  <c r="P122" i="3"/>
  <c r="CH121" i="3"/>
  <c r="BT121" i="3"/>
  <c r="BF121" i="3"/>
  <c r="AR121" i="3"/>
  <c r="AD121" i="3"/>
  <c r="P121" i="3"/>
  <c r="CH120" i="3"/>
  <c r="BT120" i="3"/>
  <c r="BF120" i="3"/>
  <c r="AR120" i="3"/>
  <c r="AD120" i="3"/>
  <c r="P120" i="3"/>
  <c r="CH119" i="3"/>
  <c r="BT119" i="3"/>
  <c r="BF119" i="3"/>
  <c r="AR119" i="3"/>
  <c r="AD119" i="3"/>
  <c r="P119" i="3"/>
  <c r="CH118" i="3"/>
  <c r="BT118" i="3"/>
  <c r="BF118" i="3"/>
  <c r="AR118" i="3"/>
  <c r="AD118" i="3"/>
  <c r="P118" i="3"/>
  <c r="CH117" i="3"/>
  <c r="BT117" i="3"/>
  <c r="BF117" i="3"/>
  <c r="AR117" i="3"/>
  <c r="AD117" i="3"/>
  <c r="P117" i="3"/>
  <c r="CH116" i="3"/>
  <c r="BT116" i="3"/>
  <c r="BF116" i="3"/>
  <c r="AR116" i="3"/>
  <c r="AD116" i="3"/>
  <c r="P116" i="3"/>
  <c r="CH115" i="3"/>
  <c r="BT115" i="3"/>
  <c r="BF115" i="3"/>
  <c r="AR115" i="3"/>
  <c r="AD115" i="3"/>
  <c r="P115" i="3"/>
  <c r="CH114" i="3"/>
  <c r="BT114" i="3"/>
  <c r="BF114" i="3"/>
  <c r="AR114" i="3"/>
  <c r="AD114" i="3"/>
  <c r="P114" i="3"/>
  <c r="CH113" i="3"/>
  <c r="BT113" i="3"/>
  <c r="BF113" i="3"/>
  <c r="AR113" i="3"/>
  <c r="AD113" i="3"/>
  <c r="P113" i="3"/>
  <c r="CH112" i="3"/>
  <c r="BT112" i="3"/>
  <c r="BF112" i="3"/>
  <c r="AR112" i="3"/>
  <c r="AD112" i="3"/>
  <c r="P112" i="3"/>
  <c r="CH111" i="3"/>
  <c r="BT111" i="3"/>
  <c r="BF111" i="3"/>
  <c r="AR111" i="3"/>
  <c r="AD111" i="3"/>
  <c r="P111" i="3"/>
  <c r="CH110" i="3"/>
  <c r="BT110" i="3"/>
  <c r="BF110" i="3"/>
  <c r="AR110" i="3"/>
  <c r="AD110" i="3"/>
  <c r="P110" i="3"/>
  <c r="CH109" i="3"/>
  <c r="BT109" i="3"/>
  <c r="BF109" i="3"/>
  <c r="AR109" i="3"/>
  <c r="AD109" i="3"/>
  <c r="P109" i="3"/>
  <c r="CH108" i="3"/>
  <c r="BT108" i="3"/>
  <c r="BF108" i="3"/>
  <c r="AR108" i="3"/>
  <c r="AD108" i="3"/>
  <c r="P108" i="3"/>
  <c r="CH107" i="3"/>
  <c r="BT107" i="3"/>
  <c r="BF107" i="3"/>
  <c r="AR107" i="3"/>
  <c r="AD107" i="3"/>
  <c r="P107" i="3"/>
  <c r="CH106" i="3"/>
  <c r="BT106" i="3"/>
  <c r="BF106" i="3"/>
  <c r="AR106" i="3"/>
  <c r="AD106" i="3"/>
  <c r="P106" i="3"/>
  <c r="CH105" i="3"/>
  <c r="BT105" i="3"/>
  <c r="BF105" i="3"/>
  <c r="AR105" i="3"/>
  <c r="AD105" i="3"/>
  <c r="P105" i="3"/>
  <c r="CH104" i="3"/>
  <c r="BT104" i="3"/>
  <c r="BF104" i="3"/>
  <c r="AR104" i="3"/>
  <c r="AD104" i="3"/>
  <c r="P104" i="3"/>
  <c r="CH103" i="3"/>
  <c r="BT103" i="3"/>
  <c r="BF103" i="3"/>
  <c r="AR103" i="3"/>
  <c r="AD103" i="3"/>
  <c r="P103" i="3"/>
  <c r="CH102" i="3"/>
  <c r="BT102" i="3"/>
  <c r="BF102" i="3"/>
  <c r="AR102" i="3"/>
  <c r="AD102" i="3"/>
  <c r="P102" i="3"/>
  <c r="CH101" i="3"/>
  <c r="BT101" i="3"/>
  <c r="BF101" i="3"/>
  <c r="AR101" i="3"/>
  <c r="AD101" i="3"/>
  <c r="P101" i="3"/>
  <c r="CH100" i="3"/>
  <c r="BT100" i="3"/>
  <c r="BF100" i="3"/>
  <c r="AR100" i="3"/>
  <c r="AD100" i="3"/>
  <c r="P100" i="3"/>
  <c r="CH99" i="3"/>
  <c r="BT99" i="3"/>
  <c r="BF99" i="3"/>
  <c r="AR99" i="3"/>
  <c r="AD99" i="3"/>
  <c r="P99" i="3"/>
  <c r="CG96" i="3"/>
  <c r="CH96" i="3" s="1"/>
  <c r="CF96" i="3"/>
  <c r="CE96" i="3"/>
  <c r="CD96" i="3"/>
  <c r="CC96" i="3"/>
  <c r="CB96" i="3"/>
  <c r="CA96" i="3"/>
  <c r="BZ96" i="3"/>
  <c r="BY96" i="3"/>
  <c r="BX96" i="3"/>
  <c r="BW96" i="3"/>
  <c r="BV96" i="3"/>
  <c r="BU96" i="3"/>
  <c r="BS96" i="3"/>
  <c r="BR96" i="3"/>
  <c r="BQ96" i="3"/>
  <c r="BP96" i="3"/>
  <c r="BO96" i="3"/>
  <c r="BN96" i="3"/>
  <c r="BN190" i="3" s="1"/>
  <c r="BN544" i="3" s="1"/>
  <c r="BM96" i="3"/>
  <c r="BL96" i="3"/>
  <c r="BK96" i="3"/>
  <c r="BJ96" i="3"/>
  <c r="BI96" i="3"/>
  <c r="BH96" i="3"/>
  <c r="BG96" i="3"/>
  <c r="BE96" i="3"/>
  <c r="BD96" i="3"/>
  <c r="BC96" i="3"/>
  <c r="BB96" i="3"/>
  <c r="BA96" i="3"/>
  <c r="AZ96" i="3"/>
  <c r="AY96" i="3"/>
  <c r="AX96" i="3"/>
  <c r="BF96" i="3" s="1"/>
  <c r="AW96" i="3"/>
  <c r="AV96" i="3"/>
  <c r="AU96" i="3"/>
  <c r="AT96" i="3"/>
  <c r="AS96" i="3"/>
  <c r="AQ96" i="3"/>
  <c r="AP96" i="3"/>
  <c r="AO96" i="3"/>
  <c r="AN96" i="3"/>
  <c r="AM96" i="3"/>
  <c r="AL96" i="3"/>
  <c r="AK96" i="3"/>
  <c r="AJ96" i="3"/>
  <c r="AI96" i="3"/>
  <c r="AH96" i="3"/>
  <c r="AR96" i="3" s="1"/>
  <c r="AG96" i="3"/>
  <c r="AF96" i="3"/>
  <c r="AE96" i="3"/>
  <c r="AC96" i="3"/>
  <c r="AB96" i="3"/>
  <c r="AA96" i="3"/>
  <c r="Z96" i="3"/>
  <c r="Y96" i="3"/>
  <c r="X96" i="3"/>
  <c r="W96" i="3"/>
  <c r="V96" i="3"/>
  <c r="U96" i="3"/>
  <c r="T96" i="3"/>
  <c r="S96" i="3"/>
  <c r="R96" i="3"/>
  <c r="AD96" i="3" s="1"/>
  <c r="Q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CH94" i="3"/>
  <c r="BT94" i="3"/>
  <c r="BF94" i="3"/>
  <c r="AR94" i="3"/>
  <c r="AD94" i="3"/>
  <c r="P94" i="3"/>
  <c r="CH93" i="3"/>
  <c r="BT93" i="3"/>
  <c r="BF93" i="3"/>
  <c r="AR93" i="3"/>
  <c r="AD93" i="3"/>
  <c r="P93" i="3"/>
  <c r="CH92" i="3"/>
  <c r="BT92" i="3"/>
  <c r="BF92" i="3"/>
  <c r="AR92" i="3"/>
  <c r="AD92" i="3"/>
  <c r="P92" i="3"/>
  <c r="CH91" i="3"/>
  <c r="BT91" i="3"/>
  <c r="BF91" i="3"/>
  <c r="AR91" i="3"/>
  <c r="AD91" i="3"/>
  <c r="P91" i="3"/>
  <c r="CH90" i="3"/>
  <c r="BT90" i="3"/>
  <c r="BF90" i="3"/>
  <c r="AR90" i="3"/>
  <c r="AD90" i="3"/>
  <c r="P90" i="3"/>
  <c r="CH89" i="3"/>
  <c r="BT89" i="3"/>
  <c r="BF89" i="3"/>
  <c r="AR89" i="3"/>
  <c r="AD89" i="3"/>
  <c r="P89" i="3"/>
  <c r="CH88" i="3"/>
  <c r="BT88" i="3"/>
  <c r="BF88" i="3"/>
  <c r="AR88" i="3"/>
  <c r="AD88" i="3"/>
  <c r="P88" i="3"/>
  <c r="CH87" i="3"/>
  <c r="BT87" i="3"/>
  <c r="BF87" i="3"/>
  <c r="AR87" i="3"/>
  <c r="AD87" i="3"/>
  <c r="P87" i="3"/>
  <c r="CH86" i="3"/>
  <c r="BT86" i="3"/>
  <c r="BF86" i="3"/>
  <c r="AR86" i="3"/>
  <c r="AD86" i="3"/>
  <c r="P86" i="3"/>
  <c r="CH85" i="3"/>
  <c r="BT85" i="3"/>
  <c r="BF85" i="3"/>
  <c r="AR85" i="3"/>
  <c r="AD85" i="3"/>
  <c r="P85" i="3"/>
  <c r="CH84" i="3"/>
  <c r="BT84" i="3"/>
  <c r="BF84" i="3"/>
  <c r="AR84" i="3"/>
  <c r="AD84" i="3"/>
  <c r="P84" i="3"/>
  <c r="CH83" i="3"/>
  <c r="BT83" i="3"/>
  <c r="BF83" i="3"/>
  <c r="AR83" i="3"/>
  <c r="AD83" i="3"/>
  <c r="P83" i="3"/>
  <c r="CH82" i="3"/>
  <c r="BT82" i="3"/>
  <c r="BF82" i="3"/>
  <c r="AR82" i="3"/>
  <c r="AD82" i="3"/>
  <c r="P82" i="3"/>
  <c r="CH81" i="3"/>
  <c r="BT81" i="3"/>
  <c r="BF81" i="3"/>
  <c r="AR81" i="3"/>
  <c r="AD81" i="3"/>
  <c r="P81" i="3"/>
  <c r="CH80" i="3"/>
  <c r="BT80" i="3"/>
  <c r="BF80" i="3"/>
  <c r="AR80" i="3"/>
  <c r="AD80" i="3"/>
  <c r="P80" i="3"/>
  <c r="CH79" i="3"/>
  <c r="BT79" i="3"/>
  <c r="BF79" i="3"/>
  <c r="AR79" i="3"/>
  <c r="AD79" i="3"/>
  <c r="P79" i="3"/>
  <c r="CH78" i="3"/>
  <c r="BT78" i="3"/>
  <c r="BF78" i="3"/>
  <c r="AR78" i="3"/>
  <c r="AD78" i="3"/>
  <c r="P78" i="3"/>
  <c r="CH77" i="3"/>
  <c r="BT77" i="3"/>
  <c r="BF77" i="3"/>
  <c r="AR77" i="3"/>
  <c r="AD77" i="3"/>
  <c r="P77" i="3"/>
  <c r="CH76" i="3"/>
  <c r="BT76" i="3"/>
  <c r="BF76" i="3"/>
  <c r="AR76" i="3"/>
  <c r="AD76" i="3"/>
  <c r="P76" i="3"/>
  <c r="CH75" i="3"/>
  <c r="BT75" i="3"/>
  <c r="BF75" i="3"/>
  <c r="AR75" i="3"/>
  <c r="AD75" i="3"/>
  <c r="P75" i="3"/>
  <c r="CH74" i="3"/>
  <c r="BT74" i="3"/>
  <c r="BF74" i="3"/>
  <c r="AR74" i="3"/>
  <c r="AD74" i="3"/>
  <c r="P74" i="3"/>
  <c r="CH73" i="3"/>
  <c r="BT73" i="3"/>
  <c r="BF73" i="3"/>
  <c r="AR73" i="3"/>
  <c r="AD73" i="3"/>
  <c r="P73" i="3"/>
  <c r="CH72" i="3"/>
  <c r="BT72" i="3"/>
  <c r="BF72" i="3"/>
  <c r="AR72" i="3"/>
  <c r="AD72" i="3"/>
  <c r="P72" i="3"/>
  <c r="CH71" i="3"/>
  <c r="BT71" i="3"/>
  <c r="BF71" i="3"/>
  <c r="AR71" i="3"/>
  <c r="AD71" i="3"/>
  <c r="P71" i="3"/>
  <c r="CH70" i="3"/>
  <c r="BT70" i="3"/>
  <c r="BF70" i="3"/>
  <c r="AR70" i="3"/>
  <c r="AD70" i="3"/>
  <c r="P70" i="3"/>
  <c r="CH69" i="3"/>
  <c r="BT69" i="3"/>
  <c r="BF69" i="3"/>
  <c r="AR69" i="3"/>
  <c r="AD69" i="3"/>
  <c r="P69" i="3"/>
  <c r="CH68" i="3"/>
  <c r="BT68" i="3"/>
  <c r="BF68" i="3"/>
  <c r="AR68" i="3"/>
  <c r="AD68" i="3"/>
  <c r="P68" i="3"/>
  <c r="CH67" i="3"/>
  <c r="BT67" i="3"/>
  <c r="BF67" i="3"/>
  <c r="AR67" i="3"/>
  <c r="AD67" i="3"/>
  <c r="P67" i="3"/>
  <c r="CH66" i="3"/>
  <c r="BT66" i="3"/>
  <c r="BF66" i="3"/>
  <c r="AR66" i="3"/>
  <c r="AD66" i="3"/>
  <c r="P66" i="3"/>
  <c r="CH65" i="3"/>
  <c r="BT65" i="3"/>
  <c r="BF65" i="3"/>
  <c r="AR65" i="3"/>
  <c r="AD65" i="3"/>
  <c r="P65" i="3"/>
  <c r="CH64" i="3"/>
  <c r="BT64" i="3"/>
  <c r="BF64" i="3"/>
  <c r="AR64" i="3"/>
  <c r="AD64" i="3"/>
  <c r="P64" i="3"/>
  <c r="CH63" i="3"/>
  <c r="BT63" i="3"/>
  <c r="BF63" i="3"/>
  <c r="AR63" i="3"/>
  <c r="AD63" i="3"/>
  <c r="P63" i="3"/>
  <c r="CH62" i="3"/>
  <c r="BT62" i="3"/>
  <c r="BF62" i="3"/>
  <c r="AR62" i="3"/>
  <c r="AD62" i="3"/>
  <c r="P62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CH59" i="3" s="1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CH57" i="3"/>
  <c r="BT57" i="3"/>
  <c r="BF57" i="3"/>
  <c r="AR57" i="3"/>
  <c r="AD57" i="3"/>
  <c r="P57" i="3"/>
  <c r="CH56" i="3"/>
  <c r="BT56" i="3"/>
  <c r="BF56" i="3"/>
  <c r="AR56" i="3"/>
  <c r="AD56" i="3"/>
  <c r="P56" i="3"/>
  <c r="CH55" i="3"/>
  <c r="BT55" i="3"/>
  <c r="BF55" i="3"/>
  <c r="AR55" i="3"/>
  <c r="AD55" i="3"/>
  <c r="P55" i="3"/>
  <c r="CH54" i="3"/>
  <c r="BT54" i="3"/>
  <c r="BF54" i="3"/>
  <c r="AR54" i="3"/>
  <c r="AD54" i="3"/>
  <c r="P54" i="3"/>
  <c r="CH53" i="3"/>
  <c r="BT53" i="3"/>
  <c r="BF53" i="3"/>
  <c r="AR53" i="3"/>
  <c r="AD53" i="3"/>
  <c r="P53" i="3"/>
  <c r="CH52" i="3"/>
  <c r="BT52" i="3"/>
  <c r="BF52" i="3"/>
  <c r="AR52" i="3"/>
  <c r="AD52" i="3"/>
  <c r="P52" i="3"/>
  <c r="CH51" i="3"/>
  <c r="BT51" i="3"/>
  <c r="BF51" i="3"/>
  <c r="AR51" i="3"/>
  <c r="AD51" i="3"/>
  <c r="P51" i="3"/>
  <c r="CH50" i="3"/>
  <c r="BT50" i="3"/>
  <c r="BF50" i="3"/>
  <c r="AR50" i="3"/>
  <c r="AD50" i="3"/>
  <c r="P50" i="3"/>
  <c r="CH49" i="3"/>
  <c r="BT49" i="3"/>
  <c r="BF49" i="3"/>
  <c r="AR49" i="3"/>
  <c r="AD49" i="3"/>
  <c r="P49" i="3"/>
  <c r="CH48" i="3"/>
  <c r="BT48" i="3"/>
  <c r="BF48" i="3"/>
  <c r="AR48" i="3"/>
  <c r="AD48" i="3"/>
  <c r="P48" i="3"/>
  <c r="CH47" i="3"/>
  <c r="BT47" i="3"/>
  <c r="BF47" i="3"/>
  <c r="AR47" i="3"/>
  <c r="AD47" i="3"/>
  <c r="P47" i="3"/>
  <c r="CH46" i="3"/>
  <c r="BT46" i="3"/>
  <c r="BF46" i="3"/>
  <c r="AR46" i="3"/>
  <c r="AD46" i="3"/>
  <c r="P46" i="3"/>
  <c r="CH45" i="3"/>
  <c r="BT45" i="3"/>
  <c r="BF45" i="3"/>
  <c r="AR45" i="3"/>
  <c r="AD45" i="3"/>
  <c r="P45" i="3"/>
  <c r="CH44" i="3"/>
  <c r="BT44" i="3"/>
  <c r="BF44" i="3"/>
  <c r="AR44" i="3"/>
  <c r="AD44" i="3"/>
  <c r="P44" i="3"/>
  <c r="CH43" i="3"/>
  <c r="BT43" i="3"/>
  <c r="BF43" i="3"/>
  <c r="AR43" i="3"/>
  <c r="AD43" i="3"/>
  <c r="P43" i="3"/>
  <c r="CH42" i="3"/>
  <c r="BT42" i="3"/>
  <c r="BF42" i="3"/>
  <c r="AR42" i="3"/>
  <c r="AD42" i="3"/>
  <c r="P42" i="3"/>
  <c r="CH41" i="3"/>
  <c r="BT41" i="3"/>
  <c r="BF41" i="3"/>
  <c r="AR41" i="3"/>
  <c r="AD41" i="3"/>
  <c r="P41" i="3"/>
  <c r="CH40" i="3"/>
  <c r="BT40" i="3"/>
  <c r="BF40" i="3"/>
  <c r="AR40" i="3"/>
  <c r="AD40" i="3"/>
  <c r="P40" i="3"/>
  <c r="CH39" i="3"/>
  <c r="BT39" i="3"/>
  <c r="BF39" i="3"/>
  <c r="AR39" i="3"/>
  <c r="AD39" i="3"/>
  <c r="P39" i="3"/>
  <c r="CH38" i="3"/>
  <c r="BT38" i="3"/>
  <c r="BF38" i="3"/>
  <c r="AR38" i="3"/>
  <c r="AD38" i="3"/>
  <c r="P38" i="3"/>
  <c r="CH37" i="3"/>
  <c r="BT37" i="3"/>
  <c r="BF37" i="3"/>
  <c r="AR37" i="3"/>
  <c r="AD37" i="3"/>
  <c r="P37" i="3"/>
  <c r="CH36" i="3"/>
  <c r="BT36" i="3"/>
  <c r="BF36" i="3"/>
  <c r="AR36" i="3"/>
  <c r="AD36" i="3"/>
  <c r="P36" i="3"/>
  <c r="CH35" i="3"/>
  <c r="BT35" i="3"/>
  <c r="BF35" i="3"/>
  <c r="AR35" i="3"/>
  <c r="AD35" i="3"/>
  <c r="P35" i="3"/>
  <c r="CH34" i="3"/>
  <c r="BT34" i="3"/>
  <c r="BF34" i="3"/>
  <c r="AR34" i="3"/>
  <c r="AD34" i="3"/>
  <c r="P34" i="3"/>
  <c r="CH33" i="3"/>
  <c r="BT33" i="3"/>
  <c r="BF33" i="3"/>
  <c r="AR33" i="3"/>
  <c r="AD33" i="3"/>
  <c r="P33" i="3"/>
  <c r="CH32" i="3"/>
  <c r="BT32" i="3"/>
  <c r="BF32" i="3"/>
  <c r="AR32" i="3"/>
  <c r="AD32" i="3"/>
  <c r="P32" i="3"/>
  <c r="CH31" i="3"/>
  <c r="BT31" i="3"/>
  <c r="BF31" i="3"/>
  <c r="AR31" i="3"/>
  <c r="AD31" i="3"/>
  <c r="P31" i="3"/>
  <c r="CH30" i="3"/>
  <c r="BT30" i="3"/>
  <c r="BF30" i="3"/>
  <c r="AR30" i="3"/>
  <c r="AD30" i="3"/>
  <c r="P30" i="3"/>
  <c r="CH29" i="3"/>
  <c r="BT29" i="3"/>
  <c r="BF29" i="3"/>
  <c r="AR29" i="3"/>
  <c r="AD29" i="3"/>
  <c r="P29" i="3"/>
  <c r="CH28" i="3"/>
  <c r="BT28" i="3"/>
  <c r="BF28" i="3"/>
  <c r="AR28" i="3"/>
  <c r="AD28" i="3"/>
  <c r="P28" i="3"/>
  <c r="CH27" i="3"/>
  <c r="BT27" i="3"/>
  <c r="BF27" i="3"/>
  <c r="AR27" i="3"/>
  <c r="AD27" i="3"/>
  <c r="P27" i="3"/>
  <c r="CH26" i="3"/>
  <c r="BT26" i="3"/>
  <c r="BF26" i="3"/>
  <c r="AR26" i="3"/>
  <c r="AD26" i="3"/>
  <c r="P26" i="3"/>
  <c r="CH25" i="3"/>
  <c r="BT25" i="3"/>
  <c r="BF25" i="3"/>
  <c r="AR25" i="3"/>
  <c r="AD25" i="3"/>
  <c r="P25" i="3"/>
  <c r="CH24" i="3"/>
  <c r="BT24" i="3"/>
  <c r="BF24" i="3"/>
  <c r="AR24" i="3"/>
  <c r="AD24" i="3"/>
  <c r="P24" i="3"/>
  <c r="CH23" i="3"/>
  <c r="BT23" i="3"/>
  <c r="BF23" i="3"/>
  <c r="AR23" i="3"/>
  <c r="AD23" i="3"/>
  <c r="P23" i="3"/>
  <c r="CH22" i="3"/>
  <c r="BT22" i="3"/>
  <c r="BF22" i="3"/>
  <c r="AR22" i="3"/>
  <c r="AD22" i="3"/>
  <c r="P22" i="3"/>
  <c r="CH21" i="3"/>
  <c r="BT21" i="3"/>
  <c r="BF21" i="3"/>
  <c r="AR21" i="3"/>
  <c r="AD21" i="3"/>
  <c r="P21" i="3"/>
  <c r="CH20" i="3"/>
  <c r="BT20" i="3"/>
  <c r="BF20" i="3"/>
  <c r="AR20" i="3"/>
  <c r="AD20" i="3"/>
  <c r="P20" i="3"/>
  <c r="CH19" i="3"/>
  <c r="BT19" i="3"/>
  <c r="BF19" i="3"/>
  <c r="AR19" i="3"/>
  <c r="AD19" i="3"/>
  <c r="P19" i="3"/>
  <c r="CH18" i="3"/>
  <c r="BT18" i="3"/>
  <c r="BF18" i="3"/>
  <c r="AR18" i="3"/>
  <c r="AD18" i="3"/>
  <c r="P18" i="3"/>
  <c r="CH17" i="3"/>
  <c r="BT17" i="3"/>
  <c r="BF17" i="3"/>
  <c r="AR17" i="3"/>
  <c r="AD17" i="3"/>
  <c r="P17" i="3"/>
  <c r="CH16" i="3"/>
  <c r="BT16" i="3"/>
  <c r="BF16" i="3"/>
  <c r="AR16" i="3"/>
  <c r="AD16" i="3"/>
  <c r="P16" i="3"/>
  <c r="CH15" i="3"/>
  <c r="BT15" i="3"/>
  <c r="BF15" i="3"/>
  <c r="AR15" i="3"/>
  <c r="AD15" i="3"/>
  <c r="P15" i="3"/>
  <c r="AR618" i="2"/>
  <c r="AW616" i="2"/>
  <c r="AV616" i="2"/>
  <c r="AY616" i="2" s="1"/>
  <c r="AT616" i="2"/>
  <c r="AR616" i="2"/>
  <c r="AQ616" i="2"/>
  <c r="AO616" i="2"/>
  <c r="AM616" i="2"/>
  <c r="AL616" i="2"/>
  <c r="AH616" i="2"/>
  <c r="AG616" i="2"/>
  <c r="AJ616" i="2" s="1"/>
  <c r="AB616" i="2"/>
  <c r="Z616" i="2"/>
  <c r="X616" i="2"/>
  <c r="W616" i="2"/>
  <c r="S616" i="2"/>
  <c r="R616" i="2"/>
  <c r="N616" i="2"/>
  <c r="M616" i="2"/>
  <c r="P616" i="2" s="1"/>
  <c r="I616" i="2"/>
  <c r="H616" i="2"/>
  <c r="K616" i="2" s="1"/>
  <c r="F616" i="2"/>
  <c r="D616" i="2"/>
  <c r="C616" i="2"/>
  <c r="AY615" i="2"/>
  <c r="AT615" i="2"/>
  <c r="AO615" i="2"/>
  <c r="AJ615" i="2"/>
  <c r="AC615" i="2"/>
  <c r="AE615" i="2" s="1"/>
  <c r="AB615" i="2"/>
  <c r="Z615" i="2"/>
  <c r="U615" i="2"/>
  <c r="P615" i="2"/>
  <c r="K615" i="2"/>
  <c r="F615" i="2"/>
  <c r="AY614" i="2"/>
  <c r="AT614" i="2"/>
  <c r="AO614" i="2"/>
  <c r="AJ614" i="2"/>
  <c r="AC614" i="2"/>
  <c r="AE614" i="2" s="1"/>
  <c r="AB614" i="2"/>
  <c r="Z614" i="2"/>
  <c r="U614" i="2"/>
  <c r="P614" i="2"/>
  <c r="N614" i="2"/>
  <c r="M614" i="2"/>
  <c r="K614" i="2"/>
  <c r="F614" i="2"/>
  <c r="AW611" i="2"/>
  <c r="AV611" i="2"/>
  <c r="AY611" i="2" s="1"/>
  <c r="AT611" i="2"/>
  <c r="AR611" i="2"/>
  <c r="AQ611" i="2"/>
  <c r="AO611" i="2"/>
  <c r="AM611" i="2"/>
  <c r="AL611" i="2"/>
  <c r="AH611" i="2"/>
  <c r="AG611" i="2"/>
  <c r="AJ611" i="2" s="1"/>
  <c r="AB611" i="2"/>
  <c r="Z611" i="2"/>
  <c r="X611" i="2"/>
  <c r="W611" i="2"/>
  <c r="S611" i="2"/>
  <c r="R611" i="2"/>
  <c r="N611" i="2"/>
  <c r="M611" i="2"/>
  <c r="P611" i="2" s="1"/>
  <c r="I611" i="2"/>
  <c r="H611" i="2"/>
  <c r="K611" i="2" s="1"/>
  <c r="F611" i="2"/>
  <c r="D611" i="2"/>
  <c r="C611" i="2"/>
  <c r="AY609" i="2"/>
  <c r="AT609" i="2"/>
  <c r="AO609" i="2"/>
  <c r="AJ609" i="2"/>
  <c r="AC609" i="2"/>
  <c r="AE609" i="2" s="1"/>
  <c r="AB609" i="2"/>
  <c r="Z609" i="2"/>
  <c r="U609" i="2"/>
  <c r="P609" i="2"/>
  <c r="N609" i="2"/>
  <c r="M609" i="2"/>
  <c r="K609" i="2"/>
  <c r="F609" i="2"/>
  <c r="AY608" i="2"/>
  <c r="AT608" i="2"/>
  <c r="AO608" i="2"/>
  <c r="AJ608" i="2"/>
  <c r="AC608" i="2"/>
  <c r="AB608" i="2"/>
  <c r="AE608" i="2" s="1"/>
  <c r="Z608" i="2"/>
  <c r="U608" i="2"/>
  <c r="N608" i="2"/>
  <c r="M608" i="2"/>
  <c r="P608" i="2" s="1"/>
  <c r="K608" i="2"/>
  <c r="F608" i="2"/>
  <c r="AY607" i="2"/>
  <c r="AT607" i="2"/>
  <c r="AO607" i="2"/>
  <c r="AJ607" i="2"/>
  <c r="AC607" i="2"/>
  <c r="AE607" i="2" s="1"/>
  <c r="AB607" i="2"/>
  <c r="Z607" i="2"/>
  <c r="U607" i="2"/>
  <c r="P607" i="2"/>
  <c r="N607" i="2"/>
  <c r="M607" i="2"/>
  <c r="K607" i="2"/>
  <c r="F607" i="2"/>
  <c r="AY606" i="2"/>
  <c r="AT606" i="2"/>
  <c r="AO606" i="2"/>
  <c r="AJ606" i="2"/>
  <c r="AC606" i="2"/>
  <c r="AB606" i="2"/>
  <c r="AE606" i="2" s="1"/>
  <c r="Z606" i="2"/>
  <c r="U606" i="2"/>
  <c r="N606" i="2"/>
  <c r="M606" i="2"/>
  <c r="P606" i="2" s="1"/>
  <c r="K606" i="2"/>
  <c r="F606" i="2"/>
  <c r="AY605" i="2"/>
  <c r="AT605" i="2"/>
  <c r="AO605" i="2"/>
  <c r="AJ605" i="2"/>
  <c r="AC605" i="2"/>
  <c r="AE605" i="2" s="1"/>
  <c r="AB605" i="2"/>
  <c r="Z605" i="2"/>
  <c r="U605" i="2"/>
  <c r="P605" i="2"/>
  <c r="N605" i="2"/>
  <c r="M605" i="2"/>
  <c r="K605" i="2"/>
  <c r="F605" i="2"/>
  <c r="AY604" i="2"/>
  <c r="AT604" i="2"/>
  <c r="AO604" i="2"/>
  <c r="AJ604" i="2"/>
  <c r="AC604" i="2"/>
  <c r="AB604" i="2"/>
  <c r="AE604" i="2" s="1"/>
  <c r="Z604" i="2"/>
  <c r="U604" i="2"/>
  <c r="N604" i="2"/>
  <c r="M604" i="2"/>
  <c r="K604" i="2"/>
  <c r="F604" i="2"/>
  <c r="AY603" i="2"/>
  <c r="AT603" i="2"/>
  <c r="AO603" i="2"/>
  <c r="AJ603" i="2"/>
  <c r="AE603" i="2"/>
  <c r="AC603" i="2"/>
  <c r="AB603" i="2"/>
  <c r="Z603" i="2"/>
  <c r="U603" i="2"/>
  <c r="P603" i="2"/>
  <c r="N603" i="2"/>
  <c r="M603" i="2"/>
  <c r="K603" i="2"/>
  <c r="F603" i="2"/>
  <c r="AY602" i="2"/>
  <c r="AT602" i="2"/>
  <c r="AO602" i="2"/>
  <c r="AJ602" i="2"/>
  <c r="AC602" i="2"/>
  <c r="AB602" i="2"/>
  <c r="AE602" i="2" s="1"/>
  <c r="Z602" i="2"/>
  <c r="U602" i="2"/>
  <c r="N602" i="2"/>
  <c r="M602" i="2"/>
  <c r="P602" i="2" s="1"/>
  <c r="K602" i="2"/>
  <c r="F602" i="2"/>
  <c r="AY601" i="2"/>
  <c r="AT601" i="2"/>
  <c r="AO601" i="2"/>
  <c r="AJ601" i="2"/>
  <c r="AC601" i="2"/>
  <c r="AE601" i="2" s="1"/>
  <c r="AB601" i="2"/>
  <c r="Z601" i="2"/>
  <c r="U601" i="2"/>
  <c r="P601" i="2"/>
  <c r="N601" i="2"/>
  <c r="M601" i="2"/>
  <c r="K601" i="2"/>
  <c r="F601" i="2"/>
  <c r="AY600" i="2"/>
  <c r="AT600" i="2"/>
  <c r="AO600" i="2"/>
  <c r="AJ600" i="2"/>
  <c r="AC600" i="2"/>
  <c r="AB600" i="2"/>
  <c r="AE600" i="2" s="1"/>
  <c r="Z600" i="2"/>
  <c r="U600" i="2"/>
  <c r="N600" i="2"/>
  <c r="M600" i="2"/>
  <c r="P600" i="2" s="1"/>
  <c r="K600" i="2"/>
  <c r="F600" i="2"/>
  <c r="AY599" i="2"/>
  <c r="AT599" i="2"/>
  <c r="AO599" i="2"/>
  <c r="AJ599" i="2"/>
  <c r="AC599" i="2"/>
  <c r="AE599" i="2" s="1"/>
  <c r="AB599" i="2"/>
  <c r="Z599" i="2"/>
  <c r="U599" i="2"/>
  <c r="P599" i="2"/>
  <c r="N599" i="2"/>
  <c r="M599" i="2"/>
  <c r="K599" i="2"/>
  <c r="F599" i="2"/>
  <c r="AY598" i="2"/>
  <c r="AT598" i="2"/>
  <c r="AO598" i="2"/>
  <c r="AJ598" i="2"/>
  <c r="AC598" i="2"/>
  <c r="AB598" i="2"/>
  <c r="AE598" i="2" s="1"/>
  <c r="Z598" i="2"/>
  <c r="U598" i="2"/>
  <c r="N598" i="2"/>
  <c r="M598" i="2"/>
  <c r="P598" i="2" s="1"/>
  <c r="K598" i="2"/>
  <c r="F598" i="2"/>
  <c r="AY597" i="2"/>
  <c r="AT597" i="2"/>
  <c r="AO597" i="2"/>
  <c r="AJ597" i="2"/>
  <c r="AC597" i="2"/>
  <c r="AE597" i="2" s="1"/>
  <c r="AB597" i="2"/>
  <c r="Z597" i="2"/>
  <c r="U597" i="2"/>
  <c r="P597" i="2"/>
  <c r="N597" i="2"/>
  <c r="M597" i="2"/>
  <c r="K597" i="2"/>
  <c r="F597" i="2"/>
  <c r="AY596" i="2"/>
  <c r="AT596" i="2"/>
  <c r="AO596" i="2"/>
  <c r="AJ596" i="2"/>
  <c r="AC596" i="2"/>
  <c r="AB596" i="2"/>
  <c r="AE596" i="2" s="1"/>
  <c r="Z596" i="2"/>
  <c r="U596" i="2"/>
  <c r="N596" i="2"/>
  <c r="M596" i="2"/>
  <c r="K596" i="2"/>
  <c r="F596" i="2"/>
  <c r="AY595" i="2"/>
  <c r="AT595" i="2"/>
  <c r="AO595" i="2"/>
  <c r="AJ595" i="2"/>
  <c r="AE595" i="2"/>
  <c r="AC595" i="2"/>
  <c r="AB595" i="2"/>
  <c r="Z595" i="2"/>
  <c r="U595" i="2"/>
  <c r="P595" i="2"/>
  <c r="N595" i="2"/>
  <c r="M595" i="2"/>
  <c r="K595" i="2"/>
  <c r="F595" i="2"/>
  <c r="AY594" i="2"/>
  <c r="AT594" i="2"/>
  <c r="AO594" i="2"/>
  <c r="AJ594" i="2"/>
  <c r="AC594" i="2"/>
  <c r="AB594" i="2"/>
  <c r="AE594" i="2" s="1"/>
  <c r="Z594" i="2"/>
  <c r="U594" i="2"/>
  <c r="N594" i="2"/>
  <c r="M594" i="2"/>
  <c r="P594" i="2" s="1"/>
  <c r="K594" i="2"/>
  <c r="F594" i="2"/>
  <c r="AY593" i="2"/>
  <c r="AT593" i="2"/>
  <c r="AO593" i="2"/>
  <c r="AJ593" i="2"/>
  <c r="AC593" i="2"/>
  <c r="AE593" i="2" s="1"/>
  <c r="AB593" i="2"/>
  <c r="Z593" i="2"/>
  <c r="U593" i="2"/>
  <c r="P593" i="2"/>
  <c r="N593" i="2"/>
  <c r="M593" i="2"/>
  <c r="K593" i="2"/>
  <c r="F593" i="2"/>
  <c r="AY592" i="2"/>
  <c r="AT592" i="2"/>
  <c r="AO592" i="2"/>
  <c r="AJ592" i="2"/>
  <c r="AC592" i="2"/>
  <c r="AB592" i="2"/>
  <c r="AE592" i="2" s="1"/>
  <c r="Z592" i="2"/>
  <c r="U592" i="2"/>
  <c r="N592" i="2"/>
  <c r="M592" i="2"/>
  <c r="K592" i="2"/>
  <c r="F592" i="2"/>
  <c r="AY591" i="2"/>
  <c r="AT591" i="2"/>
  <c r="AO591" i="2"/>
  <c r="AJ591" i="2"/>
  <c r="AC591" i="2"/>
  <c r="AE591" i="2" s="1"/>
  <c r="AB591" i="2"/>
  <c r="Z591" i="2"/>
  <c r="U591" i="2"/>
  <c r="P591" i="2"/>
  <c r="N591" i="2"/>
  <c r="M591" i="2"/>
  <c r="K591" i="2"/>
  <c r="F591" i="2"/>
  <c r="AY590" i="2"/>
  <c r="AT590" i="2"/>
  <c r="AO590" i="2"/>
  <c r="AJ590" i="2"/>
  <c r="AC590" i="2"/>
  <c r="AB590" i="2"/>
  <c r="AE590" i="2" s="1"/>
  <c r="Z590" i="2"/>
  <c r="U590" i="2"/>
  <c r="N590" i="2"/>
  <c r="M590" i="2"/>
  <c r="P590" i="2" s="1"/>
  <c r="K590" i="2"/>
  <c r="F590" i="2"/>
  <c r="AY589" i="2"/>
  <c r="AT589" i="2"/>
  <c r="AO589" i="2"/>
  <c r="AJ589" i="2"/>
  <c r="AC589" i="2"/>
  <c r="AE589" i="2" s="1"/>
  <c r="AB589" i="2"/>
  <c r="Z589" i="2"/>
  <c r="U589" i="2"/>
  <c r="P589" i="2"/>
  <c r="N589" i="2"/>
  <c r="M589" i="2"/>
  <c r="K589" i="2"/>
  <c r="F589" i="2"/>
  <c r="AW586" i="2"/>
  <c r="AV586" i="2"/>
  <c r="AY586" i="2" s="1"/>
  <c r="AT586" i="2"/>
  <c r="AR586" i="2"/>
  <c r="AQ586" i="2"/>
  <c r="AM586" i="2"/>
  <c r="AO586" i="2" s="1"/>
  <c r="AL586" i="2"/>
  <c r="AH586" i="2"/>
  <c r="AG586" i="2"/>
  <c r="AJ586" i="2" s="1"/>
  <c r="AB586" i="2"/>
  <c r="AE586" i="2" s="1"/>
  <c r="Z586" i="2"/>
  <c r="X586" i="2"/>
  <c r="W586" i="2"/>
  <c r="S586" i="2"/>
  <c r="AC586" i="2" s="1"/>
  <c r="R586" i="2"/>
  <c r="N586" i="2"/>
  <c r="I586" i="2"/>
  <c r="H586" i="2"/>
  <c r="K586" i="2" s="1"/>
  <c r="F586" i="2"/>
  <c r="D586" i="2"/>
  <c r="C586" i="2"/>
  <c r="AY584" i="2"/>
  <c r="AT584" i="2"/>
  <c r="AO584" i="2"/>
  <c r="AJ584" i="2"/>
  <c r="AC584" i="2"/>
  <c r="AE584" i="2" s="1"/>
  <c r="AB584" i="2"/>
  <c r="Z584" i="2"/>
  <c r="U584" i="2"/>
  <c r="P584" i="2"/>
  <c r="N584" i="2"/>
  <c r="M584" i="2"/>
  <c r="K584" i="2"/>
  <c r="F584" i="2"/>
  <c r="AY583" i="2"/>
  <c r="AT583" i="2"/>
  <c r="AO583" i="2"/>
  <c r="AJ583" i="2"/>
  <c r="AC583" i="2"/>
  <c r="AB583" i="2"/>
  <c r="AE583" i="2" s="1"/>
  <c r="Z583" i="2"/>
  <c r="U583" i="2"/>
  <c r="N583" i="2"/>
  <c r="M583" i="2"/>
  <c r="P583" i="2" s="1"/>
  <c r="K583" i="2"/>
  <c r="F583" i="2"/>
  <c r="AY582" i="2"/>
  <c r="AT582" i="2"/>
  <c r="AO582" i="2"/>
  <c r="AJ582" i="2"/>
  <c r="AC582" i="2"/>
  <c r="AE582" i="2" s="1"/>
  <c r="AB582" i="2"/>
  <c r="Z582" i="2"/>
  <c r="U582" i="2"/>
  <c r="P582" i="2"/>
  <c r="N582" i="2"/>
  <c r="M582" i="2"/>
  <c r="K582" i="2"/>
  <c r="F582" i="2"/>
  <c r="AY581" i="2"/>
  <c r="AT581" i="2"/>
  <c r="AO581" i="2"/>
  <c r="AJ581" i="2"/>
  <c r="AC581" i="2"/>
  <c r="AB581" i="2"/>
  <c r="AE581" i="2" s="1"/>
  <c r="Z581" i="2"/>
  <c r="U581" i="2"/>
  <c r="N581" i="2"/>
  <c r="M581" i="2"/>
  <c r="P581" i="2" s="1"/>
  <c r="K581" i="2"/>
  <c r="F581" i="2"/>
  <c r="AY580" i="2"/>
  <c r="AT580" i="2"/>
  <c r="AO580" i="2"/>
  <c r="AJ580" i="2"/>
  <c r="AC580" i="2"/>
  <c r="AE580" i="2" s="1"/>
  <c r="AB580" i="2"/>
  <c r="Z580" i="2"/>
  <c r="U580" i="2"/>
  <c r="P580" i="2"/>
  <c r="N580" i="2"/>
  <c r="M580" i="2"/>
  <c r="K580" i="2"/>
  <c r="F580" i="2"/>
  <c r="AY579" i="2"/>
  <c r="AT579" i="2"/>
  <c r="AO579" i="2"/>
  <c r="AJ579" i="2"/>
  <c r="AC579" i="2"/>
  <c r="AB579" i="2"/>
  <c r="AE579" i="2" s="1"/>
  <c r="Z579" i="2"/>
  <c r="U579" i="2"/>
  <c r="N579" i="2"/>
  <c r="M579" i="2"/>
  <c r="P579" i="2" s="1"/>
  <c r="K579" i="2"/>
  <c r="F579" i="2"/>
  <c r="AY578" i="2"/>
  <c r="AT578" i="2"/>
  <c r="AO578" i="2"/>
  <c r="AJ578" i="2"/>
  <c r="AC578" i="2"/>
  <c r="AE578" i="2" s="1"/>
  <c r="AB578" i="2"/>
  <c r="Z578" i="2"/>
  <c r="U578" i="2"/>
  <c r="P578" i="2"/>
  <c r="N578" i="2"/>
  <c r="M578" i="2"/>
  <c r="K578" i="2"/>
  <c r="F578" i="2"/>
  <c r="AY577" i="2"/>
  <c r="AT577" i="2"/>
  <c r="AO577" i="2"/>
  <c r="AJ577" i="2"/>
  <c r="AC577" i="2"/>
  <c r="AB577" i="2"/>
  <c r="AE577" i="2" s="1"/>
  <c r="Z577" i="2"/>
  <c r="U577" i="2"/>
  <c r="N577" i="2"/>
  <c r="M577" i="2"/>
  <c r="P577" i="2" s="1"/>
  <c r="K577" i="2"/>
  <c r="F577" i="2"/>
  <c r="AY576" i="2"/>
  <c r="AT576" i="2"/>
  <c r="AO576" i="2"/>
  <c r="AJ576" i="2"/>
  <c r="AC576" i="2"/>
  <c r="AE576" i="2" s="1"/>
  <c r="AB576" i="2"/>
  <c r="Z576" i="2"/>
  <c r="U576" i="2"/>
  <c r="P576" i="2"/>
  <c r="N576" i="2"/>
  <c r="M576" i="2"/>
  <c r="K576" i="2"/>
  <c r="F576" i="2"/>
  <c r="AY575" i="2"/>
  <c r="AT575" i="2"/>
  <c r="AO575" i="2"/>
  <c r="AJ575" i="2"/>
  <c r="AC575" i="2"/>
  <c r="AB575" i="2"/>
  <c r="AE575" i="2" s="1"/>
  <c r="Z575" i="2"/>
  <c r="U575" i="2"/>
  <c r="N575" i="2"/>
  <c r="M575" i="2"/>
  <c r="P575" i="2" s="1"/>
  <c r="K575" i="2"/>
  <c r="F575" i="2"/>
  <c r="AY574" i="2"/>
  <c r="AT574" i="2"/>
  <c r="AO574" i="2"/>
  <c r="AJ574" i="2"/>
  <c r="AC574" i="2"/>
  <c r="AE574" i="2" s="1"/>
  <c r="AB574" i="2"/>
  <c r="Z574" i="2"/>
  <c r="U574" i="2"/>
  <c r="P574" i="2"/>
  <c r="N574" i="2"/>
  <c r="M574" i="2"/>
  <c r="K574" i="2"/>
  <c r="F574" i="2"/>
  <c r="AY573" i="2"/>
  <c r="AT573" i="2"/>
  <c r="AO573" i="2"/>
  <c r="AJ573" i="2"/>
  <c r="AC573" i="2"/>
  <c r="AB573" i="2"/>
  <c r="AE573" i="2" s="1"/>
  <c r="Z573" i="2"/>
  <c r="U573" i="2"/>
  <c r="N573" i="2"/>
  <c r="M573" i="2"/>
  <c r="K573" i="2"/>
  <c r="F573" i="2"/>
  <c r="AY572" i="2"/>
  <c r="AT572" i="2"/>
  <c r="AO572" i="2"/>
  <c r="AJ572" i="2"/>
  <c r="AE572" i="2"/>
  <c r="AC572" i="2"/>
  <c r="AB572" i="2"/>
  <c r="Z572" i="2"/>
  <c r="U572" i="2"/>
  <c r="P572" i="2"/>
  <c r="N572" i="2"/>
  <c r="M572" i="2"/>
  <c r="K572" i="2"/>
  <c r="F572" i="2"/>
  <c r="AY571" i="2"/>
  <c r="AT571" i="2"/>
  <c r="AO571" i="2"/>
  <c r="AJ571" i="2"/>
  <c r="AC571" i="2"/>
  <c r="AB571" i="2"/>
  <c r="AE571" i="2" s="1"/>
  <c r="Z571" i="2"/>
  <c r="U571" i="2"/>
  <c r="N571" i="2"/>
  <c r="M571" i="2"/>
  <c r="P571" i="2" s="1"/>
  <c r="K571" i="2"/>
  <c r="F571" i="2"/>
  <c r="AY570" i="2"/>
  <c r="AT570" i="2"/>
  <c r="AO570" i="2"/>
  <c r="AJ570" i="2"/>
  <c r="AC570" i="2"/>
  <c r="AE570" i="2" s="1"/>
  <c r="AB570" i="2"/>
  <c r="Z570" i="2"/>
  <c r="U570" i="2"/>
  <c r="P570" i="2"/>
  <c r="N570" i="2"/>
  <c r="M570" i="2"/>
  <c r="K570" i="2"/>
  <c r="F570" i="2"/>
  <c r="AY569" i="2"/>
  <c r="AT569" i="2"/>
  <c r="AO569" i="2"/>
  <c r="AJ569" i="2"/>
  <c r="AC569" i="2"/>
  <c r="AB569" i="2"/>
  <c r="AE569" i="2" s="1"/>
  <c r="Z569" i="2"/>
  <c r="U569" i="2"/>
  <c r="N569" i="2"/>
  <c r="M569" i="2"/>
  <c r="P569" i="2" s="1"/>
  <c r="K569" i="2"/>
  <c r="F569" i="2"/>
  <c r="AY568" i="2"/>
  <c r="AT568" i="2"/>
  <c r="AO568" i="2"/>
  <c r="AJ568" i="2"/>
  <c r="AC568" i="2"/>
  <c r="AE568" i="2" s="1"/>
  <c r="AB568" i="2"/>
  <c r="Z568" i="2"/>
  <c r="U568" i="2"/>
  <c r="P568" i="2"/>
  <c r="N568" i="2"/>
  <c r="M568" i="2"/>
  <c r="K568" i="2"/>
  <c r="F568" i="2"/>
  <c r="AW565" i="2"/>
  <c r="AV565" i="2"/>
  <c r="AY565" i="2" s="1"/>
  <c r="AT565" i="2"/>
  <c r="AR565" i="2"/>
  <c r="AQ565" i="2"/>
  <c r="AM565" i="2"/>
  <c r="AO565" i="2" s="1"/>
  <c r="AL565" i="2"/>
  <c r="AH565" i="2"/>
  <c r="AG565" i="2"/>
  <c r="AJ565" i="2" s="1"/>
  <c r="AB565" i="2"/>
  <c r="Z565" i="2"/>
  <c r="X565" i="2"/>
  <c r="W565" i="2"/>
  <c r="S565" i="2"/>
  <c r="R565" i="2"/>
  <c r="N565" i="2"/>
  <c r="M565" i="2"/>
  <c r="P565" i="2" s="1"/>
  <c r="I565" i="2"/>
  <c r="H565" i="2"/>
  <c r="K565" i="2" s="1"/>
  <c r="F565" i="2"/>
  <c r="D565" i="2"/>
  <c r="C565" i="2"/>
  <c r="AY563" i="2"/>
  <c r="AT563" i="2"/>
  <c r="AO563" i="2"/>
  <c r="AJ563" i="2"/>
  <c r="AC563" i="2"/>
  <c r="AE563" i="2" s="1"/>
  <c r="AB563" i="2"/>
  <c r="Z563" i="2"/>
  <c r="U563" i="2"/>
  <c r="P563" i="2"/>
  <c r="N563" i="2"/>
  <c r="M563" i="2"/>
  <c r="K563" i="2"/>
  <c r="F563" i="2"/>
  <c r="AY562" i="2"/>
  <c r="AT562" i="2"/>
  <c r="AO562" i="2"/>
  <c r="AJ562" i="2"/>
  <c r="AC562" i="2"/>
  <c r="AB562" i="2"/>
  <c r="AE562" i="2" s="1"/>
  <c r="Z562" i="2"/>
  <c r="U562" i="2"/>
  <c r="N562" i="2"/>
  <c r="M562" i="2"/>
  <c r="K562" i="2"/>
  <c r="F562" i="2"/>
  <c r="AY561" i="2"/>
  <c r="AT561" i="2"/>
  <c r="AO561" i="2"/>
  <c r="AJ561" i="2"/>
  <c r="AC561" i="2"/>
  <c r="AE561" i="2" s="1"/>
  <c r="AB561" i="2"/>
  <c r="Z561" i="2"/>
  <c r="U561" i="2"/>
  <c r="P561" i="2"/>
  <c r="N561" i="2"/>
  <c r="M561" i="2"/>
  <c r="K561" i="2"/>
  <c r="F561" i="2"/>
  <c r="AY560" i="2"/>
  <c r="AT560" i="2"/>
  <c r="AO560" i="2"/>
  <c r="AJ560" i="2"/>
  <c r="AC560" i="2"/>
  <c r="AB560" i="2"/>
  <c r="AE560" i="2" s="1"/>
  <c r="Z560" i="2"/>
  <c r="U560" i="2"/>
  <c r="P560" i="2"/>
  <c r="N560" i="2"/>
  <c r="M560" i="2"/>
  <c r="K560" i="2"/>
  <c r="F560" i="2"/>
  <c r="AY559" i="2"/>
  <c r="AT559" i="2"/>
  <c r="AO559" i="2"/>
  <c r="AJ559" i="2"/>
  <c r="AC559" i="2"/>
  <c r="AE559" i="2" s="1"/>
  <c r="AB559" i="2"/>
  <c r="Z559" i="2"/>
  <c r="U559" i="2"/>
  <c r="P559" i="2"/>
  <c r="N559" i="2"/>
  <c r="M559" i="2"/>
  <c r="K559" i="2"/>
  <c r="F559" i="2"/>
  <c r="AY558" i="2"/>
  <c r="AT558" i="2"/>
  <c r="AO558" i="2"/>
  <c r="AJ558" i="2"/>
  <c r="AC558" i="2"/>
  <c r="AB558" i="2"/>
  <c r="AE558" i="2" s="1"/>
  <c r="Z558" i="2"/>
  <c r="U558" i="2"/>
  <c r="N558" i="2"/>
  <c r="M558" i="2"/>
  <c r="P558" i="2" s="1"/>
  <c r="K558" i="2"/>
  <c r="F558" i="2"/>
  <c r="AY557" i="2"/>
  <c r="AT557" i="2"/>
  <c r="AO557" i="2"/>
  <c r="AJ557" i="2"/>
  <c r="AC557" i="2"/>
  <c r="AE557" i="2" s="1"/>
  <c r="AB557" i="2"/>
  <c r="Z557" i="2"/>
  <c r="U557" i="2"/>
  <c r="P557" i="2"/>
  <c r="N557" i="2"/>
  <c r="M557" i="2"/>
  <c r="K557" i="2"/>
  <c r="F557" i="2"/>
  <c r="AY556" i="2"/>
  <c r="AT556" i="2"/>
  <c r="AO556" i="2"/>
  <c r="AJ556" i="2"/>
  <c r="AC556" i="2"/>
  <c r="AB556" i="2"/>
  <c r="AE556" i="2" s="1"/>
  <c r="Z556" i="2"/>
  <c r="U556" i="2"/>
  <c r="P556" i="2"/>
  <c r="N556" i="2"/>
  <c r="M556" i="2"/>
  <c r="K556" i="2"/>
  <c r="F556" i="2"/>
  <c r="AY555" i="2"/>
  <c r="AT555" i="2"/>
  <c r="AO555" i="2"/>
  <c r="AJ555" i="2"/>
  <c r="AC555" i="2"/>
  <c r="AE555" i="2" s="1"/>
  <c r="AB555" i="2"/>
  <c r="Z555" i="2"/>
  <c r="U555" i="2"/>
  <c r="N555" i="2"/>
  <c r="M555" i="2"/>
  <c r="P555" i="2" s="1"/>
  <c r="K555" i="2"/>
  <c r="F555" i="2"/>
  <c r="AY554" i="2"/>
  <c r="AT554" i="2"/>
  <c r="AO554" i="2"/>
  <c r="AJ554" i="2"/>
  <c r="AC554" i="2"/>
  <c r="AB554" i="2"/>
  <c r="AE554" i="2" s="1"/>
  <c r="Z554" i="2"/>
  <c r="U554" i="2"/>
  <c r="N554" i="2"/>
  <c r="M554" i="2"/>
  <c r="K554" i="2"/>
  <c r="F554" i="2"/>
  <c r="AY553" i="2"/>
  <c r="AT553" i="2"/>
  <c r="AO553" i="2"/>
  <c r="AJ553" i="2"/>
  <c r="AC553" i="2"/>
  <c r="AE553" i="2" s="1"/>
  <c r="AB553" i="2"/>
  <c r="Z553" i="2"/>
  <c r="U553" i="2"/>
  <c r="P553" i="2"/>
  <c r="N553" i="2"/>
  <c r="M553" i="2"/>
  <c r="K553" i="2"/>
  <c r="F553" i="2"/>
  <c r="AY552" i="2"/>
  <c r="AT552" i="2"/>
  <c r="AO552" i="2"/>
  <c r="AJ552" i="2"/>
  <c r="AC552" i="2"/>
  <c r="AB552" i="2"/>
  <c r="AE552" i="2" s="1"/>
  <c r="Z552" i="2"/>
  <c r="U552" i="2"/>
  <c r="P552" i="2"/>
  <c r="N552" i="2"/>
  <c r="M552" i="2"/>
  <c r="K552" i="2"/>
  <c r="F552" i="2"/>
  <c r="AY551" i="2"/>
  <c r="AT551" i="2"/>
  <c r="AO551" i="2"/>
  <c r="AJ551" i="2"/>
  <c r="AC551" i="2"/>
  <c r="AE551" i="2" s="1"/>
  <c r="AB551" i="2"/>
  <c r="Z551" i="2"/>
  <c r="U551" i="2"/>
  <c r="P551" i="2"/>
  <c r="N551" i="2"/>
  <c r="M551" i="2"/>
  <c r="K551" i="2"/>
  <c r="F551" i="2"/>
  <c r="AY550" i="2"/>
  <c r="AT550" i="2"/>
  <c r="AO550" i="2"/>
  <c r="AJ550" i="2"/>
  <c r="AC550" i="2"/>
  <c r="AB550" i="2"/>
  <c r="AE550" i="2" s="1"/>
  <c r="Z550" i="2"/>
  <c r="U550" i="2"/>
  <c r="N550" i="2"/>
  <c r="M550" i="2"/>
  <c r="P550" i="2" s="1"/>
  <c r="K550" i="2"/>
  <c r="F550" i="2"/>
  <c r="AY549" i="2"/>
  <c r="AT549" i="2"/>
  <c r="AO549" i="2"/>
  <c r="AJ549" i="2"/>
  <c r="AC549" i="2"/>
  <c r="AE549" i="2" s="1"/>
  <c r="AB549" i="2"/>
  <c r="Z549" i="2"/>
  <c r="U549" i="2"/>
  <c r="P549" i="2"/>
  <c r="N549" i="2"/>
  <c r="M549" i="2"/>
  <c r="K549" i="2"/>
  <c r="F549" i="2"/>
  <c r="AY548" i="2"/>
  <c r="AT548" i="2"/>
  <c r="AO548" i="2"/>
  <c r="AJ548" i="2"/>
  <c r="AC548" i="2"/>
  <c r="AB548" i="2"/>
  <c r="AE548" i="2" s="1"/>
  <c r="Z548" i="2"/>
  <c r="U548" i="2"/>
  <c r="P548" i="2"/>
  <c r="N548" i="2"/>
  <c r="M548" i="2"/>
  <c r="K548" i="2"/>
  <c r="F548" i="2"/>
  <c r="AY547" i="2"/>
  <c r="AT547" i="2"/>
  <c r="AO547" i="2"/>
  <c r="AJ547" i="2"/>
  <c r="AC547" i="2"/>
  <c r="AE547" i="2" s="1"/>
  <c r="AB547" i="2"/>
  <c r="Z547" i="2"/>
  <c r="U547" i="2"/>
  <c r="N547" i="2"/>
  <c r="M547" i="2"/>
  <c r="P547" i="2" s="1"/>
  <c r="K547" i="2"/>
  <c r="F547" i="2"/>
  <c r="AY546" i="2"/>
  <c r="AT546" i="2"/>
  <c r="AO546" i="2"/>
  <c r="AJ546" i="2"/>
  <c r="AC546" i="2"/>
  <c r="AB546" i="2"/>
  <c r="AE546" i="2" s="1"/>
  <c r="Z546" i="2"/>
  <c r="U546" i="2"/>
  <c r="N546" i="2"/>
  <c r="M546" i="2"/>
  <c r="K546" i="2"/>
  <c r="F546" i="2"/>
  <c r="AY545" i="2"/>
  <c r="AT545" i="2"/>
  <c r="AO545" i="2"/>
  <c r="AJ545" i="2"/>
  <c r="AC545" i="2"/>
  <c r="AE545" i="2" s="1"/>
  <c r="AB545" i="2"/>
  <c r="Z545" i="2"/>
  <c r="U545" i="2"/>
  <c r="P545" i="2"/>
  <c r="N545" i="2"/>
  <c r="M545" i="2"/>
  <c r="K545" i="2"/>
  <c r="F545" i="2"/>
  <c r="AY544" i="2"/>
  <c r="AT544" i="2"/>
  <c r="AO544" i="2"/>
  <c r="AJ544" i="2"/>
  <c r="AC544" i="2"/>
  <c r="AB544" i="2"/>
  <c r="AE544" i="2" s="1"/>
  <c r="Z544" i="2"/>
  <c r="U544" i="2"/>
  <c r="P544" i="2"/>
  <c r="N544" i="2"/>
  <c r="M544" i="2"/>
  <c r="K544" i="2"/>
  <c r="F544" i="2"/>
  <c r="AY543" i="2"/>
  <c r="AT543" i="2"/>
  <c r="AO543" i="2"/>
  <c r="AJ543" i="2"/>
  <c r="AC543" i="2"/>
  <c r="AE543" i="2" s="1"/>
  <c r="AB543" i="2"/>
  <c r="Z543" i="2"/>
  <c r="U543" i="2"/>
  <c r="P543" i="2"/>
  <c r="N543" i="2"/>
  <c r="M543" i="2"/>
  <c r="K543" i="2"/>
  <c r="F543" i="2"/>
  <c r="AY542" i="2"/>
  <c r="AT542" i="2"/>
  <c r="AO542" i="2"/>
  <c r="AJ542" i="2"/>
  <c r="AC542" i="2"/>
  <c r="AB542" i="2"/>
  <c r="AE542" i="2" s="1"/>
  <c r="Z542" i="2"/>
  <c r="U542" i="2"/>
  <c r="N542" i="2"/>
  <c r="M542" i="2"/>
  <c r="P542" i="2" s="1"/>
  <c r="K542" i="2"/>
  <c r="F542" i="2"/>
  <c r="AY541" i="2"/>
  <c r="AT541" i="2"/>
  <c r="AO541" i="2"/>
  <c r="AJ541" i="2"/>
  <c r="AC541" i="2"/>
  <c r="AE541" i="2" s="1"/>
  <c r="AB541" i="2"/>
  <c r="Z541" i="2"/>
  <c r="U541" i="2"/>
  <c r="P541" i="2"/>
  <c r="N541" i="2"/>
  <c r="M541" i="2"/>
  <c r="K541" i="2"/>
  <c r="F541" i="2"/>
  <c r="AY540" i="2"/>
  <c r="AT540" i="2"/>
  <c r="AO540" i="2"/>
  <c r="AJ540" i="2"/>
  <c r="AC540" i="2"/>
  <c r="AB540" i="2"/>
  <c r="AE540" i="2" s="1"/>
  <c r="Z540" i="2"/>
  <c r="U540" i="2"/>
  <c r="P540" i="2"/>
  <c r="N540" i="2"/>
  <c r="M540" i="2"/>
  <c r="K540" i="2"/>
  <c r="F540" i="2"/>
  <c r="AY539" i="2"/>
  <c r="AT539" i="2"/>
  <c r="AO539" i="2"/>
  <c r="AJ539" i="2"/>
  <c r="AC539" i="2"/>
  <c r="AE539" i="2" s="1"/>
  <c r="AB539" i="2"/>
  <c r="Z539" i="2"/>
  <c r="U539" i="2"/>
  <c r="N539" i="2"/>
  <c r="M539" i="2"/>
  <c r="P539" i="2" s="1"/>
  <c r="K539" i="2"/>
  <c r="F539" i="2"/>
  <c r="AY538" i="2"/>
  <c r="AT538" i="2"/>
  <c r="AO538" i="2"/>
  <c r="AJ538" i="2"/>
  <c r="AC538" i="2"/>
  <c r="AB538" i="2"/>
  <c r="AE538" i="2" s="1"/>
  <c r="Z538" i="2"/>
  <c r="U538" i="2"/>
  <c r="N538" i="2"/>
  <c r="M538" i="2"/>
  <c r="K538" i="2"/>
  <c r="F538" i="2"/>
  <c r="AY537" i="2"/>
  <c r="AT537" i="2"/>
  <c r="AO537" i="2"/>
  <c r="AJ537" i="2"/>
  <c r="AC537" i="2"/>
  <c r="AE537" i="2" s="1"/>
  <c r="AB537" i="2"/>
  <c r="Z537" i="2"/>
  <c r="U537" i="2"/>
  <c r="P537" i="2"/>
  <c r="N537" i="2"/>
  <c r="M537" i="2"/>
  <c r="K537" i="2"/>
  <c r="F537" i="2"/>
  <c r="AY536" i="2"/>
  <c r="AT536" i="2"/>
  <c r="AO536" i="2"/>
  <c r="AJ536" i="2"/>
  <c r="AC536" i="2"/>
  <c r="AB536" i="2"/>
  <c r="AE536" i="2" s="1"/>
  <c r="Z536" i="2"/>
  <c r="U536" i="2"/>
  <c r="N536" i="2"/>
  <c r="M536" i="2"/>
  <c r="P536" i="2" s="1"/>
  <c r="K536" i="2"/>
  <c r="F536" i="2"/>
  <c r="AY535" i="2"/>
  <c r="AT535" i="2"/>
  <c r="AO535" i="2"/>
  <c r="AJ535" i="2"/>
  <c r="AC535" i="2"/>
  <c r="AE535" i="2" s="1"/>
  <c r="AB535" i="2"/>
  <c r="Z535" i="2"/>
  <c r="U535" i="2"/>
  <c r="P535" i="2"/>
  <c r="N535" i="2"/>
  <c r="M535" i="2"/>
  <c r="K535" i="2"/>
  <c r="F535" i="2"/>
  <c r="AW532" i="2"/>
  <c r="AV532" i="2"/>
  <c r="AY532" i="2" s="1"/>
  <c r="AT532" i="2"/>
  <c r="AR532" i="2"/>
  <c r="AQ532" i="2"/>
  <c r="AM532" i="2"/>
  <c r="AO532" i="2" s="1"/>
  <c r="AL532" i="2"/>
  <c r="AH532" i="2"/>
  <c r="AG532" i="2"/>
  <c r="AC532" i="2"/>
  <c r="AB532" i="2"/>
  <c r="Z532" i="2"/>
  <c r="X532" i="2"/>
  <c r="W532" i="2"/>
  <c r="S532" i="2"/>
  <c r="U532" i="2" s="1"/>
  <c r="R532" i="2"/>
  <c r="N532" i="2"/>
  <c r="M532" i="2"/>
  <c r="P532" i="2" s="1"/>
  <c r="I532" i="2"/>
  <c r="H532" i="2"/>
  <c r="K532" i="2" s="1"/>
  <c r="D532" i="2"/>
  <c r="C532" i="2"/>
  <c r="F532" i="2" s="1"/>
  <c r="AY530" i="2"/>
  <c r="AT530" i="2"/>
  <c r="AO530" i="2"/>
  <c r="AJ530" i="2"/>
  <c r="AC530" i="2"/>
  <c r="AE530" i="2" s="1"/>
  <c r="AB530" i="2"/>
  <c r="Z530" i="2"/>
  <c r="U530" i="2"/>
  <c r="P530" i="2"/>
  <c r="N530" i="2"/>
  <c r="M530" i="2"/>
  <c r="K530" i="2"/>
  <c r="F530" i="2"/>
  <c r="AY529" i="2"/>
  <c r="AT529" i="2"/>
  <c r="AO529" i="2"/>
  <c r="AJ529" i="2"/>
  <c r="AC529" i="2"/>
  <c r="AB529" i="2"/>
  <c r="AE529" i="2" s="1"/>
  <c r="Z529" i="2"/>
  <c r="U529" i="2"/>
  <c r="N529" i="2"/>
  <c r="M529" i="2"/>
  <c r="P529" i="2" s="1"/>
  <c r="K529" i="2"/>
  <c r="F529" i="2"/>
  <c r="AY528" i="2"/>
  <c r="AT528" i="2"/>
  <c r="AO528" i="2"/>
  <c r="AJ528" i="2"/>
  <c r="AC528" i="2"/>
  <c r="AE528" i="2" s="1"/>
  <c r="AB528" i="2"/>
  <c r="Z528" i="2"/>
  <c r="U528" i="2"/>
  <c r="N528" i="2"/>
  <c r="M528" i="2"/>
  <c r="P528" i="2" s="1"/>
  <c r="K528" i="2"/>
  <c r="F528" i="2"/>
  <c r="AY527" i="2"/>
  <c r="AT527" i="2"/>
  <c r="AO527" i="2"/>
  <c r="AJ527" i="2"/>
  <c r="AC527" i="2"/>
  <c r="AB527" i="2"/>
  <c r="AE527" i="2" s="1"/>
  <c r="Z527" i="2"/>
  <c r="U527" i="2"/>
  <c r="N527" i="2"/>
  <c r="M527" i="2"/>
  <c r="K527" i="2"/>
  <c r="F527" i="2"/>
  <c r="AY526" i="2"/>
  <c r="AT526" i="2"/>
  <c r="AO526" i="2"/>
  <c r="AJ526" i="2"/>
  <c r="AE526" i="2"/>
  <c r="AC526" i="2"/>
  <c r="AB526" i="2"/>
  <c r="Z526" i="2"/>
  <c r="U526" i="2"/>
  <c r="P526" i="2"/>
  <c r="N526" i="2"/>
  <c r="M526" i="2"/>
  <c r="K526" i="2"/>
  <c r="F526" i="2"/>
  <c r="AY525" i="2"/>
  <c r="AT525" i="2"/>
  <c r="AO525" i="2"/>
  <c r="AJ525" i="2"/>
  <c r="AC525" i="2"/>
  <c r="AB525" i="2"/>
  <c r="AE525" i="2" s="1"/>
  <c r="Z525" i="2"/>
  <c r="U525" i="2"/>
  <c r="P525" i="2"/>
  <c r="N525" i="2"/>
  <c r="M525" i="2"/>
  <c r="K525" i="2"/>
  <c r="F525" i="2"/>
  <c r="AY524" i="2"/>
  <c r="AT524" i="2"/>
  <c r="AO524" i="2"/>
  <c r="AJ524" i="2"/>
  <c r="AC524" i="2"/>
  <c r="AE524" i="2" s="1"/>
  <c r="AB524" i="2"/>
  <c r="Z524" i="2"/>
  <c r="U524" i="2"/>
  <c r="P524" i="2"/>
  <c r="N524" i="2"/>
  <c r="M524" i="2"/>
  <c r="K524" i="2"/>
  <c r="F524" i="2"/>
  <c r="AY523" i="2"/>
  <c r="AT523" i="2"/>
  <c r="AO523" i="2"/>
  <c r="AJ523" i="2"/>
  <c r="AC523" i="2"/>
  <c r="AB523" i="2"/>
  <c r="AE523" i="2" s="1"/>
  <c r="Z523" i="2"/>
  <c r="U523" i="2"/>
  <c r="N523" i="2"/>
  <c r="M523" i="2"/>
  <c r="P523" i="2" s="1"/>
  <c r="K523" i="2"/>
  <c r="F523" i="2"/>
  <c r="AY522" i="2"/>
  <c r="AT522" i="2"/>
  <c r="AO522" i="2"/>
  <c r="AJ522" i="2"/>
  <c r="AC522" i="2"/>
  <c r="AE522" i="2" s="1"/>
  <c r="AB522" i="2"/>
  <c r="Z522" i="2"/>
  <c r="U522" i="2"/>
  <c r="P522" i="2"/>
  <c r="N522" i="2"/>
  <c r="M522" i="2"/>
  <c r="K522" i="2"/>
  <c r="F522" i="2"/>
  <c r="AY521" i="2"/>
  <c r="AT521" i="2"/>
  <c r="AO521" i="2"/>
  <c r="AJ521" i="2"/>
  <c r="AC521" i="2"/>
  <c r="AB521" i="2"/>
  <c r="AE521" i="2" s="1"/>
  <c r="Z521" i="2"/>
  <c r="U521" i="2"/>
  <c r="N521" i="2"/>
  <c r="M521" i="2"/>
  <c r="K521" i="2"/>
  <c r="F521" i="2"/>
  <c r="AY520" i="2"/>
  <c r="AT520" i="2"/>
  <c r="AO520" i="2"/>
  <c r="AJ520" i="2"/>
  <c r="AE520" i="2"/>
  <c r="AC520" i="2"/>
  <c r="AB520" i="2"/>
  <c r="Z520" i="2"/>
  <c r="U520" i="2"/>
  <c r="N520" i="2"/>
  <c r="M520" i="2"/>
  <c r="P520" i="2" s="1"/>
  <c r="K520" i="2"/>
  <c r="F520" i="2"/>
  <c r="AY519" i="2"/>
  <c r="AT519" i="2"/>
  <c r="AO519" i="2"/>
  <c r="AJ519" i="2"/>
  <c r="AC519" i="2"/>
  <c r="AB519" i="2"/>
  <c r="Z519" i="2"/>
  <c r="U519" i="2"/>
  <c r="N519" i="2"/>
  <c r="M519" i="2"/>
  <c r="K519" i="2"/>
  <c r="F519" i="2"/>
  <c r="AY518" i="2"/>
  <c r="AT518" i="2"/>
  <c r="AO518" i="2"/>
  <c r="AJ518" i="2"/>
  <c r="AE518" i="2"/>
  <c r="AC518" i="2"/>
  <c r="AB518" i="2"/>
  <c r="Z518" i="2"/>
  <c r="U518" i="2"/>
  <c r="P518" i="2"/>
  <c r="N518" i="2"/>
  <c r="M518" i="2"/>
  <c r="K518" i="2"/>
  <c r="F518" i="2"/>
  <c r="AY517" i="2"/>
  <c r="AT517" i="2"/>
  <c r="AO517" i="2"/>
  <c r="AJ517" i="2"/>
  <c r="AC517" i="2"/>
  <c r="AB517" i="2"/>
  <c r="AE517" i="2" s="1"/>
  <c r="Z517" i="2"/>
  <c r="U517" i="2"/>
  <c r="N517" i="2"/>
  <c r="M517" i="2"/>
  <c r="P517" i="2" s="1"/>
  <c r="K517" i="2"/>
  <c r="F517" i="2"/>
  <c r="AY516" i="2"/>
  <c r="AT516" i="2"/>
  <c r="AO516" i="2"/>
  <c r="AJ516" i="2"/>
  <c r="AC516" i="2"/>
  <c r="AE516" i="2" s="1"/>
  <c r="AB516" i="2"/>
  <c r="Z516" i="2"/>
  <c r="U516" i="2"/>
  <c r="P516" i="2"/>
  <c r="N516" i="2"/>
  <c r="M516" i="2"/>
  <c r="K516" i="2"/>
  <c r="F516" i="2"/>
  <c r="AY515" i="2"/>
  <c r="AT515" i="2"/>
  <c r="AO515" i="2"/>
  <c r="AJ515" i="2"/>
  <c r="AC515" i="2"/>
  <c r="AB515" i="2"/>
  <c r="AE515" i="2" s="1"/>
  <c r="Z515" i="2"/>
  <c r="U515" i="2"/>
  <c r="N515" i="2"/>
  <c r="M515" i="2"/>
  <c r="P515" i="2" s="1"/>
  <c r="K515" i="2"/>
  <c r="F515" i="2"/>
  <c r="AY514" i="2"/>
  <c r="AT514" i="2"/>
  <c r="AO514" i="2"/>
  <c r="AJ514" i="2"/>
  <c r="AC514" i="2"/>
  <c r="AE514" i="2" s="1"/>
  <c r="AB514" i="2"/>
  <c r="Z514" i="2"/>
  <c r="U514" i="2"/>
  <c r="P514" i="2"/>
  <c r="N514" i="2"/>
  <c r="M514" i="2"/>
  <c r="K514" i="2"/>
  <c r="F514" i="2"/>
  <c r="AY513" i="2"/>
  <c r="AT513" i="2"/>
  <c r="AO513" i="2"/>
  <c r="AJ513" i="2"/>
  <c r="AC513" i="2"/>
  <c r="AB513" i="2"/>
  <c r="AE513" i="2" s="1"/>
  <c r="Z513" i="2"/>
  <c r="U513" i="2"/>
  <c r="N513" i="2"/>
  <c r="P513" i="2" s="1"/>
  <c r="M513" i="2"/>
  <c r="K513" i="2"/>
  <c r="F513" i="2"/>
  <c r="AY512" i="2"/>
  <c r="AT512" i="2"/>
  <c r="AO512" i="2"/>
  <c r="AJ512" i="2"/>
  <c r="AE512" i="2"/>
  <c r="AC512" i="2"/>
  <c r="AB512" i="2"/>
  <c r="Z512" i="2"/>
  <c r="U512" i="2"/>
  <c r="N512" i="2"/>
  <c r="M512" i="2"/>
  <c r="P512" i="2" s="1"/>
  <c r="K512" i="2"/>
  <c r="F512" i="2"/>
  <c r="AY511" i="2"/>
  <c r="AT511" i="2"/>
  <c r="AO511" i="2"/>
  <c r="AJ511" i="2"/>
  <c r="AC511" i="2"/>
  <c r="AB511" i="2"/>
  <c r="Z511" i="2"/>
  <c r="U511" i="2"/>
  <c r="N511" i="2"/>
  <c r="M511" i="2"/>
  <c r="K511" i="2"/>
  <c r="F511" i="2"/>
  <c r="AY510" i="2"/>
  <c r="AT510" i="2"/>
  <c r="AO510" i="2"/>
  <c r="AJ510" i="2"/>
  <c r="AC510" i="2"/>
  <c r="AE510" i="2" s="1"/>
  <c r="AB510" i="2"/>
  <c r="Z510" i="2"/>
  <c r="U510" i="2"/>
  <c r="P510" i="2"/>
  <c r="N510" i="2"/>
  <c r="M510" i="2"/>
  <c r="K510" i="2"/>
  <c r="F510" i="2"/>
  <c r="AY509" i="2"/>
  <c r="AT509" i="2"/>
  <c r="AO509" i="2"/>
  <c r="AJ509" i="2"/>
  <c r="AC509" i="2"/>
  <c r="AB509" i="2"/>
  <c r="AE509" i="2" s="1"/>
  <c r="Z509" i="2"/>
  <c r="U509" i="2"/>
  <c r="N509" i="2"/>
  <c r="M509" i="2"/>
  <c r="P509" i="2" s="1"/>
  <c r="K509" i="2"/>
  <c r="F509" i="2"/>
  <c r="AY508" i="2"/>
  <c r="AT508" i="2"/>
  <c r="AO508" i="2"/>
  <c r="AJ508" i="2"/>
  <c r="AC508" i="2"/>
  <c r="AE508" i="2" s="1"/>
  <c r="AB508" i="2"/>
  <c r="Z508" i="2"/>
  <c r="U508" i="2"/>
  <c r="N508" i="2"/>
  <c r="M508" i="2"/>
  <c r="P508" i="2" s="1"/>
  <c r="K508" i="2"/>
  <c r="F508" i="2"/>
  <c r="AY507" i="2"/>
  <c r="AT507" i="2"/>
  <c r="AO507" i="2"/>
  <c r="AJ507" i="2"/>
  <c r="AC507" i="2"/>
  <c r="AB507" i="2"/>
  <c r="AE507" i="2" s="1"/>
  <c r="Z507" i="2"/>
  <c r="U507" i="2"/>
  <c r="N507" i="2"/>
  <c r="M507" i="2"/>
  <c r="P507" i="2" s="1"/>
  <c r="K507" i="2"/>
  <c r="F507" i="2"/>
  <c r="AY506" i="2"/>
  <c r="AT506" i="2"/>
  <c r="AO506" i="2"/>
  <c r="AJ506" i="2"/>
  <c r="AC506" i="2"/>
  <c r="AE506" i="2" s="1"/>
  <c r="AB506" i="2"/>
  <c r="Z506" i="2"/>
  <c r="U506" i="2"/>
  <c r="P506" i="2"/>
  <c r="N506" i="2"/>
  <c r="M506" i="2"/>
  <c r="K506" i="2"/>
  <c r="F506" i="2"/>
  <c r="AY505" i="2"/>
  <c r="AT505" i="2"/>
  <c r="AO505" i="2"/>
  <c r="AJ505" i="2"/>
  <c r="AC505" i="2"/>
  <c r="AB505" i="2"/>
  <c r="AE505" i="2" s="1"/>
  <c r="Z505" i="2"/>
  <c r="U505" i="2"/>
  <c r="N505" i="2"/>
  <c r="M505" i="2"/>
  <c r="P505" i="2" s="1"/>
  <c r="K505" i="2"/>
  <c r="F505" i="2"/>
  <c r="AY504" i="2"/>
  <c r="AT504" i="2"/>
  <c r="AO504" i="2"/>
  <c r="AJ504" i="2"/>
  <c r="AC504" i="2"/>
  <c r="AE504" i="2" s="1"/>
  <c r="AB504" i="2"/>
  <c r="Z504" i="2"/>
  <c r="U504" i="2"/>
  <c r="P504" i="2"/>
  <c r="N504" i="2"/>
  <c r="M504" i="2"/>
  <c r="K504" i="2"/>
  <c r="F504" i="2"/>
  <c r="AY503" i="2"/>
  <c r="AT503" i="2"/>
  <c r="AO503" i="2"/>
  <c r="AJ503" i="2"/>
  <c r="AC503" i="2"/>
  <c r="AB503" i="2"/>
  <c r="Z503" i="2"/>
  <c r="U503" i="2"/>
  <c r="N503" i="2"/>
  <c r="M503" i="2"/>
  <c r="K503" i="2"/>
  <c r="F503" i="2"/>
  <c r="AY502" i="2"/>
  <c r="AT502" i="2"/>
  <c r="AO502" i="2"/>
  <c r="AJ502" i="2"/>
  <c r="AE502" i="2"/>
  <c r="AC502" i="2"/>
  <c r="AB502" i="2"/>
  <c r="Z502" i="2"/>
  <c r="U502" i="2"/>
  <c r="P502" i="2"/>
  <c r="N502" i="2"/>
  <c r="M502" i="2"/>
  <c r="K502" i="2"/>
  <c r="F502" i="2"/>
  <c r="AY501" i="2"/>
  <c r="AT501" i="2"/>
  <c r="AO501" i="2"/>
  <c r="AJ501" i="2"/>
  <c r="AC501" i="2"/>
  <c r="AB501" i="2"/>
  <c r="AE501" i="2" s="1"/>
  <c r="Z501" i="2"/>
  <c r="U501" i="2"/>
  <c r="P501" i="2"/>
  <c r="N501" i="2"/>
  <c r="M501" i="2"/>
  <c r="K501" i="2"/>
  <c r="F501" i="2"/>
  <c r="AY500" i="2"/>
  <c r="AT500" i="2"/>
  <c r="AO500" i="2"/>
  <c r="AJ500" i="2"/>
  <c r="AC500" i="2"/>
  <c r="AE500" i="2" s="1"/>
  <c r="AB500" i="2"/>
  <c r="Z500" i="2"/>
  <c r="U500" i="2"/>
  <c r="N500" i="2"/>
  <c r="M500" i="2"/>
  <c r="P500" i="2" s="1"/>
  <c r="K500" i="2"/>
  <c r="F500" i="2"/>
  <c r="AY499" i="2"/>
  <c r="AT499" i="2"/>
  <c r="AO499" i="2"/>
  <c r="AJ499" i="2"/>
  <c r="AC499" i="2"/>
  <c r="AB499" i="2"/>
  <c r="AE499" i="2" s="1"/>
  <c r="Z499" i="2"/>
  <c r="U499" i="2"/>
  <c r="N499" i="2"/>
  <c r="M499" i="2"/>
  <c r="K499" i="2"/>
  <c r="F499" i="2"/>
  <c r="AY498" i="2"/>
  <c r="AT498" i="2"/>
  <c r="AO498" i="2"/>
  <c r="AJ498" i="2"/>
  <c r="AE498" i="2"/>
  <c r="AC498" i="2"/>
  <c r="AB498" i="2"/>
  <c r="Z498" i="2"/>
  <c r="U498" i="2"/>
  <c r="P498" i="2"/>
  <c r="N498" i="2"/>
  <c r="M498" i="2"/>
  <c r="K498" i="2"/>
  <c r="F498" i="2"/>
  <c r="AY497" i="2"/>
  <c r="AT497" i="2"/>
  <c r="AO497" i="2"/>
  <c r="AJ497" i="2"/>
  <c r="AE497" i="2"/>
  <c r="AC497" i="2"/>
  <c r="AB497" i="2"/>
  <c r="Z497" i="2"/>
  <c r="U497" i="2"/>
  <c r="N497" i="2"/>
  <c r="M497" i="2"/>
  <c r="P497" i="2" s="1"/>
  <c r="K497" i="2"/>
  <c r="F497" i="2"/>
  <c r="AY496" i="2"/>
  <c r="AT496" i="2"/>
  <c r="AO496" i="2"/>
  <c r="AJ496" i="2"/>
  <c r="AC496" i="2"/>
  <c r="AB496" i="2"/>
  <c r="AE496" i="2" s="1"/>
  <c r="Z496" i="2"/>
  <c r="U496" i="2"/>
  <c r="N496" i="2"/>
  <c r="M496" i="2"/>
  <c r="P496" i="2" s="1"/>
  <c r="K496" i="2"/>
  <c r="F496" i="2"/>
  <c r="AY495" i="2"/>
  <c r="AT495" i="2"/>
  <c r="AO495" i="2"/>
  <c r="AJ495" i="2"/>
  <c r="AC495" i="2"/>
  <c r="AB495" i="2"/>
  <c r="Z495" i="2"/>
  <c r="U495" i="2"/>
  <c r="P495" i="2"/>
  <c r="N495" i="2"/>
  <c r="M495" i="2"/>
  <c r="K495" i="2"/>
  <c r="F495" i="2"/>
  <c r="AY494" i="2"/>
  <c r="AT494" i="2"/>
  <c r="AO494" i="2"/>
  <c r="AJ494" i="2"/>
  <c r="AE494" i="2"/>
  <c r="AC494" i="2"/>
  <c r="AB494" i="2"/>
  <c r="Z494" i="2"/>
  <c r="U494" i="2"/>
  <c r="N494" i="2"/>
  <c r="M494" i="2"/>
  <c r="P494" i="2" s="1"/>
  <c r="K494" i="2"/>
  <c r="F494" i="2"/>
  <c r="AY493" i="2"/>
  <c r="AT493" i="2"/>
  <c r="AO493" i="2"/>
  <c r="AJ493" i="2"/>
  <c r="AC493" i="2"/>
  <c r="AE493" i="2" s="1"/>
  <c r="AB493" i="2"/>
  <c r="Z493" i="2"/>
  <c r="U493" i="2"/>
  <c r="P493" i="2"/>
  <c r="N493" i="2"/>
  <c r="M493" i="2"/>
  <c r="K493" i="2"/>
  <c r="F493" i="2"/>
  <c r="AY492" i="2"/>
  <c r="AT492" i="2"/>
  <c r="AO492" i="2"/>
  <c r="AJ492" i="2"/>
  <c r="AC492" i="2"/>
  <c r="AB492" i="2"/>
  <c r="Z492" i="2"/>
  <c r="U492" i="2"/>
  <c r="N492" i="2"/>
  <c r="M492" i="2"/>
  <c r="P492" i="2" s="1"/>
  <c r="K492" i="2"/>
  <c r="F492" i="2"/>
  <c r="AY491" i="2"/>
  <c r="AT491" i="2"/>
  <c r="AO491" i="2"/>
  <c r="AJ491" i="2"/>
  <c r="AC491" i="2"/>
  <c r="AB491" i="2"/>
  <c r="AE491" i="2" s="1"/>
  <c r="Z491" i="2"/>
  <c r="U491" i="2"/>
  <c r="P491" i="2"/>
  <c r="N491" i="2"/>
  <c r="M491" i="2"/>
  <c r="K491" i="2"/>
  <c r="F491" i="2"/>
  <c r="AY490" i="2"/>
  <c r="AT490" i="2"/>
  <c r="AO490" i="2"/>
  <c r="AJ490" i="2"/>
  <c r="AE490" i="2"/>
  <c r="AC490" i="2"/>
  <c r="AB490" i="2"/>
  <c r="Z490" i="2"/>
  <c r="U490" i="2"/>
  <c r="P490" i="2"/>
  <c r="N490" i="2"/>
  <c r="M490" i="2"/>
  <c r="K490" i="2"/>
  <c r="F490" i="2"/>
  <c r="AY489" i="2"/>
  <c r="AT489" i="2"/>
  <c r="AO489" i="2"/>
  <c r="AJ489" i="2"/>
  <c r="AC489" i="2"/>
  <c r="AE489" i="2" s="1"/>
  <c r="AB489" i="2"/>
  <c r="Z489" i="2"/>
  <c r="U489" i="2"/>
  <c r="N489" i="2"/>
  <c r="M489" i="2"/>
  <c r="P489" i="2" s="1"/>
  <c r="K489" i="2"/>
  <c r="F489" i="2"/>
  <c r="AY488" i="2"/>
  <c r="AT488" i="2"/>
  <c r="AO488" i="2"/>
  <c r="AJ488" i="2"/>
  <c r="AC488" i="2"/>
  <c r="AB488" i="2"/>
  <c r="AE488" i="2" s="1"/>
  <c r="Z488" i="2"/>
  <c r="U488" i="2"/>
  <c r="N488" i="2"/>
  <c r="M488" i="2"/>
  <c r="P488" i="2" s="1"/>
  <c r="K488" i="2"/>
  <c r="F488" i="2"/>
  <c r="AY487" i="2"/>
  <c r="AT487" i="2"/>
  <c r="AO487" i="2"/>
  <c r="AJ487" i="2"/>
  <c r="AC487" i="2"/>
  <c r="AB487" i="2"/>
  <c r="Z487" i="2"/>
  <c r="U487" i="2"/>
  <c r="P487" i="2"/>
  <c r="N487" i="2"/>
  <c r="M487" i="2"/>
  <c r="K487" i="2"/>
  <c r="F487" i="2"/>
  <c r="AY486" i="2"/>
  <c r="AT486" i="2"/>
  <c r="AO486" i="2"/>
  <c r="AJ486" i="2"/>
  <c r="AE486" i="2"/>
  <c r="AC486" i="2"/>
  <c r="AB486" i="2"/>
  <c r="Z486" i="2"/>
  <c r="U486" i="2"/>
  <c r="N486" i="2"/>
  <c r="M486" i="2"/>
  <c r="P486" i="2" s="1"/>
  <c r="K486" i="2"/>
  <c r="F486" i="2"/>
  <c r="AY485" i="2"/>
  <c r="AT485" i="2"/>
  <c r="AO485" i="2"/>
  <c r="AJ485" i="2"/>
  <c r="AC485" i="2"/>
  <c r="AE485" i="2" s="1"/>
  <c r="AB485" i="2"/>
  <c r="Z485" i="2"/>
  <c r="U485" i="2"/>
  <c r="P485" i="2"/>
  <c r="N485" i="2"/>
  <c r="M485" i="2"/>
  <c r="K485" i="2"/>
  <c r="F485" i="2"/>
  <c r="AY484" i="2"/>
  <c r="AT484" i="2"/>
  <c r="AO484" i="2"/>
  <c r="AJ484" i="2"/>
  <c r="AC484" i="2"/>
  <c r="AB484" i="2"/>
  <c r="Z484" i="2"/>
  <c r="U484" i="2"/>
  <c r="N484" i="2"/>
  <c r="M484" i="2"/>
  <c r="P484" i="2" s="1"/>
  <c r="K484" i="2"/>
  <c r="F484" i="2"/>
  <c r="AY483" i="2"/>
  <c r="AT483" i="2"/>
  <c r="AO483" i="2"/>
  <c r="AJ483" i="2"/>
  <c r="AC483" i="2"/>
  <c r="AB483" i="2"/>
  <c r="AE483" i="2" s="1"/>
  <c r="Z483" i="2"/>
  <c r="U483" i="2"/>
  <c r="P483" i="2"/>
  <c r="N483" i="2"/>
  <c r="M483" i="2"/>
  <c r="K483" i="2"/>
  <c r="F483" i="2"/>
  <c r="AY482" i="2"/>
  <c r="AT482" i="2"/>
  <c r="AO482" i="2"/>
  <c r="AJ482" i="2"/>
  <c r="AE482" i="2"/>
  <c r="AC482" i="2"/>
  <c r="AB482" i="2"/>
  <c r="Z482" i="2"/>
  <c r="U482" i="2"/>
  <c r="P482" i="2"/>
  <c r="N482" i="2"/>
  <c r="M482" i="2"/>
  <c r="K482" i="2"/>
  <c r="F482" i="2"/>
  <c r="AY481" i="2"/>
  <c r="AT481" i="2"/>
  <c r="AO481" i="2"/>
  <c r="AJ481" i="2"/>
  <c r="AC481" i="2"/>
  <c r="AE481" i="2" s="1"/>
  <c r="AB481" i="2"/>
  <c r="Z481" i="2"/>
  <c r="U481" i="2"/>
  <c r="N481" i="2"/>
  <c r="M481" i="2"/>
  <c r="P481" i="2" s="1"/>
  <c r="K481" i="2"/>
  <c r="F481" i="2"/>
  <c r="AY480" i="2"/>
  <c r="AT480" i="2"/>
  <c r="AO480" i="2"/>
  <c r="AJ480" i="2"/>
  <c r="AC480" i="2"/>
  <c r="AB480" i="2"/>
  <c r="AE480" i="2" s="1"/>
  <c r="Z480" i="2"/>
  <c r="U480" i="2"/>
  <c r="N480" i="2"/>
  <c r="M480" i="2"/>
  <c r="P480" i="2" s="1"/>
  <c r="K480" i="2"/>
  <c r="F480" i="2"/>
  <c r="AY479" i="2"/>
  <c r="AT479" i="2"/>
  <c r="AO479" i="2"/>
  <c r="AJ479" i="2"/>
  <c r="AC479" i="2"/>
  <c r="AB479" i="2"/>
  <c r="Z479" i="2"/>
  <c r="U479" i="2"/>
  <c r="P479" i="2"/>
  <c r="N479" i="2"/>
  <c r="M479" i="2"/>
  <c r="K479" i="2"/>
  <c r="F479" i="2"/>
  <c r="AY478" i="2"/>
  <c r="AT478" i="2"/>
  <c r="AO478" i="2"/>
  <c r="AJ478" i="2"/>
  <c r="AE478" i="2"/>
  <c r="AC478" i="2"/>
  <c r="AB478" i="2"/>
  <c r="Z478" i="2"/>
  <c r="U478" i="2"/>
  <c r="N478" i="2"/>
  <c r="M478" i="2"/>
  <c r="P478" i="2" s="1"/>
  <c r="K478" i="2"/>
  <c r="F478" i="2"/>
  <c r="AY477" i="2"/>
  <c r="AT477" i="2"/>
  <c r="AO477" i="2"/>
  <c r="AJ477" i="2"/>
  <c r="AC477" i="2"/>
  <c r="AE477" i="2" s="1"/>
  <c r="AB477" i="2"/>
  <c r="Z477" i="2"/>
  <c r="U477" i="2"/>
  <c r="P477" i="2"/>
  <c r="N477" i="2"/>
  <c r="M477" i="2"/>
  <c r="K477" i="2"/>
  <c r="F477" i="2"/>
  <c r="AY476" i="2"/>
  <c r="AT476" i="2"/>
  <c r="AO476" i="2"/>
  <c r="AJ476" i="2"/>
  <c r="AC476" i="2"/>
  <c r="AB476" i="2"/>
  <c r="Z476" i="2"/>
  <c r="U476" i="2"/>
  <c r="N476" i="2"/>
  <c r="M476" i="2"/>
  <c r="P476" i="2" s="1"/>
  <c r="K476" i="2"/>
  <c r="F476" i="2"/>
  <c r="AY475" i="2"/>
  <c r="AT475" i="2"/>
  <c r="AO475" i="2"/>
  <c r="AJ475" i="2"/>
  <c r="AC475" i="2"/>
  <c r="AB475" i="2"/>
  <c r="AE475" i="2" s="1"/>
  <c r="Z475" i="2"/>
  <c r="U475" i="2"/>
  <c r="P475" i="2"/>
  <c r="N475" i="2"/>
  <c r="M475" i="2"/>
  <c r="K475" i="2"/>
  <c r="F475" i="2"/>
  <c r="AY474" i="2"/>
  <c r="AT474" i="2"/>
  <c r="AO474" i="2"/>
  <c r="AJ474" i="2"/>
  <c r="AC474" i="2"/>
  <c r="AE474" i="2" s="1"/>
  <c r="AB474" i="2"/>
  <c r="Z474" i="2"/>
  <c r="U474" i="2"/>
  <c r="P474" i="2"/>
  <c r="N474" i="2"/>
  <c r="M474" i="2"/>
  <c r="K474" i="2"/>
  <c r="F474" i="2"/>
  <c r="AY473" i="2"/>
  <c r="AT473" i="2"/>
  <c r="AO473" i="2"/>
  <c r="AJ473" i="2"/>
  <c r="AC473" i="2"/>
  <c r="AE473" i="2" s="1"/>
  <c r="AB473" i="2"/>
  <c r="Z473" i="2"/>
  <c r="U473" i="2"/>
  <c r="N473" i="2"/>
  <c r="M473" i="2"/>
  <c r="P473" i="2" s="1"/>
  <c r="K473" i="2"/>
  <c r="F473" i="2"/>
  <c r="AY472" i="2"/>
  <c r="AT472" i="2"/>
  <c r="AO472" i="2"/>
  <c r="AJ472" i="2"/>
  <c r="AC472" i="2"/>
  <c r="AB472" i="2"/>
  <c r="AE472" i="2" s="1"/>
  <c r="Z472" i="2"/>
  <c r="U472" i="2"/>
  <c r="N472" i="2"/>
  <c r="M472" i="2"/>
  <c r="P472" i="2" s="1"/>
  <c r="K472" i="2"/>
  <c r="F472" i="2"/>
  <c r="AY471" i="2"/>
  <c r="AT471" i="2"/>
  <c r="AO471" i="2"/>
  <c r="AJ471" i="2"/>
  <c r="AC471" i="2"/>
  <c r="AB471" i="2"/>
  <c r="AE471" i="2" s="1"/>
  <c r="Z471" i="2"/>
  <c r="U471" i="2"/>
  <c r="P471" i="2"/>
  <c r="N471" i="2"/>
  <c r="M471" i="2"/>
  <c r="K471" i="2"/>
  <c r="F471" i="2"/>
  <c r="AY470" i="2"/>
  <c r="AT470" i="2"/>
  <c r="AO470" i="2"/>
  <c r="AJ470" i="2"/>
  <c r="AC470" i="2"/>
  <c r="AE470" i="2" s="1"/>
  <c r="AB470" i="2"/>
  <c r="Z470" i="2"/>
  <c r="U470" i="2"/>
  <c r="P470" i="2"/>
  <c r="N470" i="2"/>
  <c r="M470" i="2"/>
  <c r="K470" i="2"/>
  <c r="F470" i="2"/>
  <c r="AY469" i="2"/>
  <c r="AT469" i="2"/>
  <c r="AO469" i="2"/>
  <c r="AJ469" i="2"/>
  <c r="AC469" i="2"/>
  <c r="AE469" i="2" s="1"/>
  <c r="AB469" i="2"/>
  <c r="Z469" i="2"/>
  <c r="U469" i="2"/>
  <c r="P469" i="2"/>
  <c r="N469" i="2"/>
  <c r="M469" i="2"/>
  <c r="K469" i="2"/>
  <c r="F469" i="2"/>
  <c r="AY468" i="2"/>
  <c r="AT468" i="2"/>
  <c r="AO468" i="2"/>
  <c r="AJ468" i="2"/>
  <c r="AC468" i="2"/>
  <c r="AB468" i="2"/>
  <c r="Z468" i="2"/>
  <c r="U468" i="2"/>
  <c r="N468" i="2"/>
  <c r="M468" i="2"/>
  <c r="P468" i="2" s="1"/>
  <c r="K468" i="2"/>
  <c r="F468" i="2"/>
  <c r="AY467" i="2"/>
  <c r="AT467" i="2"/>
  <c r="AO467" i="2"/>
  <c r="AJ467" i="2"/>
  <c r="AC467" i="2"/>
  <c r="AB467" i="2"/>
  <c r="AE467" i="2" s="1"/>
  <c r="Z467" i="2"/>
  <c r="U467" i="2"/>
  <c r="P467" i="2"/>
  <c r="N467" i="2"/>
  <c r="M467" i="2"/>
  <c r="K467" i="2"/>
  <c r="F467" i="2"/>
  <c r="AY466" i="2"/>
  <c r="AT466" i="2"/>
  <c r="AO466" i="2"/>
  <c r="AJ466" i="2"/>
  <c r="AE466" i="2"/>
  <c r="AC466" i="2"/>
  <c r="AB466" i="2"/>
  <c r="Z466" i="2"/>
  <c r="U466" i="2"/>
  <c r="N466" i="2"/>
  <c r="M466" i="2"/>
  <c r="P466" i="2" s="1"/>
  <c r="K466" i="2"/>
  <c r="F466" i="2"/>
  <c r="AY465" i="2"/>
  <c r="AT465" i="2"/>
  <c r="AO465" i="2"/>
  <c r="AJ465" i="2"/>
  <c r="AC465" i="2"/>
  <c r="AE465" i="2" s="1"/>
  <c r="AB465" i="2"/>
  <c r="Z465" i="2"/>
  <c r="U465" i="2"/>
  <c r="N465" i="2"/>
  <c r="M465" i="2"/>
  <c r="P465" i="2" s="1"/>
  <c r="K465" i="2"/>
  <c r="F465" i="2"/>
  <c r="AY464" i="2"/>
  <c r="AT464" i="2"/>
  <c r="AO464" i="2"/>
  <c r="AJ464" i="2"/>
  <c r="AC464" i="2"/>
  <c r="AB464" i="2"/>
  <c r="AE464" i="2" s="1"/>
  <c r="Z464" i="2"/>
  <c r="U464" i="2"/>
  <c r="N464" i="2"/>
  <c r="M464" i="2"/>
  <c r="P464" i="2" s="1"/>
  <c r="K464" i="2"/>
  <c r="F464" i="2"/>
  <c r="AY463" i="2"/>
  <c r="AT463" i="2"/>
  <c r="AO463" i="2"/>
  <c r="AJ463" i="2"/>
  <c r="AC463" i="2"/>
  <c r="AB463" i="2"/>
  <c r="Z463" i="2"/>
  <c r="U463" i="2"/>
  <c r="P463" i="2"/>
  <c r="N463" i="2"/>
  <c r="M463" i="2"/>
  <c r="K463" i="2"/>
  <c r="F463" i="2"/>
  <c r="AY462" i="2"/>
  <c r="AT462" i="2"/>
  <c r="AO462" i="2"/>
  <c r="AJ462" i="2"/>
  <c r="AE462" i="2"/>
  <c r="AC462" i="2"/>
  <c r="AB462" i="2"/>
  <c r="Z462" i="2"/>
  <c r="U462" i="2"/>
  <c r="P462" i="2"/>
  <c r="N462" i="2"/>
  <c r="M462" i="2"/>
  <c r="K462" i="2"/>
  <c r="F462" i="2"/>
  <c r="AY461" i="2"/>
  <c r="AT461" i="2"/>
  <c r="AO461" i="2"/>
  <c r="AJ461" i="2"/>
  <c r="AC461" i="2"/>
  <c r="AE461" i="2" s="1"/>
  <c r="AB461" i="2"/>
  <c r="Z461" i="2"/>
  <c r="U461" i="2"/>
  <c r="P461" i="2"/>
  <c r="N461" i="2"/>
  <c r="M461" i="2"/>
  <c r="K461" i="2"/>
  <c r="F461" i="2"/>
  <c r="AY460" i="2"/>
  <c r="AT460" i="2"/>
  <c r="AO460" i="2"/>
  <c r="AJ460" i="2"/>
  <c r="AC460" i="2"/>
  <c r="AB460" i="2"/>
  <c r="Z460" i="2"/>
  <c r="U460" i="2"/>
  <c r="N460" i="2"/>
  <c r="M460" i="2"/>
  <c r="P460" i="2" s="1"/>
  <c r="K460" i="2"/>
  <c r="F460" i="2"/>
  <c r="AY459" i="2"/>
  <c r="AT459" i="2"/>
  <c r="AO459" i="2"/>
  <c r="AJ459" i="2"/>
  <c r="AC459" i="2"/>
  <c r="AB459" i="2"/>
  <c r="AE459" i="2" s="1"/>
  <c r="Z459" i="2"/>
  <c r="U459" i="2"/>
  <c r="P459" i="2"/>
  <c r="N459" i="2"/>
  <c r="M459" i="2"/>
  <c r="K459" i="2"/>
  <c r="F459" i="2"/>
  <c r="AY458" i="2"/>
  <c r="AT458" i="2"/>
  <c r="AO458" i="2"/>
  <c r="AJ458" i="2"/>
  <c r="AC458" i="2"/>
  <c r="AE458" i="2" s="1"/>
  <c r="AB458" i="2"/>
  <c r="Z458" i="2"/>
  <c r="U458" i="2"/>
  <c r="N458" i="2"/>
  <c r="M458" i="2"/>
  <c r="P458" i="2" s="1"/>
  <c r="K458" i="2"/>
  <c r="F458" i="2"/>
  <c r="AW455" i="2"/>
  <c r="AV455" i="2"/>
  <c r="AR455" i="2"/>
  <c r="AQ455" i="2"/>
  <c r="AT455" i="2" s="1"/>
  <c r="AM455" i="2"/>
  <c r="AL455" i="2"/>
  <c r="AO455" i="2" s="1"/>
  <c r="AJ455" i="2"/>
  <c r="AH455" i="2"/>
  <c r="AG455" i="2"/>
  <c r="X455" i="2"/>
  <c r="W455" i="2"/>
  <c r="Z455" i="2" s="1"/>
  <c r="S455" i="2"/>
  <c r="AC455" i="2" s="1"/>
  <c r="R455" i="2"/>
  <c r="AB455" i="2" s="1"/>
  <c r="I455" i="2"/>
  <c r="H455" i="2"/>
  <c r="D455" i="2"/>
  <c r="C455" i="2"/>
  <c r="M455" i="2" s="1"/>
  <c r="AY453" i="2"/>
  <c r="AT453" i="2"/>
  <c r="AO453" i="2"/>
  <c r="AJ453" i="2"/>
  <c r="AC453" i="2"/>
  <c r="AB453" i="2"/>
  <c r="Z453" i="2"/>
  <c r="U453" i="2"/>
  <c r="N453" i="2"/>
  <c r="M453" i="2"/>
  <c r="P453" i="2" s="1"/>
  <c r="K453" i="2"/>
  <c r="F453" i="2"/>
  <c r="AY452" i="2"/>
  <c r="AT452" i="2"/>
  <c r="AO452" i="2"/>
  <c r="AJ452" i="2"/>
  <c r="AC452" i="2"/>
  <c r="AB452" i="2"/>
  <c r="AE452" i="2" s="1"/>
  <c r="Z452" i="2"/>
  <c r="U452" i="2"/>
  <c r="P452" i="2"/>
  <c r="N452" i="2"/>
  <c r="M452" i="2"/>
  <c r="K452" i="2"/>
  <c r="F452" i="2"/>
  <c r="AY451" i="2"/>
  <c r="AT451" i="2"/>
  <c r="AO451" i="2"/>
  <c r="AJ451" i="2"/>
  <c r="AC451" i="2"/>
  <c r="AB451" i="2"/>
  <c r="AE451" i="2" s="1"/>
  <c r="Z451" i="2"/>
  <c r="U451" i="2"/>
  <c r="P451" i="2"/>
  <c r="N451" i="2"/>
  <c r="M451" i="2"/>
  <c r="K451" i="2"/>
  <c r="F451" i="2"/>
  <c r="AY450" i="2"/>
  <c r="AT450" i="2"/>
  <c r="AO450" i="2"/>
  <c r="AJ450" i="2"/>
  <c r="AC450" i="2"/>
  <c r="AE450" i="2" s="1"/>
  <c r="AB450" i="2"/>
  <c r="Z450" i="2"/>
  <c r="U450" i="2"/>
  <c r="N450" i="2"/>
  <c r="M450" i="2"/>
  <c r="P450" i="2" s="1"/>
  <c r="K450" i="2"/>
  <c r="F450" i="2"/>
  <c r="AY449" i="2"/>
  <c r="AT449" i="2"/>
  <c r="AO449" i="2"/>
  <c r="AJ449" i="2"/>
  <c r="AC449" i="2"/>
  <c r="AB449" i="2"/>
  <c r="AE449" i="2" s="1"/>
  <c r="Z449" i="2"/>
  <c r="U449" i="2"/>
  <c r="N449" i="2"/>
  <c r="M449" i="2"/>
  <c r="P449" i="2" s="1"/>
  <c r="K449" i="2"/>
  <c r="F449" i="2"/>
  <c r="AY448" i="2"/>
  <c r="AT448" i="2"/>
  <c r="AO448" i="2"/>
  <c r="AJ448" i="2"/>
  <c r="AC448" i="2"/>
  <c r="AB448" i="2"/>
  <c r="Z448" i="2"/>
  <c r="U448" i="2"/>
  <c r="P448" i="2"/>
  <c r="N448" i="2"/>
  <c r="M448" i="2"/>
  <c r="K448" i="2"/>
  <c r="F448" i="2"/>
  <c r="AY447" i="2"/>
  <c r="AT447" i="2"/>
  <c r="AO447" i="2"/>
  <c r="AJ447" i="2"/>
  <c r="AC447" i="2"/>
  <c r="AB447" i="2"/>
  <c r="AE447" i="2" s="1"/>
  <c r="Z447" i="2"/>
  <c r="U447" i="2"/>
  <c r="P447" i="2"/>
  <c r="N447" i="2"/>
  <c r="M447" i="2"/>
  <c r="K447" i="2"/>
  <c r="F447" i="2"/>
  <c r="AY446" i="2"/>
  <c r="AT446" i="2"/>
  <c r="AO446" i="2"/>
  <c r="AJ446" i="2"/>
  <c r="AC446" i="2"/>
  <c r="AE446" i="2" s="1"/>
  <c r="AB446" i="2"/>
  <c r="Z446" i="2"/>
  <c r="U446" i="2"/>
  <c r="P446" i="2"/>
  <c r="N446" i="2"/>
  <c r="M446" i="2"/>
  <c r="K446" i="2"/>
  <c r="F446" i="2"/>
  <c r="AY445" i="2"/>
  <c r="AT445" i="2"/>
  <c r="AO445" i="2"/>
  <c r="AJ445" i="2"/>
  <c r="AC445" i="2"/>
  <c r="AB445" i="2"/>
  <c r="AE445" i="2" s="1"/>
  <c r="Z445" i="2"/>
  <c r="U445" i="2"/>
  <c r="N445" i="2"/>
  <c r="M445" i="2"/>
  <c r="P445" i="2" s="1"/>
  <c r="K445" i="2"/>
  <c r="F445" i="2"/>
  <c r="AY444" i="2"/>
  <c r="AT444" i="2"/>
  <c r="AO444" i="2"/>
  <c r="AJ444" i="2"/>
  <c r="AC444" i="2"/>
  <c r="AB444" i="2"/>
  <c r="AE444" i="2" s="1"/>
  <c r="Z444" i="2"/>
  <c r="U444" i="2"/>
  <c r="P444" i="2"/>
  <c r="N444" i="2"/>
  <c r="M444" i="2"/>
  <c r="K444" i="2"/>
  <c r="F444" i="2"/>
  <c r="AY443" i="2"/>
  <c r="AT443" i="2"/>
  <c r="AO443" i="2"/>
  <c r="AJ443" i="2"/>
  <c r="AC443" i="2"/>
  <c r="AB443" i="2"/>
  <c r="AE443" i="2" s="1"/>
  <c r="Z443" i="2"/>
  <c r="U443" i="2"/>
  <c r="N443" i="2"/>
  <c r="M443" i="2"/>
  <c r="P443" i="2" s="1"/>
  <c r="K443" i="2"/>
  <c r="F443" i="2"/>
  <c r="AY442" i="2"/>
  <c r="AT442" i="2"/>
  <c r="AO442" i="2"/>
  <c r="AJ442" i="2"/>
  <c r="AC442" i="2"/>
  <c r="AE442" i="2" s="1"/>
  <c r="AB442" i="2"/>
  <c r="Z442" i="2"/>
  <c r="U442" i="2"/>
  <c r="N442" i="2"/>
  <c r="M442" i="2"/>
  <c r="P442" i="2" s="1"/>
  <c r="K442" i="2"/>
  <c r="F442" i="2"/>
  <c r="AY441" i="2"/>
  <c r="AT441" i="2"/>
  <c r="AO441" i="2"/>
  <c r="AJ441" i="2"/>
  <c r="AC441" i="2"/>
  <c r="AB441" i="2"/>
  <c r="AE441" i="2" s="1"/>
  <c r="Z441" i="2"/>
  <c r="U441" i="2"/>
  <c r="N441" i="2"/>
  <c r="M441" i="2"/>
  <c r="P441" i="2" s="1"/>
  <c r="K441" i="2"/>
  <c r="F441" i="2"/>
  <c r="AY440" i="2"/>
  <c r="AT440" i="2"/>
  <c r="AO440" i="2"/>
  <c r="AJ440" i="2"/>
  <c r="AC440" i="2"/>
  <c r="AB440" i="2"/>
  <c r="Z440" i="2"/>
  <c r="U440" i="2"/>
  <c r="P440" i="2"/>
  <c r="N440" i="2"/>
  <c r="M440" i="2"/>
  <c r="K440" i="2"/>
  <c r="F440" i="2"/>
  <c r="AY439" i="2"/>
  <c r="AT439" i="2"/>
  <c r="AO439" i="2"/>
  <c r="AJ439" i="2"/>
  <c r="AC439" i="2"/>
  <c r="AB439" i="2"/>
  <c r="AE439" i="2" s="1"/>
  <c r="Z439" i="2"/>
  <c r="U439" i="2"/>
  <c r="P439" i="2"/>
  <c r="N439" i="2"/>
  <c r="M439" i="2"/>
  <c r="K439" i="2"/>
  <c r="F439" i="2"/>
  <c r="AY438" i="2"/>
  <c r="AT438" i="2"/>
  <c r="AO438" i="2"/>
  <c r="AJ438" i="2"/>
  <c r="AC438" i="2"/>
  <c r="AE438" i="2" s="1"/>
  <c r="AB438" i="2"/>
  <c r="Z438" i="2"/>
  <c r="U438" i="2"/>
  <c r="N438" i="2"/>
  <c r="M438" i="2"/>
  <c r="P438" i="2" s="1"/>
  <c r="K438" i="2"/>
  <c r="F438" i="2"/>
  <c r="AY437" i="2"/>
  <c r="AT437" i="2"/>
  <c r="AO437" i="2"/>
  <c r="AJ437" i="2"/>
  <c r="AC437" i="2"/>
  <c r="AB437" i="2"/>
  <c r="AE437" i="2" s="1"/>
  <c r="Z437" i="2"/>
  <c r="U437" i="2"/>
  <c r="N437" i="2"/>
  <c r="M437" i="2"/>
  <c r="P437" i="2" s="1"/>
  <c r="K437" i="2"/>
  <c r="F437" i="2"/>
  <c r="AY436" i="2"/>
  <c r="AT436" i="2"/>
  <c r="AO436" i="2"/>
  <c r="AJ436" i="2"/>
  <c r="AC436" i="2"/>
  <c r="AB436" i="2"/>
  <c r="Z436" i="2"/>
  <c r="U436" i="2"/>
  <c r="P436" i="2"/>
  <c r="N436" i="2"/>
  <c r="M436" i="2"/>
  <c r="K436" i="2"/>
  <c r="F436" i="2"/>
  <c r="AY435" i="2"/>
  <c r="AT435" i="2"/>
  <c r="AO435" i="2"/>
  <c r="AJ435" i="2"/>
  <c r="AC435" i="2"/>
  <c r="AB435" i="2"/>
  <c r="AE435" i="2" s="1"/>
  <c r="Z435" i="2"/>
  <c r="U435" i="2"/>
  <c r="N435" i="2"/>
  <c r="M435" i="2"/>
  <c r="P435" i="2" s="1"/>
  <c r="K435" i="2"/>
  <c r="F435" i="2"/>
  <c r="AY434" i="2"/>
  <c r="AT434" i="2"/>
  <c r="AO434" i="2"/>
  <c r="AJ434" i="2"/>
  <c r="AC434" i="2"/>
  <c r="AE434" i="2" s="1"/>
  <c r="AB434" i="2"/>
  <c r="Z434" i="2"/>
  <c r="U434" i="2"/>
  <c r="P434" i="2"/>
  <c r="N434" i="2"/>
  <c r="M434" i="2"/>
  <c r="K434" i="2"/>
  <c r="F434" i="2"/>
  <c r="AY433" i="2"/>
  <c r="AT433" i="2"/>
  <c r="AO433" i="2"/>
  <c r="AJ433" i="2"/>
  <c r="AC433" i="2"/>
  <c r="AB433" i="2"/>
  <c r="Z433" i="2"/>
  <c r="U433" i="2"/>
  <c r="N433" i="2"/>
  <c r="M433" i="2"/>
  <c r="P433" i="2" s="1"/>
  <c r="K433" i="2"/>
  <c r="F433" i="2"/>
  <c r="AY432" i="2"/>
  <c r="AT432" i="2"/>
  <c r="AO432" i="2"/>
  <c r="AJ432" i="2"/>
  <c r="AC432" i="2"/>
  <c r="AB432" i="2"/>
  <c r="AE432" i="2" s="1"/>
  <c r="Z432" i="2"/>
  <c r="U432" i="2"/>
  <c r="P432" i="2"/>
  <c r="N432" i="2"/>
  <c r="M432" i="2"/>
  <c r="K432" i="2"/>
  <c r="F432" i="2"/>
  <c r="AY431" i="2"/>
  <c r="AT431" i="2"/>
  <c r="AO431" i="2"/>
  <c r="AJ431" i="2"/>
  <c r="AC431" i="2"/>
  <c r="AB431" i="2"/>
  <c r="AE431" i="2" s="1"/>
  <c r="Z431" i="2"/>
  <c r="U431" i="2"/>
  <c r="P431" i="2"/>
  <c r="N431" i="2"/>
  <c r="M431" i="2"/>
  <c r="K431" i="2"/>
  <c r="F431" i="2"/>
  <c r="AY430" i="2"/>
  <c r="AT430" i="2"/>
  <c r="AO430" i="2"/>
  <c r="AJ430" i="2"/>
  <c r="AC430" i="2"/>
  <c r="AE430" i="2" s="1"/>
  <c r="AB430" i="2"/>
  <c r="Z430" i="2"/>
  <c r="U430" i="2"/>
  <c r="N430" i="2"/>
  <c r="M430" i="2"/>
  <c r="P430" i="2" s="1"/>
  <c r="K430" i="2"/>
  <c r="F430" i="2"/>
  <c r="AY429" i="2"/>
  <c r="AT429" i="2"/>
  <c r="AO429" i="2"/>
  <c r="AJ429" i="2"/>
  <c r="AC429" i="2"/>
  <c r="AB429" i="2"/>
  <c r="AE429" i="2" s="1"/>
  <c r="Z429" i="2"/>
  <c r="U429" i="2"/>
  <c r="N429" i="2"/>
  <c r="M429" i="2"/>
  <c r="P429" i="2" s="1"/>
  <c r="K429" i="2"/>
  <c r="F429" i="2"/>
  <c r="AY428" i="2"/>
  <c r="AT428" i="2"/>
  <c r="AO428" i="2"/>
  <c r="AJ428" i="2"/>
  <c r="AC428" i="2"/>
  <c r="AB428" i="2"/>
  <c r="AE428" i="2" s="1"/>
  <c r="Z428" i="2"/>
  <c r="U428" i="2"/>
  <c r="P428" i="2"/>
  <c r="N428" i="2"/>
  <c r="M428" i="2"/>
  <c r="K428" i="2"/>
  <c r="F428" i="2"/>
  <c r="AY427" i="2"/>
  <c r="AT427" i="2"/>
  <c r="AO427" i="2"/>
  <c r="AJ427" i="2"/>
  <c r="AC427" i="2"/>
  <c r="AB427" i="2"/>
  <c r="AE427" i="2" s="1"/>
  <c r="Z427" i="2"/>
  <c r="U427" i="2"/>
  <c r="P427" i="2"/>
  <c r="N427" i="2"/>
  <c r="M427" i="2"/>
  <c r="K427" i="2"/>
  <c r="F427" i="2"/>
  <c r="AY426" i="2"/>
  <c r="AT426" i="2"/>
  <c r="AO426" i="2"/>
  <c r="AJ426" i="2"/>
  <c r="AC426" i="2"/>
  <c r="AE426" i="2" s="1"/>
  <c r="AB426" i="2"/>
  <c r="Z426" i="2"/>
  <c r="U426" i="2"/>
  <c r="P426" i="2"/>
  <c r="N426" i="2"/>
  <c r="M426" i="2"/>
  <c r="K426" i="2"/>
  <c r="F426" i="2"/>
  <c r="AY425" i="2"/>
  <c r="AT425" i="2"/>
  <c r="AO425" i="2"/>
  <c r="AJ425" i="2"/>
  <c r="AC425" i="2"/>
  <c r="AB425" i="2"/>
  <c r="Z425" i="2"/>
  <c r="U425" i="2"/>
  <c r="N425" i="2"/>
  <c r="M425" i="2"/>
  <c r="P425" i="2" s="1"/>
  <c r="K425" i="2"/>
  <c r="F425" i="2"/>
  <c r="AY424" i="2"/>
  <c r="AT424" i="2"/>
  <c r="AO424" i="2"/>
  <c r="AJ424" i="2"/>
  <c r="AC424" i="2"/>
  <c r="AB424" i="2"/>
  <c r="AE424" i="2" s="1"/>
  <c r="Z424" i="2"/>
  <c r="U424" i="2"/>
  <c r="P424" i="2"/>
  <c r="N424" i="2"/>
  <c r="M424" i="2"/>
  <c r="K424" i="2"/>
  <c r="F424" i="2"/>
  <c r="AY423" i="2"/>
  <c r="AT423" i="2"/>
  <c r="AO423" i="2"/>
  <c r="AJ423" i="2"/>
  <c r="AC423" i="2"/>
  <c r="AB423" i="2"/>
  <c r="AE423" i="2" s="1"/>
  <c r="Z423" i="2"/>
  <c r="U423" i="2"/>
  <c r="N423" i="2"/>
  <c r="M423" i="2"/>
  <c r="P423" i="2" s="1"/>
  <c r="K423" i="2"/>
  <c r="F423" i="2"/>
  <c r="AY422" i="2"/>
  <c r="AT422" i="2"/>
  <c r="AO422" i="2"/>
  <c r="AJ422" i="2"/>
  <c r="AC422" i="2"/>
  <c r="AE422" i="2" s="1"/>
  <c r="AB422" i="2"/>
  <c r="Z422" i="2"/>
  <c r="U422" i="2"/>
  <c r="P422" i="2"/>
  <c r="N422" i="2"/>
  <c r="M422" i="2"/>
  <c r="K422" i="2"/>
  <c r="F422" i="2"/>
  <c r="AY421" i="2"/>
  <c r="AT421" i="2"/>
  <c r="AO421" i="2"/>
  <c r="AJ421" i="2"/>
  <c r="AC421" i="2"/>
  <c r="AB421" i="2"/>
  <c r="Z421" i="2"/>
  <c r="U421" i="2"/>
  <c r="N421" i="2"/>
  <c r="M421" i="2"/>
  <c r="P421" i="2" s="1"/>
  <c r="K421" i="2"/>
  <c r="F421" i="2"/>
  <c r="AY420" i="2"/>
  <c r="AT420" i="2"/>
  <c r="AO420" i="2"/>
  <c r="AJ420" i="2"/>
  <c r="AC420" i="2"/>
  <c r="AB420" i="2"/>
  <c r="AE420" i="2" s="1"/>
  <c r="Z420" i="2"/>
  <c r="U420" i="2"/>
  <c r="P420" i="2"/>
  <c r="N420" i="2"/>
  <c r="M420" i="2"/>
  <c r="K420" i="2"/>
  <c r="F420" i="2"/>
  <c r="AY419" i="2"/>
  <c r="AT419" i="2"/>
  <c r="AO419" i="2"/>
  <c r="AJ419" i="2"/>
  <c r="AC419" i="2"/>
  <c r="AB419" i="2"/>
  <c r="AE419" i="2" s="1"/>
  <c r="Z419" i="2"/>
  <c r="U419" i="2"/>
  <c r="P419" i="2"/>
  <c r="N419" i="2"/>
  <c r="M419" i="2"/>
  <c r="K419" i="2"/>
  <c r="F419" i="2"/>
  <c r="AY418" i="2"/>
  <c r="AT418" i="2"/>
  <c r="AO418" i="2"/>
  <c r="AJ418" i="2"/>
  <c r="AC418" i="2"/>
  <c r="AE418" i="2" s="1"/>
  <c r="AB418" i="2"/>
  <c r="Z418" i="2"/>
  <c r="U418" i="2"/>
  <c r="N418" i="2"/>
  <c r="M418" i="2"/>
  <c r="P418" i="2" s="1"/>
  <c r="K418" i="2"/>
  <c r="F418" i="2"/>
  <c r="AY417" i="2"/>
  <c r="AT417" i="2"/>
  <c r="AO417" i="2"/>
  <c r="AJ417" i="2"/>
  <c r="AC417" i="2"/>
  <c r="AB417" i="2"/>
  <c r="AE417" i="2" s="1"/>
  <c r="Z417" i="2"/>
  <c r="U417" i="2"/>
  <c r="N417" i="2"/>
  <c r="M417" i="2"/>
  <c r="P417" i="2" s="1"/>
  <c r="K417" i="2"/>
  <c r="F417" i="2"/>
  <c r="AY416" i="2"/>
  <c r="AT416" i="2"/>
  <c r="AO416" i="2"/>
  <c r="AJ416" i="2"/>
  <c r="AC416" i="2"/>
  <c r="AB416" i="2"/>
  <c r="Z416" i="2"/>
  <c r="U416" i="2"/>
  <c r="P416" i="2"/>
  <c r="N416" i="2"/>
  <c r="M416" i="2"/>
  <c r="K416" i="2"/>
  <c r="F416" i="2"/>
  <c r="AY415" i="2"/>
  <c r="AT415" i="2"/>
  <c r="AO415" i="2"/>
  <c r="AJ415" i="2"/>
  <c r="AC415" i="2"/>
  <c r="AB415" i="2"/>
  <c r="AE415" i="2" s="1"/>
  <c r="Z415" i="2"/>
  <c r="U415" i="2"/>
  <c r="P415" i="2"/>
  <c r="N415" i="2"/>
  <c r="M415" i="2"/>
  <c r="K415" i="2"/>
  <c r="F415" i="2"/>
  <c r="AY414" i="2"/>
  <c r="AT414" i="2"/>
  <c r="AO414" i="2"/>
  <c r="AJ414" i="2"/>
  <c r="AC414" i="2"/>
  <c r="AE414" i="2" s="1"/>
  <c r="AB414" i="2"/>
  <c r="Z414" i="2"/>
  <c r="U414" i="2"/>
  <c r="P414" i="2"/>
  <c r="N414" i="2"/>
  <c r="M414" i="2"/>
  <c r="K414" i="2"/>
  <c r="F414" i="2"/>
  <c r="AY413" i="2"/>
  <c r="AT413" i="2"/>
  <c r="AO413" i="2"/>
  <c r="AJ413" i="2"/>
  <c r="AC413" i="2"/>
  <c r="AB413" i="2"/>
  <c r="AE413" i="2" s="1"/>
  <c r="Z413" i="2"/>
  <c r="U413" i="2"/>
  <c r="N413" i="2"/>
  <c r="M413" i="2"/>
  <c r="P413" i="2" s="1"/>
  <c r="K413" i="2"/>
  <c r="F413" i="2"/>
  <c r="AY412" i="2"/>
  <c r="AT412" i="2"/>
  <c r="AO412" i="2"/>
  <c r="AJ412" i="2"/>
  <c r="AC412" i="2"/>
  <c r="AB412" i="2"/>
  <c r="AE412" i="2" s="1"/>
  <c r="Z412" i="2"/>
  <c r="U412" i="2"/>
  <c r="P412" i="2"/>
  <c r="N412" i="2"/>
  <c r="M412" i="2"/>
  <c r="K412" i="2"/>
  <c r="F412" i="2"/>
  <c r="AY411" i="2"/>
  <c r="AT411" i="2"/>
  <c r="AO411" i="2"/>
  <c r="AJ411" i="2"/>
  <c r="AC411" i="2"/>
  <c r="AB411" i="2"/>
  <c r="AE411" i="2" s="1"/>
  <c r="Z411" i="2"/>
  <c r="U411" i="2"/>
  <c r="N411" i="2"/>
  <c r="M411" i="2"/>
  <c r="P411" i="2" s="1"/>
  <c r="K411" i="2"/>
  <c r="F411" i="2"/>
  <c r="AY410" i="2"/>
  <c r="AT410" i="2"/>
  <c r="AO410" i="2"/>
  <c r="AJ410" i="2"/>
  <c r="AC410" i="2"/>
  <c r="AE410" i="2" s="1"/>
  <c r="AB410" i="2"/>
  <c r="Z410" i="2"/>
  <c r="U410" i="2"/>
  <c r="N410" i="2"/>
  <c r="M410" i="2"/>
  <c r="P410" i="2" s="1"/>
  <c r="K410" i="2"/>
  <c r="F410" i="2"/>
  <c r="AY409" i="2"/>
  <c r="AT409" i="2"/>
  <c r="AO409" i="2"/>
  <c r="AJ409" i="2"/>
  <c r="AC409" i="2"/>
  <c r="AB409" i="2"/>
  <c r="Z409" i="2"/>
  <c r="U409" i="2"/>
  <c r="N409" i="2"/>
  <c r="M409" i="2"/>
  <c r="P409" i="2" s="1"/>
  <c r="K409" i="2"/>
  <c r="F409" i="2"/>
  <c r="AY408" i="2"/>
  <c r="AT408" i="2"/>
  <c r="AO408" i="2"/>
  <c r="AJ408" i="2"/>
  <c r="AC408" i="2"/>
  <c r="AB408" i="2"/>
  <c r="Z408" i="2"/>
  <c r="U408" i="2"/>
  <c r="P408" i="2"/>
  <c r="N408" i="2"/>
  <c r="M408" i="2"/>
  <c r="K408" i="2"/>
  <c r="F408" i="2"/>
  <c r="AY407" i="2"/>
  <c r="AT407" i="2"/>
  <c r="AO407" i="2"/>
  <c r="AJ407" i="2"/>
  <c r="AC407" i="2"/>
  <c r="AB407" i="2"/>
  <c r="AE407" i="2" s="1"/>
  <c r="Z407" i="2"/>
  <c r="U407" i="2"/>
  <c r="P407" i="2"/>
  <c r="N407" i="2"/>
  <c r="M407" i="2"/>
  <c r="K407" i="2"/>
  <c r="F407" i="2"/>
  <c r="AY406" i="2"/>
  <c r="AT406" i="2"/>
  <c r="AO406" i="2"/>
  <c r="AJ406" i="2"/>
  <c r="AC406" i="2"/>
  <c r="AE406" i="2" s="1"/>
  <c r="AB406" i="2"/>
  <c r="Z406" i="2"/>
  <c r="U406" i="2"/>
  <c r="N406" i="2"/>
  <c r="M406" i="2"/>
  <c r="P406" i="2" s="1"/>
  <c r="K406" i="2"/>
  <c r="F406" i="2"/>
  <c r="AY405" i="2"/>
  <c r="AT405" i="2"/>
  <c r="AO405" i="2"/>
  <c r="AJ405" i="2"/>
  <c r="AC405" i="2"/>
  <c r="AB405" i="2"/>
  <c r="AE405" i="2" s="1"/>
  <c r="Z405" i="2"/>
  <c r="U405" i="2"/>
  <c r="N405" i="2"/>
  <c r="M405" i="2"/>
  <c r="P405" i="2" s="1"/>
  <c r="K405" i="2"/>
  <c r="F405" i="2"/>
  <c r="AY404" i="2"/>
  <c r="AT404" i="2"/>
  <c r="AO404" i="2"/>
  <c r="AJ404" i="2"/>
  <c r="AC404" i="2"/>
  <c r="AB404" i="2"/>
  <c r="AE404" i="2" s="1"/>
  <c r="Z404" i="2"/>
  <c r="U404" i="2"/>
  <c r="P404" i="2"/>
  <c r="N404" i="2"/>
  <c r="M404" i="2"/>
  <c r="K404" i="2"/>
  <c r="F404" i="2"/>
  <c r="AY403" i="2"/>
  <c r="AT403" i="2"/>
  <c r="AO403" i="2"/>
  <c r="AJ403" i="2"/>
  <c r="AC403" i="2"/>
  <c r="AB403" i="2"/>
  <c r="AE403" i="2" s="1"/>
  <c r="Z403" i="2"/>
  <c r="U403" i="2"/>
  <c r="P403" i="2"/>
  <c r="N403" i="2"/>
  <c r="M403" i="2"/>
  <c r="K403" i="2"/>
  <c r="F403" i="2"/>
  <c r="AY402" i="2"/>
  <c r="AT402" i="2"/>
  <c r="AO402" i="2"/>
  <c r="AJ402" i="2"/>
  <c r="AC402" i="2"/>
  <c r="AE402" i="2" s="1"/>
  <c r="AB402" i="2"/>
  <c r="Z402" i="2"/>
  <c r="U402" i="2"/>
  <c r="P402" i="2"/>
  <c r="N402" i="2"/>
  <c r="M402" i="2"/>
  <c r="K402" i="2"/>
  <c r="F402" i="2"/>
  <c r="AY401" i="2"/>
  <c r="AT401" i="2"/>
  <c r="AO401" i="2"/>
  <c r="AJ401" i="2"/>
  <c r="AC401" i="2"/>
  <c r="AB401" i="2"/>
  <c r="Z401" i="2"/>
  <c r="U401" i="2"/>
  <c r="N401" i="2"/>
  <c r="M401" i="2"/>
  <c r="P401" i="2" s="1"/>
  <c r="K401" i="2"/>
  <c r="F401" i="2"/>
  <c r="AY400" i="2"/>
  <c r="AT400" i="2"/>
  <c r="AO400" i="2"/>
  <c r="AJ400" i="2"/>
  <c r="AC400" i="2"/>
  <c r="AB400" i="2"/>
  <c r="AE400" i="2" s="1"/>
  <c r="Z400" i="2"/>
  <c r="U400" i="2"/>
  <c r="P400" i="2"/>
  <c r="N400" i="2"/>
  <c r="M400" i="2"/>
  <c r="K400" i="2"/>
  <c r="F400" i="2"/>
  <c r="AY399" i="2"/>
  <c r="AT399" i="2"/>
  <c r="AO399" i="2"/>
  <c r="AJ399" i="2"/>
  <c r="AC399" i="2"/>
  <c r="AB399" i="2"/>
  <c r="AE399" i="2" s="1"/>
  <c r="Z399" i="2"/>
  <c r="U399" i="2"/>
  <c r="P399" i="2"/>
  <c r="N399" i="2"/>
  <c r="M399" i="2"/>
  <c r="K399" i="2"/>
  <c r="F399" i="2"/>
  <c r="AY398" i="2"/>
  <c r="AT398" i="2"/>
  <c r="AO398" i="2"/>
  <c r="AJ398" i="2"/>
  <c r="AC398" i="2"/>
  <c r="AE398" i="2" s="1"/>
  <c r="AB398" i="2"/>
  <c r="Z398" i="2"/>
  <c r="U398" i="2"/>
  <c r="P398" i="2"/>
  <c r="N398" i="2"/>
  <c r="M398" i="2"/>
  <c r="K398" i="2"/>
  <c r="F398" i="2"/>
  <c r="AY397" i="2"/>
  <c r="AT397" i="2"/>
  <c r="AO397" i="2"/>
  <c r="AJ397" i="2"/>
  <c r="AC397" i="2"/>
  <c r="AB397" i="2"/>
  <c r="AE397" i="2" s="1"/>
  <c r="Z397" i="2"/>
  <c r="U397" i="2"/>
  <c r="N397" i="2"/>
  <c r="M397" i="2"/>
  <c r="P397" i="2" s="1"/>
  <c r="K397" i="2"/>
  <c r="F397" i="2"/>
  <c r="AY396" i="2"/>
  <c r="AT396" i="2"/>
  <c r="AO396" i="2"/>
  <c r="AJ396" i="2"/>
  <c r="AC396" i="2"/>
  <c r="AB396" i="2"/>
  <c r="AE396" i="2" s="1"/>
  <c r="Z396" i="2"/>
  <c r="U396" i="2"/>
  <c r="P396" i="2"/>
  <c r="N396" i="2"/>
  <c r="M396" i="2"/>
  <c r="K396" i="2"/>
  <c r="F396" i="2"/>
  <c r="AY395" i="2"/>
  <c r="AT395" i="2"/>
  <c r="AO395" i="2"/>
  <c r="AJ395" i="2"/>
  <c r="AC395" i="2"/>
  <c r="AB395" i="2"/>
  <c r="AE395" i="2" s="1"/>
  <c r="Z395" i="2"/>
  <c r="U395" i="2"/>
  <c r="N395" i="2"/>
  <c r="M395" i="2"/>
  <c r="P395" i="2" s="1"/>
  <c r="K395" i="2"/>
  <c r="F395" i="2"/>
  <c r="AY394" i="2"/>
  <c r="AT394" i="2"/>
  <c r="AO394" i="2"/>
  <c r="AJ394" i="2"/>
  <c r="AC394" i="2"/>
  <c r="AE394" i="2" s="1"/>
  <c r="AB394" i="2"/>
  <c r="Z394" i="2"/>
  <c r="U394" i="2"/>
  <c r="P394" i="2"/>
  <c r="N394" i="2"/>
  <c r="M394" i="2"/>
  <c r="K394" i="2"/>
  <c r="F394" i="2"/>
  <c r="AY393" i="2"/>
  <c r="AT393" i="2"/>
  <c r="AO393" i="2"/>
  <c r="AJ393" i="2"/>
  <c r="AC393" i="2"/>
  <c r="AB393" i="2"/>
  <c r="AE393" i="2" s="1"/>
  <c r="Z393" i="2"/>
  <c r="U393" i="2"/>
  <c r="N393" i="2"/>
  <c r="M393" i="2"/>
  <c r="P393" i="2" s="1"/>
  <c r="K393" i="2"/>
  <c r="F393" i="2"/>
  <c r="AY392" i="2"/>
  <c r="AT392" i="2"/>
  <c r="AO392" i="2"/>
  <c r="AJ392" i="2"/>
  <c r="AC392" i="2"/>
  <c r="AB392" i="2"/>
  <c r="AE392" i="2" s="1"/>
  <c r="Z392" i="2"/>
  <c r="U392" i="2"/>
  <c r="P392" i="2"/>
  <c r="N392" i="2"/>
  <c r="M392" i="2"/>
  <c r="K392" i="2"/>
  <c r="F392" i="2"/>
  <c r="AY391" i="2"/>
  <c r="AT391" i="2"/>
  <c r="AO391" i="2"/>
  <c r="AJ391" i="2"/>
  <c r="AC391" i="2"/>
  <c r="AB391" i="2"/>
  <c r="AE391" i="2" s="1"/>
  <c r="Z391" i="2"/>
  <c r="U391" i="2"/>
  <c r="N391" i="2"/>
  <c r="M391" i="2"/>
  <c r="P391" i="2" s="1"/>
  <c r="K391" i="2"/>
  <c r="F391" i="2"/>
  <c r="AY390" i="2"/>
  <c r="AT390" i="2"/>
  <c r="AO390" i="2"/>
  <c r="AJ390" i="2"/>
  <c r="AC390" i="2"/>
  <c r="AE390" i="2" s="1"/>
  <c r="AB390" i="2"/>
  <c r="Z390" i="2"/>
  <c r="U390" i="2"/>
  <c r="P390" i="2"/>
  <c r="N390" i="2"/>
  <c r="M390" i="2"/>
  <c r="K390" i="2"/>
  <c r="F390" i="2"/>
  <c r="AY389" i="2"/>
  <c r="AT389" i="2"/>
  <c r="AO389" i="2"/>
  <c r="AJ389" i="2"/>
  <c r="AC389" i="2"/>
  <c r="AB389" i="2"/>
  <c r="AE389" i="2" s="1"/>
  <c r="Z389" i="2"/>
  <c r="U389" i="2"/>
  <c r="N389" i="2"/>
  <c r="M389" i="2"/>
  <c r="P389" i="2" s="1"/>
  <c r="K389" i="2"/>
  <c r="F389" i="2"/>
  <c r="AY388" i="2"/>
  <c r="AT388" i="2"/>
  <c r="AO388" i="2"/>
  <c r="AJ388" i="2"/>
  <c r="AC388" i="2"/>
  <c r="AB388" i="2"/>
  <c r="AE388" i="2" s="1"/>
  <c r="Z388" i="2"/>
  <c r="U388" i="2"/>
  <c r="P388" i="2"/>
  <c r="N388" i="2"/>
  <c r="M388" i="2"/>
  <c r="K388" i="2"/>
  <c r="F388" i="2"/>
  <c r="AY387" i="2"/>
  <c r="AT387" i="2"/>
  <c r="AO387" i="2"/>
  <c r="AJ387" i="2"/>
  <c r="AC387" i="2"/>
  <c r="AB387" i="2"/>
  <c r="AE387" i="2" s="1"/>
  <c r="Z387" i="2"/>
  <c r="U387" i="2"/>
  <c r="N387" i="2"/>
  <c r="M387" i="2"/>
  <c r="P387" i="2" s="1"/>
  <c r="K387" i="2"/>
  <c r="F387" i="2"/>
  <c r="AY386" i="2"/>
  <c r="AT386" i="2"/>
  <c r="AO386" i="2"/>
  <c r="AJ386" i="2"/>
  <c r="AC386" i="2"/>
  <c r="AE386" i="2" s="1"/>
  <c r="AB386" i="2"/>
  <c r="Z386" i="2"/>
  <c r="U386" i="2"/>
  <c r="P386" i="2"/>
  <c r="N386" i="2"/>
  <c r="M386" i="2"/>
  <c r="K386" i="2"/>
  <c r="F386" i="2"/>
  <c r="AY385" i="2"/>
  <c r="AT385" i="2"/>
  <c r="AO385" i="2"/>
  <c r="AJ385" i="2"/>
  <c r="AC385" i="2"/>
  <c r="AB385" i="2"/>
  <c r="AE385" i="2" s="1"/>
  <c r="Z385" i="2"/>
  <c r="U385" i="2"/>
  <c r="N385" i="2"/>
  <c r="M385" i="2"/>
  <c r="P385" i="2" s="1"/>
  <c r="K385" i="2"/>
  <c r="F385" i="2"/>
  <c r="AY384" i="2"/>
  <c r="AT384" i="2"/>
  <c r="AO384" i="2"/>
  <c r="AJ384" i="2"/>
  <c r="AC384" i="2"/>
  <c r="AB384" i="2"/>
  <c r="AE384" i="2" s="1"/>
  <c r="Z384" i="2"/>
  <c r="U384" i="2"/>
  <c r="P384" i="2"/>
  <c r="N384" i="2"/>
  <c r="M384" i="2"/>
  <c r="K384" i="2"/>
  <c r="F384" i="2"/>
  <c r="AY383" i="2"/>
  <c r="AT383" i="2"/>
  <c r="AO383" i="2"/>
  <c r="AJ383" i="2"/>
  <c r="AC383" i="2"/>
  <c r="AB383" i="2"/>
  <c r="AE383" i="2" s="1"/>
  <c r="Z383" i="2"/>
  <c r="U383" i="2"/>
  <c r="N383" i="2"/>
  <c r="M383" i="2"/>
  <c r="P383" i="2" s="1"/>
  <c r="K383" i="2"/>
  <c r="F383" i="2"/>
  <c r="AY382" i="2"/>
  <c r="AT382" i="2"/>
  <c r="AO382" i="2"/>
  <c r="AJ382" i="2"/>
  <c r="AC382" i="2"/>
  <c r="AE382" i="2" s="1"/>
  <c r="AB382" i="2"/>
  <c r="Z382" i="2"/>
  <c r="U382" i="2"/>
  <c r="P382" i="2"/>
  <c r="N382" i="2"/>
  <c r="M382" i="2"/>
  <c r="K382" i="2"/>
  <c r="F382" i="2"/>
  <c r="AY381" i="2"/>
  <c r="AT381" i="2"/>
  <c r="AO381" i="2"/>
  <c r="AJ381" i="2"/>
  <c r="AC381" i="2"/>
  <c r="AB381" i="2"/>
  <c r="AE381" i="2" s="1"/>
  <c r="Z381" i="2"/>
  <c r="U381" i="2"/>
  <c r="N381" i="2"/>
  <c r="M381" i="2"/>
  <c r="P381" i="2" s="1"/>
  <c r="K381" i="2"/>
  <c r="F381" i="2"/>
  <c r="AY380" i="2"/>
  <c r="AT380" i="2"/>
  <c r="AO380" i="2"/>
  <c r="AJ380" i="2"/>
  <c r="AC380" i="2"/>
  <c r="AB380" i="2"/>
  <c r="AE380" i="2" s="1"/>
  <c r="Z380" i="2"/>
  <c r="U380" i="2"/>
  <c r="P380" i="2"/>
  <c r="N380" i="2"/>
  <c r="M380" i="2"/>
  <c r="K380" i="2"/>
  <c r="F380" i="2"/>
  <c r="AY379" i="2"/>
  <c r="AT379" i="2"/>
  <c r="AO379" i="2"/>
  <c r="AJ379" i="2"/>
  <c r="AC379" i="2"/>
  <c r="AB379" i="2"/>
  <c r="AE379" i="2" s="1"/>
  <c r="Z379" i="2"/>
  <c r="U379" i="2"/>
  <c r="N379" i="2"/>
  <c r="M379" i="2"/>
  <c r="P379" i="2" s="1"/>
  <c r="K379" i="2"/>
  <c r="F379" i="2"/>
  <c r="AY378" i="2"/>
  <c r="AT378" i="2"/>
  <c r="AO378" i="2"/>
  <c r="AJ378" i="2"/>
  <c r="AC378" i="2"/>
  <c r="AE378" i="2" s="1"/>
  <c r="AB378" i="2"/>
  <c r="Z378" i="2"/>
  <c r="U378" i="2"/>
  <c r="P378" i="2"/>
  <c r="N378" i="2"/>
  <c r="M378" i="2"/>
  <c r="K378" i="2"/>
  <c r="F378" i="2"/>
  <c r="AY377" i="2"/>
  <c r="AT377" i="2"/>
  <c r="AO377" i="2"/>
  <c r="AJ377" i="2"/>
  <c r="AC377" i="2"/>
  <c r="AB377" i="2"/>
  <c r="AE377" i="2" s="1"/>
  <c r="Z377" i="2"/>
  <c r="U377" i="2"/>
  <c r="N377" i="2"/>
  <c r="M377" i="2"/>
  <c r="P377" i="2" s="1"/>
  <c r="K377" i="2"/>
  <c r="F377" i="2"/>
  <c r="AY376" i="2"/>
  <c r="AT376" i="2"/>
  <c r="AO376" i="2"/>
  <c r="AJ376" i="2"/>
  <c r="AC376" i="2"/>
  <c r="AB376" i="2"/>
  <c r="AE376" i="2" s="1"/>
  <c r="Z376" i="2"/>
  <c r="U376" i="2"/>
  <c r="P376" i="2"/>
  <c r="N376" i="2"/>
  <c r="M376" i="2"/>
  <c r="K376" i="2"/>
  <c r="F376" i="2"/>
  <c r="AY375" i="2"/>
  <c r="AT375" i="2"/>
  <c r="AO375" i="2"/>
  <c r="AJ375" i="2"/>
  <c r="AC375" i="2"/>
  <c r="AB375" i="2"/>
  <c r="AE375" i="2" s="1"/>
  <c r="Z375" i="2"/>
  <c r="U375" i="2"/>
  <c r="N375" i="2"/>
  <c r="M375" i="2"/>
  <c r="P375" i="2" s="1"/>
  <c r="K375" i="2"/>
  <c r="F375" i="2"/>
  <c r="AY374" i="2"/>
  <c r="AT374" i="2"/>
  <c r="AO374" i="2"/>
  <c r="AJ374" i="2"/>
  <c r="AC374" i="2"/>
  <c r="AE374" i="2" s="1"/>
  <c r="AB374" i="2"/>
  <c r="Z374" i="2"/>
  <c r="U374" i="2"/>
  <c r="P374" i="2"/>
  <c r="N374" i="2"/>
  <c r="M374" i="2"/>
  <c r="K374" i="2"/>
  <c r="F374" i="2"/>
  <c r="AY373" i="2"/>
  <c r="AT373" i="2"/>
  <c r="AO373" i="2"/>
  <c r="AJ373" i="2"/>
  <c r="AC373" i="2"/>
  <c r="AB373" i="2"/>
  <c r="AE373" i="2" s="1"/>
  <c r="Z373" i="2"/>
  <c r="U373" i="2"/>
  <c r="N373" i="2"/>
  <c r="M373" i="2"/>
  <c r="P373" i="2" s="1"/>
  <c r="K373" i="2"/>
  <c r="F373" i="2"/>
  <c r="AY372" i="2"/>
  <c r="AT372" i="2"/>
  <c r="AO372" i="2"/>
  <c r="AJ372" i="2"/>
  <c r="AC372" i="2"/>
  <c r="AB372" i="2"/>
  <c r="AE372" i="2" s="1"/>
  <c r="Z372" i="2"/>
  <c r="U372" i="2"/>
  <c r="P372" i="2"/>
  <c r="N372" i="2"/>
  <c r="M372" i="2"/>
  <c r="K372" i="2"/>
  <c r="F372" i="2"/>
  <c r="AY371" i="2"/>
  <c r="AT371" i="2"/>
  <c r="AO371" i="2"/>
  <c r="AJ371" i="2"/>
  <c r="AC371" i="2"/>
  <c r="AB371" i="2"/>
  <c r="AE371" i="2" s="1"/>
  <c r="Z371" i="2"/>
  <c r="U371" i="2"/>
  <c r="N371" i="2"/>
  <c r="M371" i="2"/>
  <c r="P371" i="2" s="1"/>
  <c r="K371" i="2"/>
  <c r="F371" i="2"/>
  <c r="AY370" i="2"/>
  <c r="AT370" i="2"/>
  <c r="AO370" i="2"/>
  <c r="AJ370" i="2"/>
  <c r="AC370" i="2"/>
  <c r="AE370" i="2" s="1"/>
  <c r="AB370" i="2"/>
  <c r="Z370" i="2"/>
  <c r="U370" i="2"/>
  <c r="P370" i="2"/>
  <c r="N370" i="2"/>
  <c r="M370" i="2"/>
  <c r="K370" i="2"/>
  <c r="F370" i="2"/>
  <c r="AY369" i="2"/>
  <c r="AT369" i="2"/>
  <c r="AO369" i="2"/>
  <c r="AJ369" i="2"/>
  <c r="AC369" i="2"/>
  <c r="AB369" i="2"/>
  <c r="AE369" i="2" s="1"/>
  <c r="Z369" i="2"/>
  <c r="U369" i="2"/>
  <c r="N369" i="2"/>
  <c r="M369" i="2"/>
  <c r="P369" i="2" s="1"/>
  <c r="K369" i="2"/>
  <c r="F369" i="2"/>
  <c r="AY368" i="2"/>
  <c r="AT368" i="2"/>
  <c r="AO368" i="2"/>
  <c r="AJ368" i="2"/>
  <c r="AC368" i="2"/>
  <c r="AB368" i="2"/>
  <c r="AE368" i="2" s="1"/>
  <c r="Z368" i="2"/>
  <c r="U368" i="2"/>
  <c r="P368" i="2"/>
  <c r="N368" i="2"/>
  <c r="M368" i="2"/>
  <c r="K368" i="2"/>
  <c r="F368" i="2"/>
  <c r="AY367" i="2"/>
  <c r="AT367" i="2"/>
  <c r="AO367" i="2"/>
  <c r="AJ367" i="2"/>
  <c r="AC367" i="2"/>
  <c r="AB367" i="2"/>
  <c r="AE367" i="2" s="1"/>
  <c r="Z367" i="2"/>
  <c r="U367" i="2"/>
  <c r="N367" i="2"/>
  <c r="M367" i="2"/>
  <c r="P367" i="2" s="1"/>
  <c r="K367" i="2"/>
  <c r="F367" i="2"/>
  <c r="AY366" i="2"/>
  <c r="AT366" i="2"/>
  <c r="AO366" i="2"/>
  <c r="AJ366" i="2"/>
  <c r="AC366" i="2"/>
  <c r="AE366" i="2" s="1"/>
  <c r="AB366" i="2"/>
  <c r="Z366" i="2"/>
  <c r="U366" i="2"/>
  <c r="P366" i="2"/>
  <c r="N366" i="2"/>
  <c r="M366" i="2"/>
  <c r="K366" i="2"/>
  <c r="F366" i="2"/>
  <c r="AY365" i="2"/>
  <c r="AT365" i="2"/>
  <c r="AO365" i="2"/>
  <c r="AJ365" i="2"/>
  <c r="AC365" i="2"/>
  <c r="AB365" i="2"/>
  <c r="AE365" i="2" s="1"/>
  <c r="Z365" i="2"/>
  <c r="U365" i="2"/>
  <c r="N365" i="2"/>
  <c r="M365" i="2"/>
  <c r="P365" i="2" s="1"/>
  <c r="K365" i="2"/>
  <c r="F365" i="2"/>
  <c r="AY364" i="2"/>
  <c r="AT364" i="2"/>
  <c r="AO364" i="2"/>
  <c r="AJ364" i="2"/>
  <c r="AC364" i="2"/>
  <c r="AB364" i="2"/>
  <c r="Z364" i="2"/>
  <c r="U364" i="2"/>
  <c r="P364" i="2"/>
  <c r="N364" i="2"/>
  <c r="M364" i="2"/>
  <c r="K364" i="2"/>
  <c r="F364" i="2"/>
  <c r="AY363" i="2"/>
  <c r="AT363" i="2"/>
  <c r="AO363" i="2"/>
  <c r="AJ363" i="2"/>
  <c r="AC363" i="2"/>
  <c r="AB363" i="2"/>
  <c r="AE363" i="2" s="1"/>
  <c r="Z363" i="2"/>
  <c r="U363" i="2"/>
  <c r="N363" i="2"/>
  <c r="P363" i="2" s="1"/>
  <c r="M363" i="2"/>
  <c r="K363" i="2"/>
  <c r="F363" i="2"/>
  <c r="AY362" i="2"/>
  <c r="AT362" i="2"/>
  <c r="AO362" i="2"/>
  <c r="AJ362" i="2"/>
  <c r="AE362" i="2"/>
  <c r="AC362" i="2"/>
  <c r="AB362" i="2"/>
  <c r="Z362" i="2"/>
  <c r="U362" i="2"/>
  <c r="N362" i="2"/>
  <c r="P362" i="2" s="1"/>
  <c r="M362" i="2"/>
  <c r="K362" i="2"/>
  <c r="F362" i="2"/>
  <c r="AY361" i="2"/>
  <c r="AT361" i="2"/>
  <c r="AO361" i="2"/>
  <c r="AJ361" i="2"/>
  <c r="AC361" i="2"/>
  <c r="AB361" i="2"/>
  <c r="AE361" i="2" s="1"/>
  <c r="Z361" i="2"/>
  <c r="U361" i="2"/>
  <c r="N361" i="2"/>
  <c r="M361" i="2"/>
  <c r="P361" i="2" s="1"/>
  <c r="K361" i="2"/>
  <c r="F361" i="2"/>
  <c r="AY360" i="2"/>
  <c r="AT360" i="2"/>
  <c r="AO360" i="2"/>
  <c r="AJ360" i="2"/>
  <c r="AC360" i="2"/>
  <c r="AB360" i="2"/>
  <c r="AE360" i="2" s="1"/>
  <c r="Z360" i="2"/>
  <c r="U360" i="2"/>
  <c r="P360" i="2"/>
  <c r="N360" i="2"/>
  <c r="M360" i="2"/>
  <c r="K360" i="2"/>
  <c r="F360" i="2"/>
  <c r="AY359" i="2"/>
  <c r="AT359" i="2"/>
  <c r="AO359" i="2"/>
  <c r="AJ359" i="2"/>
  <c r="AC359" i="2"/>
  <c r="AB359" i="2"/>
  <c r="AE359" i="2" s="1"/>
  <c r="Z359" i="2"/>
  <c r="U359" i="2"/>
  <c r="P359" i="2"/>
  <c r="N359" i="2"/>
  <c r="M359" i="2"/>
  <c r="K359" i="2"/>
  <c r="F359" i="2"/>
  <c r="AY358" i="2"/>
  <c r="AT358" i="2"/>
  <c r="AO358" i="2"/>
  <c r="AJ358" i="2"/>
  <c r="AC358" i="2"/>
  <c r="AE358" i="2" s="1"/>
  <c r="AB358" i="2"/>
  <c r="Z358" i="2"/>
  <c r="U358" i="2"/>
  <c r="N358" i="2"/>
  <c r="M358" i="2"/>
  <c r="P358" i="2" s="1"/>
  <c r="K358" i="2"/>
  <c r="F358" i="2"/>
  <c r="AY357" i="2"/>
  <c r="AT357" i="2"/>
  <c r="AO357" i="2"/>
  <c r="AJ357" i="2"/>
  <c r="AC357" i="2"/>
  <c r="AE357" i="2" s="1"/>
  <c r="AB357" i="2"/>
  <c r="Z357" i="2"/>
  <c r="U357" i="2"/>
  <c r="N357" i="2"/>
  <c r="M357" i="2"/>
  <c r="P357" i="2" s="1"/>
  <c r="K357" i="2"/>
  <c r="F357" i="2"/>
  <c r="AY356" i="2"/>
  <c r="AT356" i="2"/>
  <c r="AO356" i="2"/>
  <c r="AJ356" i="2"/>
  <c r="AC356" i="2"/>
  <c r="AB356" i="2"/>
  <c r="Z356" i="2"/>
  <c r="U356" i="2"/>
  <c r="P356" i="2"/>
  <c r="N356" i="2"/>
  <c r="M356" i="2"/>
  <c r="K356" i="2"/>
  <c r="F356" i="2"/>
  <c r="AY355" i="2"/>
  <c r="AT355" i="2"/>
  <c r="AO355" i="2"/>
  <c r="AJ355" i="2"/>
  <c r="AC355" i="2"/>
  <c r="AB355" i="2"/>
  <c r="AE355" i="2" s="1"/>
  <c r="Z355" i="2"/>
  <c r="U355" i="2"/>
  <c r="N355" i="2"/>
  <c r="M355" i="2"/>
  <c r="P355" i="2" s="1"/>
  <c r="K355" i="2"/>
  <c r="F355" i="2"/>
  <c r="AY354" i="2"/>
  <c r="AT354" i="2"/>
  <c r="AO354" i="2"/>
  <c r="AJ354" i="2"/>
  <c r="AC354" i="2"/>
  <c r="AE354" i="2" s="1"/>
  <c r="AB354" i="2"/>
  <c r="Z354" i="2"/>
  <c r="U354" i="2"/>
  <c r="N354" i="2"/>
  <c r="P354" i="2" s="1"/>
  <c r="M354" i="2"/>
  <c r="K354" i="2"/>
  <c r="F354" i="2"/>
  <c r="AY353" i="2"/>
  <c r="AT353" i="2"/>
  <c r="AO353" i="2"/>
  <c r="AJ353" i="2"/>
  <c r="AE353" i="2"/>
  <c r="AC353" i="2"/>
  <c r="AB353" i="2"/>
  <c r="Z353" i="2"/>
  <c r="U353" i="2"/>
  <c r="N353" i="2"/>
  <c r="M353" i="2"/>
  <c r="P353" i="2" s="1"/>
  <c r="K353" i="2"/>
  <c r="F353" i="2"/>
  <c r="AY352" i="2"/>
  <c r="AT352" i="2"/>
  <c r="AO352" i="2"/>
  <c r="AJ352" i="2"/>
  <c r="AC352" i="2"/>
  <c r="AB352" i="2"/>
  <c r="AE352" i="2" s="1"/>
  <c r="Z352" i="2"/>
  <c r="U352" i="2"/>
  <c r="P352" i="2"/>
  <c r="N352" i="2"/>
  <c r="M352" i="2"/>
  <c r="K352" i="2"/>
  <c r="F352" i="2"/>
  <c r="AY351" i="2"/>
  <c r="AT351" i="2"/>
  <c r="AO351" i="2"/>
  <c r="AJ351" i="2"/>
  <c r="AC351" i="2"/>
  <c r="AB351" i="2"/>
  <c r="AE351" i="2" s="1"/>
  <c r="Z351" i="2"/>
  <c r="U351" i="2"/>
  <c r="N351" i="2"/>
  <c r="M351" i="2"/>
  <c r="P351" i="2" s="1"/>
  <c r="K351" i="2"/>
  <c r="F351" i="2"/>
  <c r="AY350" i="2"/>
  <c r="AT350" i="2"/>
  <c r="AO350" i="2"/>
  <c r="AJ350" i="2"/>
  <c r="AC350" i="2"/>
  <c r="AE350" i="2" s="1"/>
  <c r="AB350" i="2"/>
  <c r="Z350" i="2"/>
  <c r="U350" i="2"/>
  <c r="P350" i="2"/>
  <c r="N350" i="2"/>
  <c r="M350" i="2"/>
  <c r="K350" i="2"/>
  <c r="F350" i="2"/>
  <c r="AY349" i="2"/>
  <c r="AT349" i="2"/>
  <c r="AO349" i="2"/>
  <c r="AJ349" i="2"/>
  <c r="AC349" i="2"/>
  <c r="AE349" i="2" s="1"/>
  <c r="AB349" i="2"/>
  <c r="Z349" i="2"/>
  <c r="U349" i="2"/>
  <c r="N349" i="2"/>
  <c r="M349" i="2"/>
  <c r="P349" i="2" s="1"/>
  <c r="K349" i="2"/>
  <c r="F349" i="2"/>
  <c r="AY346" i="2"/>
  <c r="AW346" i="2"/>
  <c r="AV346" i="2"/>
  <c r="AR346" i="2"/>
  <c r="AQ346" i="2"/>
  <c r="AT346" i="2" s="1"/>
  <c r="AM346" i="2"/>
  <c r="AO346" i="2" s="1"/>
  <c r="AL346" i="2"/>
  <c r="AJ346" i="2"/>
  <c r="AH346" i="2"/>
  <c r="AG346" i="2"/>
  <c r="X346" i="2"/>
  <c r="W346" i="2"/>
  <c r="AB346" i="2" s="1"/>
  <c r="S346" i="2"/>
  <c r="R346" i="2"/>
  <c r="U346" i="2" s="1"/>
  <c r="M346" i="2"/>
  <c r="I346" i="2"/>
  <c r="H346" i="2"/>
  <c r="D346" i="2"/>
  <c r="C346" i="2"/>
  <c r="F346" i="2" s="1"/>
  <c r="AY344" i="2"/>
  <c r="AT344" i="2"/>
  <c r="AO344" i="2"/>
  <c r="AJ344" i="2"/>
  <c r="AC344" i="2"/>
  <c r="AB344" i="2"/>
  <c r="AE344" i="2" s="1"/>
  <c r="Z344" i="2"/>
  <c r="U344" i="2"/>
  <c r="P344" i="2"/>
  <c r="N344" i="2"/>
  <c r="M344" i="2"/>
  <c r="K344" i="2"/>
  <c r="F344" i="2"/>
  <c r="AY343" i="2"/>
  <c r="AT343" i="2"/>
  <c r="AO343" i="2"/>
  <c r="AJ343" i="2"/>
  <c r="AC343" i="2"/>
  <c r="AE343" i="2" s="1"/>
  <c r="AB343" i="2"/>
  <c r="Z343" i="2"/>
  <c r="U343" i="2"/>
  <c r="N343" i="2"/>
  <c r="M343" i="2"/>
  <c r="P343" i="2" s="1"/>
  <c r="K343" i="2"/>
  <c r="F343" i="2"/>
  <c r="AY342" i="2"/>
  <c r="AT342" i="2"/>
  <c r="AO342" i="2"/>
  <c r="AJ342" i="2"/>
  <c r="AC342" i="2"/>
  <c r="AE342" i="2" s="1"/>
  <c r="AB342" i="2"/>
  <c r="Z342" i="2"/>
  <c r="U342" i="2"/>
  <c r="N342" i="2"/>
  <c r="M342" i="2"/>
  <c r="P342" i="2" s="1"/>
  <c r="K342" i="2"/>
  <c r="F342" i="2"/>
  <c r="AY341" i="2"/>
  <c r="AT341" i="2"/>
  <c r="AO341" i="2"/>
  <c r="AJ341" i="2"/>
  <c r="AC341" i="2"/>
  <c r="AB341" i="2"/>
  <c r="Z341" i="2"/>
  <c r="U341" i="2"/>
  <c r="P341" i="2"/>
  <c r="N341" i="2"/>
  <c r="M341" i="2"/>
  <c r="K341" i="2"/>
  <c r="F341" i="2"/>
  <c r="AY340" i="2"/>
  <c r="AT340" i="2"/>
  <c r="AO340" i="2"/>
  <c r="AJ340" i="2"/>
  <c r="AC340" i="2"/>
  <c r="AB340" i="2"/>
  <c r="AE340" i="2" s="1"/>
  <c r="Z340" i="2"/>
  <c r="U340" i="2"/>
  <c r="N340" i="2"/>
  <c r="P340" i="2" s="1"/>
  <c r="M340" i="2"/>
  <c r="K340" i="2"/>
  <c r="F340" i="2"/>
  <c r="AY339" i="2"/>
  <c r="AT339" i="2"/>
  <c r="AO339" i="2"/>
  <c r="AJ339" i="2"/>
  <c r="AE339" i="2"/>
  <c r="AC339" i="2"/>
  <c r="AB339" i="2"/>
  <c r="Z339" i="2"/>
  <c r="U339" i="2"/>
  <c r="N339" i="2"/>
  <c r="P339" i="2" s="1"/>
  <c r="M339" i="2"/>
  <c r="K339" i="2"/>
  <c r="F339" i="2"/>
  <c r="AY338" i="2"/>
  <c r="AT338" i="2"/>
  <c r="AO338" i="2"/>
  <c r="AJ338" i="2"/>
  <c r="AE338" i="2"/>
  <c r="AC338" i="2"/>
  <c r="AB338" i="2"/>
  <c r="Z338" i="2"/>
  <c r="U338" i="2"/>
  <c r="N338" i="2"/>
  <c r="M338" i="2"/>
  <c r="P338" i="2" s="1"/>
  <c r="K338" i="2"/>
  <c r="F338" i="2"/>
  <c r="AY337" i="2"/>
  <c r="AT337" i="2"/>
  <c r="AO337" i="2"/>
  <c r="AJ337" i="2"/>
  <c r="AC337" i="2"/>
  <c r="AB337" i="2"/>
  <c r="AE337" i="2" s="1"/>
  <c r="Z337" i="2"/>
  <c r="U337" i="2"/>
  <c r="P337" i="2"/>
  <c r="N337" i="2"/>
  <c r="M337" i="2"/>
  <c r="K337" i="2"/>
  <c r="F337" i="2"/>
  <c r="AY336" i="2"/>
  <c r="AT336" i="2"/>
  <c r="AO336" i="2"/>
  <c r="AJ336" i="2"/>
  <c r="AC336" i="2"/>
  <c r="AB336" i="2"/>
  <c r="AE336" i="2" s="1"/>
  <c r="Z336" i="2"/>
  <c r="U336" i="2"/>
  <c r="N336" i="2"/>
  <c r="M336" i="2"/>
  <c r="P336" i="2" s="1"/>
  <c r="K336" i="2"/>
  <c r="F336" i="2"/>
  <c r="AY335" i="2"/>
  <c r="AT335" i="2"/>
  <c r="AO335" i="2"/>
  <c r="AJ335" i="2"/>
  <c r="AC335" i="2"/>
  <c r="AE335" i="2" s="1"/>
  <c r="AB335" i="2"/>
  <c r="Z335" i="2"/>
  <c r="U335" i="2"/>
  <c r="P335" i="2"/>
  <c r="N335" i="2"/>
  <c r="M335" i="2"/>
  <c r="K335" i="2"/>
  <c r="F335" i="2"/>
  <c r="AY334" i="2"/>
  <c r="AT334" i="2"/>
  <c r="AO334" i="2"/>
  <c r="AJ334" i="2"/>
  <c r="AC334" i="2"/>
  <c r="AB334" i="2"/>
  <c r="AE334" i="2" s="1"/>
  <c r="Z334" i="2"/>
  <c r="U334" i="2"/>
  <c r="N334" i="2"/>
  <c r="M334" i="2"/>
  <c r="P334" i="2" s="1"/>
  <c r="K334" i="2"/>
  <c r="F334" i="2"/>
  <c r="AY333" i="2"/>
  <c r="AT333" i="2"/>
  <c r="AO333" i="2"/>
  <c r="AJ333" i="2"/>
  <c r="AC333" i="2"/>
  <c r="AB333" i="2"/>
  <c r="Z333" i="2"/>
  <c r="U333" i="2"/>
  <c r="P333" i="2"/>
  <c r="N333" i="2"/>
  <c r="M333" i="2"/>
  <c r="K333" i="2"/>
  <c r="F333" i="2"/>
  <c r="AY332" i="2"/>
  <c r="AT332" i="2"/>
  <c r="AO332" i="2"/>
  <c r="AJ332" i="2"/>
  <c r="AC332" i="2"/>
  <c r="AB332" i="2"/>
  <c r="AE332" i="2" s="1"/>
  <c r="Z332" i="2"/>
  <c r="U332" i="2"/>
  <c r="N332" i="2"/>
  <c r="P332" i="2" s="1"/>
  <c r="M332" i="2"/>
  <c r="K332" i="2"/>
  <c r="F332" i="2"/>
  <c r="AY331" i="2"/>
  <c r="AT331" i="2"/>
  <c r="AO331" i="2"/>
  <c r="AJ331" i="2"/>
  <c r="AE331" i="2"/>
  <c r="AC331" i="2"/>
  <c r="AB331" i="2"/>
  <c r="Z331" i="2"/>
  <c r="U331" i="2"/>
  <c r="N331" i="2"/>
  <c r="P331" i="2" s="1"/>
  <c r="M331" i="2"/>
  <c r="K331" i="2"/>
  <c r="F331" i="2"/>
  <c r="AY330" i="2"/>
  <c r="AT330" i="2"/>
  <c r="AO330" i="2"/>
  <c r="AJ330" i="2"/>
  <c r="AC330" i="2"/>
  <c r="AB330" i="2"/>
  <c r="AE330" i="2" s="1"/>
  <c r="Z330" i="2"/>
  <c r="U330" i="2"/>
  <c r="N330" i="2"/>
  <c r="M330" i="2"/>
  <c r="P330" i="2" s="1"/>
  <c r="K330" i="2"/>
  <c r="F330" i="2"/>
  <c r="AW327" i="2"/>
  <c r="AW618" i="2" s="1"/>
  <c r="AV327" i="2"/>
  <c r="AR327" i="2"/>
  <c r="AQ327" i="2"/>
  <c r="AO327" i="2"/>
  <c r="AM327" i="2"/>
  <c r="AL327" i="2"/>
  <c r="AL618" i="2" s="1"/>
  <c r="AJ327" i="2"/>
  <c r="AH327" i="2"/>
  <c r="AH618" i="2" s="1"/>
  <c r="AG327" i="2"/>
  <c r="AB327" i="2"/>
  <c r="Z327" i="2"/>
  <c r="X327" i="2"/>
  <c r="AC327" i="2" s="1"/>
  <c r="W327" i="2"/>
  <c r="W618" i="2" s="1"/>
  <c r="S327" i="2"/>
  <c r="R327" i="2"/>
  <c r="U327" i="2" s="1"/>
  <c r="M327" i="2"/>
  <c r="K327" i="2"/>
  <c r="I327" i="2"/>
  <c r="H327" i="2"/>
  <c r="H618" i="2" s="1"/>
  <c r="D327" i="2"/>
  <c r="D618" i="2" s="1"/>
  <c r="C327" i="2"/>
  <c r="F327" i="2" s="1"/>
  <c r="AY325" i="2"/>
  <c r="AT325" i="2"/>
  <c r="AO325" i="2"/>
  <c r="AJ325" i="2"/>
  <c r="AC325" i="2"/>
  <c r="AB325" i="2"/>
  <c r="AE325" i="2" s="1"/>
  <c r="Z325" i="2"/>
  <c r="U325" i="2"/>
  <c r="N325" i="2"/>
  <c r="M325" i="2"/>
  <c r="P325" i="2" s="1"/>
  <c r="K325" i="2"/>
  <c r="F325" i="2"/>
  <c r="AY324" i="2"/>
  <c r="AT324" i="2"/>
  <c r="AO324" i="2"/>
  <c r="AJ324" i="2"/>
  <c r="AC324" i="2"/>
  <c r="AE324" i="2" s="1"/>
  <c r="AB324" i="2"/>
  <c r="Z324" i="2"/>
  <c r="U324" i="2"/>
  <c r="N324" i="2"/>
  <c r="P324" i="2" s="1"/>
  <c r="M324" i="2"/>
  <c r="K324" i="2"/>
  <c r="F324" i="2"/>
  <c r="AY323" i="2"/>
  <c r="AT323" i="2"/>
  <c r="AO323" i="2"/>
  <c r="AJ323" i="2"/>
  <c r="AE323" i="2"/>
  <c r="AC323" i="2"/>
  <c r="AB323" i="2"/>
  <c r="Z323" i="2"/>
  <c r="U323" i="2"/>
  <c r="N323" i="2"/>
  <c r="M323" i="2"/>
  <c r="P323" i="2" s="1"/>
  <c r="K323" i="2"/>
  <c r="F323" i="2"/>
  <c r="AY322" i="2"/>
  <c r="AT322" i="2"/>
  <c r="AO322" i="2"/>
  <c r="AJ322" i="2"/>
  <c r="AC322" i="2"/>
  <c r="AB322" i="2"/>
  <c r="AE322" i="2" s="1"/>
  <c r="Z322" i="2"/>
  <c r="U322" i="2"/>
  <c r="P322" i="2"/>
  <c r="N322" i="2"/>
  <c r="M322" i="2"/>
  <c r="K322" i="2"/>
  <c r="F322" i="2"/>
  <c r="AY321" i="2"/>
  <c r="AT321" i="2"/>
  <c r="AO321" i="2"/>
  <c r="AJ321" i="2"/>
  <c r="AC321" i="2"/>
  <c r="AB321" i="2"/>
  <c r="AE321" i="2" s="1"/>
  <c r="Z321" i="2"/>
  <c r="U321" i="2"/>
  <c r="N321" i="2"/>
  <c r="M321" i="2"/>
  <c r="P321" i="2" s="1"/>
  <c r="K321" i="2"/>
  <c r="F321" i="2"/>
  <c r="AY320" i="2"/>
  <c r="AT320" i="2"/>
  <c r="AO320" i="2"/>
  <c r="AJ320" i="2"/>
  <c r="AC320" i="2"/>
  <c r="AE320" i="2" s="1"/>
  <c r="AB320" i="2"/>
  <c r="Z320" i="2"/>
  <c r="U320" i="2"/>
  <c r="P320" i="2"/>
  <c r="N320" i="2"/>
  <c r="M320" i="2"/>
  <c r="K320" i="2"/>
  <c r="F320" i="2"/>
  <c r="AY319" i="2"/>
  <c r="AT319" i="2"/>
  <c r="AO319" i="2"/>
  <c r="AJ319" i="2"/>
  <c r="AC319" i="2"/>
  <c r="AE319" i="2" s="1"/>
  <c r="AB319" i="2"/>
  <c r="Z319" i="2"/>
  <c r="U319" i="2"/>
  <c r="N319" i="2"/>
  <c r="M319" i="2"/>
  <c r="P319" i="2" s="1"/>
  <c r="K319" i="2"/>
  <c r="F319" i="2"/>
  <c r="AY318" i="2"/>
  <c r="AT318" i="2"/>
  <c r="AO318" i="2"/>
  <c r="AJ318" i="2"/>
  <c r="AC318" i="2"/>
  <c r="AB318" i="2"/>
  <c r="AE318" i="2" s="1"/>
  <c r="Z318" i="2"/>
  <c r="U318" i="2"/>
  <c r="P318" i="2"/>
  <c r="N318" i="2"/>
  <c r="M318" i="2"/>
  <c r="K318" i="2"/>
  <c r="F318" i="2"/>
  <c r="AY317" i="2"/>
  <c r="AT317" i="2"/>
  <c r="AO317" i="2"/>
  <c r="AJ317" i="2"/>
  <c r="AC317" i="2"/>
  <c r="AB317" i="2"/>
  <c r="AE317" i="2" s="1"/>
  <c r="Z317" i="2"/>
  <c r="U317" i="2"/>
  <c r="N317" i="2"/>
  <c r="P317" i="2" s="1"/>
  <c r="M317" i="2"/>
  <c r="K317" i="2"/>
  <c r="F317" i="2"/>
  <c r="AY316" i="2"/>
  <c r="AT316" i="2"/>
  <c r="AO316" i="2"/>
  <c r="AJ316" i="2"/>
  <c r="AE316" i="2"/>
  <c r="AC316" i="2"/>
  <c r="AB316" i="2"/>
  <c r="Z316" i="2"/>
  <c r="U316" i="2"/>
  <c r="N316" i="2"/>
  <c r="M316" i="2"/>
  <c r="P316" i="2" s="1"/>
  <c r="K316" i="2"/>
  <c r="F316" i="2"/>
  <c r="AY315" i="2"/>
  <c r="AT315" i="2"/>
  <c r="AO315" i="2"/>
  <c r="AJ315" i="2"/>
  <c r="AC315" i="2"/>
  <c r="AB315" i="2"/>
  <c r="AE315" i="2" s="1"/>
  <c r="Z315" i="2"/>
  <c r="U315" i="2"/>
  <c r="N315" i="2"/>
  <c r="M315" i="2"/>
  <c r="P315" i="2" s="1"/>
  <c r="K315" i="2"/>
  <c r="F315" i="2"/>
  <c r="AY314" i="2"/>
  <c r="AT314" i="2"/>
  <c r="AO314" i="2"/>
  <c r="AJ314" i="2"/>
  <c r="AC314" i="2"/>
  <c r="AB314" i="2"/>
  <c r="AE314" i="2" s="1"/>
  <c r="Z314" i="2"/>
  <c r="U314" i="2"/>
  <c r="P314" i="2"/>
  <c r="N314" i="2"/>
  <c r="M314" i="2"/>
  <c r="K314" i="2"/>
  <c r="F314" i="2"/>
  <c r="AY313" i="2"/>
  <c r="AT313" i="2"/>
  <c r="AO313" i="2"/>
  <c r="AJ313" i="2"/>
  <c r="AC313" i="2"/>
  <c r="AB313" i="2"/>
  <c r="AE313" i="2" s="1"/>
  <c r="Z313" i="2"/>
  <c r="U313" i="2"/>
  <c r="P313" i="2"/>
  <c r="N313" i="2"/>
  <c r="M313" i="2"/>
  <c r="K313" i="2"/>
  <c r="F313" i="2"/>
  <c r="AY312" i="2"/>
  <c r="AT312" i="2"/>
  <c r="AO312" i="2"/>
  <c r="AJ312" i="2"/>
  <c r="AC312" i="2"/>
  <c r="AE312" i="2" s="1"/>
  <c r="AB312" i="2"/>
  <c r="Z312" i="2"/>
  <c r="U312" i="2"/>
  <c r="N312" i="2"/>
  <c r="M312" i="2"/>
  <c r="P312" i="2" s="1"/>
  <c r="K312" i="2"/>
  <c r="F312" i="2"/>
  <c r="AY311" i="2"/>
  <c r="AT311" i="2"/>
  <c r="AO311" i="2"/>
  <c r="AJ311" i="2"/>
  <c r="AC311" i="2"/>
  <c r="AE311" i="2" s="1"/>
  <c r="AB311" i="2"/>
  <c r="Z311" i="2"/>
  <c r="U311" i="2"/>
  <c r="N311" i="2"/>
  <c r="M311" i="2"/>
  <c r="P311" i="2" s="1"/>
  <c r="K311" i="2"/>
  <c r="F311" i="2"/>
  <c r="AY310" i="2"/>
  <c r="AT310" i="2"/>
  <c r="AO310" i="2"/>
  <c r="AJ310" i="2"/>
  <c r="AC310" i="2"/>
  <c r="AB310" i="2"/>
  <c r="Z310" i="2"/>
  <c r="U310" i="2"/>
  <c r="P310" i="2"/>
  <c r="N310" i="2"/>
  <c r="M310" i="2"/>
  <c r="K310" i="2"/>
  <c r="F310" i="2"/>
  <c r="AY309" i="2"/>
  <c r="AT309" i="2"/>
  <c r="AO309" i="2"/>
  <c r="AJ309" i="2"/>
  <c r="AC309" i="2"/>
  <c r="AB309" i="2"/>
  <c r="AE309" i="2" s="1"/>
  <c r="Z309" i="2"/>
  <c r="U309" i="2"/>
  <c r="N309" i="2"/>
  <c r="P309" i="2" s="1"/>
  <c r="M309" i="2"/>
  <c r="K309" i="2"/>
  <c r="F309" i="2"/>
  <c r="AY308" i="2"/>
  <c r="AT308" i="2"/>
  <c r="AO308" i="2"/>
  <c r="AJ308" i="2"/>
  <c r="AE308" i="2"/>
  <c r="AC308" i="2"/>
  <c r="AB308" i="2"/>
  <c r="Z308" i="2"/>
  <c r="U308" i="2"/>
  <c r="N308" i="2"/>
  <c r="P308" i="2" s="1"/>
  <c r="M308" i="2"/>
  <c r="K308" i="2"/>
  <c r="F308" i="2"/>
  <c r="AY307" i="2"/>
  <c r="AT307" i="2"/>
  <c r="AO307" i="2"/>
  <c r="AJ307" i="2"/>
  <c r="AE307" i="2"/>
  <c r="AC307" i="2"/>
  <c r="AB307" i="2"/>
  <c r="Z307" i="2"/>
  <c r="U307" i="2"/>
  <c r="N307" i="2"/>
  <c r="M307" i="2"/>
  <c r="P307" i="2" s="1"/>
  <c r="K307" i="2"/>
  <c r="F307" i="2"/>
  <c r="AY306" i="2"/>
  <c r="AT306" i="2"/>
  <c r="AO306" i="2"/>
  <c r="AJ306" i="2"/>
  <c r="AC306" i="2"/>
  <c r="AB306" i="2"/>
  <c r="AE306" i="2" s="1"/>
  <c r="Z306" i="2"/>
  <c r="U306" i="2"/>
  <c r="P306" i="2"/>
  <c r="N306" i="2"/>
  <c r="M306" i="2"/>
  <c r="K306" i="2"/>
  <c r="F306" i="2"/>
  <c r="AY305" i="2"/>
  <c r="AT305" i="2"/>
  <c r="AO305" i="2"/>
  <c r="AJ305" i="2"/>
  <c r="AC305" i="2"/>
  <c r="AB305" i="2"/>
  <c r="AE305" i="2" s="1"/>
  <c r="Z305" i="2"/>
  <c r="U305" i="2"/>
  <c r="N305" i="2"/>
  <c r="M305" i="2"/>
  <c r="P305" i="2" s="1"/>
  <c r="K305" i="2"/>
  <c r="F305" i="2"/>
  <c r="AY304" i="2"/>
  <c r="AT304" i="2"/>
  <c r="AO304" i="2"/>
  <c r="AJ304" i="2"/>
  <c r="AC304" i="2"/>
  <c r="AE304" i="2" s="1"/>
  <c r="AB304" i="2"/>
  <c r="Z304" i="2"/>
  <c r="U304" i="2"/>
  <c r="P304" i="2"/>
  <c r="N304" i="2"/>
  <c r="M304" i="2"/>
  <c r="K304" i="2"/>
  <c r="F304" i="2"/>
  <c r="AY303" i="2"/>
  <c r="AT303" i="2"/>
  <c r="AO303" i="2"/>
  <c r="AJ303" i="2"/>
  <c r="AC303" i="2"/>
  <c r="AB303" i="2"/>
  <c r="AE303" i="2" s="1"/>
  <c r="Z303" i="2"/>
  <c r="U303" i="2"/>
  <c r="N303" i="2"/>
  <c r="M303" i="2"/>
  <c r="P303" i="2" s="1"/>
  <c r="K303" i="2"/>
  <c r="F303" i="2"/>
  <c r="AY302" i="2"/>
  <c r="AT302" i="2"/>
  <c r="AO302" i="2"/>
  <c r="AJ302" i="2"/>
  <c r="AC302" i="2"/>
  <c r="AB302" i="2"/>
  <c r="Z302" i="2"/>
  <c r="U302" i="2"/>
  <c r="P302" i="2"/>
  <c r="N302" i="2"/>
  <c r="M302" i="2"/>
  <c r="K302" i="2"/>
  <c r="F302" i="2"/>
  <c r="AY301" i="2"/>
  <c r="AT301" i="2"/>
  <c r="AO301" i="2"/>
  <c r="AJ301" i="2"/>
  <c r="AC301" i="2"/>
  <c r="AB301" i="2"/>
  <c r="AE301" i="2" s="1"/>
  <c r="Z301" i="2"/>
  <c r="U301" i="2"/>
  <c r="N301" i="2"/>
  <c r="P301" i="2" s="1"/>
  <c r="M301" i="2"/>
  <c r="K301" i="2"/>
  <c r="F301" i="2"/>
  <c r="AY300" i="2"/>
  <c r="AT300" i="2"/>
  <c r="AO300" i="2"/>
  <c r="AJ300" i="2"/>
  <c r="AE300" i="2"/>
  <c r="AC300" i="2"/>
  <c r="AB300" i="2"/>
  <c r="Z300" i="2"/>
  <c r="U300" i="2"/>
  <c r="N300" i="2"/>
  <c r="P300" i="2" s="1"/>
  <c r="M300" i="2"/>
  <c r="K300" i="2"/>
  <c r="F300" i="2"/>
  <c r="AY299" i="2"/>
  <c r="AT299" i="2"/>
  <c r="AO299" i="2"/>
  <c r="AJ299" i="2"/>
  <c r="AC299" i="2"/>
  <c r="AB299" i="2"/>
  <c r="AE299" i="2" s="1"/>
  <c r="Z299" i="2"/>
  <c r="U299" i="2"/>
  <c r="N299" i="2"/>
  <c r="M299" i="2"/>
  <c r="P299" i="2" s="1"/>
  <c r="K299" i="2"/>
  <c r="F299" i="2"/>
  <c r="AY298" i="2"/>
  <c r="AT298" i="2"/>
  <c r="AO298" i="2"/>
  <c r="AJ298" i="2"/>
  <c r="AC298" i="2"/>
  <c r="AB298" i="2"/>
  <c r="AE298" i="2" s="1"/>
  <c r="Z298" i="2"/>
  <c r="U298" i="2"/>
  <c r="P298" i="2"/>
  <c r="N298" i="2"/>
  <c r="M298" i="2"/>
  <c r="K298" i="2"/>
  <c r="F298" i="2"/>
  <c r="AY297" i="2"/>
  <c r="AT297" i="2"/>
  <c r="AO297" i="2"/>
  <c r="AJ297" i="2"/>
  <c r="AC297" i="2"/>
  <c r="AB297" i="2"/>
  <c r="AE297" i="2" s="1"/>
  <c r="Z297" i="2"/>
  <c r="U297" i="2"/>
  <c r="P297" i="2"/>
  <c r="N297" i="2"/>
  <c r="M297" i="2"/>
  <c r="K297" i="2"/>
  <c r="F297" i="2"/>
  <c r="AY296" i="2"/>
  <c r="AT296" i="2"/>
  <c r="AO296" i="2"/>
  <c r="AJ296" i="2"/>
  <c r="AC296" i="2"/>
  <c r="AE296" i="2" s="1"/>
  <c r="AB296" i="2"/>
  <c r="Z296" i="2"/>
  <c r="U296" i="2"/>
  <c r="N296" i="2"/>
  <c r="M296" i="2"/>
  <c r="P296" i="2" s="1"/>
  <c r="K296" i="2"/>
  <c r="F296" i="2"/>
  <c r="AY295" i="2"/>
  <c r="AT295" i="2"/>
  <c r="AO295" i="2"/>
  <c r="AJ295" i="2"/>
  <c r="AC295" i="2"/>
  <c r="AE295" i="2" s="1"/>
  <c r="AB295" i="2"/>
  <c r="Z295" i="2"/>
  <c r="U295" i="2"/>
  <c r="N295" i="2"/>
  <c r="M295" i="2"/>
  <c r="K295" i="2"/>
  <c r="F295" i="2"/>
  <c r="AY294" i="2"/>
  <c r="AT294" i="2"/>
  <c r="AO294" i="2"/>
  <c r="AJ294" i="2"/>
  <c r="AE294" i="2"/>
  <c r="AC294" i="2"/>
  <c r="AB294" i="2"/>
  <c r="Z294" i="2"/>
  <c r="U294" i="2"/>
  <c r="N294" i="2"/>
  <c r="P294" i="2" s="1"/>
  <c r="M294" i="2"/>
  <c r="K294" i="2"/>
  <c r="F294" i="2"/>
  <c r="AY293" i="2"/>
  <c r="AT293" i="2"/>
  <c r="AO293" i="2"/>
  <c r="AJ293" i="2"/>
  <c r="AE293" i="2"/>
  <c r="AC293" i="2"/>
  <c r="AB293" i="2"/>
  <c r="Z293" i="2"/>
  <c r="U293" i="2"/>
  <c r="N293" i="2"/>
  <c r="P293" i="2" s="1"/>
  <c r="M293" i="2"/>
  <c r="K293" i="2"/>
  <c r="F293" i="2"/>
  <c r="AY292" i="2"/>
  <c r="AT292" i="2"/>
  <c r="AO292" i="2"/>
  <c r="AJ292" i="2"/>
  <c r="AE292" i="2"/>
  <c r="AC292" i="2"/>
  <c r="AB292" i="2"/>
  <c r="Z292" i="2"/>
  <c r="U292" i="2"/>
  <c r="N292" i="2"/>
  <c r="M292" i="2"/>
  <c r="P292" i="2" s="1"/>
  <c r="K292" i="2"/>
  <c r="F292" i="2"/>
  <c r="AY291" i="2"/>
  <c r="AT291" i="2"/>
  <c r="AO291" i="2"/>
  <c r="AJ291" i="2"/>
  <c r="AC291" i="2"/>
  <c r="AB291" i="2"/>
  <c r="AE291" i="2" s="1"/>
  <c r="Z291" i="2"/>
  <c r="U291" i="2"/>
  <c r="N291" i="2"/>
  <c r="P291" i="2" s="1"/>
  <c r="M291" i="2"/>
  <c r="K291" i="2"/>
  <c r="F291" i="2"/>
  <c r="AY290" i="2"/>
  <c r="AT290" i="2"/>
  <c r="AO290" i="2"/>
  <c r="AJ290" i="2"/>
  <c r="AE290" i="2"/>
  <c r="AC290" i="2"/>
  <c r="AB290" i="2"/>
  <c r="Z290" i="2"/>
  <c r="U290" i="2"/>
  <c r="N290" i="2"/>
  <c r="P290" i="2" s="1"/>
  <c r="M290" i="2"/>
  <c r="K290" i="2"/>
  <c r="F290" i="2"/>
  <c r="AY289" i="2"/>
  <c r="AT289" i="2"/>
  <c r="AO289" i="2"/>
  <c r="AJ289" i="2"/>
  <c r="AE289" i="2"/>
  <c r="AC289" i="2"/>
  <c r="AB289" i="2"/>
  <c r="Z289" i="2"/>
  <c r="U289" i="2"/>
  <c r="P289" i="2"/>
  <c r="N289" i="2"/>
  <c r="M289" i="2"/>
  <c r="K289" i="2"/>
  <c r="F289" i="2"/>
  <c r="AY288" i="2"/>
  <c r="AT288" i="2"/>
  <c r="AO288" i="2"/>
  <c r="AJ288" i="2"/>
  <c r="AE288" i="2"/>
  <c r="AC288" i="2"/>
  <c r="AB288" i="2"/>
  <c r="Z288" i="2"/>
  <c r="U288" i="2"/>
  <c r="N288" i="2"/>
  <c r="M288" i="2"/>
  <c r="P288" i="2" s="1"/>
  <c r="K288" i="2"/>
  <c r="F288" i="2"/>
  <c r="AY287" i="2"/>
  <c r="AT287" i="2"/>
  <c r="AO287" i="2"/>
  <c r="AJ287" i="2"/>
  <c r="AC287" i="2"/>
  <c r="AB287" i="2"/>
  <c r="AE287" i="2" s="1"/>
  <c r="Z287" i="2"/>
  <c r="U287" i="2"/>
  <c r="N287" i="2"/>
  <c r="P287" i="2" s="1"/>
  <c r="M287" i="2"/>
  <c r="K287" i="2"/>
  <c r="F287" i="2"/>
  <c r="AY286" i="2"/>
  <c r="AT286" i="2"/>
  <c r="AO286" i="2"/>
  <c r="AJ286" i="2"/>
  <c r="AE286" i="2"/>
  <c r="AC286" i="2"/>
  <c r="AB286" i="2"/>
  <c r="Z286" i="2"/>
  <c r="U286" i="2"/>
  <c r="N286" i="2"/>
  <c r="P286" i="2" s="1"/>
  <c r="M286" i="2"/>
  <c r="K286" i="2"/>
  <c r="F286" i="2"/>
  <c r="AY285" i="2"/>
  <c r="AT285" i="2"/>
  <c r="AO285" i="2"/>
  <c r="AJ285" i="2"/>
  <c r="AE285" i="2"/>
  <c r="AC285" i="2"/>
  <c r="AB285" i="2"/>
  <c r="Z285" i="2"/>
  <c r="U285" i="2"/>
  <c r="N285" i="2"/>
  <c r="P285" i="2" s="1"/>
  <c r="M285" i="2"/>
  <c r="K285" i="2"/>
  <c r="F285" i="2"/>
  <c r="AY284" i="2"/>
  <c r="AT284" i="2"/>
  <c r="AO284" i="2"/>
  <c r="AJ284" i="2"/>
  <c r="AE284" i="2"/>
  <c r="AC284" i="2"/>
  <c r="AB284" i="2"/>
  <c r="Z284" i="2"/>
  <c r="U284" i="2"/>
  <c r="N284" i="2"/>
  <c r="M284" i="2"/>
  <c r="P284" i="2" s="1"/>
  <c r="K284" i="2"/>
  <c r="F284" i="2"/>
  <c r="AY283" i="2"/>
  <c r="AT283" i="2"/>
  <c r="AO283" i="2"/>
  <c r="AJ283" i="2"/>
  <c r="AC283" i="2"/>
  <c r="AB283" i="2"/>
  <c r="AE283" i="2" s="1"/>
  <c r="Z283" i="2"/>
  <c r="U283" i="2"/>
  <c r="N283" i="2"/>
  <c r="P283" i="2" s="1"/>
  <c r="M283" i="2"/>
  <c r="K283" i="2"/>
  <c r="F283" i="2"/>
  <c r="AY282" i="2"/>
  <c r="AT282" i="2"/>
  <c r="AO282" i="2"/>
  <c r="AJ282" i="2"/>
  <c r="AE282" i="2"/>
  <c r="AC282" i="2"/>
  <c r="AB282" i="2"/>
  <c r="Z282" i="2"/>
  <c r="U282" i="2"/>
  <c r="N282" i="2"/>
  <c r="P282" i="2" s="1"/>
  <c r="M282" i="2"/>
  <c r="K282" i="2"/>
  <c r="F282" i="2"/>
  <c r="AY281" i="2"/>
  <c r="AT281" i="2"/>
  <c r="AO281" i="2"/>
  <c r="AJ281" i="2"/>
  <c r="AE281" i="2"/>
  <c r="AC281" i="2"/>
  <c r="AB281" i="2"/>
  <c r="Z281" i="2"/>
  <c r="U281" i="2"/>
  <c r="P281" i="2"/>
  <c r="N281" i="2"/>
  <c r="M281" i="2"/>
  <c r="K281" i="2"/>
  <c r="F281" i="2"/>
  <c r="AY280" i="2"/>
  <c r="AT280" i="2"/>
  <c r="AO280" i="2"/>
  <c r="AJ280" i="2"/>
  <c r="AE280" i="2"/>
  <c r="AC280" i="2"/>
  <c r="AB280" i="2"/>
  <c r="Z280" i="2"/>
  <c r="U280" i="2"/>
  <c r="N280" i="2"/>
  <c r="M280" i="2"/>
  <c r="P280" i="2" s="1"/>
  <c r="K280" i="2"/>
  <c r="F280" i="2"/>
  <c r="AY279" i="2"/>
  <c r="AT279" i="2"/>
  <c r="AO279" i="2"/>
  <c r="AJ279" i="2"/>
  <c r="AC279" i="2"/>
  <c r="AB279" i="2"/>
  <c r="AE279" i="2" s="1"/>
  <c r="Z279" i="2"/>
  <c r="U279" i="2"/>
  <c r="N279" i="2"/>
  <c r="P279" i="2" s="1"/>
  <c r="M279" i="2"/>
  <c r="K279" i="2"/>
  <c r="F279" i="2"/>
  <c r="AY278" i="2"/>
  <c r="AT278" i="2"/>
  <c r="AO278" i="2"/>
  <c r="AJ278" i="2"/>
  <c r="AE278" i="2"/>
  <c r="AC278" i="2"/>
  <c r="AB278" i="2"/>
  <c r="Z278" i="2"/>
  <c r="U278" i="2"/>
  <c r="N278" i="2"/>
  <c r="P278" i="2" s="1"/>
  <c r="M278" i="2"/>
  <c r="K278" i="2"/>
  <c r="F278" i="2"/>
  <c r="AY277" i="2"/>
  <c r="AT277" i="2"/>
  <c r="AO277" i="2"/>
  <c r="AJ277" i="2"/>
  <c r="AE277" i="2"/>
  <c r="AC277" i="2"/>
  <c r="AB277" i="2"/>
  <c r="Z277" i="2"/>
  <c r="U277" i="2"/>
  <c r="N277" i="2"/>
  <c r="P277" i="2" s="1"/>
  <c r="M277" i="2"/>
  <c r="K277" i="2"/>
  <c r="F277" i="2"/>
  <c r="AY276" i="2"/>
  <c r="AT276" i="2"/>
  <c r="AO276" i="2"/>
  <c r="AJ276" i="2"/>
  <c r="AE276" i="2"/>
  <c r="AC276" i="2"/>
  <c r="AB276" i="2"/>
  <c r="Z276" i="2"/>
  <c r="U276" i="2"/>
  <c r="N276" i="2"/>
  <c r="M276" i="2"/>
  <c r="P276" i="2" s="1"/>
  <c r="K276" i="2"/>
  <c r="F276" i="2"/>
  <c r="AY275" i="2"/>
  <c r="AT275" i="2"/>
  <c r="AO275" i="2"/>
  <c r="AJ275" i="2"/>
  <c r="AC275" i="2"/>
  <c r="AB275" i="2"/>
  <c r="AE275" i="2" s="1"/>
  <c r="Z275" i="2"/>
  <c r="U275" i="2"/>
  <c r="N275" i="2"/>
  <c r="P275" i="2" s="1"/>
  <c r="M275" i="2"/>
  <c r="K275" i="2"/>
  <c r="F275" i="2"/>
  <c r="AY274" i="2"/>
  <c r="AT274" i="2"/>
  <c r="AO274" i="2"/>
  <c r="AJ274" i="2"/>
  <c r="AE274" i="2"/>
  <c r="AC274" i="2"/>
  <c r="AB274" i="2"/>
  <c r="Z274" i="2"/>
  <c r="U274" i="2"/>
  <c r="N274" i="2"/>
  <c r="P274" i="2" s="1"/>
  <c r="M274" i="2"/>
  <c r="K274" i="2"/>
  <c r="F274" i="2"/>
  <c r="AY273" i="2"/>
  <c r="AT273" i="2"/>
  <c r="AO273" i="2"/>
  <c r="AJ273" i="2"/>
  <c r="AE273" i="2"/>
  <c r="AC273" i="2"/>
  <c r="AB273" i="2"/>
  <c r="Z273" i="2"/>
  <c r="U273" i="2"/>
  <c r="N273" i="2"/>
  <c r="P273" i="2" s="1"/>
  <c r="M273" i="2"/>
  <c r="K273" i="2"/>
  <c r="F273" i="2"/>
  <c r="AY272" i="2"/>
  <c r="AT272" i="2"/>
  <c r="AO272" i="2"/>
  <c r="AJ272" i="2"/>
  <c r="AE272" i="2"/>
  <c r="AC272" i="2"/>
  <c r="AB272" i="2"/>
  <c r="Z272" i="2"/>
  <c r="U272" i="2"/>
  <c r="N272" i="2"/>
  <c r="M272" i="2"/>
  <c r="P272" i="2" s="1"/>
  <c r="K272" i="2"/>
  <c r="F272" i="2"/>
  <c r="AY271" i="2"/>
  <c r="AT271" i="2"/>
  <c r="AO271" i="2"/>
  <c r="AJ271" i="2"/>
  <c r="AC271" i="2"/>
  <c r="AB271" i="2"/>
  <c r="AE271" i="2" s="1"/>
  <c r="Z271" i="2"/>
  <c r="U271" i="2"/>
  <c r="N271" i="2"/>
  <c r="P271" i="2" s="1"/>
  <c r="M271" i="2"/>
  <c r="K271" i="2"/>
  <c r="F271" i="2"/>
  <c r="AW263" i="2"/>
  <c r="AV263" i="2"/>
  <c r="AR263" i="2"/>
  <c r="AT263" i="2" s="1"/>
  <c r="AQ263" i="2"/>
  <c r="AO263" i="2"/>
  <c r="AM263" i="2"/>
  <c r="AL263" i="2"/>
  <c r="AH263" i="2"/>
  <c r="AH266" i="2" s="1"/>
  <c r="AG263" i="2"/>
  <c r="X263" i="2"/>
  <c r="W263" i="2"/>
  <c r="U263" i="2"/>
  <c r="S263" i="2"/>
  <c r="R263" i="2"/>
  <c r="I263" i="2"/>
  <c r="H263" i="2"/>
  <c r="D263" i="2"/>
  <c r="F263" i="2" s="1"/>
  <c r="C263" i="2"/>
  <c r="AY261" i="2"/>
  <c r="AT261" i="2"/>
  <c r="AO261" i="2"/>
  <c r="AJ261" i="2"/>
  <c r="AE261" i="2"/>
  <c r="AC261" i="2"/>
  <c r="AB261" i="2"/>
  <c r="Z261" i="2"/>
  <c r="U261" i="2"/>
  <c r="N261" i="2"/>
  <c r="M261" i="2"/>
  <c r="P261" i="2" s="1"/>
  <c r="K261" i="2"/>
  <c r="F261" i="2"/>
  <c r="AY260" i="2"/>
  <c r="AT260" i="2"/>
  <c r="AO260" i="2"/>
  <c r="AJ260" i="2"/>
  <c r="AC260" i="2"/>
  <c r="AB260" i="2"/>
  <c r="AE260" i="2" s="1"/>
  <c r="Z260" i="2"/>
  <c r="U260" i="2"/>
  <c r="N260" i="2"/>
  <c r="P260" i="2" s="1"/>
  <c r="M260" i="2"/>
  <c r="K260" i="2"/>
  <c r="F260" i="2"/>
  <c r="AY259" i="2"/>
  <c r="AT259" i="2"/>
  <c r="AO259" i="2"/>
  <c r="AJ259" i="2"/>
  <c r="AE259" i="2"/>
  <c r="AC259" i="2"/>
  <c r="AB259" i="2"/>
  <c r="Z259" i="2"/>
  <c r="U259" i="2"/>
  <c r="N259" i="2"/>
  <c r="P259" i="2" s="1"/>
  <c r="M259" i="2"/>
  <c r="K259" i="2"/>
  <c r="F259" i="2"/>
  <c r="AY258" i="2"/>
  <c r="AT258" i="2"/>
  <c r="AO258" i="2"/>
  <c r="AJ258" i="2"/>
  <c r="AE258" i="2"/>
  <c r="AC258" i="2"/>
  <c r="AB258" i="2"/>
  <c r="Z258" i="2"/>
  <c r="U258" i="2"/>
  <c r="P258" i="2"/>
  <c r="N258" i="2"/>
  <c r="M258" i="2"/>
  <c r="K258" i="2"/>
  <c r="F258" i="2"/>
  <c r="AY257" i="2"/>
  <c r="AT257" i="2"/>
  <c r="AO257" i="2"/>
  <c r="AJ257" i="2"/>
  <c r="AE257" i="2"/>
  <c r="AC257" i="2"/>
  <c r="AB257" i="2"/>
  <c r="Z257" i="2"/>
  <c r="U257" i="2"/>
  <c r="N257" i="2"/>
  <c r="M257" i="2"/>
  <c r="P257" i="2" s="1"/>
  <c r="K257" i="2"/>
  <c r="F257" i="2"/>
  <c r="AY256" i="2"/>
  <c r="AT256" i="2"/>
  <c r="AO256" i="2"/>
  <c r="AJ256" i="2"/>
  <c r="AC256" i="2"/>
  <c r="AB256" i="2"/>
  <c r="Z256" i="2"/>
  <c r="U256" i="2"/>
  <c r="N256" i="2"/>
  <c r="P256" i="2" s="1"/>
  <c r="M256" i="2"/>
  <c r="K256" i="2"/>
  <c r="F256" i="2"/>
  <c r="AY255" i="2"/>
  <c r="AT255" i="2"/>
  <c r="AO255" i="2"/>
  <c r="AJ255" i="2"/>
  <c r="AE255" i="2"/>
  <c r="AC255" i="2"/>
  <c r="AB255" i="2"/>
  <c r="Z255" i="2"/>
  <c r="U255" i="2"/>
  <c r="N255" i="2"/>
  <c r="P255" i="2" s="1"/>
  <c r="M255" i="2"/>
  <c r="K255" i="2"/>
  <c r="F255" i="2"/>
  <c r="AY254" i="2"/>
  <c r="AT254" i="2"/>
  <c r="AO254" i="2"/>
  <c r="AJ254" i="2"/>
  <c r="AE254" i="2"/>
  <c r="AC254" i="2"/>
  <c r="AB254" i="2"/>
  <c r="Z254" i="2"/>
  <c r="U254" i="2"/>
  <c r="N254" i="2"/>
  <c r="P254" i="2" s="1"/>
  <c r="M254" i="2"/>
  <c r="K254" i="2"/>
  <c r="F254" i="2"/>
  <c r="AY253" i="2"/>
  <c r="AT253" i="2"/>
  <c r="AO253" i="2"/>
  <c r="AJ253" i="2"/>
  <c r="AE253" i="2"/>
  <c r="AC253" i="2"/>
  <c r="AB253" i="2"/>
  <c r="Z253" i="2"/>
  <c r="U253" i="2"/>
  <c r="N253" i="2"/>
  <c r="M253" i="2"/>
  <c r="P253" i="2" s="1"/>
  <c r="K253" i="2"/>
  <c r="F253" i="2"/>
  <c r="AY252" i="2"/>
  <c r="AT252" i="2"/>
  <c r="AO252" i="2"/>
  <c r="AJ252" i="2"/>
  <c r="AC252" i="2"/>
  <c r="AB252" i="2"/>
  <c r="AE252" i="2" s="1"/>
  <c r="Z252" i="2"/>
  <c r="U252" i="2"/>
  <c r="N252" i="2"/>
  <c r="P252" i="2" s="1"/>
  <c r="M252" i="2"/>
  <c r="K252" i="2"/>
  <c r="F252" i="2"/>
  <c r="AY251" i="2"/>
  <c r="AT251" i="2"/>
  <c r="AO251" i="2"/>
  <c r="AJ251" i="2"/>
  <c r="AE251" i="2"/>
  <c r="AC251" i="2"/>
  <c r="AB251" i="2"/>
  <c r="Z251" i="2"/>
  <c r="U251" i="2"/>
  <c r="N251" i="2"/>
  <c r="P251" i="2" s="1"/>
  <c r="M251" i="2"/>
  <c r="K251" i="2"/>
  <c r="F251" i="2"/>
  <c r="AY250" i="2"/>
  <c r="AT250" i="2"/>
  <c r="AO250" i="2"/>
  <c r="AJ250" i="2"/>
  <c r="AE250" i="2"/>
  <c r="AC250" i="2"/>
  <c r="AB250" i="2"/>
  <c r="Z250" i="2"/>
  <c r="U250" i="2"/>
  <c r="N250" i="2"/>
  <c r="P250" i="2" s="1"/>
  <c r="M250" i="2"/>
  <c r="K250" i="2"/>
  <c r="F250" i="2"/>
  <c r="AY247" i="2"/>
  <c r="AW247" i="2"/>
  <c r="AV247" i="2"/>
  <c r="AR247" i="2"/>
  <c r="AT247" i="2" s="1"/>
  <c r="AQ247" i="2"/>
  <c r="AO247" i="2"/>
  <c r="AM247" i="2"/>
  <c r="AL247" i="2"/>
  <c r="AH247" i="2"/>
  <c r="AG247" i="2"/>
  <c r="AJ247" i="2" s="1"/>
  <c r="X247" i="2"/>
  <c r="Z247" i="2" s="1"/>
  <c r="W247" i="2"/>
  <c r="S247" i="2"/>
  <c r="AC247" i="2" s="1"/>
  <c r="R247" i="2"/>
  <c r="K247" i="2"/>
  <c r="I247" i="2"/>
  <c r="H247" i="2"/>
  <c r="D247" i="2"/>
  <c r="N247" i="2" s="1"/>
  <c r="C247" i="2"/>
  <c r="M247" i="2" s="1"/>
  <c r="AY245" i="2"/>
  <c r="AT245" i="2"/>
  <c r="AO245" i="2"/>
  <c r="AJ245" i="2"/>
  <c r="AC245" i="2"/>
  <c r="AB245" i="2"/>
  <c r="AE245" i="2" s="1"/>
  <c r="Z245" i="2"/>
  <c r="U245" i="2"/>
  <c r="N245" i="2"/>
  <c r="P245" i="2" s="1"/>
  <c r="M245" i="2"/>
  <c r="K245" i="2"/>
  <c r="F245" i="2"/>
  <c r="AY244" i="2"/>
  <c r="AT244" i="2"/>
  <c r="AO244" i="2"/>
  <c r="AJ244" i="2"/>
  <c r="AE244" i="2"/>
  <c r="AC244" i="2"/>
  <c r="AB244" i="2"/>
  <c r="Z244" i="2"/>
  <c r="U244" i="2"/>
  <c r="N244" i="2"/>
  <c r="P244" i="2" s="1"/>
  <c r="M244" i="2"/>
  <c r="K244" i="2"/>
  <c r="F244" i="2"/>
  <c r="AY243" i="2"/>
  <c r="AT243" i="2"/>
  <c r="AO243" i="2"/>
  <c r="AJ243" i="2"/>
  <c r="AE243" i="2"/>
  <c r="AC243" i="2"/>
  <c r="AB243" i="2"/>
  <c r="Z243" i="2"/>
  <c r="U243" i="2"/>
  <c r="N243" i="2"/>
  <c r="P243" i="2" s="1"/>
  <c r="M243" i="2"/>
  <c r="K243" i="2"/>
  <c r="F243" i="2"/>
  <c r="AY242" i="2"/>
  <c r="AT242" i="2"/>
  <c r="AO242" i="2"/>
  <c r="AJ242" i="2"/>
  <c r="AE242" i="2"/>
  <c r="AC242" i="2"/>
  <c r="AB242" i="2"/>
  <c r="Z242" i="2"/>
  <c r="U242" i="2"/>
  <c r="N242" i="2"/>
  <c r="M242" i="2"/>
  <c r="P242" i="2" s="1"/>
  <c r="K242" i="2"/>
  <c r="F242" i="2"/>
  <c r="AY241" i="2"/>
  <c r="AT241" i="2"/>
  <c r="AO241" i="2"/>
  <c r="AJ241" i="2"/>
  <c r="AC241" i="2"/>
  <c r="AB241" i="2"/>
  <c r="AE241" i="2" s="1"/>
  <c r="Z241" i="2"/>
  <c r="U241" i="2"/>
  <c r="N241" i="2"/>
  <c r="P241" i="2" s="1"/>
  <c r="M241" i="2"/>
  <c r="K241" i="2"/>
  <c r="F241" i="2"/>
  <c r="AY240" i="2"/>
  <c r="AT240" i="2"/>
  <c r="AO240" i="2"/>
  <c r="AJ240" i="2"/>
  <c r="AE240" i="2"/>
  <c r="AC240" i="2"/>
  <c r="AB240" i="2"/>
  <c r="Z240" i="2"/>
  <c r="U240" i="2"/>
  <c r="N240" i="2"/>
  <c r="P240" i="2" s="1"/>
  <c r="M240" i="2"/>
  <c r="K240" i="2"/>
  <c r="F240" i="2"/>
  <c r="AY239" i="2"/>
  <c r="AT239" i="2"/>
  <c r="AO239" i="2"/>
  <c r="AJ239" i="2"/>
  <c r="AE239" i="2"/>
  <c r="AC239" i="2"/>
  <c r="AB239" i="2"/>
  <c r="Z239" i="2"/>
  <c r="U239" i="2"/>
  <c r="P239" i="2"/>
  <c r="N239" i="2"/>
  <c r="M239" i="2"/>
  <c r="K239" i="2"/>
  <c r="F239" i="2"/>
  <c r="AY238" i="2"/>
  <c r="AT238" i="2"/>
  <c r="AO238" i="2"/>
  <c r="AJ238" i="2"/>
  <c r="AE238" i="2"/>
  <c r="AC238" i="2"/>
  <c r="AB238" i="2"/>
  <c r="Z238" i="2"/>
  <c r="U238" i="2"/>
  <c r="N238" i="2"/>
  <c r="M238" i="2"/>
  <c r="P238" i="2" s="1"/>
  <c r="K238" i="2"/>
  <c r="F238" i="2"/>
  <c r="AY237" i="2"/>
  <c r="AT237" i="2"/>
  <c r="AO237" i="2"/>
  <c r="AJ237" i="2"/>
  <c r="AC237" i="2"/>
  <c r="AB237" i="2"/>
  <c r="AE237" i="2" s="1"/>
  <c r="Z237" i="2"/>
  <c r="U237" i="2"/>
  <c r="N237" i="2"/>
  <c r="P237" i="2" s="1"/>
  <c r="M237" i="2"/>
  <c r="K237" i="2"/>
  <c r="F237" i="2"/>
  <c r="AY236" i="2"/>
  <c r="AT236" i="2"/>
  <c r="AO236" i="2"/>
  <c r="AJ236" i="2"/>
  <c r="AE236" i="2"/>
  <c r="AC236" i="2"/>
  <c r="AB236" i="2"/>
  <c r="Z236" i="2"/>
  <c r="U236" i="2"/>
  <c r="N236" i="2"/>
  <c r="P236" i="2" s="1"/>
  <c r="M236" i="2"/>
  <c r="K236" i="2"/>
  <c r="F236" i="2"/>
  <c r="AY235" i="2"/>
  <c r="AT235" i="2"/>
  <c r="AO235" i="2"/>
  <c r="AJ235" i="2"/>
  <c r="AE235" i="2"/>
  <c r="AC235" i="2"/>
  <c r="AB235" i="2"/>
  <c r="Z235" i="2"/>
  <c r="U235" i="2"/>
  <c r="N235" i="2"/>
  <c r="P235" i="2" s="1"/>
  <c r="M235" i="2"/>
  <c r="K235" i="2"/>
  <c r="F235" i="2"/>
  <c r="AY234" i="2"/>
  <c r="AT234" i="2"/>
  <c r="AO234" i="2"/>
  <c r="AJ234" i="2"/>
  <c r="AE234" i="2"/>
  <c r="AC234" i="2"/>
  <c r="AB234" i="2"/>
  <c r="Z234" i="2"/>
  <c r="U234" i="2"/>
  <c r="N234" i="2"/>
  <c r="M234" i="2"/>
  <c r="P234" i="2" s="1"/>
  <c r="K234" i="2"/>
  <c r="F234" i="2"/>
  <c r="AY233" i="2"/>
  <c r="AT233" i="2"/>
  <c r="AO233" i="2"/>
  <c r="AJ233" i="2"/>
  <c r="AC233" i="2"/>
  <c r="AB233" i="2"/>
  <c r="AE233" i="2" s="1"/>
  <c r="Z233" i="2"/>
  <c r="U233" i="2"/>
  <c r="N233" i="2"/>
  <c r="P233" i="2" s="1"/>
  <c r="M233" i="2"/>
  <c r="K233" i="2"/>
  <c r="F233" i="2"/>
  <c r="AY232" i="2"/>
  <c r="AT232" i="2"/>
  <c r="AO232" i="2"/>
  <c r="AJ232" i="2"/>
  <c r="AE232" i="2"/>
  <c r="AC232" i="2"/>
  <c r="AB232" i="2"/>
  <c r="Z232" i="2"/>
  <c r="U232" i="2"/>
  <c r="N232" i="2"/>
  <c r="P232" i="2" s="1"/>
  <c r="M232" i="2"/>
  <c r="K232" i="2"/>
  <c r="F232" i="2"/>
  <c r="AY231" i="2"/>
  <c r="AT231" i="2"/>
  <c r="AO231" i="2"/>
  <c r="AJ231" i="2"/>
  <c r="AE231" i="2"/>
  <c r="AC231" i="2"/>
  <c r="AB231" i="2"/>
  <c r="Z231" i="2"/>
  <c r="U231" i="2"/>
  <c r="N231" i="2"/>
  <c r="P231" i="2" s="1"/>
  <c r="M231" i="2"/>
  <c r="K231" i="2"/>
  <c r="F231" i="2"/>
  <c r="AY230" i="2"/>
  <c r="AT230" i="2"/>
  <c r="AO230" i="2"/>
  <c r="AJ230" i="2"/>
  <c r="AE230" i="2"/>
  <c r="AC230" i="2"/>
  <c r="AB230" i="2"/>
  <c r="Z230" i="2"/>
  <c r="U230" i="2"/>
  <c r="N230" i="2"/>
  <c r="M230" i="2"/>
  <c r="P230" i="2" s="1"/>
  <c r="K230" i="2"/>
  <c r="F230" i="2"/>
  <c r="AY229" i="2"/>
  <c r="AT229" i="2"/>
  <c r="AO229" i="2"/>
  <c r="AJ229" i="2"/>
  <c r="AC229" i="2"/>
  <c r="AB229" i="2"/>
  <c r="AE229" i="2" s="1"/>
  <c r="Z229" i="2"/>
  <c r="U229" i="2"/>
  <c r="N229" i="2"/>
  <c r="P229" i="2" s="1"/>
  <c r="M229" i="2"/>
  <c r="K229" i="2"/>
  <c r="F229" i="2"/>
  <c r="AY228" i="2"/>
  <c r="AT228" i="2"/>
  <c r="AO228" i="2"/>
  <c r="AJ228" i="2"/>
  <c r="AE228" i="2"/>
  <c r="AC228" i="2"/>
  <c r="AB228" i="2"/>
  <c r="Z228" i="2"/>
  <c r="U228" i="2"/>
  <c r="N228" i="2"/>
  <c r="P228" i="2" s="1"/>
  <c r="M228" i="2"/>
  <c r="K228" i="2"/>
  <c r="F228" i="2"/>
  <c r="AY227" i="2"/>
  <c r="AT227" i="2"/>
  <c r="AO227" i="2"/>
  <c r="AJ227" i="2"/>
  <c r="AE227" i="2"/>
  <c r="AC227" i="2"/>
  <c r="AB227" i="2"/>
  <c r="Z227" i="2"/>
  <c r="U227" i="2"/>
  <c r="N227" i="2"/>
  <c r="P227" i="2" s="1"/>
  <c r="M227" i="2"/>
  <c r="K227" i="2"/>
  <c r="F227" i="2"/>
  <c r="AY226" i="2"/>
  <c r="AT226" i="2"/>
  <c r="AO226" i="2"/>
  <c r="AJ226" i="2"/>
  <c r="AE226" i="2"/>
  <c r="AC226" i="2"/>
  <c r="AB226" i="2"/>
  <c r="Z226" i="2"/>
  <c r="U226" i="2"/>
  <c r="N226" i="2"/>
  <c r="M226" i="2"/>
  <c r="P226" i="2" s="1"/>
  <c r="K226" i="2"/>
  <c r="F226" i="2"/>
  <c r="AY225" i="2"/>
  <c r="AT225" i="2"/>
  <c r="AO225" i="2"/>
  <c r="AJ225" i="2"/>
  <c r="AC225" i="2"/>
  <c r="AB225" i="2"/>
  <c r="AE225" i="2" s="1"/>
  <c r="Z225" i="2"/>
  <c r="U225" i="2"/>
  <c r="N225" i="2"/>
  <c r="P225" i="2" s="1"/>
  <c r="M225" i="2"/>
  <c r="K225" i="2"/>
  <c r="F225" i="2"/>
  <c r="AY224" i="2"/>
  <c r="AT224" i="2"/>
  <c r="AO224" i="2"/>
  <c r="AJ224" i="2"/>
  <c r="AE224" i="2"/>
  <c r="AC224" i="2"/>
  <c r="AB224" i="2"/>
  <c r="Z224" i="2"/>
  <c r="U224" i="2"/>
  <c r="N224" i="2"/>
  <c r="P224" i="2" s="1"/>
  <c r="M224" i="2"/>
  <c r="K224" i="2"/>
  <c r="F224" i="2"/>
  <c r="AY223" i="2"/>
  <c r="AT223" i="2"/>
  <c r="AO223" i="2"/>
  <c r="AJ223" i="2"/>
  <c r="AE223" i="2"/>
  <c r="AC223" i="2"/>
  <c r="AB223" i="2"/>
  <c r="Z223" i="2"/>
  <c r="U223" i="2"/>
  <c r="N223" i="2"/>
  <c r="P223" i="2" s="1"/>
  <c r="M223" i="2"/>
  <c r="K223" i="2"/>
  <c r="F223" i="2"/>
  <c r="AY222" i="2"/>
  <c r="AT222" i="2"/>
  <c r="AO222" i="2"/>
  <c r="AJ222" i="2"/>
  <c r="AE222" i="2"/>
  <c r="AC222" i="2"/>
  <c r="AB222" i="2"/>
  <c r="Z222" i="2"/>
  <c r="U222" i="2"/>
  <c r="N222" i="2"/>
  <c r="M222" i="2"/>
  <c r="P222" i="2" s="1"/>
  <c r="K222" i="2"/>
  <c r="F222" i="2"/>
  <c r="AY221" i="2"/>
  <c r="AT221" i="2"/>
  <c r="AO221" i="2"/>
  <c r="AJ221" i="2"/>
  <c r="AC221" i="2"/>
  <c r="AB221" i="2"/>
  <c r="AE221" i="2" s="1"/>
  <c r="Z221" i="2"/>
  <c r="U221" i="2"/>
  <c r="N221" i="2"/>
  <c r="P221" i="2" s="1"/>
  <c r="M221" i="2"/>
  <c r="K221" i="2"/>
  <c r="F221" i="2"/>
  <c r="AY220" i="2"/>
  <c r="AT220" i="2"/>
  <c r="AO220" i="2"/>
  <c r="AJ220" i="2"/>
  <c r="AE220" i="2"/>
  <c r="AC220" i="2"/>
  <c r="AB220" i="2"/>
  <c r="Z220" i="2"/>
  <c r="U220" i="2"/>
  <c r="N220" i="2"/>
  <c r="P220" i="2" s="1"/>
  <c r="M220" i="2"/>
  <c r="K220" i="2"/>
  <c r="F220" i="2"/>
  <c r="AY219" i="2"/>
  <c r="AT219" i="2"/>
  <c r="AO219" i="2"/>
  <c r="AJ219" i="2"/>
  <c r="AE219" i="2"/>
  <c r="AC219" i="2"/>
  <c r="AB219" i="2"/>
  <c r="Z219" i="2"/>
  <c r="U219" i="2"/>
  <c r="N219" i="2"/>
  <c r="P219" i="2" s="1"/>
  <c r="M219" i="2"/>
  <c r="K219" i="2"/>
  <c r="F219" i="2"/>
  <c r="AY218" i="2"/>
  <c r="AT218" i="2"/>
  <c r="AO218" i="2"/>
  <c r="AJ218" i="2"/>
  <c r="AE218" i="2"/>
  <c r="AC218" i="2"/>
  <c r="AB218" i="2"/>
  <c r="Z218" i="2"/>
  <c r="U218" i="2"/>
  <c r="N218" i="2"/>
  <c r="M218" i="2"/>
  <c r="P218" i="2" s="1"/>
  <c r="K218" i="2"/>
  <c r="F218" i="2"/>
  <c r="AY217" i="2"/>
  <c r="AT217" i="2"/>
  <c r="AO217" i="2"/>
  <c r="AJ217" i="2"/>
  <c r="AC217" i="2"/>
  <c r="AB217" i="2"/>
  <c r="AE217" i="2" s="1"/>
  <c r="Z217" i="2"/>
  <c r="U217" i="2"/>
  <c r="N217" i="2"/>
  <c r="P217" i="2" s="1"/>
  <c r="M217" i="2"/>
  <c r="K217" i="2"/>
  <c r="F217" i="2"/>
  <c r="AY216" i="2"/>
  <c r="AT216" i="2"/>
  <c r="AO216" i="2"/>
  <c r="AJ216" i="2"/>
  <c r="AE216" i="2"/>
  <c r="AC216" i="2"/>
  <c r="AB216" i="2"/>
  <c r="Z216" i="2"/>
  <c r="U216" i="2"/>
  <c r="N216" i="2"/>
  <c r="P216" i="2" s="1"/>
  <c r="M216" i="2"/>
  <c r="K216" i="2"/>
  <c r="F216" i="2"/>
  <c r="AY215" i="2"/>
  <c r="AT215" i="2"/>
  <c r="AO215" i="2"/>
  <c r="AJ215" i="2"/>
  <c r="AE215" i="2"/>
  <c r="AC215" i="2"/>
  <c r="AB215" i="2"/>
  <c r="Z215" i="2"/>
  <c r="U215" i="2"/>
  <c r="N215" i="2"/>
  <c r="P215" i="2" s="1"/>
  <c r="M215" i="2"/>
  <c r="K215" i="2"/>
  <c r="F215" i="2"/>
  <c r="AY214" i="2"/>
  <c r="AT214" i="2"/>
  <c r="AO214" i="2"/>
  <c r="AJ214" i="2"/>
  <c r="AE214" i="2"/>
  <c r="AC214" i="2"/>
  <c r="AB214" i="2"/>
  <c r="Z214" i="2"/>
  <c r="U214" i="2"/>
  <c r="N214" i="2"/>
  <c r="M214" i="2"/>
  <c r="P214" i="2" s="1"/>
  <c r="K214" i="2"/>
  <c r="F214" i="2"/>
  <c r="AY213" i="2"/>
  <c r="AT213" i="2"/>
  <c r="AO213" i="2"/>
  <c r="AJ213" i="2"/>
  <c r="AC213" i="2"/>
  <c r="AB213" i="2"/>
  <c r="AE213" i="2" s="1"/>
  <c r="Z213" i="2"/>
  <c r="U213" i="2"/>
  <c r="N213" i="2"/>
  <c r="P213" i="2" s="1"/>
  <c r="M213" i="2"/>
  <c r="K213" i="2"/>
  <c r="F213" i="2"/>
  <c r="AY210" i="2"/>
  <c r="AW210" i="2"/>
  <c r="AV210" i="2"/>
  <c r="AR210" i="2"/>
  <c r="AT210" i="2" s="1"/>
  <c r="AQ210" i="2"/>
  <c r="AM210" i="2"/>
  <c r="AL210" i="2"/>
  <c r="AO210" i="2" s="1"/>
  <c r="AJ210" i="2"/>
  <c r="AH210" i="2"/>
  <c r="AG210" i="2"/>
  <c r="X210" i="2"/>
  <c r="AC210" i="2" s="1"/>
  <c r="W210" i="2"/>
  <c r="AB210" i="2" s="1"/>
  <c r="AE210" i="2" s="1"/>
  <c r="U210" i="2"/>
  <c r="S210" i="2"/>
  <c r="R210" i="2"/>
  <c r="M210" i="2"/>
  <c r="P210" i="2" s="1"/>
  <c r="K210" i="2"/>
  <c r="I210" i="2"/>
  <c r="N210" i="2" s="1"/>
  <c r="H210" i="2"/>
  <c r="D210" i="2"/>
  <c r="F210" i="2" s="1"/>
  <c r="C210" i="2"/>
  <c r="AY208" i="2"/>
  <c r="AT208" i="2"/>
  <c r="AO208" i="2"/>
  <c r="AJ208" i="2"/>
  <c r="AE208" i="2"/>
  <c r="AC208" i="2"/>
  <c r="AB208" i="2"/>
  <c r="Z208" i="2"/>
  <c r="U208" i="2"/>
  <c r="P208" i="2"/>
  <c r="N208" i="2"/>
  <c r="M208" i="2"/>
  <c r="K208" i="2"/>
  <c r="F208" i="2"/>
  <c r="AY207" i="2"/>
  <c r="AT207" i="2"/>
  <c r="AO207" i="2"/>
  <c r="AJ207" i="2"/>
  <c r="AE207" i="2"/>
  <c r="AC207" i="2"/>
  <c r="AB207" i="2"/>
  <c r="Z207" i="2"/>
  <c r="U207" i="2"/>
  <c r="N207" i="2"/>
  <c r="M207" i="2"/>
  <c r="P207" i="2" s="1"/>
  <c r="K207" i="2"/>
  <c r="F207" i="2"/>
  <c r="AY206" i="2"/>
  <c r="AT206" i="2"/>
  <c r="AO206" i="2"/>
  <c r="AJ206" i="2"/>
  <c r="AC206" i="2"/>
  <c r="AB206" i="2"/>
  <c r="AE206" i="2" s="1"/>
  <c r="Z206" i="2"/>
  <c r="U206" i="2"/>
  <c r="N206" i="2"/>
  <c r="P206" i="2" s="1"/>
  <c r="M206" i="2"/>
  <c r="K206" i="2"/>
  <c r="F206" i="2"/>
  <c r="AY205" i="2"/>
  <c r="AT205" i="2"/>
  <c r="AO205" i="2"/>
  <c r="AJ205" i="2"/>
  <c r="AE205" i="2"/>
  <c r="AC205" i="2"/>
  <c r="AB205" i="2"/>
  <c r="Z205" i="2"/>
  <c r="U205" i="2"/>
  <c r="P205" i="2"/>
  <c r="N205" i="2"/>
  <c r="M205" i="2"/>
  <c r="K205" i="2"/>
  <c r="F205" i="2"/>
  <c r="AY204" i="2"/>
  <c r="AT204" i="2"/>
  <c r="AO204" i="2"/>
  <c r="AJ204" i="2"/>
  <c r="AE204" i="2"/>
  <c r="AC204" i="2"/>
  <c r="AB204" i="2"/>
  <c r="Z204" i="2"/>
  <c r="U204" i="2"/>
  <c r="N204" i="2"/>
  <c r="P204" i="2" s="1"/>
  <c r="M204" i="2"/>
  <c r="K204" i="2"/>
  <c r="F204" i="2"/>
  <c r="AY203" i="2"/>
  <c r="AT203" i="2"/>
  <c r="AO203" i="2"/>
  <c r="AJ203" i="2"/>
  <c r="AE203" i="2"/>
  <c r="AC203" i="2"/>
  <c r="AB203" i="2"/>
  <c r="Z203" i="2"/>
  <c r="U203" i="2"/>
  <c r="N203" i="2"/>
  <c r="M203" i="2"/>
  <c r="P203" i="2" s="1"/>
  <c r="K203" i="2"/>
  <c r="F203" i="2"/>
  <c r="AY202" i="2"/>
  <c r="AT202" i="2"/>
  <c r="AO202" i="2"/>
  <c r="AJ202" i="2"/>
  <c r="AC202" i="2"/>
  <c r="AB202" i="2"/>
  <c r="AE202" i="2" s="1"/>
  <c r="Z202" i="2"/>
  <c r="U202" i="2"/>
  <c r="N202" i="2"/>
  <c r="P202" i="2" s="1"/>
  <c r="M202" i="2"/>
  <c r="K202" i="2"/>
  <c r="F202" i="2"/>
  <c r="AY201" i="2"/>
  <c r="AT201" i="2"/>
  <c r="AO201" i="2"/>
  <c r="AJ201" i="2"/>
  <c r="AE201" i="2"/>
  <c r="AC201" i="2"/>
  <c r="AB201" i="2"/>
  <c r="Z201" i="2"/>
  <c r="U201" i="2"/>
  <c r="P201" i="2"/>
  <c r="N201" i="2"/>
  <c r="M201" i="2"/>
  <c r="K201" i="2"/>
  <c r="F201" i="2"/>
  <c r="AY200" i="2"/>
  <c r="AT200" i="2"/>
  <c r="AO200" i="2"/>
  <c r="AJ200" i="2"/>
  <c r="AE200" i="2"/>
  <c r="AC200" i="2"/>
  <c r="AB200" i="2"/>
  <c r="Z200" i="2"/>
  <c r="U200" i="2"/>
  <c r="P200" i="2"/>
  <c r="N200" i="2"/>
  <c r="M200" i="2"/>
  <c r="K200" i="2"/>
  <c r="F200" i="2"/>
  <c r="AY199" i="2"/>
  <c r="AT199" i="2"/>
  <c r="AO199" i="2"/>
  <c r="AJ199" i="2"/>
  <c r="AE199" i="2"/>
  <c r="AC199" i="2"/>
  <c r="AB199" i="2"/>
  <c r="Z199" i="2"/>
  <c r="U199" i="2"/>
  <c r="N199" i="2"/>
  <c r="M199" i="2"/>
  <c r="P199" i="2" s="1"/>
  <c r="K199" i="2"/>
  <c r="F199" i="2"/>
  <c r="AY198" i="2"/>
  <c r="AT198" i="2"/>
  <c r="AO198" i="2"/>
  <c r="AJ198" i="2"/>
  <c r="AC198" i="2"/>
  <c r="AB198" i="2"/>
  <c r="Z198" i="2"/>
  <c r="U198" i="2"/>
  <c r="N198" i="2"/>
  <c r="P198" i="2" s="1"/>
  <c r="M198" i="2"/>
  <c r="K198" i="2"/>
  <c r="F198" i="2"/>
  <c r="AY197" i="2"/>
  <c r="AT197" i="2"/>
  <c r="AO197" i="2"/>
  <c r="AJ197" i="2"/>
  <c r="AE197" i="2"/>
  <c r="AC197" i="2"/>
  <c r="AB197" i="2"/>
  <c r="Z197" i="2"/>
  <c r="U197" i="2"/>
  <c r="P197" i="2"/>
  <c r="N197" i="2"/>
  <c r="M197" i="2"/>
  <c r="K197" i="2"/>
  <c r="F197" i="2"/>
  <c r="AY196" i="2"/>
  <c r="AT196" i="2"/>
  <c r="AO196" i="2"/>
  <c r="AJ196" i="2"/>
  <c r="AE196" i="2"/>
  <c r="AC196" i="2"/>
  <c r="AB196" i="2"/>
  <c r="Z196" i="2"/>
  <c r="U196" i="2"/>
  <c r="N196" i="2"/>
  <c r="P196" i="2" s="1"/>
  <c r="M196" i="2"/>
  <c r="K196" i="2"/>
  <c r="F196" i="2"/>
  <c r="AY195" i="2"/>
  <c r="AT195" i="2"/>
  <c r="AO195" i="2"/>
  <c r="AJ195" i="2"/>
  <c r="AE195" i="2"/>
  <c r="AC195" i="2"/>
  <c r="AB195" i="2"/>
  <c r="Z195" i="2"/>
  <c r="U195" i="2"/>
  <c r="N195" i="2"/>
  <c r="M195" i="2"/>
  <c r="P195" i="2" s="1"/>
  <c r="K195" i="2"/>
  <c r="F195" i="2"/>
  <c r="AY194" i="2"/>
  <c r="AT194" i="2"/>
  <c r="AO194" i="2"/>
  <c r="AJ194" i="2"/>
  <c r="AC194" i="2"/>
  <c r="AB194" i="2"/>
  <c r="AE194" i="2" s="1"/>
  <c r="Z194" i="2"/>
  <c r="U194" i="2"/>
  <c r="N194" i="2"/>
  <c r="P194" i="2" s="1"/>
  <c r="M194" i="2"/>
  <c r="K194" i="2"/>
  <c r="F194" i="2"/>
  <c r="AY193" i="2"/>
  <c r="AT193" i="2"/>
  <c r="AO193" i="2"/>
  <c r="AJ193" i="2"/>
  <c r="AE193" i="2"/>
  <c r="AC193" i="2"/>
  <c r="AB193" i="2"/>
  <c r="Z193" i="2"/>
  <c r="U193" i="2"/>
  <c r="P193" i="2"/>
  <c r="N193" i="2"/>
  <c r="M193" i="2"/>
  <c r="K193" i="2"/>
  <c r="F193" i="2"/>
  <c r="AY192" i="2"/>
  <c r="AT192" i="2"/>
  <c r="AO192" i="2"/>
  <c r="AJ192" i="2"/>
  <c r="AE192" i="2"/>
  <c r="AC192" i="2"/>
  <c r="AB192" i="2"/>
  <c r="Z192" i="2"/>
  <c r="U192" i="2"/>
  <c r="N192" i="2"/>
  <c r="P192" i="2" s="1"/>
  <c r="M192" i="2"/>
  <c r="K192" i="2"/>
  <c r="F192" i="2"/>
  <c r="AY191" i="2"/>
  <c r="AT191" i="2"/>
  <c r="AO191" i="2"/>
  <c r="AJ191" i="2"/>
  <c r="AE191" i="2"/>
  <c r="AC191" i="2"/>
  <c r="AB191" i="2"/>
  <c r="Z191" i="2"/>
  <c r="U191" i="2"/>
  <c r="N191" i="2"/>
  <c r="M191" i="2"/>
  <c r="P191" i="2" s="1"/>
  <c r="K191" i="2"/>
  <c r="F191" i="2"/>
  <c r="AY190" i="2"/>
  <c r="AT190" i="2"/>
  <c r="AO190" i="2"/>
  <c r="AJ190" i="2"/>
  <c r="AC190" i="2"/>
  <c r="AB190" i="2"/>
  <c r="Z190" i="2"/>
  <c r="U190" i="2"/>
  <c r="N190" i="2"/>
  <c r="P190" i="2" s="1"/>
  <c r="M190" i="2"/>
  <c r="K190" i="2"/>
  <c r="F190" i="2"/>
  <c r="AY189" i="2"/>
  <c r="AT189" i="2"/>
  <c r="AO189" i="2"/>
  <c r="AJ189" i="2"/>
  <c r="AE189" i="2"/>
  <c r="AC189" i="2"/>
  <c r="AB189" i="2"/>
  <c r="Z189" i="2"/>
  <c r="U189" i="2"/>
  <c r="P189" i="2"/>
  <c r="N189" i="2"/>
  <c r="M189" i="2"/>
  <c r="K189" i="2"/>
  <c r="F189" i="2"/>
  <c r="AY188" i="2"/>
  <c r="AT188" i="2"/>
  <c r="AO188" i="2"/>
  <c r="AJ188" i="2"/>
  <c r="AE188" i="2"/>
  <c r="AC188" i="2"/>
  <c r="AB188" i="2"/>
  <c r="Z188" i="2"/>
  <c r="U188" i="2"/>
  <c r="N188" i="2"/>
  <c r="M188" i="2"/>
  <c r="P188" i="2" s="1"/>
  <c r="K188" i="2"/>
  <c r="F188" i="2"/>
  <c r="AY187" i="2"/>
  <c r="AT187" i="2"/>
  <c r="AO187" i="2"/>
  <c r="AJ187" i="2"/>
  <c r="AC187" i="2"/>
  <c r="AE187" i="2" s="1"/>
  <c r="AB187" i="2"/>
  <c r="Z187" i="2"/>
  <c r="U187" i="2"/>
  <c r="N187" i="2"/>
  <c r="M187" i="2"/>
  <c r="P187" i="2" s="1"/>
  <c r="K187" i="2"/>
  <c r="F187" i="2"/>
  <c r="AY186" i="2"/>
  <c r="AT186" i="2"/>
  <c r="AO186" i="2"/>
  <c r="AJ186" i="2"/>
  <c r="AC186" i="2"/>
  <c r="AB186" i="2"/>
  <c r="AE186" i="2" s="1"/>
  <c r="Z186" i="2"/>
  <c r="U186" i="2"/>
  <c r="N186" i="2"/>
  <c r="P186" i="2" s="1"/>
  <c r="M186" i="2"/>
  <c r="K186" i="2"/>
  <c r="F186" i="2"/>
  <c r="AY185" i="2"/>
  <c r="AT185" i="2"/>
  <c r="AO185" i="2"/>
  <c r="AJ185" i="2"/>
  <c r="AE185" i="2"/>
  <c r="AC185" i="2"/>
  <c r="AB185" i="2"/>
  <c r="Z185" i="2"/>
  <c r="U185" i="2"/>
  <c r="P185" i="2"/>
  <c r="N185" i="2"/>
  <c r="M185" i="2"/>
  <c r="K185" i="2"/>
  <c r="F185" i="2"/>
  <c r="AY184" i="2"/>
  <c r="AT184" i="2"/>
  <c r="AO184" i="2"/>
  <c r="AJ184" i="2"/>
  <c r="AE184" i="2"/>
  <c r="AC184" i="2"/>
  <c r="AB184" i="2"/>
  <c r="Z184" i="2"/>
  <c r="U184" i="2"/>
  <c r="N184" i="2"/>
  <c r="M184" i="2"/>
  <c r="P184" i="2" s="1"/>
  <c r="K184" i="2"/>
  <c r="F184" i="2"/>
  <c r="AY183" i="2"/>
  <c r="AT183" i="2"/>
  <c r="AO183" i="2"/>
  <c r="AJ183" i="2"/>
  <c r="AC183" i="2"/>
  <c r="AE183" i="2" s="1"/>
  <c r="AB183" i="2"/>
  <c r="Z183" i="2"/>
  <c r="U183" i="2"/>
  <c r="N183" i="2"/>
  <c r="M183" i="2"/>
  <c r="P183" i="2" s="1"/>
  <c r="K183" i="2"/>
  <c r="F183" i="2"/>
  <c r="AY182" i="2"/>
  <c r="AT182" i="2"/>
  <c r="AO182" i="2"/>
  <c r="AJ182" i="2"/>
  <c r="AC182" i="2"/>
  <c r="AB182" i="2"/>
  <c r="AE182" i="2" s="1"/>
  <c r="Z182" i="2"/>
  <c r="U182" i="2"/>
  <c r="N182" i="2"/>
  <c r="P182" i="2" s="1"/>
  <c r="M182" i="2"/>
  <c r="K182" i="2"/>
  <c r="F182" i="2"/>
  <c r="AY181" i="2"/>
  <c r="AT181" i="2"/>
  <c r="AO181" i="2"/>
  <c r="AJ181" i="2"/>
  <c r="AE181" i="2"/>
  <c r="AC181" i="2"/>
  <c r="AB181" i="2"/>
  <c r="Z181" i="2"/>
  <c r="U181" i="2"/>
  <c r="N181" i="2"/>
  <c r="P181" i="2" s="1"/>
  <c r="M181" i="2"/>
  <c r="K181" i="2"/>
  <c r="F181" i="2"/>
  <c r="AY180" i="2"/>
  <c r="AT180" i="2"/>
  <c r="AO180" i="2"/>
  <c r="AJ180" i="2"/>
  <c r="AE180" i="2"/>
  <c r="AC180" i="2"/>
  <c r="AB180" i="2"/>
  <c r="Z180" i="2"/>
  <c r="U180" i="2"/>
  <c r="N180" i="2"/>
  <c r="M180" i="2"/>
  <c r="P180" i="2" s="1"/>
  <c r="K180" i="2"/>
  <c r="F180" i="2"/>
  <c r="AY179" i="2"/>
  <c r="AT179" i="2"/>
  <c r="AO179" i="2"/>
  <c r="AJ179" i="2"/>
  <c r="AC179" i="2"/>
  <c r="AB179" i="2"/>
  <c r="AE179" i="2" s="1"/>
  <c r="Z179" i="2"/>
  <c r="U179" i="2"/>
  <c r="N179" i="2"/>
  <c r="M179" i="2"/>
  <c r="P179" i="2" s="1"/>
  <c r="K179" i="2"/>
  <c r="F179" i="2"/>
  <c r="AY178" i="2"/>
  <c r="AT178" i="2"/>
  <c r="AO178" i="2"/>
  <c r="AJ178" i="2"/>
  <c r="AC178" i="2"/>
  <c r="AB178" i="2"/>
  <c r="AE178" i="2" s="1"/>
  <c r="Z178" i="2"/>
  <c r="U178" i="2"/>
  <c r="N178" i="2"/>
  <c r="P178" i="2" s="1"/>
  <c r="M178" i="2"/>
  <c r="K178" i="2"/>
  <c r="F178" i="2"/>
  <c r="AY177" i="2"/>
  <c r="AT177" i="2"/>
  <c r="AO177" i="2"/>
  <c r="AJ177" i="2"/>
  <c r="AE177" i="2"/>
  <c r="AC177" i="2"/>
  <c r="AB177" i="2"/>
  <c r="Z177" i="2"/>
  <c r="U177" i="2"/>
  <c r="N177" i="2"/>
  <c r="P177" i="2" s="1"/>
  <c r="M177" i="2"/>
  <c r="K177" i="2"/>
  <c r="F177" i="2"/>
  <c r="AY176" i="2"/>
  <c r="AT176" i="2"/>
  <c r="AO176" i="2"/>
  <c r="AJ176" i="2"/>
  <c r="AE176" i="2"/>
  <c r="AC176" i="2"/>
  <c r="AB176" i="2"/>
  <c r="Z176" i="2"/>
  <c r="U176" i="2"/>
  <c r="P176" i="2"/>
  <c r="N176" i="2"/>
  <c r="M176" i="2"/>
  <c r="K176" i="2"/>
  <c r="F176" i="2"/>
  <c r="AY175" i="2"/>
  <c r="AT175" i="2"/>
  <c r="AO175" i="2"/>
  <c r="AJ175" i="2"/>
  <c r="AC175" i="2"/>
  <c r="AB175" i="2"/>
  <c r="AE175" i="2" s="1"/>
  <c r="Z175" i="2"/>
  <c r="U175" i="2"/>
  <c r="N175" i="2"/>
  <c r="M175" i="2"/>
  <c r="P175" i="2" s="1"/>
  <c r="K175" i="2"/>
  <c r="F175" i="2"/>
  <c r="AY174" i="2"/>
  <c r="AT174" i="2"/>
  <c r="AO174" i="2"/>
  <c r="AJ174" i="2"/>
  <c r="AC174" i="2"/>
  <c r="AB174" i="2"/>
  <c r="AE174" i="2" s="1"/>
  <c r="Z174" i="2"/>
  <c r="U174" i="2"/>
  <c r="N174" i="2"/>
  <c r="P174" i="2" s="1"/>
  <c r="M174" i="2"/>
  <c r="K174" i="2"/>
  <c r="F174" i="2"/>
  <c r="AW171" i="2"/>
  <c r="AV171" i="2"/>
  <c r="AY171" i="2" s="1"/>
  <c r="AR171" i="2"/>
  <c r="AT171" i="2" s="1"/>
  <c r="AQ171" i="2"/>
  <c r="AM171" i="2"/>
  <c r="AL171" i="2"/>
  <c r="AH171" i="2"/>
  <c r="AJ171" i="2" s="1"/>
  <c r="AG171" i="2"/>
  <c r="Z171" i="2"/>
  <c r="X171" i="2"/>
  <c r="AC171" i="2" s="1"/>
  <c r="W171" i="2"/>
  <c r="AB171" i="2" s="1"/>
  <c r="AE171" i="2" s="1"/>
  <c r="U171" i="2"/>
  <c r="S171" i="2"/>
  <c r="R171" i="2"/>
  <c r="M171" i="2"/>
  <c r="I171" i="2"/>
  <c r="N171" i="2" s="1"/>
  <c r="H171" i="2"/>
  <c r="D171" i="2"/>
  <c r="F171" i="2" s="1"/>
  <c r="C171" i="2"/>
  <c r="AY169" i="2"/>
  <c r="AT169" i="2"/>
  <c r="AO169" i="2"/>
  <c r="AJ169" i="2"/>
  <c r="AE169" i="2"/>
  <c r="AC169" i="2"/>
  <c r="AB169" i="2"/>
  <c r="Z169" i="2"/>
  <c r="U169" i="2"/>
  <c r="N169" i="2"/>
  <c r="M169" i="2"/>
  <c r="P169" i="2" s="1"/>
  <c r="K169" i="2"/>
  <c r="F169" i="2"/>
  <c r="AY168" i="2"/>
  <c r="AT168" i="2"/>
  <c r="AO168" i="2"/>
  <c r="AJ168" i="2"/>
  <c r="AC168" i="2"/>
  <c r="AB168" i="2"/>
  <c r="AE168" i="2" s="1"/>
  <c r="Z168" i="2"/>
  <c r="U168" i="2"/>
  <c r="N168" i="2"/>
  <c r="M168" i="2"/>
  <c r="P168" i="2" s="1"/>
  <c r="K168" i="2"/>
  <c r="F168" i="2"/>
  <c r="AY167" i="2"/>
  <c r="AT167" i="2"/>
  <c r="AO167" i="2"/>
  <c r="AJ167" i="2"/>
  <c r="AC167" i="2"/>
  <c r="AB167" i="2"/>
  <c r="Z167" i="2"/>
  <c r="U167" i="2"/>
  <c r="N167" i="2"/>
  <c r="P167" i="2" s="1"/>
  <c r="M167" i="2"/>
  <c r="K167" i="2"/>
  <c r="F167" i="2"/>
  <c r="AY166" i="2"/>
  <c r="AT166" i="2"/>
  <c r="AO166" i="2"/>
  <c r="AJ166" i="2"/>
  <c r="AE166" i="2"/>
  <c r="AC166" i="2"/>
  <c r="AB166" i="2"/>
  <c r="Z166" i="2"/>
  <c r="U166" i="2"/>
  <c r="N166" i="2"/>
  <c r="P166" i="2" s="1"/>
  <c r="M166" i="2"/>
  <c r="K166" i="2"/>
  <c r="F166" i="2"/>
  <c r="AY165" i="2"/>
  <c r="AT165" i="2"/>
  <c r="AO165" i="2"/>
  <c r="AJ165" i="2"/>
  <c r="AE165" i="2"/>
  <c r="AC165" i="2"/>
  <c r="AB165" i="2"/>
  <c r="Z165" i="2"/>
  <c r="U165" i="2"/>
  <c r="N165" i="2"/>
  <c r="P165" i="2" s="1"/>
  <c r="M165" i="2"/>
  <c r="K165" i="2"/>
  <c r="F165" i="2"/>
  <c r="AY164" i="2"/>
  <c r="AT164" i="2"/>
  <c r="AO164" i="2"/>
  <c r="AJ164" i="2"/>
  <c r="AE164" i="2"/>
  <c r="AC164" i="2"/>
  <c r="AB164" i="2"/>
  <c r="Z164" i="2"/>
  <c r="U164" i="2"/>
  <c r="N164" i="2"/>
  <c r="M164" i="2"/>
  <c r="P164" i="2" s="1"/>
  <c r="K164" i="2"/>
  <c r="F164" i="2"/>
  <c r="AY163" i="2"/>
  <c r="AT163" i="2"/>
  <c r="AO163" i="2"/>
  <c r="AJ163" i="2"/>
  <c r="AC163" i="2"/>
  <c r="AB163" i="2"/>
  <c r="Z163" i="2"/>
  <c r="U163" i="2"/>
  <c r="N163" i="2"/>
  <c r="P163" i="2" s="1"/>
  <c r="M163" i="2"/>
  <c r="K163" i="2"/>
  <c r="F163" i="2"/>
  <c r="AY162" i="2"/>
  <c r="AT162" i="2"/>
  <c r="AO162" i="2"/>
  <c r="AJ162" i="2"/>
  <c r="AE162" i="2"/>
  <c r="AC162" i="2"/>
  <c r="AB162" i="2"/>
  <c r="Z162" i="2"/>
  <c r="U162" i="2"/>
  <c r="N162" i="2"/>
  <c r="P162" i="2" s="1"/>
  <c r="M162" i="2"/>
  <c r="K162" i="2"/>
  <c r="F162" i="2"/>
  <c r="AY161" i="2"/>
  <c r="AT161" i="2"/>
  <c r="AO161" i="2"/>
  <c r="AJ161" i="2"/>
  <c r="AE161" i="2"/>
  <c r="AC161" i="2"/>
  <c r="AB161" i="2"/>
  <c r="Z161" i="2"/>
  <c r="U161" i="2"/>
  <c r="N161" i="2"/>
  <c r="P161" i="2" s="1"/>
  <c r="M161" i="2"/>
  <c r="K161" i="2"/>
  <c r="F161" i="2"/>
  <c r="AY160" i="2"/>
  <c r="AT160" i="2"/>
  <c r="AO160" i="2"/>
  <c r="AJ160" i="2"/>
  <c r="AE160" i="2"/>
  <c r="AC160" i="2"/>
  <c r="AB160" i="2"/>
  <c r="Z160" i="2"/>
  <c r="U160" i="2"/>
  <c r="N160" i="2"/>
  <c r="M160" i="2"/>
  <c r="P160" i="2" s="1"/>
  <c r="K160" i="2"/>
  <c r="F160" i="2"/>
  <c r="AY159" i="2"/>
  <c r="AT159" i="2"/>
  <c r="AO159" i="2"/>
  <c r="AJ159" i="2"/>
  <c r="AC159" i="2"/>
  <c r="AB159" i="2"/>
  <c r="AE159" i="2" s="1"/>
  <c r="Z159" i="2"/>
  <c r="U159" i="2"/>
  <c r="N159" i="2"/>
  <c r="P159" i="2" s="1"/>
  <c r="M159" i="2"/>
  <c r="K159" i="2"/>
  <c r="F159" i="2"/>
  <c r="AY158" i="2"/>
  <c r="AT158" i="2"/>
  <c r="AO158" i="2"/>
  <c r="AJ158" i="2"/>
  <c r="AE158" i="2"/>
  <c r="AC158" i="2"/>
  <c r="AB158" i="2"/>
  <c r="Z158" i="2"/>
  <c r="U158" i="2"/>
  <c r="N158" i="2"/>
  <c r="P158" i="2" s="1"/>
  <c r="M158" i="2"/>
  <c r="K158" i="2"/>
  <c r="F158" i="2"/>
  <c r="AY157" i="2"/>
  <c r="AT157" i="2"/>
  <c r="AO157" i="2"/>
  <c r="AJ157" i="2"/>
  <c r="AE157" i="2"/>
  <c r="AC157" i="2"/>
  <c r="AB157" i="2"/>
  <c r="Z157" i="2"/>
  <c r="U157" i="2"/>
  <c r="N157" i="2"/>
  <c r="M157" i="2"/>
  <c r="P157" i="2" s="1"/>
  <c r="K157" i="2"/>
  <c r="F157" i="2"/>
  <c r="AY156" i="2"/>
  <c r="AT156" i="2"/>
  <c r="AO156" i="2"/>
  <c r="AJ156" i="2"/>
  <c r="AC156" i="2"/>
  <c r="AB156" i="2"/>
  <c r="AE156" i="2" s="1"/>
  <c r="Z156" i="2"/>
  <c r="U156" i="2"/>
  <c r="N156" i="2"/>
  <c r="M156" i="2"/>
  <c r="P156" i="2" s="1"/>
  <c r="K156" i="2"/>
  <c r="F156" i="2"/>
  <c r="AY155" i="2"/>
  <c r="AT155" i="2"/>
  <c r="AO155" i="2"/>
  <c r="AJ155" i="2"/>
  <c r="AC155" i="2"/>
  <c r="AB155" i="2"/>
  <c r="AE155" i="2" s="1"/>
  <c r="Z155" i="2"/>
  <c r="U155" i="2"/>
  <c r="N155" i="2"/>
  <c r="P155" i="2" s="1"/>
  <c r="M155" i="2"/>
  <c r="K155" i="2"/>
  <c r="F155" i="2"/>
  <c r="AY154" i="2"/>
  <c r="AT154" i="2"/>
  <c r="AO154" i="2"/>
  <c r="AJ154" i="2"/>
  <c r="AE154" i="2"/>
  <c r="AC154" i="2"/>
  <c r="AB154" i="2"/>
  <c r="Z154" i="2"/>
  <c r="U154" i="2"/>
  <c r="P154" i="2"/>
  <c r="N154" i="2"/>
  <c r="M154" i="2"/>
  <c r="K154" i="2"/>
  <c r="F154" i="2"/>
  <c r="AY153" i="2"/>
  <c r="AT153" i="2"/>
  <c r="AO153" i="2"/>
  <c r="AJ153" i="2"/>
  <c r="AC153" i="2"/>
  <c r="AB153" i="2"/>
  <c r="AE153" i="2" s="1"/>
  <c r="Z153" i="2"/>
  <c r="U153" i="2"/>
  <c r="N153" i="2"/>
  <c r="M153" i="2"/>
  <c r="P153" i="2" s="1"/>
  <c r="K153" i="2"/>
  <c r="F153" i="2"/>
  <c r="AY152" i="2"/>
  <c r="AT152" i="2"/>
  <c r="AO152" i="2"/>
  <c r="AJ152" i="2"/>
  <c r="AC152" i="2"/>
  <c r="AE152" i="2" s="1"/>
  <c r="AB152" i="2"/>
  <c r="Z152" i="2"/>
  <c r="U152" i="2"/>
  <c r="N152" i="2"/>
  <c r="M152" i="2"/>
  <c r="P152" i="2" s="1"/>
  <c r="K152" i="2"/>
  <c r="F152" i="2"/>
  <c r="AY151" i="2"/>
  <c r="AT151" i="2"/>
  <c r="AO151" i="2"/>
  <c r="AJ151" i="2"/>
  <c r="AC151" i="2"/>
  <c r="AB151" i="2"/>
  <c r="AE151" i="2" s="1"/>
  <c r="Z151" i="2"/>
  <c r="U151" i="2"/>
  <c r="N151" i="2"/>
  <c r="P151" i="2" s="1"/>
  <c r="M151" i="2"/>
  <c r="K151" i="2"/>
  <c r="F151" i="2"/>
  <c r="AY150" i="2"/>
  <c r="AT150" i="2"/>
  <c r="AO150" i="2"/>
  <c r="AJ150" i="2"/>
  <c r="AE150" i="2"/>
  <c r="AC150" i="2"/>
  <c r="AB150" i="2"/>
  <c r="Z150" i="2"/>
  <c r="U150" i="2"/>
  <c r="P150" i="2"/>
  <c r="N150" i="2"/>
  <c r="M150" i="2"/>
  <c r="K150" i="2"/>
  <c r="F150" i="2"/>
  <c r="AY149" i="2"/>
  <c r="AT149" i="2"/>
  <c r="AO149" i="2"/>
  <c r="AJ149" i="2"/>
  <c r="AC149" i="2"/>
  <c r="AB149" i="2"/>
  <c r="AE149" i="2" s="1"/>
  <c r="Z149" i="2"/>
  <c r="U149" i="2"/>
  <c r="N149" i="2"/>
  <c r="M149" i="2"/>
  <c r="P149" i="2" s="1"/>
  <c r="K149" i="2"/>
  <c r="F149" i="2"/>
  <c r="AY148" i="2"/>
  <c r="AT148" i="2"/>
  <c r="AO148" i="2"/>
  <c r="AJ148" i="2"/>
  <c r="AC148" i="2"/>
  <c r="AE148" i="2" s="1"/>
  <c r="AB148" i="2"/>
  <c r="Z148" i="2"/>
  <c r="U148" i="2"/>
  <c r="N148" i="2"/>
  <c r="M148" i="2"/>
  <c r="P148" i="2" s="1"/>
  <c r="K148" i="2"/>
  <c r="F148" i="2"/>
  <c r="AY147" i="2"/>
  <c r="AT147" i="2"/>
  <c r="AO147" i="2"/>
  <c r="AJ147" i="2"/>
  <c r="AC147" i="2"/>
  <c r="AB147" i="2"/>
  <c r="AE147" i="2" s="1"/>
  <c r="Z147" i="2"/>
  <c r="U147" i="2"/>
  <c r="N147" i="2"/>
  <c r="P147" i="2" s="1"/>
  <c r="M147" i="2"/>
  <c r="K147" i="2"/>
  <c r="F147" i="2"/>
  <c r="AY146" i="2"/>
  <c r="AT146" i="2"/>
  <c r="AO146" i="2"/>
  <c r="AJ146" i="2"/>
  <c r="AE146" i="2"/>
  <c r="AC146" i="2"/>
  <c r="AB146" i="2"/>
  <c r="Z146" i="2"/>
  <c r="U146" i="2"/>
  <c r="N146" i="2"/>
  <c r="M146" i="2"/>
  <c r="P146" i="2" s="1"/>
  <c r="K146" i="2"/>
  <c r="F146" i="2"/>
  <c r="AY145" i="2"/>
  <c r="AT145" i="2"/>
  <c r="AO145" i="2"/>
  <c r="AJ145" i="2"/>
  <c r="AC145" i="2"/>
  <c r="AB145" i="2"/>
  <c r="AE145" i="2" s="1"/>
  <c r="Z145" i="2"/>
  <c r="U145" i="2"/>
  <c r="P145" i="2"/>
  <c r="N145" i="2"/>
  <c r="M145" i="2"/>
  <c r="K145" i="2"/>
  <c r="F145" i="2"/>
  <c r="AY144" i="2"/>
  <c r="AT144" i="2"/>
  <c r="AO144" i="2"/>
  <c r="AJ144" i="2"/>
  <c r="AC144" i="2"/>
  <c r="AB144" i="2"/>
  <c r="AE144" i="2" s="1"/>
  <c r="Z144" i="2"/>
  <c r="U144" i="2"/>
  <c r="N144" i="2"/>
  <c r="M144" i="2"/>
  <c r="P144" i="2" s="1"/>
  <c r="K144" i="2"/>
  <c r="F144" i="2"/>
  <c r="AY143" i="2"/>
  <c r="AT143" i="2"/>
  <c r="AO143" i="2"/>
  <c r="AJ143" i="2"/>
  <c r="AC143" i="2"/>
  <c r="AB143" i="2"/>
  <c r="Z143" i="2"/>
  <c r="U143" i="2"/>
  <c r="N143" i="2"/>
  <c r="P143" i="2" s="1"/>
  <c r="M143" i="2"/>
  <c r="K143" i="2"/>
  <c r="F143" i="2"/>
  <c r="AY142" i="2"/>
  <c r="AT142" i="2"/>
  <c r="AO142" i="2"/>
  <c r="AJ142" i="2"/>
  <c r="AE142" i="2"/>
  <c r="AC142" i="2"/>
  <c r="AB142" i="2"/>
  <c r="Z142" i="2"/>
  <c r="U142" i="2"/>
  <c r="P142" i="2"/>
  <c r="N142" i="2"/>
  <c r="M142" i="2"/>
  <c r="K142" i="2"/>
  <c r="F142" i="2"/>
  <c r="AY141" i="2"/>
  <c r="AT141" i="2"/>
  <c r="AO141" i="2"/>
  <c r="AJ141" i="2"/>
  <c r="AC141" i="2"/>
  <c r="AB141" i="2"/>
  <c r="AE141" i="2" s="1"/>
  <c r="Z141" i="2"/>
  <c r="U141" i="2"/>
  <c r="N141" i="2"/>
  <c r="M141" i="2"/>
  <c r="P141" i="2" s="1"/>
  <c r="K141" i="2"/>
  <c r="F141" i="2"/>
  <c r="AY140" i="2"/>
  <c r="AT140" i="2"/>
  <c r="AO140" i="2"/>
  <c r="AJ140" i="2"/>
  <c r="AC140" i="2"/>
  <c r="AE140" i="2" s="1"/>
  <c r="AB140" i="2"/>
  <c r="Z140" i="2"/>
  <c r="U140" i="2"/>
  <c r="N140" i="2"/>
  <c r="M140" i="2"/>
  <c r="P140" i="2" s="1"/>
  <c r="K140" i="2"/>
  <c r="F140" i="2"/>
  <c r="AY139" i="2"/>
  <c r="AT139" i="2"/>
  <c r="AO139" i="2"/>
  <c r="AJ139" i="2"/>
  <c r="AC139" i="2"/>
  <c r="AB139" i="2"/>
  <c r="AE139" i="2" s="1"/>
  <c r="Z139" i="2"/>
  <c r="U139" i="2"/>
  <c r="P139" i="2"/>
  <c r="N139" i="2"/>
  <c r="M139" i="2"/>
  <c r="K139" i="2"/>
  <c r="F139" i="2"/>
  <c r="AY138" i="2"/>
  <c r="AT138" i="2"/>
  <c r="AO138" i="2"/>
  <c r="AJ138" i="2"/>
  <c r="AE138" i="2"/>
  <c r="AC138" i="2"/>
  <c r="AB138" i="2"/>
  <c r="Z138" i="2"/>
  <c r="U138" i="2"/>
  <c r="N138" i="2"/>
  <c r="M138" i="2"/>
  <c r="P138" i="2" s="1"/>
  <c r="K138" i="2"/>
  <c r="F138" i="2"/>
  <c r="AY137" i="2"/>
  <c r="AT137" i="2"/>
  <c r="AO137" i="2"/>
  <c r="AJ137" i="2"/>
  <c r="AC137" i="2"/>
  <c r="AE137" i="2" s="1"/>
  <c r="AB137" i="2"/>
  <c r="Z137" i="2"/>
  <c r="U137" i="2"/>
  <c r="N137" i="2"/>
  <c r="P137" i="2" s="1"/>
  <c r="M137" i="2"/>
  <c r="K137" i="2"/>
  <c r="F137" i="2"/>
  <c r="AW134" i="2"/>
  <c r="AV134" i="2"/>
  <c r="AY134" i="2" s="1"/>
  <c r="AR134" i="2"/>
  <c r="AT134" i="2" s="1"/>
  <c r="AQ134" i="2"/>
  <c r="AM134" i="2"/>
  <c r="AM266" i="2" s="1"/>
  <c r="AL134" i="2"/>
  <c r="AL266" i="2" s="1"/>
  <c r="AH134" i="2"/>
  <c r="AG134" i="2"/>
  <c r="AJ134" i="2" s="1"/>
  <c r="Z134" i="2"/>
  <c r="X134" i="2"/>
  <c r="X266" i="2" s="1"/>
  <c r="W134" i="2"/>
  <c r="S134" i="2"/>
  <c r="AC134" i="2" s="1"/>
  <c r="R134" i="2"/>
  <c r="AB134" i="2" s="1"/>
  <c r="AE134" i="2" s="1"/>
  <c r="I134" i="2"/>
  <c r="H134" i="2"/>
  <c r="M134" i="2" s="1"/>
  <c r="D134" i="2"/>
  <c r="N134" i="2" s="1"/>
  <c r="C134" i="2"/>
  <c r="AY132" i="2"/>
  <c r="AT132" i="2"/>
  <c r="AO132" i="2"/>
  <c r="AJ132" i="2"/>
  <c r="AC132" i="2"/>
  <c r="AB132" i="2"/>
  <c r="AE132" i="2" s="1"/>
  <c r="Z132" i="2"/>
  <c r="U132" i="2"/>
  <c r="P132" i="2"/>
  <c r="N132" i="2"/>
  <c r="M132" i="2"/>
  <c r="K132" i="2"/>
  <c r="F132" i="2"/>
  <c r="AY131" i="2"/>
  <c r="AT131" i="2"/>
  <c r="AO131" i="2"/>
  <c r="AJ131" i="2"/>
  <c r="AC131" i="2"/>
  <c r="AB131" i="2"/>
  <c r="AE131" i="2" s="1"/>
  <c r="Z131" i="2"/>
  <c r="U131" i="2"/>
  <c r="N131" i="2"/>
  <c r="M131" i="2"/>
  <c r="P131" i="2" s="1"/>
  <c r="K131" i="2"/>
  <c r="F131" i="2"/>
  <c r="AY130" i="2"/>
  <c r="AT130" i="2"/>
  <c r="AO130" i="2"/>
  <c r="AJ130" i="2"/>
  <c r="AC130" i="2"/>
  <c r="AE130" i="2" s="1"/>
  <c r="AB130" i="2"/>
  <c r="Z130" i="2"/>
  <c r="U130" i="2"/>
  <c r="N130" i="2"/>
  <c r="P130" i="2" s="1"/>
  <c r="M130" i="2"/>
  <c r="K130" i="2"/>
  <c r="F130" i="2"/>
  <c r="AY129" i="2"/>
  <c r="AT129" i="2"/>
  <c r="AO129" i="2"/>
  <c r="AJ129" i="2"/>
  <c r="AE129" i="2"/>
  <c r="AC129" i="2"/>
  <c r="AB129" i="2"/>
  <c r="Z129" i="2"/>
  <c r="U129" i="2"/>
  <c r="N129" i="2"/>
  <c r="M129" i="2"/>
  <c r="P129" i="2" s="1"/>
  <c r="K129" i="2"/>
  <c r="F129" i="2"/>
  <c r="AY128" i="2"/>
  <c r="AT128" i="2"/>
  <c r="AO128" i="2"/>
  <c r="AJ128" i="2"/>
  <c r="AC128" i="2"/>
  <c r="AB128" i="2"/>
  <c r="AE128" i="2" s="1"/>
  <c r="Z128" i="2"/>
  <c r="U128" i="2"/>
  <c r="P128" i="2"/>
  <c r="N128" i="2"/>
  <c r="M128" i="2"/>
  <c r="K128" i="2"/>
  <c r="F128" i="2"/>
  <c r="AY127" i="2"/>
  <c r="AT127" i="2"/>
  <c r="AO127" i="2"/>
  <c r="AJ127" i="2"/>
  <c r="AC127" i="2"/>
  <c r="AB127" i="2"/>
  <c r="AE127" i="2" s="1"/>
  <c r="Z127" i="2"/>
  <c r="U127" i="2"/>
  <c r="N127" i="2"/>
  <c r="M127" i="2"/>
  <c r="P127" i="2" s="1"/>
  <c r="K127" i="2"/>
  <c r="F127" i="2"/>
  <c r="AY126" i="2"/>
  <c r="AT126" i="2"/>
  <c r="AO126" i="2"/>
  <c r="AJ126" i="2"/>
  <c r="AC126" i="2"/>
  <c r="AE126" i="2" s="1"/>
  <c r="AB126" i="2"/>
  <c r="Z126" i="2"/>
  <c r="U126" i="2"/>
  <c r="N126" i="2"/>
  <c r="P126" i="2" s="1"/>
  <c r="M126" i="2"/>
  <c r="K126" i="2"/>
  <c r="F126" i="2"/>
  <c r="AY125" i="2"/>
  <c r="AT125" i="2"/>
  <c r="AO125" i="2"/>
  <c r="AJ125" i="2"/>
  <c r="AE125" i="2"/>
  <c r="AC125" i="2"/>
  <c r="AB125" i="2"/>
  <c r="Z125" i="2"/>
  <c r="U125" i="2"/>
  <c r="N125" i="2"/>
  <c r="M125" i="2"/>
  <c r="P125" i="2" s="1"/>
  <c r="K125" i="2"/>
  <c r="F125" i="2"/>
  <c r="AY124" i="2"/>
  <c r="AT124" i="2"/>
  <c r="AO124" i="2"/>
  <c r="AJ124" i="2"/>
  <c r="AC124" i="2"/>
  <c r="AB124" i="2"/>
  <c r="AE124" i="2" s="1"/>
  <c r="Z124" i="2"/>
  <c r="U124" i="2"/>
  <c r="P124" i="2"/>
  <c r="N124" i="2"/>
  <c r="M124" i="2"/>
  <c r="K124" i="2"/>
  <c r="F124" i="2"/>
  <c r="AY123" i="2"/>
  <c r="AT123" i="2"/>
  <c r="AO123" i="2"/>
  <c r="AJ123" i="2"/>
  <c r="AC123" i="2"/>
  <c r="AB123" i="2"/>
  <c r="AE123" i="2" s="1"/>
  <c r="Z123" i="2"/>
  <c r="U123" i="2"/>
  <c r="N123" i="2"/>
  <c r="M123" i="2"/>
  <c r="P123" i="2" s="1"/>
  <c r="K123" i="2"/>
  <c r="F123" i="2"/>
  <c r="AY122" i="2"/>
  <c r="AT122" i="2"/>
  <c r="AO122" i="2"/>
  <c r="AJ122" i="2"/>
  <c r="AC122" i="2"/>
  <c r="AE122" i="2" s="1"/>
  <c r="AB122" i="2"/>
  <c r="Z122" i="2"/>
  <c r="U122" i="2"/>
  <c r="N122" i="2"/>
  <c r="P122" i="2" s="1"/>
  <c r="M122" i="2"/>
  <c r="K122" i="2"/>
  <c r="F122" i="2"/>
  <c r="AY121" i="2"/>
  <c r="AT121" i="2"/>
  <c r="AO121" i="2"/>
  <c r="AJ121" i="2"/>
  <c r="AE121" i="2"/>
  <c r="AC121" i="2"/>
  <c r="AB121" i="2"/>
  <c r="Z121" i="2"/>
  <c r="U121" i="2"/>
  <c r="N121" i="2"/>
  <c r="M121" i="2"/>
  <c r="P121" i="2" s="1"/>
  <c r="K121" i="2"/>
  <c r="F121" i="2"/>
  <c r="AY120" i="2"/>
  <c r="AT120" i="2"/>
  <c r="AO120" i="2"/>
  <c r="AJ120" i="2"/>
  <c r="AC120" i="2"/>
  <c r="AB120" i="2"/>
  <c r="AE120" i="2" s="1"/>
  <c r="Z120" i="2"/>
  <c r="U120" i="2"/>
  <c r="P120" i="2"/>
  <c r="N120" i="2"/>
  <c r="M120" i="2"/>
  <c r="K120" i="2"/>
  <c r="F120" i="2"/>
  <c r="AY119" i="2"/>
  <c r="AT119" i="2"/>
  <c r="AO119" i="2"/>
  <c r="AJ119" i="2"/>
  <c r="AC119" i="2"/>
  <c r="AB119" i="2"/>
  <c r="AE119" i="2" s="1"/>
  <c r="Z119" i="2"/>
  <c r="U119" i="2"/>
  <c r="N119" i="2"/>
  <c r="M119" i="2"/>
  <c r="P119" i="2" s="1"/>
  <c r="K119" i="2"/>
  <c r="F119" i="2"/>
  <c r="AY118" i="2"/>
  <c r="AT118" i="2"/>
  <c r="AO118" i="2"/>
  <c r="AJ118" i="2"/>
  <c r="AC118" i="2"/>
  <c r="AE118" i="2" s="1"/>
  <c r="AB118" i="2"/>
  <c r="Z118" i="2"/>
  <c r="U118" i="2"/>
  <c r="N118" i="2"/>
  <c r="P118" i="2" s="1"/>
  <c r="M118" i="2"/>
  <c r="K118" i="2"/>
  <c r="F118" i="2"/>
  <c r="AY117" i="2"/>
  <c r="AT117" i="2"/>
  <c r="AO117" i="2"/>
  <c r="AJ117" i="2"/>
  <c r="AE117" i="2"/>
  <c r="AC117" i="2"/>
  <c r="AB117" i="2"/>
  <c r="Z117" i="2"/>
  <c r="U117" i="2"/>
  <c r="N117" i="2"/>
  <c r="M117" i="2"/>
  <c r="P117" i="2" s="1"/>
  <c r="K117" i="2"/>
  <c r="F117" i="2"/>
  <c r="AY116" i="2"/>
  <c r="AT116" i="2"/>
  <c r="AO116" i="2"/>
  <c r="AJ116" i="2"/>
  <c r="AC116" i="2"/>
  <c r="AB116" i="2"/>
  <c r="AE116" i="2" s="1"/>
  <c r="Z116" i="2"/>
  <c r="U116" i="2"/>
  <c r="P116" i="2"/>
  <c r="N116" i="2"/>
  <c r="M116" i="2"/>
  <c r="K116" i="2"/>
  <c r="F116" i="2"/>
  <c r="AY115" i="2"/>
  <c r="AT115" i="2"/>
  <c r="AO115" i="2"/>
  <c r="AJ115" i="2"/>
  <c r="AC115" i="2"/>
  <c r="AB115" i="2"/>
  <c r="AE115" i="2" s="1"/>
  <c r="Z115" i="2"/>
  <c r="U115" i="2"/>
  <c r="N115" i="2"/>
  <c r="M115" i="2"/>
  <c r="P115" i="2" s="1"/>
  <c r="K115" i="2"/>
  <c r="F115" i="2"/>
  <c r="AY114" i="2"/>
  <c r="AT114" i="2"/>
  <c r="AO114" i="2"/>
  <c r="AJ114" i="2"/>
  <c r="AC114" i="2"/>
  <c r="AE114" i="2" s="1"/>
  <c r="AB114" i="2"/>
  <c r="Z114" i="2"/>
  <c r="U114" i="2"/>
  <c r="N114" i="2"/>
  <c r="P114" i="2" s="1"/>
  <c r="M114" i="2"/>
  <c r="K114" i="2"/>
  <c r="F114" i="2"/>
  <c r="AY113" i="2"/>
  <c r="AT113" i="2"/>
  <c r="AO113" i="2"/>
  <c r="AJ113" i="2"/>
  <c r="AE113" i="2"/>
  <c r="AC113" i="2"/>
  <c r="AB113" i="2"/>
  <c r="Z113" i="2"/>
  <c r="U113" i="2"/>
  <c r="N113" i="2"/>
  <c r="M113" i="2"/>
  <c r="P113" i="2" s="1"/>
  <c r="K113" i="2"/>
  <c r="F113" i="2"/>
  <c r="AY112" i="2"/>
  <c r="AT112" i="2"/>
  <c r="AO112" i="2"/>
  <c r="AJ112" i="2"/>
  <c r="AC112" i="2"/>
  <c r="AB112" i="2"/>
  <c r="AE112" i="2" s="1"/>
  <c r="Z112" i="2"/>
  <c r="U112" i="2"/>
  <c r="P112" i="2"/>
  <c r="N112" i="2"/>
  <c r="M112" i="2"/>
  <c r="K112" i="2"/>
  <c r="F112" i="2"/>
  <c r="AY111" i="2"/>
  <c r="AT111" i="2"/>
  <c r="AO111" i="2"/>
  <c r="AJ111" i="2"/>
  <c r="AC111" i="2"/>
  <c r="AB111" i="2"/>
  <c r="AE111" i="2" s="1"/>
  <c r="Z111" i="2"/>
  <c r="U111" i="2"/>
  <c r="N111" i="2"/>
  <c r="M111" i="2"/>
  <c r="P111" i="2" s="1"/>
  <c r="K111" i="2"/>
  <c r="F111" i="2"/>
  <c r="AY110" i="2"/>
  <c r="AT110" i="2"/>
  <c r="AO110" i="2"/>
  <c r="AJ110" i="2"/>
  <c r="AC110" i="2"/>
  <c r="AE110" i="2" s="1"/>
  <c r="AB110" i="2"/>
  <c r="Z110" i="2"/>
  <c r="U110" i="2"/>
  <c r="N110" i="2"/>
  <c r="P110" i="2" s="1"/>
  <c r="M110" i="2"/>
  <c r="K110" i="2"/>
  <c r="F110" i="2"/>
  <c r="AY109" i="2"/>
  <c r="AT109" i="2"/>
  <c r="AO109" i="2"/>
  <c r="AJ109" i="2"/>
  <c r="AE109" i="2"/>
  <c r="AC109" i="2"/>
  <c r="AB109" i="2"/>
  <c r="Z109" i="2"/>
  <c r="U109" i="2"/>
  <c r="N109" i="2"/>
  <c r="M109" i="2"/>
  <c r="P109" i="2" s="1"/>
  <c r="K109" i="2"/>
  <c r="F109" i="2"/>
  <c r="AY108" i="2"/>
  <c r="AT108" i="2"/>
  <c r="AO108" i="2"/>
  <c r="AJ108" i="2"/>
  <c r="AC108" i="2"/>
  <c r="AB108" i="2"/>
  <c r="AE108" i="2" s="1"/>
  <c r="Z108" i="2"/>
  <c r="U108" i="2"/>
  <c r="P108" i="2"/>
  <c r="N108" i="2"/>
  <c r="M108" i="2"/>
  <c r="K108" i="2"/>
  <c r="F108" i="2"/>
  <c r="AY107" i="2"/>
  <c r="AT107" i="2"/>
  <c r="AO107" i="2"/>
  <c r="AJ107" i="2"/>
  <c r="AC107" i="2"/>
  <c r="AB107" i="2"/>
  <c r="AE107" i="2" s="1"/>
  <c r="Z107" i="2"/>
  <c r="U107" i="2"/>
  <c r="N107" i="2"/>
  <c r="M107" i="2"/>
  <c r="P107" i="2" s="1"/>
  <c r="K107" i="2"/>
  <c r="F107" i="2"/>
  <c r="AY106" i="2"/>
  <c r="AT106" i="2"/>
  <c r="AO106" i="2"/>
  <c r="AJ106" i="2"/>
  <c r="AC106" i="2"/>
  <c r="AE106" i="2" s="1"/>
  <c r="AB106" i="2"/>
  <c r="Z106" i="2"/>
  <c r="U106" i="2"/>
  <c r="N106" i="2"/>
  <c r="P106" i="2" s="1"/>
  <c r="M106" i="2"/>
  <c r="K106" i="2"/>
  <c r="F106" i="2"/>
  <c r="AY105" i="2"/>
  <c r="AT105" i="2"/>
  <c r="AO105" i="2"/>
  <c r="AJ105" i="2"/>
  <c r="AE105" i="2"/>
  <c r="AC105" i="2"/>
  <c r="AB105" i="2"/>
  <c r="Z105" i="2"/>
  <c r="U105" i="2"/>
  <c r="N105" i="2"/>
  <c r="M105" i="2"/>
  <c r="P105" i="2" s="1"/>
  <c r="K105" i="2"/>
  <c r="F105" i="2"/>
  <c r="AY104" i="2"/>
  <c r="AT104" i="2"/>
  <c r="AO104" i="2"/>
  <c r="AJ104" i="2"/>
  <c r="AC104" i="2"/>
  <c r="AB104" i="2"/>
  <c r="AE104" i="2" s="1"/>
  <c r="Z104" i="2"/>
  <c r="U104" i="2"/>
  <c r="P104" i="2"/>
  <c r="N104" i="2"/>
  <c r="M104" i="2"/>
  <c r="K104" i="2"/>
  <c r="F104" i="2"/>
  <c r="AY103" i="2"/>
  <c r="AT103" i="2"/>
  <c r="AO103" i="2"/>
  <c r="AJ103" i="2"/>
  <c r="AC103" i="2"/>
  <c r="AB103" i="2"/>
  <c r="AE103" i="2" s="1"/>
  <c r="Z103" i="2"/>
  <c r="U103" i="2"/>
  <c r="N103" i="2"/>
  <c r="M103" i="2"/>
  <c r="P103" i="2" s="1"/>
  <c r="K103" i="2"/>
  <c r="F103" i="2"/>
  <c r="AY102" i="2"/>
  <c r="AT102" i="2"/>
  <c r="AO102" i="2"/>
  <c r="AJ102" i="2"/>
  <c r="AC102" i="2"/>
  <c r="AE102" i="2" s="1"/>
  <c r="AB102" i="2"/>
  <c r="Z102" i="2"/>
  <c r="U102" i="2"/>
  <c r="N102" i="2"/>
  <c r="P102" i="2" s="1"/>
  <c r="M102" i="2"/>
  <c r="K102" i="2"/>
  <c r="F102" i="2"/>
  <c r="AY101" i="2"/>
  <c r="AT101" i="2"/>
  <c r="AO101" i="2"/>
  <c r="AJ101" i="2"/>
  <c r="AE101" i="2"/>
  <c r="AC101" i="2"/>
  <c r="AB101" i="2"/>
  <c r="Z101" i="2"/>
  <c r="U101" i="2"/>
  <c r="N101" i="2"/>
  <c r="M101" i="2"/>
  <c r="P101" i="2" s="1"/>
  <c r="K101" i="2"/>
  <c r="F101" i="2"/>
  <c r="AY100" i="2"/>
  <c r="AT100" i="2"/>
  <c r="AO100" i="2"/>
  <c r="AJ100" i="2"/>
  <c r="AC100" i="2"/>
  <c r="AB100" i="2"/>
  <c r="AE100" i="2" s="1"/>
  <c r="Z100" i="2"/>
  <c r="U100" i="2"/>
  <c r="P100" i="2"/>
  <c r="N100" i="2"/>
  <c r="M100" i="2"/>
  <c r="K100" i="2"/>
  <c r="F100" i="2"/>
  <c r="AY99" i="2"/>
  <c r="AT99" i="2"/>
  <c r="AO99" i="2"/>
  <c r="AJ99" i="2"/>
  <c r="AC99" i="2"/>
  <c r="AB99" i="2"/>
  <c r="AE99" i="2" s="1"/>
  <c r="Z99" i="2"/>
  <c r="U99" i="2"/>
  <c r="N99" i="2"/>
  <c r="M99" i="2"/>
  <c r="P99" i="2" s="1"/>
  <c r="K99" i="2"/>
  <c r="F99" i="2"/>
  <c r="AY98" i="2"/>
  <c r="AT98" i="2"/>
  <c r="AO98" i="2"/>
  <c r="AJ98" i="2"/>
  <c r="AC98" i="2"/>
  <c r="AE98" i="2" s="1"/>
  <c r="AB98" i="2"/>
  <c r="Z98" i="2"/>
  <c r="U98" i="2"/>
  <c r="N98" i="2"/>
  <c r="P98" i="2" s="1"/>
  <c r="M98" i="2"/>
  <c r="K98" i="2"/>
  <c r="F98" i="2"/>
  <c r="AY97" i="2"/>
  <c r="AT97" i="2"/>
  <c r="AO97" i="2"/>
  <c r="AJ97" i="2"/>
  <c r="AE97" i="2"/>
  <c r="AC97" i="2"/>
  <c r="AB97" i="2"/>
  <c r="Z97" i="2"/>
  <c r="U97" i="2"/>
  <c r="N97" i="2"/>
  <c r="M97" i="2"/>
  <c r="P97" i="2" s="1"/>
  <c r="K97" i="2"/>
  <c r="F97" i="2"/>
  <c r="AY96" i="2"/>
  <c r="AT96" i="2"/>
  <c r="AO96" i="2"/>
  <c r="AJ96" i="2"/>
  <c r="AC96" i="2"/>
  <c r="AB96" i="2"/>
  <c r="AE96" i="2" s="1"/>
  <c r="Z96" i="2"/>
  <c r="U96" i="2"/>
  <c r="P96" i="2"/>
  <c r="N96" i="2"/>
  <c r="M96" i="2"/>
  <c r="K96" i="2"/>
  <c r="F96" i="2"/>
  <c r="AY95" i="2"/>
  <c r="AT95" i="2"/>
  <c r="AO95" i="2"/>
  <c r="AJ95" i="2"/>
  <c r="AC95" i="2"/>
  <c r="AB95" i="2"/>
  <c r="AE95" i="2" s="1"/>
  <c r="Z95" i="2"/>
  <c r="U95" i="2"/>
  <c r="N95" i="2"/>
  <c r="M95" i="2"/>
  <c r="P95" i="2" s="1"/>
  <c r="K95" i="2"/>
  <c r="F95" i="2"/>
  <c r="AY94" i="2"/>
  <c r="AT94" i="2"/>
  <c r="AO94" i="2"/>
  <c r="AJ94" i="2"/>
  <c r="AC94" i="2"/>
  <c r="AE94" i="2" s="1"/>
  <c r="AB94" i="2"/>
  <c r="Z94" i="2"/>
  <c r="U94" i="2"/>
  <c r="N94" i="2"/>
  <c r="P94" i="2" s="1"/>
  <c r="M94" i="2"/>
  <c r="K94" i="2"/>
  <c r="F94" i="2"/>
  <c r="AY93" i="2"/>
  <c r="AT93" i="2"/>
  <c r="AO93" i="2"/>
  <c r="AJ93" i="2"/>
  <c r="AE93" i="2"/>
  <c r="AC93" i="2"/>
  <c r="AB93" i="2"/>
  <c r="Z93" i="2"/>
  <c r="U93" i="2"/>
  <c r="N93" i="2"/>
  <c r="M93" i="2"/>
  <c r="P93" i="2" s="1"/>
  <c r="K93" i="2"/>
  <c r="F93" i="2"/>
  <c r="AY92" i="2"/>
  <c r="AT92" i="2"/>
  <c r="AO92" i="2"/>
  <c r="AJ92" i="2"/>
  <c r="AC92" i="2"/>
  <c r="AB92" i="2"/>
  <c r="AE92" i="2" s="1"/>
  <c r="Z92" i="2"/>
  <c r="U92" i="2"/>
  <c r="P92" i="2"/>
  <c r="N92" i="2"/>
  <c r="M92" i="2"/>
  <c r="K92" i="2"/>
  <c r="F92" i="2"/>
  <c r="AY91" i="2"/>
  <c r="AT91" i="2"/>
  <c r="AO91" i="2"/>
  <c r="AJ91" i="2"/>
  <c r="AC91" i="2"/>
  <c r="AB91" i="2"/>
  <c r="AE91" i="2" s="1"/>
  <c r="Z91" i="2"/>
  <c r="U91" i="2"/>
  <c r="N91" i="2"/>
  <c r="M91" i="2"/>
  <c r="P91" i="2" s="1"/>
  <c r="K91" i="2"/>
  <c r="F91" i="2"/>
  <c r="AY90" i="2"/>
  <c r="AT90" i="2"/>
  <c r="AO90" i="2"/>
  <c r="AJ90" i="2"/>
  <c r="AC90" i="2"/>
  <c r="AE90" i="2" s="1"/>
  <c r="AB90" i="2"/>
  <c r="Z90" i="2"/>
  <c r="U90" i="2"/>
  <c r="N90" i="2"/>
  <c r="P90" i="2" s="1"/>
  <c r="M90" i="2"/>
  <c r="K90" i="2"/>
  <c r="F90" i="2"/>
  <c r="AC85" i="2"/>
  <c r="AB85" i="2"/>
  <c r="N85" i="2"/>
  <c r="M85" i="2"/>
  <c r="AC84" i="2"/>
  <c r="AB84" i="2"/>
  <c r="N84" i="2"/>
  <c r="M84" i="2"/>
  <c r="AC83" i="2"/>
  <c r="AB83" i="2"/>
  <c r="N83" i="2"/>
  <c r="M83" i="2"/>
  <c r="AY82" i="2"/>
  <c r="AT82" i="2"/>
  <c r="AO82" i="2"/>
  <c r="AJ82" i="2"/>
  <c r="AC82" i="2"/>
  <c r="AB82" i="2"/>
  <c r="AE82" i="2" s="1"/>
  <c r="Z82" i="2"/>
  <c r="U82" i="2"/>
  <c r="N82" i="2"/>
  <c r="M82" i="2"/>
  <c r="P82" i="2" s="1"/>
  <c r="K82" i="2"/>
  <c r="F82" i="2"/>
  <c r="AY81" i="2"/>
  <c r="AT81" i="2"/>
  <c r="AO81" i="2"/>
  <c r="AJ81" i="2"/>
  <c r="AC81" i="2"/>
  <c r="AE81" i="2" s="1"/>
  <c r="AB81" i="2"/>
  <c r="Z81" i="2"/>
  <c r="U81" i="2"/>
  <c r="N81" i="2"/>
  <c r="P81" i="2" s="1"/>
  <c r="M81" i="2"/>
  <c r="K81" i="2"/>
  <c r="F81" i="2"/>
  <c r="AY78" i="2"/>
  <c r="AT78" i="2"/>
  <c r="AO78" i="2"/>
  <c r="AJ78" i="2"/>
  <c r="AE78" i="2"/>
  <c r="AC78" i="2"/>
  <c r="AB78" i="2"/>
  <c r="Z78" i="2"/>
  <c r="U78" i="2"/>
  <c r="N78" i="2"/>
  <c r="M78" i="2"/>
  <c r="P78" i="2" s="1"/>
  <c r="K78" i="2"/>
  <c r="F78" i="2"/>
  <c r="AY77" i="2"/>
  <c r="AT77" i="2"/>
  <c r="AO77" i="2"/>
  <c r="AJ77" i="2"/>
  <c r="AC77" i="2"/>
  <c r="AB77" i="2"/>
  <c r="AE77" i="2" s="1"/>
  <c r="Z77" i="2"/>
  <c r="U77" i="2"/>
  <c r="P77" i="2"/>
  <c r="N77" i="2"/>
  <c r="M77" i="2"/>
  <c r="K77" i="2"/>
  <c r="F77" i="2"/>
  <c r="AY76" i="2"/>
  <c r="AT76" i="2"/>
  <c r="AO76" i="2"/>
  <c r="AJ76" i="2"/>
  <c r="AC76" i="2"/>
  <c r="AB76" i="2"/>
  <c r="AE76" i="2" s="1"/>
  <c r="Z76" i="2"/>
  <c r="U76" i="2"/>
  <c r="N76" i="2"/>
  <c r="M76" i="2"/>
  <c r="P76" i="2" s="1"/>
  <c r="K76" i="2"/>
  <c r="F76" i="2"/>
  <c r="AY75" i="2"/>
  <c r="AT75" i="2"/>
  <c r="AO75" i="2"/>
  <c r="AJ75" i="2"/>
  <c r="AC75" i="2"/>
  <c r="AE75" i="2" s="1"/>
  <c r="AB75" i="2"/>
  <c r="Z75" i="2"/>
  <c r="U75" i="2"/>
  <c r="N75" i="2"/>
  <c r="P75" i="2" s="1"/>
  <c r="M75" i="2"/>
  <c r="K75" i="2"/>
  <c r="F75" i="2"/>
  <c r="AY72" i="2"/>
  <c r="AT72" i="2"/>
  <c r="AO72" i="2"/>
  <c r="AJ72" i="2"/>
  <c r="AE72" i="2"/>
  <c r="AC72" i="2"/>
  <c r="AB72" i="2"/>
  <c r="Z72" i="2"/>
  <c r="U72" i="2"/>
  <c r="N72" i="2"/>
  <c r="M72" i="2"/>
  <c r="K72" i="2"/>
  <c r="F72" i="2"/>
  <c r="AW67" i="2"/>
  <c r="AV67" i="2"/>
  <c r="AY67" i="2" s="1"/>
  <c r="AR67" i="2"/>
  <c r="AQ67" i="2"/>
  <c r="AT67" i="2" s="1"/>
  <c r="AM67" i="2"/>
  <c r="AL67" i="2"/>
  <c r="AO67" i="2" s="1"/>
  <c r="AH67" i="2"/>
  <c r="AJ67" i="2" s="1"/>
  <c r="AG67" i="2"/>
  <c r="X67" i="2"/>
  <c r="AC67" i="2" s="1"/>
  <c r="W67" i="2"/>
  <c r="AB67" i="2" s="1"/>
  <c r="AE67" i="2" s="1"/>
  <c r="U67" i="2"/>
  <c r="S67" i="2"/>
  <c r="R67" i="2"/>
  <c r="I67" i="2"/>
  <c r="N67" i="2" s="1"/>
  <c r="H67" i="2"/>
  <c r="M67" i="2" s="1"/>
  <c r="P67" i="2" s="1"/>
  <c r="D67" i="2"/>
  <c r="C67" i="2"/>
  <c r="F67" i="2" s="1"/>
  <c r="AW66" i="2"/>
  <c r="AV66" i="2"/>
  <c r="AY66" i="2" s="1"/>
  <c r="AR66" i="2"/>
  <c r="AT66" i="2" s="1"/>
  <c r="AQ66" i="2"/>
  <c r="AM66" i="2"/>
  <c r="AO66" i="2" s="1"/>
  <c r="AL66" i="2"/>
  <c r="AH66" i="2"/>
  <c r="AG66" i="2"/>
  <c r="AJ66" i="2" s="1"/>
  <c r="Z66" i="2"/>
  <c r="X66" i="2"/>
  <c r="W66" i="2"/>
  <c r="S66" i="2"/>
  <c r="AC66" i="2" s="1"/>
  <c r="R66" i="2"/>
  <c r="AB66" i="2" s="1"/>
  <c r="I66" i="2"/>
  <c r="H66" i="2"/>
  <c r="M66" i="2" s="1"/>
  <c r="P66" i="2" s="1"/>
  <c r="D66" i="2"/>
  <c r="N66" i="2" s="1"/>
  <c r="C66" i="2"/>
  <c r="AW65" i="2"/>
  <c r="AY65" i="2" s="1"/>
  <c r="AV65" i="2"/>
  <c r="AR65" i="2"/>
  <c r="AQ65" i="2"/>
  <c r="AT65" i="2" s="1"/>
  <c r="AO65" i="2"/>
  <c r="AM65" i="2"/>
  <c r="AL65" i="2"/>
  <c r="AJ65" i="2"/>
  <c r="AH65" i="2"/>
  <c r="AG65" i="2"/>
  <c r="AC65" i="2"/>
  <c r="AB65" i="2"/>
  <c r="AE65" i="2" s="1"/>
  <c r="X65" i="2"/>
  <c r="W65" i="2"/>
  <c r="Z65" i="2" s="1"/>
  <c r="S65" i="2"/>
  <c r="R65" i="2"/>
  <c r="U65" i="2" s="1"/>
  <c r="N65" i="2"/>
  <c r="I65" i="2"/>
  <c r="K65" i="2" s="1"/>
  <c r="H65" i="2"/>
  <c r="D65" i="2"/>
  <c r="C65" i="2"/>
  <c r="M65" i="2" s="1"/>
  <c r="P65" i="2" s="1"/>
  <c r="AY64" i="2"/>
  <c r="AW64" i="2"/>
  <c r="AW68" i="2" s="1"/>
  <c r="AW70" i="2" s="1"/>
  <c r="AV64" i="2"/>
  <c r="AV68" i="2" s="1"/>
  <c r="AT64" i="2"/>
  <c r="AR64" i="2"/>
  <c r="AR68" i="2" s="1"/>
  <c r="AR70" i="2" s="1"/>
  <c r="AQ64" i="2"/>
  <c r="AQ68" i="2" s="1"/>
  <c r="AM64" i="2"/>
  <c r="AM68" i="2" s="1"/>
  <c r="AM70" i="2" s="1"/>
  <c r="AL64" i="2"/>
  <c r="AO64" i="2" s="1"/>
  <c r="AH64" i="2"/>
  <c r="AH68" i="2" s="1"/>
  <c r="AH70" i="2" s="1"/>
  <c r="AG64" i="2"/>
  <c r="AJ64" i="2" s="1"/>
  <c r="AB64" i="2"/>
  <c r="X64" i="2"/>
  <c r="AC64" i="2" s="1"/>
  <c r="W64" i="2"/>
  <c r="W68" i="2" s="1"/>
  <c r="S64" i="2"/>
  <c r="U64" i="2" s="1"/>
  <c r="R64" i="2"/>
  <c r="R68" i="2" s="1"/>
  <c r="N64" i="2"/>
  <c r="M64" i="2"/>
  <c r="P64" i="2" s="1"/>
  <c r="K64" i="2"/>
  <c r="I64" i="2"/>
  <c r="I68" i="2" s="1"/>
  <c r="H64" i="2"/>
  <c r="H68" i="2" s="1"/>
  <c r="F64" i="2"/>
  <c r="D64" i="2"/>
  <c r="D68" i="2" s="1"/>
  <c r="D70" i="2" s="1"/>
  <c r="C64" i="2"/>
  <c r="C68" i="2" s="1"/>
  <c r="AY62" i="2"/>
  <c r="AT62" i="2"/>
  <c r="AO62" i="2"/>
  <c r="AJ62" i="2"/>
  <c r="AC62" i="2"/>
  <c r="AE62" i="2" s="1"/>
  <c r="AB62" i="2"/>
  <c r="Z62" i="2"/>
  <c r="U62" i="2"/>
  <c r="N62" i="2"/>
  <c r="P62" i="2" s="1"/>
  <c r="M62" i="2"/>
  <c r="K62" i="2"/>
  <c r="F62" i="2"/>
  <c r="AY61" i="2"/>
  <c r="AT61" i="2"/>
  <c r="AO61" i="2"/>
  <c r="AJ61" i="2"/>
  <c r="AE61" i="2"/>
  <c r="AC61" i="2"/>
  <c r="AB61" i="2"/>
  <c r="Z61" i="2"/>
  <c r="U61" i="2"/>
  <c r="N61" i="2"/>
  <c r="M61" i="2"/>
  <c r="P61" i="2" s="1"/>
  <c r="K61" i="2"/>
  <c r="F61" i="2"/>
  <c r="AY60" i="2"/>
  <c r="AT60" i="2"/>
  <c r="AO60" i="2"/>
  <c r="AJ60" i="2"/>
  <c r="AC60" i="2"/>
  <c r="AB60" i="2"/>
  <c r="AE60" i="2" s="1"/>
  <c r="Z60" i="2"/>
  <c r="U60" i="2"/>
  <c r="P60" i="2"/>
  <c r="N60" i="2"/>
  <c r="M60" i="2"/>
  <c r="K60" i="2"/>
  <c r="F60" i="2"/>
  <c r="AY59" i="2"/>
  <c r="AT59" i="2"/>
  <c r="AO59" i="2"/>
  <c r="AJ59" i="2"/>
  <c r="AC59" i="2"/>
  <c r="AB59" i="2"/>
  <c r="AE59" i="2" s="1"/>
  <c r="Z59" i="2"/>
  <c r="U59" i="2"/>
  <c r="N59" i="2"/>
  <c r="M59" i="2"/>
  <c r="P59" i="2" s="1"/>
  <c r="K59" i="2"/>
  <c r="F59" i="2"/>
  <c r="AY58" i="2"/>
  <c r="AT58" i="2"/>
  <c r="AO58" i="2"/>
  <c r="AJ58" i="2"/>
  <c r="AC58" i="2"/>
  <c r="AE58" i="2" s="1"/>
  <c r="AB58" i="2"/>
  <c r="Z58" i="2"/>
  <c r="U58" i="2"/>
  <c r="N58" i="2"/>
  <c r="P58" i="2" s="1"/>
  <c r="M58" i="2"/>
  <c r="K58" i="2"/>
  <c r="F58" i="2"/>
  <c r="AY57" i="2"/>
  <c r="AT57" i="2"/>
  <c r="AO57" i="2"/>
  <c r="AJ57" i="2"/>
  <c r="AE57" i="2"/>
  <c r="AC57" i="2"/>
  <c r="AB57" i="2"/>
  <c r="Z57" i="2"/>
  <c r="U57" i="2"/>
  <c r="N57" i="2"/>
  <c r="M57" i="2"/>
  <c r="P57" i="2" s="1"/>
  <c r="K57" i="2"/>
  <c r="F57" i="2"/>
  <c r="AY56" i="2"/>
  <c r="AT56" i="2"/>
  <c r="AO56" i="2"/>
  <c r="AJ56" i="2"/>
  <c r="AC56" i="2"/>
  <c r="AB56" i="2"/>
  <c r="AE56" i="2" s="1"/>
  <c r="Z56" i="2"/>
  <c r="U56" i="2"/>
  <c r="P56" i="2"/>
  <c r="N56" i="2"/>
  <c r="M56" i="2"/>
  <c r="K56" i="2"/>
  <c r="F56" i="2"/>
  <c r="AY55" i="2"/>
  <c r="AT55" i="2"/>
  <c r="AO55" i="2"/>
  <c r="AJ55" i="2"/>
  <c r="AC55" i="2"/>
  <c r="AB55" i="2"/>
  <c r="AE55" i="2" s="1"/>
  <c r="Z55" i="2"/>
  <c r="U55" i="2"/>
  <c r="N55" i="2"/>
  <c r="M55" i="2"/>
  <c r="P55" i="2" s="1"/>
  <c r="K55" i="2"/>
  <c r="F55" i="2"/>
  <c r="AY54" i="2"/>
  <c r="AT54" i="2"/>
  <c r="AO54" i="2"/>
  <c r="AJ54" i="2"/>
  <c r="AC54" i="2"/>
  <c r="AE54" i="2" s="1"/>
  <c r="AB54" i="2"/>
  <c r="Z54" i="2"/>
  <c r="U54" i="2"/>
  <c r="N54" i="2"/>
  <c r="P54" i="2" s="1"/>
  <c r="M54" i="2"/>
  <c r="K54" i="2"/>
  <c r="F54" i="2"/>
  <c r="AY53" i="2"/>
  <c r="AT53" i="2"/>
  <c r="AO53" i="2"/>
  <c r="AJ53" i="2"/>
  <c r="AE53" i="2"/>
  <c r="AC53" i="2"/>
  <c r="AB53" i="2"/>
  <c r="Z53" i="2"/>
  <c r="U53" i="2"/>
  <c r="N53" i="2"/>
  <c r="M53" i="2"/>
  <c r="P53" i="2" s="1"/>
  <c r="K53" i="2"/>
  <c r="F53" i="2"/>
  <c r="AY52" i="2"/>
  <c r="AT52" i="2"/>
  <c r="AO52" i="2"/>
  <c r="AJ52" i="2"/>
  <c r="AC52" i="2"/>
  <c r="AB52" i="2"/>
  <c r="AE52" i="2" s="1"/>
  <c r="Z52" i="2"/>
  <c r="U52" i="2"/>
  <c r="P52" i="2"/>
  <c r="N52" i="2"/>
  <c r="M52" i="2"/>
  <c r="K52" i="2"/>
  <c r="F52" i="2"/>
  <c r="AY51" i="2"/>
  <c r="AT51" i="2"/>
  <c r="AO51" i="2"/>
  <c r="AJ51" i="2"/>
  <c r="AC51" i="2"/>
  <c r="AB51" i="2"/>
  <c r="AE51" i="2" s="1"/>
  <c r="Z51" i="2"/>
  <c r="U51" i="2"/>
  <c r="N51" i="2"/>
  <c r="M51" i="2"/>
  <c r="P51" i="2" s="1"/>
  <c r="K51" i="2"/>
  <c r="F51" i="2"/>
  <c r="AY50" i="2"/>
  <c r="AT50" i="2"/>
  <c r="AO50" i="2"/>
  <c r="AJ50" i="2"/>
  <c r="AC50" i="2"/>
  <c r="AE50" i="2" s="1"/>
  <c r="AB50" i="2"/>
  <c r="Z50" i="2"/>
  <c r="U50" i="2"/>
  <c r="N50" i="2"/>
  <c r="P50" i="2" s="1"/>
  <c r="M50" i="2"/>
  <c r="K50" i="2"/>
  <c r="F50" i="2"/>
  <c r="AY45" i="2"/>
  <c r="AT45" i="2"/>
  <c r="AO45" i="2"/>
  <c r="AJ45" i="2"/>
  <c r="Z45" i="2"/>
  <c r="K45" i="2"/>
  <c r="U35" i="2"/>
  <c r="S35" i="2"/>
  <c r="R35" i="2"/>
  <c r="I35" i="2"/>
  <c r="H35" i="2"/>
  <c r="D35" i="2"/>
  <c r="C35" i="2"/>
  <c r="F35" i="2" s="1"/>
  <c r="AY34" i="2"/>
  <c r="AT34" i="2"/>
  <c r="AO34" i="2"/>
  <c r="AJ34" i="2"/>
  <c r="AE34" i="2"/>
  <c r="AC34" i="2"/>
  <c r="AB34" i="2"/>
  <c r="Z34" i="2"/>
  <c r="U34" i="2"/>
  <c r="N34" i="2"/>
  <c r="M34" i="2"/>
  <c r="P34" i="2" s="1"/>
  <c r="K34" i="2"/>
  <c r="F34" i="2"/>
  <c r="U33" i="2"/>
  <c r="P33" i="2"/>
  <c r="N33" i="2"/>
  <c r="M33" i="2"/>
  <c r="K33" i="2"/>
  <c r="F33" i="2"/>
  <c r="AH28" i="2"/>
  <c r="AH41" i="2" s="1"/>
  <c r="AW27" i="2"/>
  <c r="AY27" i="2" s="1"/>
  <c r="AV27" i="2"/>
  <c r="AT27" i="2"/>
  <c r="AR27" i="2"/>
  <c r="AQ27" i="2"/>
  <c r="AO27" i="2"/>
  <c r="AM27" i="2"/>
  <c r="AL27" i="2"/>
  <c r="AH27" i="2"/>
  <c r="AG27" i="2"/>
  <c r="AJ27" i="2" s="1"/>
  <c r="AE27" i="2"/>
  <c r="AB27" i="2"/>
  <c r="Z27" i="2"/>
  <c r="X27" i="2"/>
  <c r="W27" i="2"/>
  <c r="S27" i="2"/>
  <c r="AC27" i="2" s="1"/>
  <c r="R27" i="2"/>
  <c r="U27" i="2" s="1"/>
  <c r="N27" i="2"/>
  <c r="M27" i="2"/>
  <c r="P27" i="2" s="1"/>
  <c r="I27" i="2"/>
  <c r="K27" i="2" s="1"/>
  <c r="H27" i="2"/>
  <c r="F27" i="2"/>
  <c r="D27" i="2"/>
  <c r="C27" i="2"/>
  <c r="AW26" i="2"/>
  <c r="AY26" i="2" s="1"/>
  <c r="AV26" i="2"/>
  <c r="AR26" i="2"/>
  <c r="AQ26" i="2"/>
  <c r="AT26" i="2" s="1"/>
  <c r="AO26" i="2"/>
  <c r="AM26" i="2"/>
  <c r="AL26" i="2"/>
  <c r="AJ26" i="2"/>
  <c r="AH26" i="2"/>
  <c r="AG26" i="2"/>
  <c r="AB26" i="2"/>
  <c r="X26" i="2"/>
  <c r="AC26" i="2" s="1"/>
  <c r="W26" i="2"/>
  <c r="S26" i="2"/>
  <c r="U26" i="2" s="1"/>
  <c r="R26" i="2"/>
  <c r="I26" i="2"/>
  <c r="N26" i="2" s="1"/>
  <c r="H26" i="2"/>
  <c r="D26" i="2"/>
  <c r="C26" i="2"/>
  <c r="AW25" i="2"/>
  <c r="AV25" i="2"/>
  <c r="AY25" i="2" s="1"/>
  <c r="AR25" i="2"/>
  <c r="AQ25" i="2"/>
  <c r="AT25" i="2" s="1"/>
  <c r="AM25" i="2"/>
  <c r="AL25" i="2"/>
  <c r="AO25" i="2" s="1"/>
  <c r="AH25" i="2"/>
  <c r="AG25" i="2"/>
  <c r="AJ25" i="2" s="1"/>
  <c r="AC25" i="2"/>
  <c r="X25" i="2"/>
  <c r="Z25" i="2" s="1"/>
  <c r="W25" i="2"/>
  <c r="S25" i="2"/>
  <c r="U25" i="2" s="1"/>
  <c r="R25" i="2"/>
  <c r="AB25" i="2" s="1"/>
  <c r="I25" i="2"/>
  <c r="I28" i="2" s="1"/>
  <c r="I41" i="2" s="1"/>
  <c r="H25" i="2"/>
  <c r="M25" i="2" s="1"/>
  <c r="D25" i="2"/>
  <c r="C25" i="2"/>
  <c r="F25" i="2" s="1"/>
  <c r="AW24" i="2"/>
  <c r="AV24" i="2"/>
  <c r="AY24" i="2" s="1"/>
  <c r="AR24" i="2"/>
  <c r="AQ24" i="2"/>
  <c r="AT24" i="2" s="1"/>
  <c r="AM24" i="2"/>
  <c r="AO24" i="2" s="1"/>
  <c r="AL24" i="2"/>
  <c r="AH24" i="2"/>
  <c r="AG24" i="2"/>
  <c r="AJ24" i="2" s="1"/>
  <c r="AC24" i="2"/>
  <c r="Z24" i="2"/>
  <c r="X24" i="2"/>
  <c r="W24" i="2"/>
  <c r="S24" i="2"/>
  <c r="R24" i="2"/>
  <c r="AB24" i="2" s="1"/>
  <c r="AE24" i="2" s="1"/>
  <c r="N24" i="2"/>
  <c r="M24" i="2"/>
  <c r="P24" i="2" s="1"/>
  <c r="I24" i="2"/>
  <c r="H24" i="2"/>
  <c r="K24" i="2" s="1"/>
  <c r="D24" i="2"/>
  <c r="C24" i="2"/>
  <c r="F24" i="2" s="1"/>
  <c r="AW23" i="2"/>
  <c r="AY23" i="2" s="1"/>
  <c r="AV23" i="2"/>
  <c r="AR23" i="2"/>
  <c r="AQ23" i="2"/>
  <c r="AT23" i="2" s="1"/>
  <c r="AM23" i="2"/>
  <c r="AO23" i="2" s="1"/>
  <c r="AL23" i="2"/>
  <c r="AJ23" i="2"/>
  <c r="AH23" i="2"/>
  <c r="AG23" i="2"/>
  <c r="Z23" i="2"/>
  <c r="X23" i="2"/>
  <c r="W23" i="2"/>
  <c r="AB23" i="2" s="1"/>
  <c r="AE23" i="2" s="1"/>
  <c r="S23" i="2"/>
  <c r="AC23" i="2" s="1"/>
  <c r="R23" i="2"/>
  <c r="N23" i="2"/>
  <c r="M23" i="2"/>
  <c r="P23" i="2" s="1"/>
  <c r="K23" i="2"/>
  <c r="I23" i="2"/>
  <c r="H23" i="2"/>
  <c r="F23" i="2"/>
  <c r="D23" i="2"/>
  <c r="C23" i="2"/>
  <c r="AW22" i="2"/>
  <c r="AV22" i="2"/>
  <c r="AY22" i="2" s="1"/>
  <c r="AR22" i="2"/>
  <c r="AQ22" i="2"/>
  <c r="AT22" i="2" s="1"/>
  <c r="AM22" i="2"/>
  <c r="AL22" i="2"/>
  <c r="AO22" i="2" s="1"/>
  <c r="AH22" i="2"/>
  <c r="AJ22" i="2" s="1"/>
  <c r="AG22" i="2"/>
  <c r="AB22" i="2"/>
  <c r="X22" i="2"/>
  <c r="W22" i="2"/>
  <c r="Z22" i="2" s="1"/>
  <c r="S22" i="2"/>
  <c r="U22" i="2" s="1"/>
  <c r="R22" i="2"/>
  <c r="N22" i="2"/>
  <c r="I22" i="2"/>
  <c r="H22" i="2"/>
  <c r="K22" i="2" s="1"/>
  <c r="F22" i="2"/>
  <c r="D22" i="2"/>
  <c r="C22" i="2"/>
  <c r="M22" i="2" s="1"/>
  <c r="P22" i="2" s="1"/>
  <c r="AY21" i="2"/>
  <c r="AW21" i="2"/>
  <c r="AV21" i="2"/>
  <c r="AR21" i="2"/>
  <c r="AR28" i="2" s="1"/>
  <c r="AR41" i="2" s="1"/>
  <c r="AQ21" i="2"/>
  <c r="AT21" i="2" s="1"/>
  <c r="AM21" i="2"/>
  <c r="AL21" i="2"/>
  <c r="AO21" i="2" s="1"/>
  <c r="AJ21" i="2"/>
  <c r="AH21" i="2"/>
  <c r="AG21" i="2"/>
  <c r="AC21" i="2"/>
  <c r="Z21" i="2"/>
  <c r="X21" i="2"/>
  <c r="W21" i="2"/>
  <c r="U21" i="2"/>
  <c r="S21" i="2"/>
  <c r="R21" i="2"/>
  <c r="K21" i="2"/>
  <c r="I21" i="2"/>
  <c r="H21" i="2"/>
  <c r="M21" i="2" s="1"/>
  <c r="F21" i="2"/>
  <c r="D21" i="2"/>
  <c r="C21" i="2"/>
  <c r="AW20" i="2"/>
  <c r="AW28" i="2" s="1"/>
  <c r="AW41" i="2" s="1"/>
  <c r="AV20" i="2"/>
  <c r="AY20" i="2" s="1"/>
  <c r="AT20" i="2"/>
  <c r="AR20" i="2"/>
  <c r="AQ20" i="2"/>
  <c r="AQ28" i="2" s="1"/>
  <c r="AO20" i="2"/>
  <c r="AM20" i="2"/>
  <c r="AL20" i="2"/>
  <c r="AH20" i="2"/>
  <c r="AG20" i="2"/>
  <c r="AG28" i="2" s="1"/>
  <c r="AG41" i="2" s="1"/>
  <c r="AB20" i="2"/>
  <c r="X20" i="2"/>
  <c r="W20" i="2"/>
  <c r="W28" i="2" s="1"/>
  <c r="S20" i="2"/>
  <c r="AC20" i="2" s="1"/>
  <c r="R20" i="2"/>
  <c r="N20" i="2"/>
  <c r="I20" i="2"/>
  <c r="H20" i="2"/>
  <c r="K20" i="2" s="1"/>
  <c r="D20" i="2"/>
  <c r="F20" i="2" s="1"/>
  <c r="C20" i="2"/>
  <c r="M20" i="2" s="1"/>
  <c r="P20" i="2" s="1"/>
  <c r="AW16" i="2"/>
  <c r="AV16" i="2"/>
  <c r="AY16" i="2" s="1"/>
  <c r="AT16" i="2"/>
  <c r="AR16" i="2"/>
  <c r="AQ16" i="2"/>
  <c r="AM16" i="2"/>
  <c r="AO16" i="2" s="1"/>
  <c r="AL16" i="2"/>
  <c r="AH16" i="2"/>
  <c r="AG16" i="2"/>
  <c r="AJ16" i="2" s="1"/>
  <c r="AB16" i="2"/>
  <c r="X16" i="2"/>
  <c r="AC16" i="2" s="1"/>
  <c r="W16" i="2"/>
  <c r="S16" i="2"/>
  <c r="U16" i="2" s="1"/>
  <c r="R16" i="2"/>
  <c r="N16" i="2"/>
  <c r="K16" i="2"/>
  <c r="I16" i="2"/>
  <c r="H16" i="2"/>
  <c r="D16" i="2"/>
  <c r="C16" i="2"/>
  <c r="F16" i="2" s="1"/>
  <c r="AW15" i="2"/>
  <c r="AV15" i="2"/>
  <c r="AY15" i="2" s="1"/>
  <c r="AR15" i="2"/>
  <c r="AQ15" i="2"/>
  <c r="AT15" i="2" s="1"/>
  <c r="AM15" i="2"/>
  <c r="AL15" i="2"/>
  <c r="AO15" i="2" s="1"/>
  <c r="AH15" i="2"/>
  <c r="AG15" i="2"/>
  <c r="AJ15" i="2" s="1"/>
  <c r="X15" i="2"/>
  <c r="AC15" i="2" s="1"/>
  <c r="W15" i="2"/>
  <c r="S15" i="2"/>
  <c r="R15" i="2"/>
  <c r="U15" i="2" s="1"/>
  <c r="I15" i="2"/>
  <c r="H15" i="2"/>
  <c r="K15" i="2" s="1"/>
  <c r="D15" i="2"/>
  <c r="C15" i="2"/>
  <c r="F15" i="2" s="1"/>
  <c r="AW14" i="2"/>
  <c r="AV14" i="2"/>
  <c r="AY14" i="2" s="1"/>
  <c r="AR14" i="2"/>
  <c r="AT14" i="2" s="1"/>
  <c r="AQ14" i="2"/>
  <c r="AM14" i="2"/>
  <c r="AM17" i="2" s="1"/>
  <c r="AL14" i="2"/>
  <c r="AH14" i="2"/>
  <c r="AG14" i="2"/>
  <c r="AJ14" i="2" s="1"/>
  <c r="Z14" i="2"/>
  <c r="X14" i="2"/>
  <c r="W14" i="2"/>
  <c r="S14" i="2"/>
  <c r="AC14" i="2" s="1"/>
  <c r="R14" i="2"/>
  <c r="U14" i="2" s="1"/>
  <c r="M14" i="2"/>
  <c r="I14" i="2"/>
  <c r="H14" i="2"/>
  <c r="K14" i="2" s="1"/>
  <c r="D14" i="2"/>
  <c r="F14" i="2" s="1"/>
  <c r="C14" i="2"/>
  <c r="AW13" i="2"/>
  <c r="AY13" i="2" s="1"/>
  <c r="AV13" i="2"/>
  <c r="AR13" i="2"/>
  <c r="AQ13" i="2"/>
  <c r="AQ17" i="2" s="1"/>
  <c r="AO13" i="2"/>
  <c r="AM13" i="2"/>
  <c r="AL13" i="2"/>
  <c r="AJ13" i="2"/>
  <c r="AH13" i="2"/>
  <c r="AG13" i="2"/>
  <c r="X13" i="2"/>
  <c r="AC13" i="2" s="1"/>
  <c r="W13" i="2"/>
  <c r="AB13" i="2" s="1"/>
  <c r="S13" i="2"/>
  <c r="R13" i="2"/>
  <c r="U13" i="2" s="1"/>
  <c r="I13" i="2"/>
  <c r="I17" i="2" s="1"/>
  <c r="H13" i="2"/>
  <c r="D13" i="2"/>
  <c r="C13" i="2"/>
  <c r="M13" i="2" s="1"/>
  <c r="AY12" i="2"/>
  <c r="AW12" i="2"/>
  <c r="AV12" i="2"/>
  <c r="AT12" i="2"/>
  <c r="AR12" i="2"/>
  <c r="AR17" i="2" s="1"/>
  <c r="AQ12" i="2"/>
  <c r="AM12" i="2"/>
  <c r="AL12" i="2"/>
  <c r="AO12" i="2" s="1"/>
  <c r="AH12" i="2"/>
  <c r="AH17" i="2" s="1"/>
  <c r="AH40" i="2" s="1"/>
  <c r="AG12" i="2"/>
  <c r="AJ12" i="2" s="1"/>
  <c r="X12" i="2"/>
  <c r="Z12" i="2" s="1"/>
  <c r="W12" i="2"/>
  <c r="AB12" i="2" s="1"/>
  <c r="S12" i="2"/>
  <c r="S17" i="2" s="1"/>
  <c r="R12" i="2"/>
  <c r="K12" i="2"/>
  <c r="I12" i="2"/>
  <c r="N12" i="2" s="1"/>
  <c r="H12" i="2"/>
  <c r="F12" i="2"/>
  <c r="D12" i="2"/>
  <c r="C12" i="2"/>
  <c r="I620" i="1"/>
  <c r="H620" i="1"/>
  <c r="G620" i="1"/>
  <c r="F620" i="1"/>
  <c r="E620" i="1"/>
  <c r="D620" i="1"/>
  <c r="C620" i="1"/>
  <c r="C27" i="1" s="1"/>
  <c r="I615" i="1"/>
  <c r="H615" i="1"/>
  <c r="G615" i="1"/>
  <c r="F615" i="1"/>
  <c r="E615" i="1"/>
  <c r="D615" i="1"/>
  <c r="C615" i="1"/>
  <c r="I590" i="1"/>
  <c r="I25" i="1" s="1"/>
  <c r="H590" i="1"/>
  <c r="G590" i="1"/>
  <c r="F590" i="1"/>
  <c r="E590" i="1"/>
  <c r="D590" i="1"/>
  <c r="C590" i="1"/>
  <c r="I569" i="1"/>
  <c r="H569" i="1"/>
  <c r="H24" i="1" s="1"/>
  <c r="G569" i="1"/>
  <c r="F569" i="1"/>
  <c r="E569" i="1"/>
  <c r="D569" i="1"/>
  <c r="C569" i="1"/>
  <c r="I536" i="1"/>
  <c r="H536" i="1"/>
  <c r="G536" i="1"/>
  <c r="G23" i="1" s="1"/>
  <c r="F536" i="1"/>
  <c r="E536" i="1"/>
  <c r="D536" i="1"/>
  <c r="C536" i="1"/>
  <c r="I459" i="1"/>
  <c r="H459" i="1"/>
  <c r="G459" i="1"/>
  <c r="F459" i="1"/>
  <c r="F22" i="1" s="1"/>
  <c r="E459" i="1"/>
  <c r="D459" i="1"/>
  <c r="C459" i="1"/>
  <c r="I350" i="1"/>
  <c r="H350" i="1"/>
  <c r="G350" i="1"/>
  <c r="F350" i="1"/>
  <c r="E350" i="1"/>
  <c r="E21" i="1" s="1"/>
  <c r="F44" i="6" s="1"/>
  <c r="G44" i="6" s="1"/>
  <c r="D350" i="1"/>
  <c r="C350" i="1"/>
  <c r="I331" i="1"/>
  <c r="I622" i="1" s="1"/>
  <c r="H331" i="1"/>
  <c r="H622" i="1" s="1"/>
  <c r="G331" i="1"/>
  <c r="G622" i="1" s="1"/>
  <c r="F331" i="1"/>
  <c r="F622" i="1" s="1"/>
  <c r="E331" i="1"/>
  <c r="E622" i="1" s="1"/>
  <c r="D331" i="1"/>
  <c r="D20" i="1" s="1"/>
  <c r="D28" i="1" s="1"/>
  <c r="C331" i="1"/>
  <c r="C622" i="1" s="1"/>
  <c r="C270" i="1"/>
  <c r="I267" i="1"/>
  <c r="H267" i="1"/>
  <c r="G267" i="1"/>
  <c r="F267" i="1"/>
  <c r="E267" i="1"/>
  <c r="E270" i="1" s="1"/>
  <c r="D267" i="1"/>
  <c r="C267" i="1"/>
  <c r="I251" i="1"/>
  <c r="I15" i="1" s="1"/>
  <c r="H251" i="1"/>
  <c r="G251" i="1"/>
  <c r="F251" i="1"/>
  <c r="E251" i="1"/>
  <c r="D251" i="1"/>
  <c r="C251" i="1"/>
  <c r="I214" i="1"/>
  <c r="I270" i="1" s="1"/>
  <c r="H214" i="1"/>
  <c r="H270" i="1" s="1"/>
  <c r="G214" i="1"/>
  <c r="F214" i="1"/>
  <c r="E214" i="1"/>
  <c r="D214" i="1"/>
  <c r="D270" i="1" s="1"/>
  <c r="C214" i="1"/>
  <c r="I175" i="1"/>
  <c r="H175" i="1"/>
  <c r="G175" i="1"/>
  <c r="G13" i="1" s="1"/>
  <c r="G17" i="1" s="1"/>
  <c r="F175" i="1"/>
  <c r="E175" i="1"/>
  <c r="D175" i="1"/>
  <c r="C175" i="1"/>
  <c r="I138" i="1"/>
  <c r="H138" i="1"/>
  <c r="G138" i="1"/>
  <c r="G270" i="1" s="1"/>
  <c r="F138" i="1"/>
  <c r="F270" i="1" s="1"/>
  <c r="E138" i="1"/>
  <c r="D138" i="1"/>
  <c r="C138" i="1"/>
  <c r="C74" i="1"/>
  <c r="I71" i="1"/>
  <c r="H71" i="1"/>
  <c r="G71" i="1"/>
  <c r="F71" i="1"/>
  <c r="E71" i="1"/>
  <c r="D71" i="1"/>
  <c r="I70" i="1"/>
  <c r="H70" i="1"/>
  <c r="G70" i="1"/>
  <c r="F70" i="1"/>
  <c r="E70" i="1"/>
  <c r="D70" i="1"/>
  <c r="I69" i="1"/>
  <c r="H69" i="1"/>
  <c r="G69" i="1"/>
  <c r="F69" i="1"/>
  <c r="E69" i="1"/>
  <c r="D69" i="1"/>
  <c r="I68" i="1"/>
  <c r="I72" i="1" s="1"/>
  <c r="H68" i="1"/>
  <c r="H72" i="1" s="1"/>
  <c r="G68" i="1"/>
  <c r="G72" i="1" s="1"/>
  <c r="F68" i="1"/>
  <c r="F72" i="1" s="1"/>
  <c r="E68" i="1"/>
  <c r="E72" i="1" s="1"/>
  <c r="D68" i="1"/>
  <c r="D72" i="1" s="1"/>
  <c r="D35" i="1"/>
  <c r="E25" i="6" s="1" a="1"/>
  <c r="E25" i="6" s="1"/>
  <c r="C35" i="1"/>
  <c r="I27" i="1"/>
  <c r="H27" i="1"/>
  <c r="G27" i="1"/>
  <c r="F27" i="1"/>
  <c r="E27" i="1"/>
  <c r="D27" i="1"/>
  <c r="I26" i="1"/>
  <c r="H26" i="1"/>
  <c r="G26" i="1"/>
  <c r="F26" i="1"/>
  <c r="G20" i="6" s="1" a="1"/>
  <c r="G20" i="6" s="1"/>
  <c r="E26" i="1"/>
  <c r="D26" i="1"/>
  <c r="E20" i="6" s="1" a="1"/>
  <c r="E20" i="6" s="1"/>
  <c r="C26" i="1"/>
  <c r="H25" i="1"/>
  <c r="G25" i="1"/>
  <c r="F25" i="1"/>
  <c r="E25" i="1"/>
  <c r="F48" i="6" s="1"/>
  <c r="G48" i="6" s="1"/>
  <c r="D25" i="1"/>
  <c r="E19" i="6" s="1" a="1"/>
  <c r="E19" i="6" s="1"/>
  <c r="C25" i="1"/>
  <c r="I24" i="1"/>
  <c r="G24" i="1"/>
  <c r="F24" i="1"/>
  <c r="E24" i="1"/>
  <c r="F47" i="6" s="1"/>
  <c r="G47" i="6" s="1"/>
  <c r="D24" i="1"/>
  <c r="C24" i="1"/>
  <c r="I23" i="1"/>
  <c r="H23" i="1"/>
  <c r="F23" i="1"/>
  <c r="E23" i="1"/>
  <c r="F46" i="6" s="1"/>
  <c r="G46" i="6" s="1"/>
  <c r="D23" i="1"/>
  <c r="C23" i="1"/>
  <c r="I22" i="1"/>
  <c r="H22" i="1"/>
  <c r="G22" i="1"/>
  <c r="E22" i="1"/>
  <c r="F45" i="6" s="1"/>
  <c r="G45" i="6" s="1"/>
  <c r="D22" i="1"/>
  <c r="C22" i="1"/>
  <c r="I21" i="1"/>
  <c r="H21" i="1"/>
  <c r="G21" i="1"/>
  <c r="H15" i="6" s="1" a="1"/>
  <c r="H15" i="6" s="1"/>
  <c r="F21" i="1"/>
  <c r="D21" i="1"/>
  <c r="C21" i="1"/>
  <c r="I20" i="1"/>
  <c r="H20" i="1"/>
  <c r="H28" i="1" s="1"/>
  <c r="G20" i="1"/>
  <c r="G28" i="1" s="1"/>
  <c r="F20" i="1"/>
  <c r="F28" i="1" s="1"/>
  <c r="E20" i="1"/>
  <c r="F43" i="6" s="1"/>
  <c r="C20" i="1"/>
  <c r="C28" i="1" s="1"/>
  <c r="E17" i="1"/>
  <c r="E40" i="1" s="1"/>
  <c r="I16" i="1"/>
  <c r="H16" i="1"/>
  <c r="G16" i="1"/>
  <c r="F16" i="1"/>
  <c r="E16" i="1"/>
  <c r="D16" i="1"/>
  <c r="C16" i="1"/>
  <c r="H15" i="1"/>
  <c r="G15" i="1"/>
  <c r="F15" i="1"/>
  <c r="E15" i="1"/>
  <c r="D15" i="1"/>
  <c r="E10" i="6" s="1" a="1"/>
  <c r="E10" i="6" s="1"/>
  <c r="C15" i="1"/>
  <c r="I14" i="1"/>
  <c r="G14" i="1"/>
  <c r="F14" i="1"/>
  <c r="E14" i="1"/>
  <c r="F38" i="6" s="1"/>
  <c r="G38" i="6" s="1"/>
  <c r="D14" i="1"/>
  <c r="E9" i="6" s="1" a="1"/>
  <c r="E9" i="6" s="1"/>
  <c r="C14" i="1"/>
  <c r="I13" i="1"/>
  <c r="H13" i="1"/>
  <c r="F13" i="1"/>
  <c r="E13" i="1"/>
  <c r="D13" i="1"/>
  <c r="E8" i="6" s="1" a="1"/>
  <c r="E8" i="6" s="1"/>
  <c r="C13" i="1"/>
  <c r="I12" i="1"/>
  <c r="H12" i="1"/>
  <c r="G12" i="1"/>
  <c r="E12" i="1"/>
  <c r="D12" i="1"/>
  <c r="E7" i="6" s="1" a="1"/>
  <c r="E7" i="6" s="1"/>
  <c r="C12" i="1"/>
  <c r="C17" i="1" s="1"/>
  <c r="C30" i="1" s="1"/>
  <c r="C36" i="1" s="1"/>
  <c r="C38" i="1" s="1"/>
  <c r="C43" i="1" s="1"/>
  <c r="G40" i="1" l="1"/>
  <c r="G30" i="1"/>
  <c r="S40" i="2"/>
  <c r="AR30" i="2"/>
  <c r="AR40" i="2"/>
  <c r="I30" i="2"/>
  <c r="I40" i="2"/>
  <c r="AE12" i="2"/>
  <c r="I46" i="1"/>
  <c r="I74" i="1"/>
  <c r="D48" i="1"/>
  <c r="D49" i="1"/>
  <c r="D41" i="1"/>
  <c r="D47" i="1"/>
  <c r="H46" i="1"/>
  <c r="H74" i="1"/>
  <c r="F49" i="1"/>
  <c r="F41" i="1"/>
  <c r="F47" i="1"/>
  <c r="F48" i="1"/>
  <c r="AE13" i="2"/>
  <c r="AQ40" i="2"/>
  <c r="AQ30" i="2"/>
  <c r="AT17" i="2"/>
  <c r="AT40" i="2" s="1"/>
  <c r="G49" i="1"/>
  <c r="G41" i="1"/>
  <c r="G47" i="1"/>
  <c r="G48" i="1"/>
  <c r="D46" i="1"/>
  <c r="D74" i="1"/>
  <c r="AM40" i="2"/>
  <c r="AM30" i="2"/>
  <c r="W41" i="2"/>
  <c r="AQ41" i="2"/>
  <c r="AT28" i="2"/>
  <c r="AT41" i="2" s="1"/>
  <c r="P21" i="2"/>
  <c r="H41" i="1"/>
  <c r="H47" i="1"/>
  <c r="H48" i="1"/>
  <c r="H49" i="1"/>
  <c r="E46" i="1"/>
  <c r="E74" i="1"/>
  <c r="I17" i="1"/>
  <c r="I28" i="1"/>
  <c r="F46" i="1"/>
  <c r="F74" i="1"/>
  <c r="AE20" i="2"/>
  <c r="G46" i="1"/>
  <c r="G74" i="1"/>
  <c r="AC12" i="2"/>
  <c r="F13" i="2"/>
  <c r="AT13" i="2"/>
  <c r="M15" i="2"/>
  <c r="X28" i="2"/>
  <c r="X41" i="2" s="1"/>
  <c r="AL28" i="2"/>
  <c r="AB21" i="2"/>
  <c r="AE21" i="2" s="1"/>
  <c r="N25" i="2"/>
  <c r="P25" i="2" s="1"/>
  <c r="M26" i="2"/>
  <c r="P26" i="2" s="1"/>
  <c r="F26" i="2"/>
  <c r="C28" i="2"/>
  <c r="I70" i="2"/>
  <c r="N68" i="2"/>
  <c r="N70" i="2" s="1"/>
  <c r="AE64" i="2"/>
  <c r="AV70" i="2"/>
  <c r="AY68" i="2"/>
  <c r="AY70" i="2" s="1"/>
  <c r="P134" i="2"/>
  <c r="Z20" i="2"/>
  <c r="AM28" i="2"/>
  <c r="AM41" i="2" s="1"/>
  <c r="N21" i="2"/>
  <c r="U23" i="2"/>
  <c r="Z26" i="2"/>
  <c r="D28" i="2"/>
  <c r="AH30" i="2"/>
  <c r="AO266" i="2"/>
  <c r="F39" i="6"/>
  <c r="G39" i="6" s="1"/>
  <c r="F10" i="6" a="1"/>
  <c r="F10" i="6" s="1"/>
  <c r="F37" i="6"/>
  <c r="G37" i="6" s="1"/>
  <c r="F8" i="6" a="1"/>
  <c r="F8" i="6" s="1"/>
  <c r="D622" i="1"/>
  <c r="R17" i="2"/>
  <c r="AG17" i="2"/>
  <c r="AW17" i="2"/>
  <c r="AE22" i="2"/>
  <c r="H28" i="2"/>
  <c r="C17" i="2"/>
  <c r="F36" i="6"/>
  <c r="F7" i="6" a="1"/>
  <c r="F7" i="6" s="1"/>
  <c r="H17" i="2"/>
  <c r="U12" i="2"/>
  <c r="AV17" i="2"/>
  <c r="K13" i="2"/>
  <c r="N14" i="2"/>
  <c r="P14" i="2" s="1"/>
  <c r="AB14" i="2"/>
  <c r="AE14" i="2" s="1"/>
  <c r="AO14" i="2"/>
  <c r="M16" i="2"/>
  <c r="P16" i="2" s="1"/>
  <c r="Z16" i="2"/>
  <c r="D17" i="2"/>
  <c r="AC22" i="2"/>
  <c r="AE26" i="2"/>
  <c r="AJ28" i="2"/>
  <c r="AJ41" i="2" s="1"/>
  <c r="F49" i="6"/>
  <c r="G49" i="6" s="1"/>
  <c r="F20" i="6" a="1"/>
  <c r="F20" i="6" s="1"/>
  <c r="F12" i="1"/>
  <c r="F17" i="1" s="1"/>
  <c r="H14" i="1"/>
  <c r="H17" i="1" s="1"/>
  <c r="Z13" i="2"/>
  <c r="AE16" i="2"/>
  <c r="W17" i="2"/>
  <c r="AL17" i="2"/>
  <c r="K25" i="2"/>
  <c r="K26" i="2"/>
  <c r="F68" i="2"/>
  <c r="F70" i="2" s="1"/>
  <c r="C70" i="2"/>
  <c r="U68" i="2"/>
  <c r="U70" i="2" s="1"/>
  <c r="R70" i="2"/>
  <c r="AE66" i="2"/>
  <c r="F40" i="6"/>
  <c r="G40" i="6" s="1"/>
  <c r="F11" i="6" a="1"/>
  <c r="F11" i="6" s="1"/>
  <c r="D17" i="1"/>
  <c r="G43" i="6"/>
  <c r="G50" i="6" s="1"/>
  <c r="E28" i="1"/>
  <c r="E30" i="1" s="1"/>
  <c r="N13" i="2"/>
  <c r="P13" i="2" s="1"/>
  <c r="AB15" i="2"/>
  <c r="AE15" i="2" s="1"/>
  <c r="X17" i="2"/>
  <c r="S28" i="2"/>
  <c r="R28" i="2"/>
  <c r="AT68" i="2"/>
  <c r="AT70" i="2" s="1"/>
  <c r="AQ70" i="2"/>
  <c r="AC266" i="2"/>
  <c r="M12" i="2"/>
  <c r="P12" i="2" s="1"/>
  <c r="N15" i="2"/>
  <c r="U20" i="2"/>
  <c r="AV28" i="2"/>
  <c r="W70" i="2"/>
  <c r="AB68" i="2"/>
  <c r="Z68" i="2"/>
  <c r="Z70" i="2" s="1"/>
  <c r="Z15" i="2"/>
  <c r="AJ20" i="2"/>
  <c r="U24" i="2"/>
  <c r="AE25" i="2"/>
  <c r="H70" i="2"/>
  <c r="M68" i="2"/>
  <c r="P68" i="2" s="1"/>
  <c r="K68" i="2"/>
  <c r="K70" i="2" s="1"/>
  <c r="X68" i="2"/>
  <c r="AL68" i="2"/>
  <c r="H266" i="2"/>
  <c r="M263" i="2"/>
  <c r="P263" i="2" s="1"/>
  <c r="K263" i="2"/>
  <c r="AW266" i="2"/>
  <c r="N346" i="2"/>
  <c r="P346" i="2" s="1"/>
  <c r="K346" i="2"/>
  <c r="Z64" i="2"/>
  <c r="F66" i="2"/>
  <c r="F134" i="2"/>
  <c r="K171" i="2"/>
  <c r="I266" i="2"/>
  <c r="N266" i="2" s="1"/>
  <c r="N263" i="2"/>
  <c r="AJ263" i="2"/>
  <c r="K35" i="2"/>
  <c r="U66" i="2"/>
  <c r="K67" i="2"/>
  <c r="U134" i="2"/>
  <c r="P171" i="2"/>
  <c r="AB247" i="2"/>
  <c r="AE247" i="2" s="1"/>
  <c r="U247" i="2"/>
  <c r="R266" i="2"/>
  <c r="U266" i="2" s="1"/>
  <c r="M35" i="2"/>
  <c r="F65" i="2"/>
  <c r="Z67" i="2"/>
  <c r="P72" i="2"/>
  <c r="S266" i="2"/>
  <c r="N35" i="2"/>
  <c r="K66" i="2"/>
  <c r="K134" i="2"/>
  <c r="AE167" i="2"/>
  <c r="AO171" i="2"/>
  <c r="P247" i="2"/>
  <c r="AE346" i="2"/>
  <c r="S68" i="2"/>
  <c r="S70" i="2" s="1"/>
  <c r="AG68" i="2"/>
  <c r="AE190" i="2"/>
  <c r="Z210" i="2"/>
  <c r="W266" i="2"/>
  <c r="AB263" i="2"/>
  <c r="Z263" i="2"/>
  <c r="AQ266" i="2"/>
  <c r="AC346" i="2"/>
  <c r="Z346" i="2"/>
  <c r="AO134" i="2"/>
  <c r="AE143" i="2"/>
  <c r="F247" i="2"/>
  <c r="C266" i="2"/>
  <c r="I618" i="2"/>
  <c r="AE163" i="2"/>
  <c r="AE198" i="2"/>
  <c r="AE256" i="2"/>
  <c r="AG266" i="2"/>
  <c r="AJ266" i="2" s="1"/>
  <c r="AV266" i="2"/>
  <c r="AY263" i="2"/>
  <c r="AE455" i="2"/>
  <c r="AE327" i="2"/>
  <c r="AT327" i="2"/>
  <c r="AQ618" i="2"/>
  <c r="AT618" i="2" s="1"/>
  <c r="L544" i="3"/>
  <c r="N327" i="2"/>
  <c r="P327" i="2" s="1"/>
  <c r="P521" i="2"/>
  <c r="BF59" i="3"/>
  <c r="P295" i="2"/>
  <c r="AE356" i="2"/>
  <c r="AE409" i="2"/>
  <c r="N455" i="2"/>
  <c r="P455" i="2" s="1"/>
  <c r="C618" i="2"/>
  <c r="P59" i="3"/>
  <c r="D266" i="2"/>
  <c r="AR266" i="2"/>
  <c r="AE421" i="2"/>
  <c r="AE436" i="2"/>
  <c r="AE453" i="2"/>
  <c r="F455" i="2"/>
  <c r="AG190" i="3"/>
  <c r="AG544" i="3" s="1"/>
  <c r="AO190" i="3"/>
  <c r="BX544" i="3"/>
  <c r="CH188" i="3"/>
  <c r="CG190" i="3"/>
  <c r="P489" i="3"/>
  <c r="AC263" i="2"/>
  <c r="AE302" i="2"/>
  <c r="N618" i="2"/>
  <c r="AY327" i="2"/>
  <c r="AE333" i="2"/>
  <c r="AE364" i="2"/>
  <c r="AE401" i="2"/>
  <c r="AE416" i="2"/>
  <c r="AE433" i="2"/>
  <c r="AE448" i="2"/>
  <c r="K455" i="2"/>
  <c r="AY455" i="2"/>
  <c r="AE476" i="2"/>
  <c r="AE479" i="2"/>
  <c r="AE484" i="2"/>
  <c r="AE487" i="2"/>
  <c r="AE492" i="2"/>
  <c r="AE495" i="2"/>
  <c r="AR59" i="3"/>
  <c r="Q190" i="3"/>
  <c r="Q544" i="3" s="1"/>
  <c r="Y190" i="3"/>
  <c r="AR188" i="3"/>
  <c r="H17" i="6" a="1"/>
  <c r="H17" i="6" s="1"/>
  <c r="BD544" i="3"/>
  <c r="BI190" i="3"/>
  <c r="BI544" i="3" s="1"/>
  <c r="BQ190" i="3"/>
  <c r="BQ544" i="3" s="1"/>
  <c r="CH172" i="3"/>
  <c r="AE310" i="2"/>
  <c r="X618" i="2"/>
  <c r="Z618" i="2" s="1"/>
  <c r="AM618" i="2"/>
  <c r="AO618" i="2" s="1"/>
  <c r="AE341" i="2"/>
  <c r="AE408" i="2"/>
  <c r="AE425" i="2"/>
  <c r="AE440" i="2"/>
  <c r="AE460" i="2"/>
  <c r="AE463" i="2"/>
  <c r="AE468" i="2"/>
  <c r="J190" i="3"/>
  <c r="J544" i="3" s="1"/>
  <c r="AS544" i="3"/>
  <c r="AE511" i="2"/>
  <c r="P527" i="2"/>
  <c r="AE532" i="2"/>
  <c r="P596" i="2"/>
  <c r="U611" i="2"/>
  <c r="AC611" i="2"/>
  <c r="AE611" i="2" s="1"/>
  <c r="U616" i="2"/>
  <c r="AC616" i="2"/>
  <c r="AE616" i="2" s="1"/>
  <c r="P135" i="3"/>
  <c r="BF135" i="3"/>
  <c r="U455" i="2"/>
  <c r="P503" i="2"/>
  <c r="AE519" i="2"/>
  <c r="AJ532" i="2"/>
  <c r="M586" i="2"/>
  <c r="P586" i="2" s="1"/>
  <c r="AD59" i="3"/>
  <c r="T190" i="3"/>
  <c r="BJ190" i="3"/>
  <c r="BR190" i="3"/>
  <c r="CA190" i="3"/>
  <c r="P188" i="3"/>
  <c r="BT251" i="3"/>
  <c r="BF379" i="3"/>
  <c r="AD510" i="3"/>
  <c r="R618" i="2"/>
  <c r="AR135" i="3"/>
  <c r="AC544" i="3"/>
  <c r="AT190" i="3"/>
  <c r="AT544" i="3" s="1"/>
  <c r="BB190" i="3"/>
  <c r="BB544" i="3" s="1"/>
  <c r="G18" i="6" a="1"/>
  <c r="G18" i="6" s="1"/>
  <c r="F18" i="6" a="1"/>
  <c r="F18" i="6" s="1"/>
  <c r="E18" i="6" a="1"/>
  <c r="E18" i="6" s="1"/>
  <c r="H18" i="6" a="1"/>
  <c r="H18" i="6" s="1"/>
  <c r="P511" i="2"/>
  <c r="U565" i="2"/>
  <c r="AC565" i="2"/>
  <c r="AE565" i="2" s="1"/>
  <c r="E190" i="3"/>
  <c r="M190" i="3"/>
  <c r="V190" i="3"/>
  <c r="V544" i="3" s="1"/>
  <c r="AD172" i="3"/>
  <c r="AU190" i="3"/>
  <c r="F542" i="3"/>
  <c r="N542" i="3"/>
  <c r="BE542" i="3"/>
  <c r="BF251" i="3"/>
  <c r="S618" i="2"/>
  <c r="AC618" i="2" s="1"/>
  <c r="AG618" i="2"/>
  <c r="AJ618" i="2" s="1"/>
  <c r="P499" i="2"/>
  <c r="P538" i="2"/>
  <c r="P546" i="2"/>
  <c r="P554" i="2"/>
  <c r="P562" i="2"/>
  <c r="P592" i="2"/>
  <c r="BT135" i="3"/>
  <c r="AM190" i="3"/>
  <c r="BM544" i="3"/>
  <c r="CD544" i="3"/>
  <c r="AV544" i="3"/>
  <c r="CH540" i="3"/>
  <c r="H8" i="6" a="1"/>
  <c r="H8" i="6" s="1"/>
  <c r="H6" i="6"/>
  <c r="H16" i="6" a="1"/>
  <c r="H16" i="6" s="1"/>
  <c r="G14" i="6" a="1"/>
  <c r="G14" i="6" s="1"/>
  <c r="G21" i="6" s="1"/>
  <c r="F14" i="6" a="1"/>
  <c r="F14" i="6" s="1"/>
  <c r="E14" i="6" a="1"/>
  <c r="E14" i="6" s="1"/>
  <c r="H14" i="6" a="1"/>
  <c r="H14" i="6" s="1"/>
  <c r="H21" i="6" s="1"/>
  <c r="H20" i="6" a="1"/>
  <c r="H20" i="6" s="1"/>
  <c r="K618" i="2"/>
  <c r="AV618" i="2"/>
  <c r="AY618" i="2" s="1"/>
  <c r="AE503" i="2"/>
  <c r="P519" i="2"/>
  <c r="P573" i="2"/>
  <c r="U586" i="2"/>
  <c r="P604" i="2"/>
  <c r="BT59" i="3"/>
  <c r="AW190" i="3"/>
  <c r="AW544" i="3" s="1"/>
  <c r="BE190" i="3"/>
  <c r="BF172" i="3"/>
  <c r="CH251" i="3"/>
  <c r="AR270" i="3"/>
  <c r="AD535" i="3"/>
  <c r="CB190" i="3"/>
  <c r="F190" i="3"/>
  <c r="N190" i="3"/>
  <c r="W190" i="3"/>
  <c r="AE190" i="3"/>
  <c r="BC190" i="3"/>
  <c r="BC544" i="3" s="1"/>
  <c r="BK190" i="3"/>
  <c r="BT172" i="3"/>
  <c r="BS190" i="3"/>
  <c r="H542" i="3"/>
  <c r="P251" i="3"/>
  <c r="X542" i="3"/>
  <c r="AG542" i="3"/>
  <c r="AO542" i="3"/>
  <c r="CH456" i="3"/>
  <c r="AR489" i="3"/>
  <c r="CH489" i="3"/>
  <c r="BT510" i="3"/>
  <c r="BF540" i="3"/>
  <c r="H10" i="6" a="1"/>
  <c r="H10" i="6" s="1"/>
  <c r="H190" i="3"/>
  <c r="X190" i="3"/>
  <c r="X544" i="3" s="1"/>
  <c r="AF190" i="3"/>
  <c r="AF544" i="3" s="1"/>
  <c r="AN190" i="3"/>
  <c r="AN544" i="3" s="1"/>
  <c r="G190" i="3"/>
  <c r="G544" i="3" s="1"/>
  <c r="P172" i="3"/>
  <c r="O190" i="3"/>
  <c r="BL190" i="3"/>
  <c r="BU190" i="3"/>
  <c r="BU544" i="3" s="1"/>
  <c r="CC190" i="3"/>
  <c r="CC544" i="3" s="1"/>
  <c r="Q542" i="3"/>
  <c r="Y542" i="3"/>
  <c r="BH542" i="3"/>
  <c r="BP542" i="3"/>
  <c r="BX542" i="3"/>
  <c r="CF542" i="3"/>
  <c r="CF544" i="3" s="1"/>
  <c r="CH270" i="3"/>
  <c r="AR379" i="3"/>
  <c r="CH379" i="3"/>
  <c r="P535" i="3"/>
  <c r="BF535" i="3"/>
  <c r="AD540" i="3"/>
  <c r="BT540" i="3"/>
  <c r="F15" i="6" a="1"/>
  <c r="F15" i="6" s="1"/>
  <c r="G15" i="6" a="1"/>
  <c r="G15" i="6" s="1"/>
  <c r="E15" i="6" a="1"/>
  <c r="E15" i="6" s="1"/>
  <c r="H19" i="6" a="1"/>
  <c r="H19" i="6" s="1"/>
  <c r="BT96" i="3"/>
  <c r="I190" i="3"/>
  <c r="I544" i="3" s="1"/>
  <c r="R190" i="3"/>
  <c r="R544" i="3" s="1"/>
  <c r="Z190" i="3"/>
  <c r="Z544" i="3" s="1"/>
  <c r="AH190" i="3"/>
  <c r="AH544" i="3" s="1"/>
  <c r="AP190" i="3"/>
  <c r="AP544" i="3" s="1"/>
  <c r="AX190" i="3"/>
  <c r="AX544" i="3" s="1"/>
  <c r="BA542" i="3"/>
  <c r="BA544" i="3" s="1"/>
  <c r="BJ542" i="3"/>
  <c r="BR542" i="3"/>
  <c r="BZ542" i="3"/>
  <c r="BZ544" i="3" s="1"/>
  <c r="AD456" i="3"/>
  <c r="BT456" i="3"/>
  <c r="AD489" i="3"/>
  <c r="P510" i="3"/>
  <c r="BF510" i="3"/>
  <c r="CH535" i="3"/>
  <c r="BL542" i="3"/>
  <c r="Z142" i="4"/>
  <c r="H11" i="6" a="1"/>
  <c r="H11" i="6" s="1"/>
  <c r="G16" i="6" a="1"/>
  <c r="G16" i="6" s="1"/>
  <c r="F16" i="6" a="1"/>
  <c r="F16" i="6" s="1"/>
  <c r="E16" i="6" a="1"/>
  <c r="E16" i="6" s="1"/>
  <c r="P96" i="3"/>
  <c r="S190" i="3"/>
  <c r="S544" i="3" s="1"/>
  <c r="BF188" i="3"/>
  <c r="D542" i="3"/>
  <c r="D544" i="3" s="1"/>
  <c r="L542" i="3"/>
  <c r="T542" i="3"/>
  <c r="AD270" i="3"/>
  <c r="BT270" i="3"/>
  <c r="AD379" i="3"/>
  <c r="P540" i="3"/>
  <c r="C190" i="3"/>
  <c r="C544" i="3" s="1"/>
  <c r="C559" i="3" s="1"/>
  <c r="K190" i="3"/>
  <c r="K544" i="3" s="1"/>
  <c r="AB190" i="3"/>
  <c r="AB544" i="3" s="1"/>
  <c r="AJ190" i="3"/>
  <c r="AJ544" i="3" s="1"/>
  <c r="AR172" i="3"/>
  <c r="AZ190" i="3"/>
  <c r="AZ544" i="3" s="1"/>
  <c r="BH190" i="3"/>
  <c r="BP190" i="3"/>
  <c r="BP544" i="3" s="1"/>
  <c r="BY190" i="3"/>
  <c r="BY544" i="3" s="1"/>
  <c r="E542" i="3"/>
  <c r="M542" i="3"/>
  <c r="U542" i="3"/>
  <c r="U544" i="3" s="1"/>
  <c r="AD251" i="3"/>
  <c r="CB542" i="3"/>
  <c r="BF489" i="3"/>
  <c r="BI83" i="4"/>
  <c r="H9" i="6" a="1"/>
  <c r="H9" i="6" s="1"/>
  <c r="E17" i="6" a="1"/>
  <c r="E17" i="6" s="1"/>
  <c r="G17" i="6" a="1"/>
  <c r="G17" i="6" s="1"/>
  <c r="F17" i="6" a="1"/>
  <c r="F17" i="6" s="1"/>
  <c r="AA190" i="3"/>
  <c r="AA544" i="3" s="1"/>
  <c r="AI190" i="3"/>
  <c r="AI544" i="3" s="1"/>
  <c r="AQ190" i="3"/>
  <c r="AY190" i="3"/>
  <c r="AY544" i="3" s="1"/>
  <c r="BG190" i="3"/>
  <c r="BG544" i="3" s="1"/>
  <c r="BO190" i="3"/>
  <c r="BO544" i="3" s="1"/>
  <c r="BW190" i="3"/>
  <c r="BW544" i="3" s="1"/>
  <c r="CE190" i="3"/>
  <c r="CE544" i="3" s="1"/>
  <c r="AC542" i="3"/>
  <c r="G7" i="6" a="1"/>
  <c r="G7" i="6" s="1"/>
  <c r="G12" i="6" s="1"/>
  <c r="G23" i="6" s="1"/>
  <c r="G26" i="6" s="1"/>
  <c r="CG542" i="3"/>
  <c r="G9" i="6" a="1"/>
  <c r="G9" i="6" s="1"/>
  <c r="G10" i="6" a="1"/>
  <c r="G10" i="6" s="1"/>
  <c r="G11" i="6" a="1"/>
  <c r="G11" i="6" s="1"/>
  <c r="AR251" i="3"/>
  <c r="H7" i="6" a="1"/>
  <c r="H7" i="6" s="1"/>
  <c r="G8" i="6" a="1"/>
  <c r="G8" i="6" s="1"/>
  <c r="F19" i="6" a="1"/>
  <c r="F19" i="6" s="1"/>
  <c r="F9" i="6" a="1"/>
  <c r="F9" i="6" s="1"/>
  <c r="E11" i="6" a="1"/>
  <c r="E11" i="6" s="1"/>
  <c r="E12" i="6" s="1"/>
  <c r="G542" i="3"/>
  <c r="O542" i="3"/>
  <c r="W542" i="3"/>
  <c r="AE542" i="3"/>
  <c r="AR542" i="3" s="1"/>
  <c r="AM542" i="3"/>
  <c r="AU542" i="3"/>
  <c r="BC542" i="3"/>
  <c r="BK542" i="3"/>
  <c r="BS542" i="3"/>
  <c r="CA542" i="3"/>
  <c r="G19" i="6" a="1"/>
  <c r="G19" i="6" s="1"/>
  <c r="K81" i="6" l="1"/>
  <c r="E36" i="1"/>
  <c r="E44" i="1"/>
  <c r="E42" i="1"/>
  <c r="H40" i="1"/>
  <c r="H30" i="1"/>
  <c r="R30" i="2"/>
  <c r="R40" i="2"/>
  <c r="U17" i="2"/>
  <c r="U40" i="2" s="1"/>
  <c r="D41" i="2"/>
  <c r="N41" i="2" s="1"/>
  <c r="N28" i="2"/>
  <c r="I40" i="1"/>
  <c r="I30" i="1"/>
  <c r="AD542" i="3"/>
  <c r="H544" i="3"/>
  <c r="AE544" i="3"/>
  <c r="AM544" i="3"/>
  <c r="CA544" i="3"/>
  <c r="AB70" i="2"/>
  <c r="F50" i="6"/>
  <c r="I42" i="2"/>
  <c r="I36" i="2"/>
  <c r="I44" i="2"/>
  <c r="N30" i="2"/>
  <c r="N44" i="2" s="1"/>
  <c r="W544" i="3"/>
  <c r="M544" i="3"/>
  <c r="BR544" i="3"/>
  <c r="AT266" i="2"/>
  <c r="P70" i="2"/>
  <c r="R41" i="2"/>
  <c r="AB41" i="2" s="1"/>
  <c r="AB28" i="2"/>
  <c r="U28" i="2"/>
  <c r="U41" i="2" s="1"/>
  <c r="D40" i="1"/>
  <c r="D30" i="1"/>
  <c r="AV40" i="2"/>
  <c r="AV30" i="2"/>
  <c r="AY17" i="2"/>
  <c r="AY40" i="2" s="1"/>
  <c r="AL41" i="2"/>
  <c r="AO28" i="2"/>
  <c r="AO41" i="2" s="1"/>
  <c r="BL544" i="3"/>
  <c r="BE544" i="3"/>
  <c r="BF190" i="3"/>
  <c r="P542" i="3"/>
  <c r="O544" i="3"/>
  <c r="P190" i="3"/>
  <c r="N544" i="3"/>
  <c r="E544" i="3"/>
  <c r="BJ544" i="3"/>
  <c r="CG544" i="3"/>
  <c r="CH190" i="3"/>
  <c r="M266" i="2"/>
  <c r="P266" i="2" s="1"/>
  <c r="K266" i="2"/>
  <c r="AV41" i="2"/>
  <c r="AY28" i="2"/>
  <c r="AY41" i="2" s="1"/>
  <c r="S41" i="2"/>
  <c r="AC41" i="2" s="1"/>
  <c r="AC28" i="2"/>
  <c r="F40" i="1"/>
  <c r="F30" i="1"/>
  <c r="D30" i="2"/>
  <c r="D40" i="2"/>
  <c r="N40" i="2" s="1"/>
  <c r="Z28" i="2"/>
  <c r="Z41" i="2" s="1"/>
  <c r="AR42" i="2"/>
  <c r="AR36" i="2"/>
  <c r="AR44" i="2"/>
  <c r="M618" i="2"/>
  <c r="P618" i="2" s="1"/>
  <c r="F618" i="2"/>
  <c r="H12" i="6"/>
  <c r="H23" i="6" s="1"/>
  <c r="H26" i="6" s="1"/>
  <c r="BT542" i="3"/>
  <c r="F544" i="3"/>
  <c r="BF542" i="3"/>
  <c r="AB618" i="2"/>
  <c r="AE618" i="2" s="1"/>
  <c r="U618" i="2"/>
  <c r="F266" i="2"/>
  <c r="AE263" i="2"/>
  <c r="AL70" i="2"/>
  <c r="AO68" i="2"/>
  <c r="AO70" i="2" s="1"/>
  <c r="X40" i="2"/>
  <c r="AC40" i="2" s="1"/>
  <c r="X30" i="2"/>
  <c r="AC17" i="2"/>
  <c r="H40" i="2"/>
  <c r="M40" i="2" s="1"/>
  <c r="M17" i="2"/>
  <c r="K17" i="2"/>
  <c r="K40" i="2" s="1"/>
  <c r="H30" i="2"/>
  <c r="H41" i="2"/>
  <c r="K28" i="2"/>
  <c r="K41" i="2" s="1"/>
  <c r="P15" i="2"/>
  <c r="S30" i="2"/>
  <c r="AJ68" i="2"/>
  <c r="AJ70" i="2" s="1"/>
  <c r="AG70" i="2"/>
  <c r="BT190" i="3"/>
  <c r="BS544" i="3"/>
  <c r="CB544" i="3"/>
  <c r="AD190" i="3"/>
  <c r="T544" i="3"/>
  <c r="AD544" i="3" s="1"/>
  <c r="Y544" i="3"/>
  <c r="AB266" i="2"/>
  <c r="AE266" i="2" s="1"/>
  <c r="Z266" i="2"/>
  <c r="P35" i="2"/>
  <c r="X70" i="2"/>
  <c r="AC68" i="2"/>
  <c r="AC70" i="2" s="1"/>
  <c r="M70" i="2"/>
  <c r="AL40" i="2"/>
  <c r="AO17" i="2"/>
  <c r="AO40" i="2" s="1"/>
  <c r="AL30" i="2"/>
  <c r="F12" i="6"/>
  <c r="C41" i="2"/>
  <c r="F28" i="2"/>
  <c r="F41" i="2" s="1"/>
  <c r="M28" i="2"/>
  <c r="P28" i="2" s="1"/>
  <c r="AM44" i="2"/>
  <c r="AM42" i="2"/>
  <c r="AM36" i="2"/>
  <c r="AY266" i="2"/>
  <c r="W30" i="2"/>
  <c r="W40" i="2"/>
  <c r="AB40" i="2" s="1"/>
  <c r="AE40" i="2" s="1"/>
  <c r="AB17" i="2"/>
  <c r="Z17" i="2"/>
  <c r="Z40" i="2" s="1"/>
  <c r="G36" i="6"/>
  <c r="G41" i="6" s="1"/>
  <c r="F41" i="6"/>
  <c r="F52" i="6" s="1"/>
  <c r="AW30" i="2"/>
  <c r="AW40" i="2"/>
  <c r="K83" i="6"/>
  <c r="G44" i="1"/>
  <c r="G42" i="1"/>
  <c r="G36" i="1"/>
  <c r="C560" i="3"/>
  <c r="D10" i="3"/>
  <c r="D559" i="3" s="1"/>
  <c r="E21" i="6"/>
  <c r="E23" i="6" s="1"/>
  <c r="E26" i="6" s="1"/>
  <c r="E28" i="6" s="1"/>
  <c r="E29" i="6" s="1"/>
  <c r="CH542" i="3"/>
  <c r="AQ544" i="3"/>
  <c r="AR190" i="3"/>
  <c r="BH544" i="3"/>
  <c r="BK544" i="3"/>
  <c r="F21" i="6"/>
  <c r="AU544" i="3"/>
  <c r="AO544" i="3"/>
  <c r="E48" i="1"/>
  <c r="E49" i="1"/>
  <c r="E41" i="1"/>
  <c r="E47" i="1"/>
  <c r="C40" i="2"/>
  <c r="C30" i="2"/>
  <c r="F17" i="2"/>
  <c r="F40" i="2" s="1"/>
  <c r="AG40" i="2"/>
  <c r="AJ17" i="2"/>
  <c r="AJ40" i="2" s="1"/>
  <c r="AG30" i="2"/>
  <c r="AH42" i="2"/>
  <c r="AH36" i="2"/>
  <c r="AH44" i="2"/>
  <c r="I41" i="1"/>
  <c r="I47" i="1"/>
  <c r="I48" i="1"/>
  <c r="I49" i="1"/>
  <c r="AQ42" i="2"/>
  <c r="AQ36" i="2"/>
  <c r="AT36" i="2" s="1"/>
  <c r="AQ44" i="2"/>
  <c r="AT30" i="2"/>
  <c r="N17" i="2"/>
  <c r="P40" i="2" l="1"/>
  <c r="C42" i="2"/>
  <c r="C36" i="2"/>
  <c r="F30" i="2"/>
  <c r="F42" i="2" s="1"/>
  <c r="P544" i="3"/>
  <c r="AV42" i="2"/>
  <c r="AV36" i="2"/>
  <c r="AV44" i="2"/>
  <c r="AY30" i="2"/>
  <c r="AE17" i="2"/>
  <c r="BT544" i="3"/>
  <c r="H44" i="2"/>
  <c r="H42" i="2"/>
  <c r="M42" i="2" s="1"/>
  <c r="H36" i="2"/>
  <c r="M30" i="2"/>
  <c r="K30" i="2"/>
  <c r="D42" i="2"/>
  <c r="D36" i="2"/>
  <c r="D38" i="2" s="1"/>
  <c r="D43" i="2" s="1"/>
  <c r="I42" i="1"/>
  <c r="I36" i="1"/>
  <c r="I44" i="1"/>
  <c r="H42" i="1"/>
  <c r="H36" i="1"/>
  <c r="H44" i="1"/>
  <c r="AT42" i="2"/>
  <c r="AT44" i="2"/>
  <c r="M41" i="2"/>
  <c r="P41" i="2" s="1"/>
  <c r="K82" i="6"/>
  <c r="F44" i="1"/>
  <c r="F42" i="1"/>
  <c r="F36" i="1"/>
  <c r="K80" i="6"/>
  <c r="K84" i="6" s="1"/>
  <c r="D42" i="1"/>
  <c r="D36" i="1"/>
  <c r="D38" i="1" s="1"/>
  <c r="D44" i="1"/>
  <c r="AE68" i="2"/>
  <c r="AE70" i="2" s="1"/>
  <c r="AG42" i="2"/>
  <c r="AG36" i="2"/>
  <c r="AJ36" i="2" s="1"/>
  <c r="AJ30" i="2"/>
  <c r="AG44" i="2"/>
  <c r="AR544" i="3"/>
  <c r="W42" i="2"/>
  <c r="W36" i="2"/>
  <c r="W44" i="2"/>
  <c r="AB30" i="2"/>
  <c r="Z30" i="2"/>
  <c r="F23" i="6"/>
  <c r="F26" i="6" s="1"/>
  <c r="P17" i="2"/>
  <c r="CH544" i="3"/>
  <c r="BF544" i="3"/>
  <c r="AL44" i="2"/>
  <c r="AL42" i="2"/>
  <c r="AL36" i="2"/>
  <c r="AO36" i="2" s="1"/>
  <c r="AO30" i="2"/>
  <c r="AW42" i="2"/>
  <c r="AW36" i="2"/>
  <c r="AW44" i="2"/>
  <c r="S42" i="2"/>
  <c r="S36" i="2"/>
  <c r="S38" i="2" s="1"/>
  <c r="S43" i="2" s="1"/>
  <c r="AE28" i="2"/>
  <c r="D560" i="3"/>
  <c r="E10" i="3"/>
  <c r="E559" i="3" s="1"/>
  <c r="F55" i="6"/>
  <c r="G52" i="6"/>
  <c r="G55" i="6" s="1"/>
  <c r="X44" i="2"/>
  <c r="AC30" i="2"/>
  <c r="AC44" i="2" s="1"/>
  <c r="X42" i="2"/>
  <c r="AC42" i="2" s="1"/>
  <c r="X36" i="2"/>
  <c r="AC36" i="2" s="1"/>
  <c r="AE41" i="2"/>
  <c r="N36" i="2"/>
  <c r="I38" i="2"/>
  <c r="N42" i="2"/>
  <c r="R42" i="2"/>
  <c r="R36" i="2"/>
  <c r="U30" i="2"/>
  <c r="U42" i="2" s="1"/>
  <c r="I43" i="2" l="1"/>
  <c r="N43" i="2" s="1"/>
  <c r="N38" i="2"/>
  <c r="X33" i="2"/>
  <c r="AJ42" i="2"/>
  <c r="AJ44" i="2"/>
  <c r="M44" i="2"/>
  <c r="P30" i="2"/>
  <c r="P44" i="2" s="1"/>
  <c r="AY36" i="2"/>
  <c r="AE30" i="2"/>
  <c r="AE44" i="2" s="1"/>
  <c r="AB44" i="2"/>
  <c r="U36" i="2"/>
  <c r="R38" i="2"/>
  <c r="K44" i="2"/>
  <c r="K42" i="2"/>
  <c r="Q41" i="6"/>
  <c r="E560" i="3"/>
  <c r="F10" i="3"/>
  <c r="F559" i="3" s="1"/>
  <c r="AO42" i="2"/>
  <c r="AO44" i="2"/>
  <c r="Z44" i="2"/>
  <c r="Z42" i="2"/>
  <c r="M36" i="2"/>
  <c r="P36" i="2" s="1"/>
  <c r="K36" i="2"/>
  <c r="H38" i="2"/>
  <c r="P42" i="2"/>
  <c r="AB36" i="2"/>
  <c r="AE36" i="2" s="1"/>
  <c r="Z36" i="2"/>
  <c r="F36" i="2"/>
  <c r="C38" i="2"/>
  <c r="AB42" i="2"/>
  <c r="AE42" i="2" s="1"/>
  <c r="D43" i="1"/>
  <c r="E33" i="1"/>
  <c r="E35" i="1" s="1"/>
  <c r="AY44" i="2"/>
  <c r="AY42" i="2"/>
  <c r="F560" i="3" l="1"/>
  <c r="G10" i="3"/>
  <c r="G559" i="3" s="1"/>
  <c r="X35" i="2"/>
  <c r="AC33" i="2"/>
  <c r="F54" i="6"/>
  <c r="E38" i="1"/>
  <c r="F25" i="6" a="1"/>
  <c r="F25" i="6" s="1"/>
  <c r="F28" i="6" s="1"/>
  <c r="F29" i="6" s="1"/>
  <c r="M38" i="2"/>
  <c r="P38" i="2" s="1"/>
  <c r="K38" i="2"/>
  <c r="K43" i="2" s="1"/>
  <c r="W33" i="2"/>
  <c r="H43" i="2"/>
  <c r="M43" i="2" s="1"/>
  <c r="P43" i="2" s="1"/>
  <c r="F38" i="2"/>
  <c r="C43" i="2"/>
  <c r="U38" i="2"/>
  <c r="U43" i="2" s="1"/>
  <c r="R43" i="2"/>
  <c r="E43" i="1" l="1"/>
  <c r="F33" i="1"/>
  <c r="F35" i="1" s="1"/>
  <c r="F57" i="6"/>
  <c r="F58" i="6" s="1"/>
  <c r="E54" i="6"/>
  <c r="E57" i="6" s="1"/>
  <c r="E58" i="6" s="1"/>
  <c r="F43" i="2"/>
  <c r="X38" i="2"/>
  <c r="AC35" i="2"/>
  <c r="W35" i="2"/>
  <c r="AB33" i="2"/>
  <c r="AE33" i="2" s="1"/>
  <c r="Z33" i="2"/>
  <c r="G560" i="3"/>
  <c r="H10" i="3"/>
  <c r="H559" i="3" s="1"/>
  <c r="R41" i="6" l="1"/>
  <c r="H560" i="3"/>
  <c r="I10" i="3"/>
  <c r="I559" i="3" s="1"/>
  <c r="G54" i="6"/>
  <c r="G57" i="6" s="1"/>
  <c r="X43" i="2"/>
  <c r="AC43" i="2" s="1"/>
  <c r="AC38" i="2"/>
  <c r="AH33" i="2"/>
  <c r="AH35" i="2" s="1"/>
  <c r="AH38" i="2" s="1"/>
  <c r="F38" i="1"/>
  <c r="G25" i="6" a="1"/>
  <c r="G25" i="6" s="1"/>
  <c r="G28" i="6" s="1"/>
  <c r="G29" i="6" s="1"/>
  <c r="W38" i="2"/>
  <c r="AB35" i="2"/>
  <c r="AE35" i="2" s="1"/>
  <c r="Z35" i="2"/>
  <c r="G58" i="6"/>
  <c r="G33" i="1" l="1"/>
  <c r="G35" i="1" s="1"/>
  <c r="F43" i="1"/>
  <c r="I560" i="3"/>
  <c r="J10" i="3"/>
  <c r="J559" i="3" s="1"/>
  <c r="Z38" i="2"/>
  <c r="Z43" i="2" s="1"/>
  <c r="W43" i="2"/>
  <c r="AB43" i="2" s="1"/>
  <c r="AE43" i="2" s="1"/>
  <c r="AG33" i="2"/>
  <c r="AB38" i="2"/>
  <c r="AE38" i="2" s="1"/>
  <c r="AM33" i="2"/>
  <c r="AM35" i="2" s="1"/>
  <c r="AM38" i="2" s="1"/>
  <c r="AH43" i="2"/>
  <c r="G38" i="1" l="1"/>
  <c r="H25" i="6" a="1"/>
  <c r="H25" i="6" s="1"/>
  <c r="H28" i="6" s="1"/>
  <c r="H29" i="6" s="1"/>
  <c r="J560" i="3"/>
  <c r="K10" i="3"/>
  <c r="K559" i="3" s="1"/>
  <c r="AM43" i="2"/>
  <c r="AR33" i="2"/>
  <c r="AR35" i="2" s="1"/>
  <c r="AR38" i="2" s="1"/>
  <c r="AG35" i="2"/>
  <c r="AJ33" i="2"/>
  <c r="AW33" i="2" l="1"/>
  <c r="AW35" i="2" s="1"/>
  <c r="AW38" i="2" s="1"/>
  <c r="AW43" i="2" s="1"/>
  <c r="AR43" i="2"/>
  <c r="AG38" i="2"/>
  <c r="AJ35" i="2"/>
  <c r="S42" i="6"/>
  <c r="S41" i="6"/>
  <c r="K560" i="3"/>
  <c r="L10" i="3"/>
  <c r="L559" i="3" s="1"/>
  <c r="M5" i="6"/>
  <c r="H33" i="1"/>
  <c r="H35" i="1" s="1"/>
  <c r="H38" i="1" s="1"/>
  <c r="G43" i="1"/>
  <c r="L560" i="3" l="1"/>
  <c r="N5" i="6"/>
  <c r="M10" i="3"/>
  <c r="M559" i="3" s="1"/>
  <c r="AL33" i="2"/>
  <c r="AJ38" i="2"/>
  <c r="AJ43" i="2" s="1"/>
  <c r="AG43" i="2"/>
  <c r="I33" i="1"/>
  <c r="I35" i="1" s="1"/>
  <c r="I38" i="1" s="1"/>
  <c r="I43" i="1" s="1"/>
  <c r="H43" i="1"/>
  <c r="O6" i="6" l="1"/>
  <c r="M560" i="3"/>
  <c r="O5" i="6"/>
  <c r="N10" i="3"/>
  <c r="N559" i="3" s="1"/>
  <c r="AL35" i="2"/>
  <c r="AO33" i="2"/>
  <c r="AL38" i="2" l="1"/>
  <c r="AO35" i="2"/>
  <c r="T42" i="6"/>
  <c r="T43" i="6" s="1"/>
  <c r="N560" i="3"/>
  <c r="P6" i="6"/>
  <c r="Q10" i="3"/>
  <c r="Q559" i="3" s="1"/>
  <c r="Q560" i="3" l="1"/>
  <c r="R10" i="3"/>
  <c r="R559" i="3" s="1"/>
  <c r="Q6" i="6"/>
  <c r="AL43" i="2"/>
  <c r="AQ33" i="2"/>
  <c r="AO38" i="2"/>
  <c r="AO43" i="2" s="1"/>
  <c r="AQ35" i="2" l="1"/>
  <c r="AT33" i="2"/>
  <c r="R6" i="6"/>
  <c r="R560" i="3"/>
  <c r="S10" i="3"/>
  <c r="S559" i="3" s="1"/>
  <c r="U43" i="6" l="1"/>
  <c r="S6" i="6"/>
  <c r="S560" i="3"/>
  <c r="T10" i="3"/>
  <c r="T559" i="3" s="1"/>
  <c r="AT35" i="2"/>
  <c r="AQ38" i="2"/>
  <c r="AV33" i="2" l="1"/>
  <c r="AT38" i="2"/>
  <c r="AT43" i="2" s="1"/>
  <c r="AQ43" i="2"/>
  <c r="T6" i="6"/>
  <c r="T560" i="3"/>
  <c r="U10" i="3"/>
  <c r="U559" i="3" s="1"/>
  <c r="U6" i="6" l="1"/>
  <c r="U560" i="3"/>
  <c r="V10" i="3"/>
  <c r="V559" i="3" s="1"/>
  <c r="AY33" i="2"/>
  <c r="AV35" i="2"/>
  <c r="V43" i="6" l="1"/>
  <c r="V6" i="6"/>
  <c r="V560" i="3"/>
  <c r="W10" i="3"/>
  <c r="W559" i="3" s="1"/>
  <c r="AV38" i="2"/>
  <c r="AY35" i="2"/>
  <c r="AY38" i="2" l="1"/>
  <c r="AY43" i="2" s="1"/>
  <c r="AV43" i="2"/>
  <c r="W6" i="6"/>
  <c r="W560" i="3"/>
  <c r="X10" i="3"/>
  <c r="X559" i="3" s="1"/>
  <c r="Y10" i="3" l="1"/>
  <c r="Y559" i="3" s="1"/>
  <c r="X6" i="6"/>
  <c r="X560" i="3"/>
  <c r="Y560" i="3" l="1"/>
  <c r="W43" i="6"/>
  <c r="Y6" i="6"/>
  <c r="Z10" i="3"/>
  <c r="Z559" i="3" s="1"/>
  <c r="Z560" i="3" l="1"/>
  <c r="Z6" i="6"/>
  <c r="AA10" i="3"/>
  <c r="AA559" i="3" s="1"/>
  <c r="AA6" i="6" l="1"/>
  <c r="AB10" i="3"/>
  <c r="AB559" i="3" s="1"/>
  <c r="AA560" i="3"/>
  <c r="X43" i="6" l="1"/>
  <c r="X44" i="6" s="1"/>
  <c r="AB6" i="6"/>
  <c r="AB560" i="3"/>
  <c r="AE10" i="3"/>
  <c r="AE559" i="3" s="1"/>
  <c r="AE560" i="3" l="1"/>
  <c r="AF10" i="3"/>
  <c r="AF559" i="3" s="1"/>
  <c r="AF560" i="3" l="1"/>
  <c r="AG10" i="3"/>
  <c r="AG559" i="3" s="1"/>
  <c r="Y44" i="6" l="1"/>
  <c r="AG560" i="3"/>
  <c r="AH10" i="3"/>
  <c r="AH559" i="3" s="1"/>
  <c r="AI10" i="3" l="1"/>
  <c r="AI559" i="3" s="1"/>
  <c r="AH560" i="3"/>
  <c r="AI560" i="3" l="1"/>
  <c r="AJ10" i="3"/>
  <c r="AJ559" i="3" s="1"/>
  <c r="Z44" i="6" l="1"/>
  <c r="AJ560" i="3"/>
  <c r="AK10" i="3"/>
  <c r="AK559" i="3" s="1"/>
  <c r="AK560" i="3" l="1"/>
  <c r="AL10" i="3"/>
  <c r="AL559" i="3" s="1"/>
  <c r="AL560" i="3" l="1"/>
  <c r="AM10" i="3"/>
  <c r="AM559" i="3" s="1"/>
  <c r="AA44" i="6" l="1"/>
  <c r="AN10" i="3"/>
  <c r="AN559" i="3" s="1"/>
  <c r="AM560" i="3"/>
  <c r="AN560" i="3" l="1"/>
  <c r="AO10" i="3"/>
  <c r="AO559" i="3" s="1"/>
  <c r="AO560" i="3" l="1"/>
  <c r="AP10" i="3"/>
  <c r="AP559" i="3" s="1"/>
  <c r="AS10" i="3" l="1"/>
  <c r="AS559" i="3" s="1"/>
  <c r="AB44" i="6"/>
  <c r="AP560" i="3"/>
  <c r="AS560" i="3" l="1"/>
  <c r="AT10" i="3"/>
  <c r="AT559" i="3" s="1"/>
  <c r="AT560" i="3" l="1"/>
  <c r="AU10" i="3"/>
  <c r="AU559" i="3" s="1"/>
  <c r="AU560" i="3" l="1"/>
  <c r="AV10" i="3"/>
  <c r="AV559" i="3" s="1"/>
  <c r="AV560" i="3" l="1"/>
  <c r="AW10" i="3"/>
  <c r="AW559" i="3" s="1"/>
  <c r="AW560" i="3" l="1"/>
  <c r="AX10" i="3"/>
  <c r="AX559" i="3" s="1"/>
  <c r="AX560" i="3" l="1"/>
  <c r="AY10" i="3"/>
  <c r="AY559" i="3" s="1"/>
  <c r="AY560" i="3" l="1"/>
  <c r="AZ10" i="3"/>
  <c r="AZ559" i="3" s="1"/>
  <c r="BA10" i="3" l="1"/>
  <c r="BA559" i="3" s="1"/>
  <c r="AZ560" i="3"/>
  <c r="BA560" i="3" l="1"/>
  <c r="BB10" i="3"/>
  <c r="BB559" i="3" s="1"/>
  <c r="BB560" i="3" l="1"/>
  <c r="BC10" i="3"/>
  <c r="BC559" i="3" s="1"/>
  <c r="BC560" i="3" l="1"/>
  <c r="BD10" i="3"/>
  <c r="BD559" i="3" s="1"/>
  <c r="BD560" i="3" l="1"/>
  <c r="BG10" i="3"/>
  <c r="BG559" i="3" s="1"/>
  <c r="BG560" i="3" l="1"/>
  <c r="BH10" i="3"/>
  <c r="BH559" i="3" s="1"/>
  <c r="BH560" i="3" l="1"/>
  <c r="BI10" i="3"/>
  <c r="BI559" i="3" s="1"/>
  <c r="BJ10" i="3" l="1"/>
  <c r="BJ559" i="3" s="1"/>
  <c r="BI560" i="3"/>
  <c r="BK10" i="3" l="1"/>
  <c r="BK559" i="3" s="1"/>
  <c r="BJ560" i="3"/>
  <c r="BK560" i="3" l="1"/>
  <c r="BL10" i="3"/>
  <c r="BL559" i="3" s="1"/>
  <c r="BL560" i="3" l="1"/>
  <c r="BM10" i="3"/>
  <c r="BM559" i="3" s="1"/>
  <c r="BM560" i="3" l="1"/>
  <c r="BN10" i="3"/>
  <c r="BN559" i="3" s="1"/>
  <c r="BN560" i="3" l="1"/>
  <c r="BO10" i="3"/>
  <c r="BO559" i="3" s="1"/>
  <c r="BO560" i="3" l="1"/>
  <c r="BP10" i="3"/>
  <c r="BP559" i="3" s="1"/>
  <c r="BP560" i="3" l="1"/>
  <c r="BQ10" i="3"/>
  <c r="BQ559" i="3" s="1"/>
  <c r="BR10" i="3" l="1"/>
  <c r="BR559" i="3" s="1"/>
  <c r="BQ560" i="3"/>
  <c r="BU10" i="3" l="1"/>
  <c r="BU559" i="3" s="1"/>
  <c r="BR560" i="3"/>
  <c r="BU560" i="3" l="1"/>
  <c r="BV10" i="3"/>
  <c r="BV559" i="3" s="1"/>
  <c r="BV560" i="3" l="1"/>
  <c r="BW10" i="3"/>
  <c r="BW559" i="3" s="1"/>
  <c r="BW560" i="3" l="1"/>
  <c r="BX10" i="3"/>
  <c r="BX559" i="3" s="1"/>
  <c r="BX560" i="3" l="1"/>
  <c r="BY10" i="3"/>
  <c r="BY559" i="3" s="1"/>
  <c r="BY560" i="3" l="1"/>
  <c r="BZ10" i="3"/>
  <c r="BZ559" i="3" s="1"/>
  <c r="BZ560" i="3" l="1"/>
  <c r="CA10" i="3"/>
  <c r="CA559" i="3" s="1"/>
  <c r="CA560" i="3" l="1"/>
  <c r="CB10" i="3"/>
  <c r="CB559" i="3" s="1"/>
  <c r="CC10" i="3" l="1"/>
  <c r="CC559" i="3" s="1"/>
  <c r="CB560" i="3"/>
  <c r="CC560" i="3" l="1"/>
  <c r="CD10" i="3"/>
  <c r="CD559" i="3" s="1"/>
  <c r="CD560" i="3" l="1"/>
  <c r="CE10" i="3"/>
  <c r="CE559" i="3" s="1"/>
  <c r="CE560" i="3" l="1"/>
  <c r="CF10" i="3"/>
  <c r="CF559" i="3" s="1"/>
  <c r="CF560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79" authorId="0" shapeId="0" xr:uid="{00000000-0006-0000-0500-000001000000}">
      <text>
        <r>
          <rPr>
            <sz val="11"/>
            <color theme="1"/>
            <rFont val="Arial"/>
          </rPr>
          <t>======
ID#AAAAMnGrPFM
Trevor Skelton    (2021-07-14 17:03:03)
Changes to match beginning balance in MYP, based on above PY inputs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5s4aY5ShlAfpRwNVDBdzaSQj90g=="/>
    </ext>
  </extLst>
</comments>
</file>

<file path=xl/sharedStrings.xml><?xml version="1.0" encoding="utf-8"?>
<sst xmlns="http://schemas.openxmlformats.org/spreadsheetml/2006/main" count="3877" uniqueCount="860">
  <si>
    <t>Purpose Prep Academy</t>
  </si>
  <si>
    <t>Multi-year Projection</t>
  </si>
  <si>
    <t>As of May FY2021</t>
  </si>
  <si>
    <t>Start-up Year</t>
  </si>
  <si>
    <t>Year 1</t>
  </si>
  <si>
    <t>Year 2</t>
  </si>
  <si>
    <t>Year 3</t>
  </si>
  <si>
    <t>Year 4</t>
  </si>
  <si>
    <t>Year 5</t>
  </si>
  <si>
    <t>Year 6</t>
  </si>
  <si>
    <t>Assumptions</t>
  </si>
  <si>
    <t>2020-21</t>
  </si>
  <si>
    <t>2021-22</t>
  </si>
  <si>
    <t>2022-23</t>
  </si>
  <si>
    <t>2023-24</t>
  </si>
  <si>
    <t>2024-25</t>
  </si>
  <si>
    <t>2025-26</t>
  </si>
  <si>
    <t>SUMMARY</t>
  </si>
  <si>
    <t>Revenue</t>
  </si>
  <si>
    <t xml:space="preserve">Charges for Current Services </t>
  </si>
  <si>
    <t>Other Local Revenues</t>
  </si>
  <si>
    <t>State of Tennessee</t>
  </si>
  <si>
    <t xml:space="preserve">Federal Government </t>
  </si>
  <si>
    <t>Other Sources - Non Revenue</t>
  </si>
  <si>
    <t>Total Revenue</t>
  </si>
  <si>
    <t>Expenses</t>
  </si>
  <si>
    <t xml:space="preserve">Personnel </t>
  </si>
  <si>
    <t>Employer Taxes &amp; Employee Benefits</t>
  </si>
  <si>
    <t>Contracted Services</t>
  </si>
  <si>
    <t>Supplies &amp; Materials</t>
  </si>
  <si>
    <t>Other Charges</t>
  </si>
  <si>
    <t>Debt Service</t>
  </si>
  <si>
    <t>Capital Expenses</t>
  </si>
  <si>
    <t>Group 8</t>
  </si>
  <si>
    <t>Total Expenses</t>
  </si>
  <si>
    <t>Operating Income</t>
  </si>
  <si>
    <t>Fund Balance</t>
  </si>
  <si>
    <t>Beginning Balance (Unaudited)</t>
  </si>
  <si>
    <t>Audit Adjustment</t>
  </si>
  <si>
    <t>Beginning Balance (Audited)</t>
  </si>
  <si>
    <t>Ending Fund Balance</t>
  </si>
  <si>
    <t>Total Revenue Per ADM</t>
  </si>
  <si>
    <t>Total Expenses Per ADM</t>
  </si>
  <si>
    <t>Operating Income Per ADM</t>
  </si>
  <si>
    <t>Fund Balance as a % of Expenses</t>
  </si>
  <si>
    <t>Debt Service Coverage Ratio</t>
  </si>
  <si>
    <t>Total Principal</t>
  </si>
  <si>
    <t>Student : Staff Ratio</t>
  </si>
  <si>
    <t>Facility Cost as a % of Total Expenses</t>
  </si>
  <si>
    <t>Personnel &amp; Benefits as a % of Total Expenses</t>
  </si>
  <si>
    <t>Student Transpo as a % of Total Expenses</t>
  </si>
  <si>
    <t>Key Assumptions</t>
  </si>
  <si>
    <t>Enrollment Breakdown</t>
  </si>
  <si>
    <t>K</t>
  </si>
  <si>
    <t>Enrollment Summary</t>
  </si>
  <si>
    <t>K-3</t>
  </si>
  <si>
    <t>4-6</t>
  </si>
  <si>
    <t>7-8</t>
  </si>
  <si>
    <t>9-12</t>
  </si>
  <si>
    <t>Total Enrolled</t>
  </si>
  <si>
    <t>ADM %</t>
  </si>
  <si>
    <t>ADM</t>
  </si>
  <si>
    <t>Demographic Information</t>
  </si>
  <si>
    <t># Free &amp; Reduced Lunch</t>
  </si>
  <si>
    <t># ELL</t>
  </si>
  <si>
    <t># SpEd</t>
  </si>
  <si>
    <t># New Students</t>
  </si>
  <si>
    <t>School Information</t>
  </si>
  <si>
    <t>FTE's</t>
  </si>
  <si>
    <t>Teachers</t>
  </si>
  <si>
    <t>Annual Pay Increase %</t>
  </si>
  <si>
    <t># of school days</t>
  </si>
  <si>
    <t>Default Expense Inflation Rate</t>
  </si>
  <si>
    <t>REVENUE</t>
  </si>
  <si>
    <t/>
  </si>
  <si>
    <t>Charges for Current Services</t>
  </si>
  <si>
    <t>Education Charges</t>
  </si>
  <si>
    <t>Tuition - Regular Day Students</t>
  </si>
  <si>
    <t>Tuition - Summer School</t>
  </si>
  <si>
    <t>Tuition - Other State Systems</t>
  </si>
  <si>
    <t>Tuition - Out of State Systems</t>
  </si>
  <si>
    <t>Tuition - Other</t>
  </si>
  <si>
    <t>Tuition - After School Program</t>
  </si>
  <si>
    <t>Tuition - Pre School Program</t>
  </si>
  <si>
    <t>Lunch Payments - Children</t>
  </si>
  <si>
    <t>Lunch Payments - Adults</t>
  </si>
  <si>
    <t>Income from Breakfast</t>
  </si>
  <si>
    <t>Special Milk Sales</t>
  </si>
  <si>
    <t>A la Carte Sales</t>
  </si>
  <si>
    <t>late pickup fees, etc.</t>
  </si>
  <si>
    <t>Field Trips</t>
  </si>
  <si>
    <t>3 total per school year</t>
  </si>
  <si>
    <t>Uniforms</t>
  </si>
  <si>
    <t>Transportation - Other State Systems</t>
  </si>
  <si>
    <t>Transportation - Out of State Systems</t>
  </si>
  <si>
    <t>Transportation from Individuals</t>
  </si>
  <si>
    <t>Contract for Administrative Service with Other LEAs</t>
  </si>
  <si>
    <t>Contract for Instructional Services with Other LEAs</t>
  </si>
  <si>
    <t>Contract for Student Support Services with Other LEAs</t>
  </si>
  <si>
    <t>Contract for Instructional Staff Support with Other LEAs</t>
  </si>
  <si>
    <t>Contract for Ops and Maint Services with Other LEAs</t>
  </si>
  <si>
    <t>Contract for Food Services with Other LEAs</t>
  </si>
  <si>
    <t>Contract for Non-Instructional Services with Other LEAs</t>
  </si>
  <si>
    <t>School Based Health Services - FFS</t>
  </si>
  <si>
    <t>Receipts from Individual Schools</t>
  </si>
  <si>
    <t>Community Service Fees - Children - Day Care</t>
  </si>
  <si>
    <t>Community Service Fees - Adults</t>
  </si>
  <si>
    <t>TBI Criminal Background Fees</t>
  </si>
  <si>
    <t>Other Charges for Services</t>
  </si>
  <si>
    <t>Band fees</t>
  </si>
  <si>
    <t>Apparel</t>
  </si>
  <si>
    <t>Supply kits</t>
  </si>
  <si>
    <t>FBLA</t>
  </si>
  <si>
    <t>Refunds</t>
  </si>
  <si>
    <t>Concessions</t>
  </si>
  <si>
    <t>Basketball fees</t>
  </si>
  <si>
    <t>Cheerleading fees</t>
  </si>
  <si>
    <t>Graduation dues</t>
  </si>
  <si>
    <t>Laptop repairs or purchases</t>
  </si>
  <si>
    <t>Dances</t>
  </si>
  <si>
    <t xml:space="preserve">SUBTOTAL - Charges for Current Services </t>
  </si>
  <si>
    <t>Recurring Items</t>
  </si>
  <si>
    <t>Investment Income</t>
  </si>
  <si>
    <t>Interest</t>
  </si>
  <si>
    <t>APY earned; coded by EdTec</t>
  </si>
  <si>
    <t>Interest - Temporarily Restricted</t>
  </si>
  <si>
    <t>Stabiliation Reserve Trust - Investment Income</t>
  </si>
  <si>
    <t>Lease/Rentals</t>
  </si>
  <si>
    <t>Sale of Materials &amp; Supplies</t>
  </si>
  <si>
    <t>E-Rate Funding</t>
  </si>
  <si>
    <t>Miscellaneous Refunds</t>
  </si>
  <si>
    <t>CRF refund</t>
  </si>
  <si>
    <t>Fees &amp; Contracts</t>
  </si>
  <si>
    <t>BES payment for PD given</t>
  </si>
  <si>
    <t>CMO Fees</t>
  </si>
  <si>
    <t>Sale of Equipment</t>
  </si>
  <si>
    <t>Sale of Property</t>
  </si>
  <si>
    <t>Resale of Materials</t>
  </si>
  <si>
    <t>Damages Recovered from Individuals</t>
  </si>
  <si>
    <t>Contributions &amp; Gifts</t>
  </si>
  <si>
    <t>Contributions and Gifts 1</t>
  </si>
  <si>
    <t>Fundraising - Custom 1</t>
  </si>
  <si>
    <t>Private Donations</t>
  </si>
  <si>
    <t>individual, board giving</t>
  </si>
  <si>
    <t>Events</t>
  </si>
  <si>
    <t>Jazz with Purpose</t>
  </si>
  <si>
    <t>Grants</t>
  </si>
  <si>
    <t>Vanguard - rec'd Aug 2019; TCSC grant</t>
  </si>
  <si>
    <t>J. Ramsey Gift</t>
  </si>
  <si>
    <t>part of $1.1M pledge</t>
  </si>
  <si>
    <t>School Fundraisers</t>
  </si>
  <si>
    <t>student led fundraisers</t>
  </si>
  <si>
    <t>Contributions and Gifts 7</t>
  </si>
  <si>
    <t>Contributions and Gifts 8</t>
  </si>
  <si>
    <t>Contributions and Gifts 9</t>
  </si>
  <si>
    <t>Donations - Temporarily Restricted</t>
  </si>
  <si>
    <t>Scarlett Foundation - FY20: $120K; FY21-23: $165K/year</t>
  </si>
  <si>
    <t>Other Local Revenue</t>
  </si>
  <si>
    <t>Custom Local Revenue - 1</t>
  </si>
  <si>
    <t>Other Local Revenue - Prior Years</t>
  </si>
  <si>
    <t>Other Local Revenue - Uncategorized</t>
  </si>
  <si>
    <t>SUBTOTAL - Other Local Revenues</t>
  </si>
  <si>
    <t>General Government Grants</t>
  </si>
  <si>
    <t>Public Safety Grants</t>
  </si>
  <si>
    <t>Safe and Drug-Free Schools and Communities</t>
  </si>
  <si>
    <t>Health and Welfare Grants</t>
  </si>
  <si>
    <t>Public Works Grants</t>
  </si>
  <si>
    <t>State Education Funds</t>
  </si>
  <si>
    <t>Basic Education Program</t>
  </si>
  <si>
    <t>FY21: $12,213 per ADM; 3% increase in future years</t>
  </si>
  <si>
    <t>Basic Education Program - ARRA</t>
  </si>
  <si>
    <t>Early Childhood Education</t>
  </si>
  <si>
    <t>School Food Service</t>
  </si>
  <si>
    <t>Energy Efficient School Initiative</t>
  </si>
  <si>
    <t>Driver Education</t>
  </si>
  <si>
    <t>Literacy Coordination</t>
  </si>
  <si>
    <t>Other State Education Funds</t>
  </si>
  <si>
    <t>Coordinated School Health - ARRA</t>
  </si>
  <si>
    <t>Internet Connectivity - ARRA</t>
  </si>
  <si>
    <t>Professional Development - ARRA</t>
  </si>
  <si>
    <t>Family Resource Centers - ARRA</t>
  </si>
  <si>
    <t>Statewide Student Management Systems - ARRA</t>
  </si>
  <si>
    <t>Career Ladder Program</t>
  </si>
  <si>
    <t>Career Ladder Evaluators and Special Contracts</t>
  </si>
  <si>
    <t>Career Ladder - Extended Contract</t>
  </si>
  <si>
    <t>Career Ladder - Extended Contract - ARRA</t>
  </si>
  <si>
    <t>Vocational Equipment</t>
  </si>
  <si>
    <t>Vocational Disadvantaged</t>
  </si>
  <si>
    <t>Vocational Work Study</t>
  </si>
  <si>
    <t>Adult Vocational</t>
  </si>
  <si>
    <t>Other Vocational</t>
  </si>
  <si>
    <t>Other State Revenues</t>
  </si>
  <si>
    <t>Other State Grants</t>
  </si>
  <si>
    <t>$5K reopening, $16.2K connectivity, $30K tech, $55K GEER grants</t>
  </si>
  <si>
    <t>Safe Schools - ARRA</t>
  </si>
  <si>
    <t>All Other State Revenues</t>
  </si>
  <si>
    <t>BEP Capital Outlay - from DOE</t>
  </si>
  <si>
    <t>Other State Revenues - Prior Years</t>
  </si>
  <si>
    <t>FY20 BEP true-up</t>
  </si>
  <si>
    <t>SUBTOTAL - State of Tennessee</t>
  </si>
  <si>
    <t>Federal Government</t>
  </si>
  <si>
    <t>Federal Through State</t>
  </si>
  <si>
    <t>Charter School Program Startup Grant</t>
  </si>
  <si>
    <t>21st Century Grant</t>
  </si>
  <si>
    <t>USDA - School Lunch Program</t>
  </si>
  <si>
    <t>85% of Rev Foods expense</t>
  </si>
  <si>
    <t>USDA - Commodities</t>
  </si>
  <si>
    <t>Breakfast</t>
  </si>
  <si>
    <t>USDA - Other</t>
  </si>
  <si>
    <t>USDA Food Service Equipment Grant - ARRA</t>
  </si>
  <si>
    <t>Adult Education State Grant Program</t>
  </si>
  <si>
    <t>Vocational Education - Basic Grants to State</t>
  </si>
  <si>
    <t>Title I - Grants to Local Education Agencies</t>
  </si>
  <si>
    <t>FY21 allocation per MNPS</t>
  </si>
  <si>
    <t>Title II</t>
  </si>
  <si>
    <t>Special Education - Grants to States</t>
  </si>
  <si>
    <t>$1,728 per SPED student</t>
  </si>
  <si>
    <t>Education Edge</t>
  </si>
  <si>
    <t>Special Education Preschool Grants</t>
  </si>
  <si>
    <t>English Language Acquisition Grants</t>
  </si>
  <si>
    <t>Safe and Drug-Free Schools - State Grants</t>
  </si>
  <si>
    <t>Rural Education</t>
  </si>
  <si>
    <t>Education for Homeless Children and Youth</t>
  </si>
  <si>
    <t>Eisenhower Professional Development State Grants</t>
  </si>
  <si>
    <t>Title XX</t>
  </si>
  <si>
    <t>Race to the Top - ARRA</t>
  </si>
  <si>
    <t>Cares Act Funding</t>
  </si>
  <si>
    <t>FY21: PPP forgiven funds, no ESSER I; FY22: $553K ESSER II allocation + 1/3 ESSER III allocation; FY23, FY24 - 1/3 ea of ESSER III - total $1.2M</t>
  </si>
  <si>
    <t>Direct Federal Funds</t>
  </si>
  <si>
    <t>Public Law 874 - Maintenance and Operations</t>
  </si>
  <si>
    <t>ROTC Reimbursement</t>
  </si>
  <si>
    <t>Energy Grant</t>
  </si>
  <si>
    <t>Title VII - Bilingual Education</t>
  </si>
  <si>
    <t>Other Direct Federal Revenues</t>
  </si>
  <si>
    <t>Federal - Prior Year (Not Accrued</t>
  </si>
  <si>
    <t xml:space="preserve">SUBTOTAL - Federal Government </t>
  </si>
  <si>
    <t>Bonds Issued</t>
  </si>
  <si>
    <t>Notes Issued</t>
  </si>
  <si>
    <t>Capitalized Leases Issued</t>
  </si>
  <si>
    <t>Refunding Debt Issued</t>
  </si>
  <si>
    <t>Other Loans Issued</t>
  </si>
  <si>
    <t>Proceeds from Sale of Capital Assets</t>
  </si>
  <si>
    <t>Transfers In</t>
  </si>
  <si>
    <t>Special Items - Revenues</t>
  </si>
  <si>
    <t>Tenant Improvement Allowance</t>
  </si>
  <si>
    <t>Extraordinary Items - Revenues</t>
  </si>
  <si>
    <t>SUBTOTAL - Other Sources - Non Revenue</t>
  </si>
  <si>
    <t>TOTAL REVENUE</t>
  </si>
  <si>
    <t>EXPENSES</t>
  </si>
  <si>
    <t>Personal Services</t>
  </si>
  <si>
    <t>Assistant</t>
  </si>
  <si>
    <t>Principal</t>
  </si>
  <si>
    <t>See Payroll Tab</t>
  </si>
  <si>
    <t>Supervisor-Director</t>
  </si>
  <si>
    <t>Secretary to Board</t>
  </si>
  <si>
    <t>Accountants-Bookkeepers</t>
  </si>
  <si>
    <t>Computer Programmer</t>
  </si>
  <si>
    <t>Data Processing Personnel</t>
  </si>
  <si>
    <t>Purchasing Personnel</t>
  </si>
  <si>
    <t>Guidance Personnel</t>
  </si>
  <si>
    <t>Psychological Personnel</t>
  </si>
  <si>
    <t>Career Ladder Evaluators</t>
  </si>
  <si>
    <t>Career Ladder Extended Contracts</t>
  </si>
  <si>
    <t>Homebound Teachers</t>
  </si>
  <si>
    <t>Librarian</t>
  </si>
  <si>
    <t>Social Workers</t>
  </si>
  <si>
    <t>Medical Personnel</t>
  </si>
  <si>
    <t>Material Supervisor</t>
  </si>
  <si>
    <t>Pupil Personnel</t>
  </si>
  <si>
    <t>Assessment Personnel</t>
  </si>
  <si>
    <t>Audiovisual Personnel</t>
  </si>
  <si>
    <t>Education Media Personnel</t>
  </si>
  <si>
    <t>Instructional Computer Personnel</t>
  </si>
  <si>
    <t>Assistant Principal</t>
  </si>
  <si>
    <t>Salary Supplements</t>
  </si>
  <si>
    <t>Mechanic</t>
  </si>
  <si>
    <t>Bus Drivers</t>
  </si>
  <si>
    <t>Guards</t>
  </si>
  <si>
    <t>Secretary</t>
  </si>
  <si>
    <t>Clerical Personnel</t>
  </si>
  <si>
    <t>Educational Assistants</t>
  </si>
  <si>
    <t>Attendants</t>
  </si>
  <si>
    <t>Cafeteria Personnel</t>
  </si>
  <si>
    <t>Custodial Personnel</t>
  </si>
  <si>
    <t>Maintenance Personnel</t>
  </si>
  <si>
    <t>Temporary Personnel</t>
  </si>
  <si>
    <t>Part-time Personnel</t>
  </si>
  <si>
    <t>School Resource Officer</t>
  </si>
  <si>
    <t>Speech Pathologist</t>
  </si>
  <si>
    <t>Special Education Personnel</t>
  </si>
  <si>
    <t>Summer School Personnel</t>
  </si>
  <si>
    <t>Preschool Personnel</t>
  </si>
  <si>
    <t>Afterschool Personnel</t>
  </si>
  <si>
    <t>Bonuses &amp; Extra Pay</t>
  </si>
  <si>
    <t>Other Salaries &amp; Wages</t>
  </si>
  <si>
    <t>Other Salaries &amp; Wages - 1</t>
  </si>
  <si>
    <t>Other Salaries &amp; Wages - 2</t>
  </si>
  <si>
    <t>Board and Committee Member Fees</t>
  </si>
  <si>
    <t>Certified Substitute Teachers</t>
  </si>
  <si>
    <t>In-Service Training</t>
  </si>
  <si>
    <t>Non-Certified Substitute Teachers</t>
  </si>
  <si>
    <t>Other Per Diem and Fees</t>
  </si>
  <si>
    <t xml:space="preserve">SUBTOTAL - Personnel </t>
  </si>
  <si>
    <t>Employee Benefits</t>
  </si>
  <si>
    <t>Social Security</t>
  </si>
  <si>
    <t>6.2% of wages</t>
  </si>
  <si>
    <t>Handling Charges and Administrative Costs</t>
  </si>
  <si>
    <t>State Retirement</t>
  </si>
  <si>
    <t>TCRS Legacy/Hybrid; Metro Support</t>
  </si>
  <si>
    <t>Employee and Dependent Insurance</t>
  </si>
  <si>
    <t>Life Insurance</t>
  </si>
  <si>
    <t>Medical Insurance</t>
  </si>
  <si>
    <t>MNPS Benefits - medical, dental, vision, etc.</t>
  </si>
  <si>
    <t>Dental Insurance</t>
  </si>
  <si>
    <t>Disability Insurance</t>
  </si>
  <si>
    <t>Unemployment Compensation</t>
  </si>
  <si>
    <t>TN State Unemployment Insurance - rate determined by TN DoL</t>
  </si>
  <si>
    <t>Employer Medicare</t>
  </si>
  <si>
    <t>1.45% of wages</t>
  </si>
  <si>
    <t>Termination Benefits</t>
  </si>
  <si>
    <t>GASB Pension Expense</t>
  </si>
  <si>
    <t>Other Fringe Benefits</t>
  </si>
  <si>
    <t>SUBTOTAL - Employer Taxes &amp; Employee Benefits</t>
  </si>
  <si>
    <t>Accounting Services</t>
  </si>
  <si>
    <t>Advertising</t>
  </si>
  <si>
    <t xml:space="preserve">Flat rate; website updates, videos, Horton payments </t>
  </si>
  <si>
    <t>Architects</t>
  </si>
  <si>
    <t>Audit Services</t>
  </si>
  <si>
    <t>Flat rate based on engagement letter; Crosslin; audit + 990 fees; bid out for future years?</t>
  </si>
  <si>
    <t>Bank Charges</t>
  </si>
  <si>
    <t>$65/month; Pinnacle bank/CC fees (coded by EdTec)</t>
  </si>
  <si>
    <t>Communication</t>
  </si>
  <si>
    <t>Consultants</t>
  </si>
  <si>
    <t>Flat rate; general consulting fees</t>
  </si>
  <si>
    <t>RISE Consulting</t>
  </si>
  <si>
    <t>FY22 contracted rate per LN</t>
  </si>
  <si>
    <t>Curriculum</t>
  </si>
  <si>
    <t>Summer School</t>
  </si>
  <si>
    <t>Consultants - 4</t>
  </si>
  <si>
    <t>Consultants - 5</t>
  </si>
  <si>
    <t>Custom - 6</t>
  </si>
  <si>
    <t>Contracts with Government Agencies</t>
  </si>
  <si>
    <t>Contracts with Other Public Agencies</t>
  </si>
  <si>
    <t>Contracts with Other School Systems</t>
  </si>
  <si>
    <t>Contracts with Private Agencies</t>
  </si>
  <si>
    <t>Achievement Network</t>
  </si>
  <si>
    <t>Flat rate based on contract; Achievement Network - annual fee</t>
  </si>
  <si>
    <t>BES</t>
  </si>
  <si>
    <t>Flat rate for LENS PD</t>
  </si>
  <si>
    <t>Contracts with Private Agencies - 3</t>
  </si>
  <si>
    <t>Contracts with Private Agencies - 4</t>
  </si>
  <si>
    <t>Contracts with Private Agencies - 5</t>
  </si>
  <si>
    <t>Contracts with Parents</t>
  </si>
  <si>
    <t>Contracts with Public Carriers</t>
  </si>
  <si>
    <t>Contracts with Vehicle Owners</t>
  </si>
  <si>
    <t>Contracts with Special Education Providers</t>
  </si>
  <si>
    <t>$3,908/SPED count; Project Play Therapy, Diverse Learners Cooperative, Mind Research Inst</t>
  </si>
  <si>
    <t>Data Processing Services</t>
  </si>
  <si>
    <t>Dues &amp; Memberships</t>
  </si>
  <si>
    <t>Flat rate; MetroCenter assoc dues</t>
  </si>
  <si>
    <t>Engineering Services</t>
  </si>
  <si>
    <t>Evaluation &amp; Testing</t>
  </si>
  <si>
    <t>Flat Rate; NWEA/Map, Uchicago/STEP</t>
  </si>
  <si>
    <t>Financial Services</t>
  </si>
  <si>
    <t>EdTec fees per contract</t>
  </si>
  <si>
    <t>Fiscal Agent Charges</t>
  </si>
  <si>
    <t>MNPS authorizer fee - capped at $35K</t>
  </si>
  <si>
    <t>Janitorial Services</t>
  </si>
  <si>
    <t>Cleaning Services</t>
  </si>
  <si>
    <t>$5,200/month; Republic Services/BMH Solutions</t>
  </si>
  <si>
    <t>Landscaping Services</t>
  </si>
  <si>
    <t>$3K/year for playground/lawn mulch, $500/month for service; Bishop's Lawn Care</t>
  </si>
  <si>
    <t>Pest Control</t>
  </si>
  <si>
    <t>$70/month; Cook's Pest Control</t>
  </si>
  <si>
    <t>Janitorial Services - 4</t>
  </si>
  <si>
    <t>Janitorial Services - 5</t>
  </si>
  <si>
    <t>Laundry Service</t>
  </si>
  <si>
    <t>Operating Lease Payments</t>
  </si>
  <si>
    <t>Legal Services</t>
  </si>
  <si>
    <t>reserve</t>
  </si>
  <si>
    <t>Licenses</t>
  </si>
  <si>
    <t>Maintenance Agreements</t>
  </si>
  <si>
    <t>Maintenance &amp; Repair Services - Building</t>
  </si>
  <si>
    <t>Flat rate; general maintenance fees for building upkeep</t>
  </si>
  <si>
    <t>Maintenance &amp; Repair Services - Equipment</t>
  </si>
  <si>
    <t>Maintenance &amp; Repair Services - Office Equipment</t>
  </si>
  <si>
    <t>Maintenance &amp; Repair Services - Vehicles</t>
  </si>
  <si>
    <t>Matching Share</t>
  </si>
  <si>
    <t>Medical and Dental Services</t>
  </si>
  <si>
    <t>Payments to Schools - Breakfast</t>
  </si>
  <si>
    <t>Rev Foods; $305 per student</t>
  </si>
  <si>
    <t>Payments to Schools - Lunch</t>
  </si>
  <si>
    <t>Rev Foods; $481 per student</t>
  </si>
  <si>
    <t>Payments to Schools - Other</t>
  </si>
  <si>
    <t>Rev Foods; $145 per student</t>
  </si>
  <si>
    <t>Payments to Schools - Other USDA</t>
  </si>
  <si>
    <t>Postal Charges</t>
  </si>
  <si>
    <t>$3/student; USPS, FedEx, UPS expenses</t>
  </si>
  <si>
    <t>Printing-Stationary-Forms</t>
  </si>
  <si>
    <t>Rentals</t>
  </si>
  <si>
    <t>Rentals - Facilities</t>
  </si>
  <si>
    <t>Transportation - Other Than Students</t>
  </si>
  <si>
    <t>Travel</t>
  </si>
  <si>
    <t>Tuition</t>
  </si>
  <si>
    <t>Disposal Fees</t>
  </si>
  <si>
    <t>Permits</t>
  </si>
  <si>
    <t>Flat rate; food permit, TN secretary of state fee</t>
  </si>
  <si>
    <t>Penalties</t>
  </si>
  <si>
    <t>Maintenance &amp; Repair Services - Records</t>
  </si>
  <si>
    <t>Contracts for Substitute Teachers - Certified</t>
  </si>
  <si>
    <t>Contracts for Substitute Teachers - Non-Certified</t>
  </si>
  <si>
    <t>Class Management Software</t>
  </si>
  <si>
    <t>Flat rate; Deans List software, Whetstone</t>
  </si>
  <si>
    <t>$6K per trimester + $7K 4th grade trip</t>
  </si>
  <si>
    <t>Fundraising Expenses</t>
  </si>
  <si>
    <t>Flat rate; expenses related to Jazz with Purpose event</t>
  </si>
  <si>
    <t>Grant Writer</t>
  </si>
  <si>
    <t>Internet &amp; Website Fees</t>
  </si>
  <si>
    <t>Payroll Services</t>
  </si>
  <si>
    <t>$84 per FTE - EdTec to code</t>
  </si>
  <si>
    <t>Prior Year Expense - not accrued</t>
  </si>
  <si>
    <t>FY20 expenses - EdTec to code</t>
  </si>
  <si>
    <t>Security</t>
  </si>
  <si>
    <t>$417/month; ADS/Unlimited - monthly security monitoring</t>
  </si>
  <si>
    <t>Sports</t>
  </si>
  <si>
    <t>Flat rate; AJ Screen Printing for jerseys</t>
  </si>
  <si>
    <t>Staff Recruiting</t>
  </si>
  <si>
    <t>Flat rate; Indeed, general staff recruiting expenses</t>
  </si>
  <si>
    <t>Staff Recruiting - TFA</t>
  </si>
  <si>
    <t>Staff Retention</t>
  </si>
  <si>
    <t>Student Activities</t>
  </si>
  <si>
    <t>Flat rate</t>
  </si>
  <si>
    <t>Student Recruitment</t>
  </si>
  <si>
    <t>Flat rate; canvassing, events, general student recruitment expenses</t>
  </si>
  <si>
    <t>Student Culture</t>
  </si>
  <si>
    <t>Parent Meetings</t>
  </si>
  <si>
    <t>Flat rate; 3 Parent Univ nights</t>
  </si>
  <si>
    <t>Student Activities - 4</t>
  </si>
  <si>
    <t>Student Activities - 5</t>
  </si>
  <si>
    <t>Student Activities - 6</t>
  </si>
  <si>
    <t>Student Health Services</t>
  </si>
  <si>
    <t>Student Information System</t>
  </si>
  <si>
    <t>Flat rate; Illuminate</t>
  </si>
  <si>
    <t>Student Information System - 1</t>
  </si>
  <si>
    <t>Student Information System - 2</t>
  </si>
  <si>
    <t>Student Information System - 3</t>
  </si>
  <si>
    <t>Student Information System - 4</t>
  </si>
  <si>
    <t>Student Information System - 5</t>
  </si>
  <si>
    <t>Technology Services</t>
  </si>
  <si>
    <t xml:space="preserve">$5,407/month; Technology Lab; monthly IT support fee </t>
  </si>
  <si>
    <t>Transcript</t>
  </si>
  <si>
    <t>Transportation - Student</t>
  </si>
  <si>
    <t>FY22: $70K per 4 Bus Routes; Wise Coaches</t>
  </si>
  <si>
    <t>Tutor</t>
  </si>
  <si>
    <t>Other Contracted Services</t>
  </si>
  <si>
    <t>Other Contracted Services - 1</t>
  </si>
  <si>
    <t>TFA</t>
  </si>
  <si>
    <t>FY22: 3 new, 1 returning corps members + 2 potential with 5th grade</t>
  </si>
  <si>
    <t>School Food Solutions</t>
  </si>
  <si>
    <t>Other Contracted Services - 4</t>
  </si>
  <si>
    <t>Other Contracted Services - 5</t>
  </si>
  <si>
    <t>SUBTOTAL - Contracted Services</t>
  </si>
  <si>
    <t>Basic Skills Materials</t>
  </si>
  <si>
    <t>Custodial Supplies</t>
  </si>
  <si>
    <t>$26/student; BMH Solutions, Amazon, etc.</t>
  </si>
  <si>
    <t>Data Processing Supplies</t>
  </si>
  <si>
    <t>Drugs &amp; Medical Supplies</t>
  </si>
  <si>
    <t>Duplicating Supplies</t>
  </si>
  <si>
    <t>Electricity</t>
  </si>
  <si>
    <t>Equipment and Machinery Parts</t>
  </si>
  <si>
    <t>Copier Lease</t>
  </si>
  <si>
    <t>Equipment &amp; Machinery Parts - 2</t>
  </si>
  <si>
    <t>Equipment &amp; Machinery Parts - 3</t>
  </si>
  <si>
    <t>Equipment &amp; Machinery Parts - 4</t>
  </si>
  <si>
    <t>Equipment &amp; Machinery Parts - 5</t>
  </si>
  <si>
    <t>Food Preparation Supplies</t>
  </si>
  <si>
    <t>Food Supplies</t>
  </si>
  <si>
    <t>$423/month; Staff snacks, water, PD food in house, etc.</t>
  </si>
  <si>
    <t>Garage Supplies</t>
  </si>
  <si>
    <t>Gasoline</t>
  </si>
  <si>
    <t>General Construction Materials</t>
  </si>
  <si>
    <t>Instructional Materials and Supplies</t>
  </si>
  <si>
    <t>Kindergarten Textbooks</t>
  </si>
  <si>
    <t>Library Books &amp; Media</t>
  </si>
  <si>
    <t>Library Books</t>
  </si>
  <si>
    <t>Book Club</t>
  </si>
  <si>
    <t>Library Books/Media - 3</t>
  </si>
  <si>
    <t>Library Books/Media - 4</t>
  </si>
  <si>
    <t>Library Books/Media - 5</t>
  </si>
  <si>
    <t>Natural Gas</t>
  </si>
  <si>
    <t>Office Supplies</t>
  </si>
  <si>
    <t>$2,000/month; Staples/Amazon purchases for staff usage</t>
  </si>
  <si>
    <t>Periodicals</t>
  </si>
  <si>
    <t>T &amp; I Construction Materials</t>
  </si>
  <si>
    <t>Textbooks</t>
  </si>
  <si>
    <t>$88 per student; includes Mike's Printing</t>
  </si>
  <si>
    <t>Flat rate; Educational Outfitters; student uniforms</t>
  </si>
  <si>
    <t>Utilities</t>
  </si>
  <si>
    <t>$5K/month; NES, Metro Water, DI Pathways, Piedmont Natural Gas</t>
  </si>
  <si>
    <t>Phone &amp; Fax Service</t>
  </si>
  <si>
    <t>$2250/mo; Jive, Comcast, Metrofax</t>
  </si>
  <si>
    <t>Internet</t>
  </si>
  <si>
    <t>Waste</t>
  </si>
  <si>
    <t>Gas</t>
  </si>
  <si>
    <t>Utilities - 5</t>
  </si>
  <si>
    <t>Vehicle Parts</t>
  </si>
  <si>
    <t>Water &amp; Sewer</t>
  </si>
  <si>
    <t>Yearbook</t>
  </si>
  <si>
    <t>Instructional Supplies &amp; Materials</t>
  </si>
  <si>
    <t>$118/student</t>
  </si>
  <si>
    <t>Copier Usage Fees</t>
  </si>
  <si>
    <t>$101/student; NovaTech - contract + overage fees</t>
  </si>
  <si>
    <t>Printing Paper</t>
  </si>
  <si>
    <t>$32 per student</t>
  </si>
  <si>
    <t>Summer School Supplies</t>
  </si>
  <si>
    <t>Teacher Supplies</t>
  </si>
  <si>
    <t>Student Supplies</t>
  </si>
  <si>
    <t>Assessment Supplies</t>
  </si>
  <si>
    <t>After School Supplies</t>
  </si>
  <si>
    <t>Instructional Signage</t>
  </si>
  <si>
    <t>Band/Music Supplies &amp; Repairs</t>
  </si>
  <si>
    <t>Flat rate; Woodwind, Bandwagon Music; musical instruments/repairs</t>
  </si>
  <si>
    <t>Building Decorum</t>
  </si>
  <si>
    <t>Gifts &amp; Awards</t>
  </si>
  <si>
    <t>$2.60 per student</t>
  </si>
  <si>
    <t>Non-Instructional Student Materials &amp; Supplies - 3</t>
  </si>
  <si>
    <t>Non-Instructional Student Materials &amp; Supplies - 4</t>
  </si>
  <si>
    <t>Non-Instructional Student Materials &amp; Supplies - 5</t>
  </si>
  <si>
    <t>Other</t>
  </si>
  <si>
    <t>Graduation</t>
  </si>
  <si>
    <t>$17 per student</t>
  </si>
  <si>
    <t>Professional Development Supplies</t>
  </si>
  <si>
    <t>$930 per FTE</t>
  </si>
  <si>
    <t>Educational Software</t>
  </si>
  <si>
    <t>Equipment - Computers</t>
  </si>
  <si>
    <t>LN to f/u for FY22-26</t>
  </si>
  <si>
    <t>Student Computers</t>
  </si>
  <si>
    <t>Instructional Technology</t>
  </si>
  <si>
    <t>Books &amp; Supplies - 1099 reimbursable expenses</t>
  </si>
  <si>
    <t>Other Supplies &amp; Materials</t>
  </si>
  <si>
    <t>Staff Gifts and Awards</t>
  </si>
  <si>
    <t>$312 per FTE</t>
  </si>
  <si>
    <t>Community Engagement Funds</t>
  </si>
  <si>
    <t xml:space="preserve">Flat rate; Mt. Zion gala, Knowledge Matters; misc events </t>
  </si>
  <si>
    <t>Covid-19/Reopening Supplies</t>
  </si>
  <si>
    <t>desk shields, PPE, etc.</t>
  </si>
  <si>
    <t>Holiday Bonus</t>
  </si>
  <si>
    <t xml:space="preserve">Flat rate; mid-year holiday bonus (moved from PR) </t>
  </si>
  <si>
    <t>Leadership Development</t>
  </si>
  <si>
    <t>Flat rate; PD for leadership team</t>
  </si>
  <si>
    <t>Other Supplies &amp; Materials 6</t>
  </si>
  <si>
    <t>SUBTOTAL - Supplies &amp; Materials</t>
  </si>
  <si>
    <t>Boiler Insurance</t>
  </si>
  <si>
    <t>Building &amp; Content Insurance</t>
  </si>
  <si>
    <t>Excess Risk Insurance</t>
  </si>
  <si>
    <t>Indirect Cost</t>
  </si>
  <si>
    <t>Judgements</t>
  </si>
  <si>
    <t>Liability Insurance</t>
  </si>
  <si>
    <t>$87/student; policy from Martin &amp; Zerfoss (includes Cincinnati Insurance, Employers Preferred)</t>
  </si>
  <si>
    <t>Medical Claims</t>
  </si>
  <si>
    <t>Premium on Corporate Surety Bonds</t>
  </si>
  <si>
    <t>Trustee Commissions</t>
  </si>
  <si>
    <t>Vehicle and Equipment Insurance</t>
  </si>
  <si>
    <t>Withholding Tax</t>
  </si>
  <si>
    <t>Worker's Compensation Insurance</t>
  </si>
  <si>
    <t>Depreciation</t>
  </si>
  <si>
    <t>Based on auditor's fixed asset schedule; coded by EdTec</t>
  </si>
  <si>
    <t>Liability Claims</t>
  </si>
  <si>
    <t>Other Self-Insured Claims</t>
  </si>
  <si>
    <t>Property Insurance</t>
  </si>
  <si>
    <t>In-Service - Staff Development</t>
  </si>
  <si>
    <t>In-Service - Staff Development - Food</t>
  </si>
  <si>
    <t>Fines, Assessments and Penalties</t>
  </si>
  <si>
    <t>Criminal Investigation of Applicants</t>
  </si>
  <si>
    <t>Refund to Applicant for TBI Criminal Investigation</t>
  </si>
  <si>
    <t>Fee Waivers</t>
  </si>
  <si>
    <t>Bad Debt expense</t>
  </si>
  <si>
    <t>Transfers of Other Funds</t>
  </si>
  <si>
    <t>All Other Charges</t>
  </si>
  <si>
    <t>Temporary JEs</t>
  </si>
  <si>
    <t>SUBTOTAL - Other Charges</t>
  </si>
  <si>
    <t>Principal on Bonds</t>
  </si>
  <si>
    <t>Principal on Notes</t>
  </si>
  <si>
    <t>Interest on Bonds</t>
  </si>
  <si>
    <t>Interest on Notes</t>
  </si>
  <si>
    <t xml:space="preserve">based on current amort schedules for NFF + Pinnacle loans </t>
  </si>
  <si>
    <t>Principal on Capitalized Leases</t>
  </si>
  <si>
    <t>Interest on Capitalized Leases</t>
  </si>
  <si>
    <t>Principal on Other Loans</t>
  </si>
  <si>
    <t>Interest on Other Loans</t>
  </si>
  <si>
    <t>Mortgage Interest - 1</t>
  </si>
  <si>
    <t>Mortgage Interest - 2</t>
  </si>
  <si>
    <t>Mortgage Interest - 3</t>
  </si>
  <si>
    <t>Mortgage Interest - 4</t>
  </si>
  <si>
    <t>Mortgage Interest - 5</t>
  </si>
  <si>
    <t>Principal on Debt Service Contribution to Primary Government</t>
  </si>
  <si>
    <t>Other Debt Service</t>
  </si>
  <si>
    <t>SUBTOTAL - Debt Service</t>
  </si>
  <si>
    <t>Capital Outlay</t>
  </si>
  <si>
    <t>Administration Equipment</t>
  </si>
  <si>
    <t>Attendance Equipment</t>
  </si>
  <si>
    <t>Building Construction</t>
  </si>
  <si>
    <t>Building Improvements</t>
  </si>
  <si>
    <t>Data Processing Equipment</t>
  </si>
  <si>
    <t>Food Service Equipment</t>
  </si>
  <si>
    <t>Furniture &amp; Fixtures</t>
  </si>
  <si>
    <t>replacement furniture</t>
  </si>
  <si>
    <t>Land</t>
  </si>
  <si>
    <t>Maintenance Equipment</t>
  </si>
  <si>
    <t>Office Equipment</t>
  </si>
  <si>
    <t>Plant Operation Equipment</t>
  </si>
  <si>
    <t>Regular Instruction Equipment</t>
  </si>
  <si>
    <t>Site Development</t>
  </si>
  <si>
    <t>Special Education Equipment</t>
  </si>
  <si>
    <t>Transportation Equipment</t>
  </si>
  <si>
    <t>Vocational Instruction Equipment</t>
  </si>
  <si>
    <t>Health Equipment</t>
  </si>
  <si>
    <t>Other Equipment</t>
  </si>
  <si>
    <t>Other Capital Outlay</t>
  </si>
  <si>
    <t>SUBTOTAL - Capital Expenses</t>
  </si>
  <si>
    <t>SUBTOTAL - Group 8</t>
  </si>
  <si>
    <t>TOTAL EXPENSES</t>
  </si>
  <si>
    <t xml:space="preserve">Feb Forecast </t>
  </si>
  <si>
    <t xml:space="preserve">May Forecast </t>
  </si>
  <si>
    <t xml:space="preserve">Variance: May Forecast  vs Feb Forecast </t>
  </si>
  <si>
    <t>Forecast</t>
  </si>
  <si>
    <t>0009-000-000</t>
  </si>
  <si>
    <t>Total</t>
  </si>
  <si>
    <t>Monthly Cash Forecast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</si>
  <si>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</si>
  <si>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</si>
  <si>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</si>
  <si>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</si>
  <si>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</si>
  <si>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</si>
  <si>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</si>
  <si>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</si>
  <si>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</si>
  <si>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</si>
  <si>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</si>
  <si>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</si>
  <si>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Remaining</t>
  </si>
  <si>
    <t>Actuals</t>
  </si>
  <si>
    <t>Balance</t>
  </si>
  <si>
    <t>Beginning Cash</t>
  </si>
  <si>
    <t>Operating Cash Inflow (Outflow)</t>
  </si>
  <si>
    <t>Revenues - Prior Year Accruals</t>
  </si>
  <si>
    <t>Accounts Receivable - Current Year</t>
  </si>
  <si>
    <t>Other Assets</t>
  </si>
  <si>
    <t>Fixed Assets</t>
  </si>
  <si>
    <t>Due To (From)</t>
  </si>
  <si>
    <t>Expenses - Prior Year Accruals</t>
  </si>
  <si>
    <t>Accounts Payable - Current Year</t>
  </si>
  <si>
    <t>Summerholdback for Teachers</t>
  </si>
  <si>
    <t>Loans Payable (Current)</t>
  </si>
  <si>
    <t>Loans Payable (Long Term)</t>
  </si>
  <si>
    <t>Other Liabilites</t>
  </si>
  <si>
    <t>Other Adjustments</t>
  </si>
  <si>
    <t>Ending Cash</t>
  </si>
  <si>
    <t>Days Cash on Hand</t>
  </si>
  <si>
    <t>Payroll Report</t>
  </si>
  <si>
    <t>Payroll</t>
  </si>
  <si>
    <t>Base Salary</t>
  </si>
  <si>
    <t>Total Paid</t>
  </si>
  <si>
    <t>FTE Count</t>
  </si>
  <si>
    <t>Head Count</t>
  </si>
  <si>
    <t>Last Name</t>
  </si>
  <si>
    <t>First Name</t>
  </si>
  <si>
    <t>Position Name</t>
  </si>
  <si>
    <t>Start Date (if new)</t>
  </si>
  <si>
    <t>Budget Category</t>
  </si>
  <si>
    <t>Click here and insert LID</t>
  </si>
  <si>
    <t>Alexander</t>
  </si>
  <si>
    <t>Marquise</t>
  </si>
  <si>
    <t>Grade Level Teacher - K</t>
  </si>
  <si>
    <t>Armstrong</t>
  </si>
  <si>
    <t>Darren</t>
  </si>
  <si>
    <t>Director of Public Engagement</t>
  </si>
  <si>
    <t>Bascom</t>
  </si>
  <si>
    <t>Melinda</t>
  </si>
  <si>
    <t>Skills Teacher</t>
  </si>
  <si>
    <t>Beck</t>
  </si>
  <si>
    <t>Samantha</t>
  </si>
  <si>
    <t>Office Assistant</t>
  </si>
  <si>
    <t>Brooks</t>
  </si>
  <si>
    <t>Jordaun</t>
  </si>
  <si>
    <t>Grade Level Teacher - 4</t>
  </si>
  <si>
    <t>Courtney</t>
  </si>
  <si>
    <t>Content Specialist</t>
  </si>
  <si>
    <t>Brown</t>
  </si>
  <si>
    <t>ShaRicka</t>
  </si>
  <si>
    <t>Churchwell</t>
  </si>
  <si>
    <t>Robert</t>
  </si>
  <si>
    <t>Grade Level Teacher - 1</t>
  </si>
  <si>
    <t>Clark</t>
  </si>
  <si>
    <t>Alayshia</t>
  </si>
  <si>
    <t>Grade Level Teacher - 3</t>
  </si>
  <si>
    <t>Cox</t>
  </si>
  <si>
    <t>Jennifer</t>
  </si>
  <si>
    <t>Grade Level Teacher - 2</t>
  </si>
  <si>
    <t>Sean</t>
  </si>
  <si>
    <t xml:space="preserve">Enrichment Teacher - PE </t>
  </si>
  <si>
    <t>Crockett</t>
  </si>
  <si>
    <t>Tryphena</t>
  </si>
  <si>
    <t>Degler</t>
  </si>
  <si>
    <t>Christopher</t>
  </si>
  <si>
    <t>Enrichment Teacher - Music</t>
  </si>
  <si>
    <t>Dye</t>
  </si>
  <si>
    <t>Sarah</t>
  </si>
  <si>
    <t>Fitzgerald</t>
  </si>
  <si>
    <t>Madeline</t>
  </si>
  <si>
    <t>Fox</t>
  </si>
  <si>
    <t>Mackenzie</t>
  </si>
  <si>
    <t>Gallagher</t>
  </si>
  <si>
    <t>Myleah</t>
  </si>
  <si>
    <t>Gregg</t>
  </si>
  <si>
    <t>Jasmine</t>
  </si>
  <si>
    <t>Hargrove</t>
  </si>
  <si>
    <t>Delvis</t>
  </si>
  <si>
    <t>Office Manager</t>
  </si>
  <si>
    <t>Harpold</t>
  </si>
  <si>
    <t>Christina</t>
  </si>
  <si>
    <t>Henry</t>
  </si>
  <si>
    <t>Dania</t>
  </si>
  <si>
    <t>Virtual Teacher</t>
  </si>
  <si>
    <t>Hughes</t>
  </si>
  <si>
    <t>Brandon</t>
  </si>
  <si>
    <t>Operations Assistant</t>
  </si>
  <si>
    <t>Lloyd</t>
  </si>
  <si>
    <t>Kayla</t>
  </si>
  <si>
    <t>Fellow / Teacher</t>
  </si>
  <si>
    <t>Matthews</t>
  </si>
  <si>
    <t>Jason</t>
  </si>
  <si>
    <t>Operations Manager</t>
  </si>
  <si>
    <t>Murphy</t>
  </si>
  <si>
    <t>Rian</t>
  </si>
  <si>
    <t>Nance</t>
  </si>
  <si>
    <t>Phyllis</t>
  </si>
  <si>
    <t>School Assistant</t>
  </si>
  <si>
    <t>Nelligan</t>
  </si>
  <si>
    <t>Katherine</t>
  </si>
  <si>
    <t>Newman</t>
  </si>
  <si>
    <t>Lagra</t>
  </si>
  <si>
    <t>Head of School</t>
  </si>
  <si>
    <t>O'Mary</t>
  </si>
  <si>
    <t>Emily</t>
  </si>
  <si>
    <t>Parker</t>
  </si>
  <si>
    <t>Onya</t>
  </si>
  <si>
    <t>Family Coordinator</t>
  </si>
  <si>
    <t>Patterson Williams</t>
  </si>
  <si>
    <t>Abiola</t>
  </si>
  <si>
    <t>SPED Coordinator</t>
  </si>
  <si>
    <t>Porter</t>
  </si>
  <si>
    <t>Tanjaree</t>
  </si>
  <si>
    <t>Enrichment Teacher - Movement</t>
  </si>
  <si>
    <t>Putnam</t>
  </si>
  <si>
    <t>Brandy</t>
  </si>
  <si>
    <t>Redden</t>
  </si>
  <si>
    <t>Keara</t>
  </si>
  <si>
    <t>Russell</t>
  </si>
  <si>
    <t>Shauna</t>
  </si>
  <si>
    <t>Director of Academics</t>
  </si>
  <si>
    <t>Serling</t>
  </si>
  <si>
    <t>Hannah</t>
  </si>
  <si>
    <t>Skokna</t>
  </si>
  <si>
    <t>Jacquie</t>
  </si>
  <si>
    <t>Sorrell</t>
  </si>
  <si>
    <t>Deondre</t>
  </si>
  <si>
    <t>Stackhouse</t>
  </si>
  <si>
    <t>Tipton</t>
  </si>
  <si>
    <t>Tikoya</t>
  </si>
  <si>
    <t>Dean of Scholars</t>
  </si>
  <si>
    <t>Urness</t>
  </si>
  <si>
    <t>Lillian</t>
  </si>
  <si>
    <t>Teacher</t>
  </si>
  <si>
    <t>Waites</t>
  </si>
  <si>
    <t>Meredith</t>
  </si>
  <si>
    <t>Way</t>
  </si>
  <si>
    <t>Colby</t>
  </si>
  <si>
    <t>Webb</t>
  </si>
  <si>
    <t>Yolanda</t>
  </si>
  <si>
    <t>Weston</t>
  </si>
  <si>
    <t>Bri'Angela</t>
  </si>
  <si>
    <t>Whetzel</t>
  </si>
  <si>
    <t>Colleen</t>
  </si>
  <si>
    <t>zzTBD</t>
  </si>
  <si>
    <t>TBD</t>
  </si>
  <si>
    <t>Operations Coordinator</t>
  </si>
  <si>
    <t>Enrichment - PE Teacher</t>
  </si>
  <si>
    <t>Milliken</t>
  </si>
  <si>
    <t>Jena</t>
  </si>
  <si>
    <t>Leadership Fellow</t>
  </si>
  <si>
    <t>Davis</t>
  </si>
  <si>
    <t>Terrye</t>
  </si>
  <si>
    <t>Roberson</t>
  </si>
  <si>
    <t>Sybia</t>
  </si>
  <si>
    <t>Payroll Total</t>
  </si>
  <si>
    <t>Extra Pay</t>
  </si>
  <si>
    <t>Description</t>
  </si>
  <si>
    <t>Performance Bonus</t>
  </si>
  <si>
    <t>Leadership Bonus</t>
  </si>
  <si>
    <t>Attendance Bonus</t>
  </si>
  <si>
    <t>Bus Stipends</t>
  </si>
  <si>
    <t>Ops Stipends</t>
  </si>
  <si>
    <t>Extra Pay Total</t>
  </si>
  <si>
    <t>Personnel Summary</t>
  </si>
  <si>
    <t>Total FTE Count</t>
  </si>
  <si>
    <t>Teacher FTE Count</t>
  </si>
  <si>
    <t>Total Headcount</t>
  </si>
  <si>
    <t>Teacher Headcount</t>
  </si>
  <si>
    <t>Payroll Rates</t>
  </si>
  <si>
    <t>Driver/ Rate Type</t>
  </si>
  <si>
    <t>Revenues and related expenses</t>
  </si>
  <si>
    <t>Statewide Assumptions</t>
  </si>
  <si>
    <t>SCS Transportation</t>
  </si>
  <si>
    <t>SCS Non-Transportation</t>
  </si>
  <si>
    <t>MNPS-Sped</t>
  </si>
  <si>
    <t>Authorizer Fee % of BEP</t>
  </si>
  <si>
    <t>Authorizer Fee Maximum</t>
  </si>
  <si>
    <t>School Assumptions</t>
  </si>
  <si>
    <t>Custom BEP</t>
  </si>
  <si>
    <t>CY ADM</t>
  </si>
  <si>
    <t>Custom SpEd</t>
  </si>
  <si>
    <t>Custom Authorizer Fee</t>
  </si>
  <si>
    <t>Benefits</t>
  </si>
  <si>
    <t>TCRS Legacy Certified</t>
  </si>
  <si>
    <t>% of elligible payroll</t>
  </si>
  <si>
    <t>TCRS Hybrid Certified</t>
  </si>
  <si>
    <t>TCRS Classified</t>
  </si>
  <si>
    <t>Metro Support</t>
  </si>
  <si>
    <t>Other Retirement 1</t>
  </si>
  <si>
    <t>Other Retirement 2</t>
  </si>
  <si>
    <t>SSI Tax Base</t>
  </si>
  <si>
    <t>Medicare</t>
  </si>
  <si>
    <t>% of total payroll</t>
  </si>
  <si>
    <t>Health Increase</t>
  </si>
  <si>
    <t>H&amp;W Annual Cost Per Person</t>
  </si>
  <si>
    <t>FY20 Total (9/9/19)</t>
  </si>
  <si>
    <t>In Lieu Medical Stipend</t>
  </si>
  <si>
    <t>Annual stipend</t>
  </si>
  <si>
    <t>FUTA %</t>
  </si>
  <si>
    <t>FUTA Tax Base</t>
  </si>
  <si>
    <t>SUTA %</t>
  </si>
  <si>
    <t>SUTA Tax Base</t>
  </si>
  <si>
    <t>Workers Comp</t>
  </si>
  <si>
    <t>Year 2 Cash Flow</t>
  </si>
  <si>
    <t xml:space="preserve">Choose Year:   </t>
  </si>
  <si>
    <t>Cash Balance - Actuals</t>
  </si>
  <si>
    <t>Cash Balance - Forecast</t>
  </si>
  <si>
    <t>Ending Fund Balance (incl. Depreciation)</t>
  </si>
  <si>
    <t>Ending Fund Balance as % of Expenses</t>
  </si>
  <si>
    <t>Variance</t>
  </si>
  <si>
    <t>Prior Budget Draft</t>
  </si>
  <si>
    <t>Current Budget Draft</t>
  </si>
  <si>
    <t>Multi-year Cash Flow</t>
  </si>
  <si>
    <t>(To adjust years, hide/unhide corresponding rows)</t>
  </si>
  <si>
    <t>Beginning Balance</t>
  </si>
  <si>
    <t>Fund Balance Over Time</t>
  </si>
  <si>
    <t>Change in EFB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</si>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</sst>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[&gt;=0.5]_(* #,##0_);[&lt;=-0.5]_(* \(#,##0\);_(* &quot;-&quot;??_);_(@_)"/>
    <numFmt numFmtId="168" formatCode="&quot;$&quot;#,##0"/>
  </numFmts>
  <fonts count="23" x14ac:knownFonts="1">
    <font>
      <sz val="11"/>
      <color theme="1"/>
      <name val="Arial"/>
    </font>
    <font>
      <b/>
      <sz val="12"/>
      <color theme="1"/>
      <name val="Arial"/>
    </font>
    <font>
      <sz val="9"/>
      <color theme="1"/>
      <name val="Arial"/>
    </font>
    <font>
      <b/>
      <sz val="10"/>
      <color theme="1"/>
      <name val="Arial"/>
    </font>
    <font>
      <i/>
      <sz val="9"/>
      <color theme="1"/>
      <name val="Arial"/>
    </font>
    <font>
      <b/>
      <sz val="9"/>
      <color theme="1"/>
      <name val="Arial"/>
    </font>
    <font>
      <sz val="11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FF0000"/>
      <name val="Arial"/>
    </font>
    <font>
      <sz val="9"/>
      <color rgb="FFF2F2F2"/>
      <name val="Arial"/>
    </font>
    <font>
      <sz val="9"/>
      <color theme="0"/>
      <name val="Arial"/>
    </font>
    <font>
      <b/>
      <sz val="11"/>
      <color theme="1"/>
      <name val="Arial"/>
    </font>
    <font>
      <sz val="18"/>
      <color theme="1"/>
      <name val="Libre Franklin"/>
    </font>
    <font>
      <b/>
      <sz val="16"/>
      <color theme="0"/>
      <name val="Libre Franklin"/>
    </font>
    <font>
      <b/>
      <sz val="12"/>
      <color rgb="FF000000"/>
      <name val="Libre Franklin"/>
    </font>
    <font>
      <sz val="12"/>
      <color rgb="FF000000"/>
      <name val="Libre Franklin"/>
    </font>
    <font>
      <sz val="11"/>
      <color rgb="FF000000"/>
      <name val="Libre Franklin"/>
    </font>
    <font>
      <b/>
      <sz val="11"/>
      <color rgb="FF000000"/>
      <name val="Libre Franklin"/>
    </font>
    <font>
      <b/>
      <sz val="10"/>
      <color rgb="FF000000"/>
      <name val="Libre Franklin"/>
    </font>
    <font>
      <b/>
      <sz val="16"/>
      <color theme="1"/>
      <name val="Libre Franklin"/>
    </font>
    <font>
      <b/>
      <sz val="16"/>
      <color rgb="FF000000"/>
      <name val="Libre Franklin"/>
    </font>
    <font>
      <sz val="11"/>
      <color theme="1"/>
      <name val="Calibri"/>
    </font>
  </fonts>
  <fills count="1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7E6E6"/>
        <bgColor rgb="FFE7E6E6"/>
      </patternFill>
    </fill>
    <fill>
      <patternFill patternType="solid">
        <fgColor rgb="FFFFFFCC"/>
        <bgColor rgb="FFFFFFCC"/>
      </patternFill>
    </fill>
    <fill>
      <patternFill patternType="solid">
        <fgColor rgb="FF005C9A"/>
        <bgColor rgb="FF005C9A"/>
      </patternFill>
    </fill>
    <fill>
      <patternFill patternType="solid">
        <fgColor theme="5"/>
        <bgColor theme="5"/>
      </patternFill>
    </fill>
    <fill>
      <patternFill patternType="solid">
        <fgColor theme="4"/>
        <bgColor theme="4"/>
      </patternFill>
    </fill>
    <fill>
      <patternFill patternType="solid">
        <fgColor theme="6"/>
        <bgColor theme="6"/>
      </patternFill>
    </fill>
    <fill>
      <patternFill patternType="solid">
        <fgColor theme="7"/>
        <bgColor theme="7"/>
      </patternFill>
    </fill>
    <fill>
      <patternFill patternType="solid">
        <fgColor rgb="FFCBE5B6"/>
        <bgColor rgb="FFCBE5B6"/>
      </patternFill>
    </fill>
    <fill>
      <patternFill patternType="solid">
        <fgColor rgb="FFF4C79D"/>
        <bgColor rgb="FFF4C79D"/>
      </patternFill>
    </fill>
    <fill>
      <patternFill patternType="solid">
        <fgColor rgb="FFF2F2F2"/>
        <bgColor rgb="FFF2F2F2"/>
      </patternFill>
    </fill>
    <fill>
      <patternFill patternType="solid">
        <fgColor rgb="FFB2D992"/>
        <bgColor rgb="FFB2D992"/>
      </patternFill>
    </fill>
    <fill>
      <patternFill patternType="solid">
        <fgColor rgb="FFEEA25C"/>
        <bgColor rgb="FFEEA25C"/>
      </patternFill>
    </fill>
  </fills>
  <borders count="110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757070"/>
      </left>
      <right/>
      <top style="medium">
        <color rgb="FF757070"/>
      </top>
      <bottom/>
      <diagonal/>
    </border>
    <border>
      <left/>
      <right/>
      <top style="medium">
        <color rgb="FF757070"/>
      </top>
      <bottom/>
      <diagonal/>
    </border>
    <border>
      <left/>
      <right style="medium">
        <color rgb="FF757070"/>
      </right>
      <top style="medium">
        <color rgb="FF757070"/>
      </top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medium">
        <color rgb="FF757070"/>
      </left>
      <right/>
      <top/>
      <bottom/>
      <diagonal/>
    </border>
    <border>
      <left style="thin">
        <color rgb="FFD0CECE"/>
      </left>
      <right/>
      <top style="thin">
        <color rgb="FFD0CECE"/>
      </top>
      <bottom/>
      <diagonal/>
    </border>
    <border>
      <left/>
      <right/>
      <top style="thin">
        <color rgb="FFD0CECE"/>
      </top>
      <bottom/>
      <diagonal/>
    </border>
    <border>
      <left/>
      <right style="medium">
        <color rgb="FF757070"/>
      </right>
      <top style="thin">
        <color rgb="FFD0CECE"/>
      </top>
      <bottom/>
      <diagonal/>
    </border>
    <border>
      <left style="thin">
        <color rgb="FFD0CECE"/>
      </left>
      <right/>
      <top/>
      <bottom style="thin">
        <color rgb="FFD0CECE"/>
      </bottom>
      <diagonal/>
    </border>
    <border>
      <left/>
      <right/>
      <top/>
      <bottom style="thin">
        <color rgb="FFD0CECE"/>
      </bottom>
      <diagonal/>
    </border>
    <border>
      <left/>
      <right style="medium">
        <color rgb="FF757070"/>
      </right>
      <top/>
      <bottom style="thin">
        <color rgb="FFD0CECE"/>
      </bottom>
      <diagonal/>
    </border>
    <border>
      <left style="thin">
        <color rgb="FFBFBFBF"/>
      </left>
      <right/>
      <top style="thin">
        <color rgb="FFBFBFBF"/>
      </top>
      <bottom style="thick">
        <color rgb="FFFFFFFF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rgb="FF757070"/>
      </right>
      <top/>
      <bottom/>
      <diagonal/>
    </border>
    <border>
      <left style="thin">
        <color rgb="FFBFBFBF"/>
      </left>
      <right/>
      <top style="thick">
        <color rgb="FFFFFFFF"/>
      </top>
      <bottom/>
      <diagonal/>
    </border>
    <border>
      <left style="thin">
        <color rgb="FFD0CECE"/>
      </left>
      <right/>
      <top style="medium">
        <color theme="0"/>
      </top>
      <bottom/>
      <diagonal/>
    </border>
    <border>
      <left/>
      <right style="thin">
        <color rgb="FFD0CECE"/>
      </right>
      <top style="medium">
        <color theme="0"/>
      </top>
      <bottom/>
      <diagonal/>
    </border>
    <border>
      <left style="thin">
        <color rgb="FFD0CECE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D0CECE"/>
      </bottom>
      <diagonal/>
    </border>
    <border>
      <left/>
      <right style="thin">
        <color rgb="FFBFBFBF"/>
      </right>
      <top/>
      <bottom style="thin">
        <color rgb="FFD0CECE"/>
      </bottom>
      <diagonal/>
    </border>
    <border>
      <left style="thin">
        <color rgb="FFBFBFBF"/>
      </left>
      <right style="thin">
        <color rgb="FFBFBFBF"/>
      </right>
      <top/>
      <bottom style="thin">
        <color rgb="FFD0CECE"/>
      </bottom>
      <diagonal/>
    </border>
    <border>
      <left style="thin">
        <color rgb="FFBFBFBF"/>
      </left>
      <right style="thin">
        <color rgb="FFD0CECE"/>
      </right>
      <top/>
      <bottom style="thin">
        <color rgb="FFD0CECE"/>
      </bottom>
      <diagonal/>
    </border>
    <border>
      <left style="medium">
        <color rgb="FF757070"/>
      </left>
      <right style="thin">
        <color rgb="FFE7E6E6"/>
      </right>
      <top style="thin">
        <color rgb="FFE7E6E6"/>
      </top>
      <bottom/>
      <diagonal/>
    </border>
    <border>
      <left style="thin">
        <color rgb="FFBFBFBF"/>
      </left>
      <right/>
      <top style="thin">
        <color rgb="FFD0CECE"/>
      </top>
      <bottom style="thin">
        <color rgb="FFBFBFBF"/>
      </bottom>
      <diagonal/>
    </border>
    <border>
      <left/>
      <right style="thin">
        <color rgb="FFBFBFBF"/>
      </right>
      <top style="thin">
        <color rgb="FFD0CECE"/>
      </top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medium">
        <color rgb="FF757070"/>
      </left>
      <right style="thin">
        <color rgb="FFE7E6E6"/>
      </right>
      <top/>
      <bottom style="thin">
        <color rgb="FFE7E6E6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000000"/>
      </bottom>
      <diagonal/>
    </border>
    <border>
      <left/>
      <right style="thin">
        <color rgb="FFBFBFBF"/>
      </right>
      <top style="thin">
        <color rgb="FFBFBFBF"/>
      </top>
      <bottom style="thin">
        <color rgb="FF00000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000000"/>
      </bottom>
      <diagonal/>
    </border>
    <border>
      <left style="thin">
        <color rgb="FFBFBFBF"/>
      </left>
      <right style="thin">
        <color rgb="FFBFBFBF"/>
      </right>
      <top/>
      <bottom style="medium">
        <color rgb="FFFFFFFF"/>
      </bottom>
      <diagonal/>
    </border>
    <border>
      <left style="thin">
        <color rgb="FFBFBFBF"/>
      </left>
      <right/>
      <top style="thin">
        <color rgb="FF000000"/>
      </top>
      <bottom style="medium">
        <color rgb="FFFFFFFF"/>
      </bottom>
      <diagonal/>
    </border>
    <border>
      <left/>
      <right style="thin">
        <color rgb="FFBFBFBF"/>
      </right>
      <top style="thin">
        <color rgb="FF000000"/>
      </top>
      <bottom style="medium">
        <color rgb="FFFFFFFF"/>
      </bottom>
      <diagonal/>
    </border>
    <border>
      <left style="thin">
        <color rgb="FFBFBFBF"/>
      </left>
      <right style="thin">
        <color rgb="FFBFBFBF"/>
      </right>
      <top style="thin">
        <color rgb="FF000000"/>
      </top>
      <bottom style="medium">
        <color rgb="FFFFFFFF"/>
      </bottom>
      <diagonal/>
    </border>
    <border>
      <left style="thin">
        <color rgb="FFBFBFBF"/>
      </left>
      <right/>
      <top style="medium">
        <color rgb="FFFFFFFF"/>
      </top>
      <bottom/>
      <diagonal/>
    </border>
    <border>
      <left style="thin">
        <color rgb="FFBFBFBF"/>
      </left>
      <right/>
      <top style="medium">
        <color rgb="FFFFFFFF"/>
      </top>
      <bottom style="thin">
        <color rgb="FFBFBFBF"/>
      </bottom>
      <diagonal/>
    </border>
    <border>
      <left/>
      <right style="thin">
        <color rgb="FFBFBFBF"/>
      </right>
      <top style="medium">
        <color rgb="FFFFFFFF"/>
      </top>
      <bottom style="thin">
        <color rgb="FFBFBFBF"/>
      </bottom>
      <diagonal/>
    </border>
    <border>
      <left/>
      <right style="thin">
        <color rgb="FFBFBFBF"/>
      </right>
      <top style="medium">
        <color rgb="FFFFFFFF"/>
      </top>
      <bottom/>
      <diagonal/>
    </border>
    <border>
      <left style="thin">
        <color rgb="FFBFBFBF"/>
      </left>
      <right style="thin">
        <color rgb="FFBFBFBF"/>
      </right>
      <top style="medium">
        <color rgb="FFFFFFF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000000"/>
      </bottom>
      <diagonal/>
    </border>
    <border>
      <left style="thin">
        <color rgb="FFBFBFBF"/>
      </left>
      <right style="thin">
        <color rgb="FFBFBFBF"/>
      </right>
      <top/>
      <bottom style="thin">
        <color rgb="FF000000"/>
      </bottom>
      <diagonal/>
    </border>
    <border>
      <left style="thin">
        <color rgb="FFBFBFBF"/>
      </left>
      <right/>
      <top style="thin">
        <color rgb="FF000000"/>
      </top>
      <bottom/>
      <diagonal/>
    </border>
    <border>
      <left/>
      <right style="thin">
        <color rgb="FFBFBFBF"/>
      </right>
      <top style="thin">
        <color rgb="FF000000"/>
      </top>
      <bottom/>
      <diagonal/>
    </border>
    <border>
      <left style="thin">
        <color rgb="FFBFBFBF"/>
      </left>
      <right style="thin">
        <color rgb="FFBFBFBF"/>
      </right>
      <top style="thin">
        <color rgb="FF000000"/>
      </top>
      <bottom/>
      <diagonal/>
    </border>
    <border>
      <left style="thin">
        <color rgb="FFBFBFBF"/>
      </left>
      <right/>
      <top/>
      <bottom style="medium">
        <color rgb="FFFFFFFF"/>
      </bottom>
      <diagonal/>
    </border>
    <border>
      <left style="thin">
        <color rgb="FFBFBFBF"/>
      </left>
      <right/>
      <top/>
      <bottom style="thick">
        <color rgb="FF000000"/>
      </bottom>
      <diagonal/>
    </border>
    <border>
      <left/>
      <right style="thin">
        <color rgb="FFBFBFBF"/>
      </right>
      <top/>
      <bottom style="thick">
        <color rgb="FF000000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 style="thick">
        <color rgb="FF000000"/>
      </top>
      <bottom style="thin">
        <color rgb="FFBFBFBF"/>
      </bottom>
      <diagonal/>
    </border>
    <border>
      <left/>
      <right style="thin">
        <color rgb="FFBFBFBF"/>
      </right>
      <top style="thick">
        <color rgb="FF000000"/>
      </top>
      <bottom style="thin">
        <color rgb="FFBFBFBF"/>
      </bottom>
      <diagonal/>
    </border>
    <border>
      <left/>
      <right style="thin">
        <color rgb="FFBFBFBF"/>
      </right>
      <top style="thick">
        <color rgb="FF000000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ck">
        <color rgb="FF000000"/>
      </top>
      <bottom style="thin">
        <color rgb="FFBFBFBF"/>
      </bottom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medium">
        <color rgb="FFFFFFFF"/>
      </bottom>
      <diagonal/>
    </border>
    <border>
      <left/>
      <right style="thin">
        <color rgb="FFBFBFBF"/>
      </right>
      <top style="thin">
        <color rgb="FFBFBFBF"/>
      </top>
      <bottom style="medium">
        <color rgb="FFFFFFFF"/>
      </bottom>
      <diagonal/>
    </border>
    <border>
      <left style="thin">
        <color rgb="FFBFBFBF"/>
      </left>
      <right/>
      <top style="medium">
        <color rgb="FFFFFFFF"/>
      </top>
      <bottom style="thin">
        <color rgb="FFD9D9D9"/>
      </bottom>
      <diagonal/>
    </border>
    <border>
      <left/>
      <right style="thin">
        <color rgb="FFBFBFBF"/>
      </right>
      <top style="medium">
        <color rgb="FFFFFFFF"/>
      </top>
      <bottom style="thin">
        <color rgb="FFD9D9D9"/>
      </bottom>
      <diagonal/>
    </border>
    <border>
      <left style="thin">
        <color rgb="FFBFBFBF"/>
      </left>
      <right style="thin">
        <color rgb="FFBFBFBF"/>
      </right>
      <top style="medium">
        <color rgb="FFFFFFFF"/>
      </top>
      <bottom style="thin">
        <color rgb="FFD9D9D9"/>
      </bottom>
      <diagonal/>
    </border>
    <border>
      <left style="thin">
        <color rgb="FFBFBFBF"/>
      </left>
      <right/>
      <top style="thin">
        <color rgb="FFD9D9D9"/>
      </top>
      <bottom style="medium">
        <color rgb="FFFFFFFF"/>
      </bottom>
      <diagonal/>
    </border>
    <border>
      <left/>
      <right style="thin">
        <color rgb="FFBFBFBF"/>
      </right>
      <top style="thin">
        <color rgb="FFD9D9D9"/>
      </top>
      <bottom style="medium">
        <color rgb="FFFFFFFF"/>
      </bottom>
      <diagonal/>
    </border>
    <border>
      <left style="thin">
        <color rgb="FFBFBFBF"/>
      </left>
      <right style="thin">
        <color rgb="FFBFBFBF"/>
      </right>
      <top style="thin">
        <color rgb="FFD9D9D9"/>
      </top>
      <bottom style="medium">
        <color rgb="FFFFFFF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rgb="FFFFFFF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medium">
        <color rgb="FF757070"/>
      </left>
      <right/>
      <top/>
      <bottom style="medium">
        <color rgb="FF757070"/>
      </bottom>
      <diagonal/>
    </border>
    <border>
      <left/>
      <right/>
      <top/>
      <bottom style="medium">
        <color rgb="FF757070"/>
      </bottom>
      <diagonal/>
    </border>
    <border>
      <left/>
      <right style="medium">
        <color rgb="FF757070"/>
      </right>
      <top/>
      <bottom style="medium">
        <color rgb="FF757070"/>
      </bottom>
      <diagonal/>
    </border>
    <border>
      <left/>
      <right/>
      <top style="medium">
        <color rgb="FF757070"/>
      </top>
      <bottom style="medium">
        <color rgb="FF757070"/>
      </bottom>
      <diagonal/>
    </border>
    <border>
      <left style="medium">
        <color rgb="FF757070"/>
      </left>
      <right/>
      <top style="medium">
        <color rgb="FF757070"/>
      </top>
      <bottom style="thin">
        <color rgb="FFD0CECE"/>
      </bottom>
      <diagonal/>
    </border>
    <border>
      <left/>
      <right/>
      <top style="medium">
        <color rgb="FF757070"/>
      </top>
      <bottom style="thin">
        <color rgb="FFD0CECE"/>
      </bottom>
      <diagonal/>
    </border>
    <border>
      <left/>
      <right style="medium">
        <color rgb="FF757070"/>
      </right>
      <top style="medium">
        <color rgb="FF757070"/>
      </top>
      <bottom style="thin">
        <color rgb="FFD0CECE"/>
      </bottom>
      <diagonal/>
    </border>
    <border>
      <left style="medium">
        <color rgb="FF757070"/>
      </left>
      <right/>
      <top style="thin">
        <color rgb="FFD0CECE"/>
      </top>
      <bottom style="thin">
        <color rgb="FFD0CECE"/>
      </bottom>
      <diagonal/>
    </border>
    <border>
      <left/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medium">
        <color rgb="FF757070"/>
      </left>
      <right style="thin">
        <color rgb="FFD0CECE"/>
      </right>
      <top style="thin">
        <color rgb="FFD0CECE"/>
      </top>
      <bottom/>
      <diagonal/>
    </border>
    <border>
      <left/>
      <right style="thin">
        <color rgb="FFD0CECE"/>
      </right>
      <top/>
      <bottom/>
      <diagonal/>
    </border>
    <border>
      <left style="medium">
        <color rgb="FF757070"/>
      </left>
      <right style="thin">
        <color rgb="FFD0CECE"/>
      </right>
      <top/>
      <bottom/>
      <diagonal/>
    </border>
    <border>
      <left style="medium">
        <color rgb="FF757070"/>
      </left>
      <right style="thin">
        <color rgb="FFD0CECE"/>
      </right>
      <top/>
      <bottom style="thin">
        <color rgb="FFD0CECE"/>
      </bottom>
      <diagonal/>
    </border>
    <border>
      <left style="medium">
        <color rgb="FF757070"/>
      </left>
      <right/>
      <top/>
      <bottom style="thin">
        <color rgb="FFD0CECE"/>
      </bottom>
      <diagonal/>
    </border>
    <border>
      <left/>
      <right style="thin">
        <color rgb="FFD0CECE"/>
      </right>
      <top/>
      <bottom style="thin">
        <color rgb="FFD0CECE"/>
      </bottom>
      <diagonal/>
    </border>
  </borders>
  <cellStyleXfs count="1">
    <xf numFmtId="0" fontId="0" fillId="0" borderId="0"/>
  </cellStyleXfs>
  <cellXfs count="387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/>
    <xf numFmtId="49" fontId="2" fillId="0" borderId="0" xfId="0" applyNumberFormat="1" applyFont="1"/>
    <xf numFmtId="0" fontId="5" fillId="0" borderId="0" xfId="0" applyFont="1"/>
    <xf numFmtId="0" fontId="2" fillId="0" borderId="1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49" fontId="5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49" fontId="2" fillId="0" borderId="0" xfId="0" applyNumberFormat="1" applyFont="1" applyAlignment="1">
      <alignment vertical="top"/>
    </xf>
    <xf numFmtId="0" fontId="7" fillId="0" borderId="0" xfId="0" applyFont="1" applyAlignment="1">
      <alignment horizontal="left" vertical="top"/>
    </xf>
    <xf numFmtId="41" fontId="2" fillId="0" borderId="0" xfId="0" applyNumberFormat="1" applyFont="1" applyAlignment="1">
      <alignment vertical="top"/>
    </xf>
    <xf numFmtId="164" fontId="2" fillId="0" borderId="0" xfId="0" applyNumberFormat="1" applyFont="1" applyAlignment="1">
      <alignment vertical="top"/>
    </xf>
    <xf numFmtId="49" fontId="8" fillId="0" borderId="0" xfId="0" applyNumberFormat="1" applyFont="1" applyAlignment="1">
      <alignment horizontal="left" vertical="top"/>
    </xf>
    <xf numFmtId="41" fontId="5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49" fontId="7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top"/>
    </xf>
    <xf numFmtId="49" fontId="8" fillId="0" borderId="5" xfId="0" applyNumberFormat="1" applyFont="1" applyBorder="1" applyAlignment="1">
      <alignment horizontal="left" vertical="top"/>
    </xf>
    <xf numFmtId="0" fontId="2" fillId="0" borderId="5" xfId="0" applyFont="1" applyBorder="1" applyAlignment="1">
      <alignment vertical="top"/>
    </xf>
    <xf numFmtId="41" fontId="5" fillId="0" borderId="5" xfId="0" applyNumberFormat="1" applyFont="1" applyBorder="1" applyAlignment="1">
      <alignment vertical="top"/>
    </xf>
    <xf numFmtId="164" fontId="5" fillId="0" borderId="5" xfId="0" applyNumberFormat="1" applyFont="1" applyBorder="1" applyAlignment="1">
      <alignment vertical="top"/>
    </xf>
    <xf numFmtId="9" fontId="2" fillId="0" borderId="0" xfId="0" applyNumberFormat="1" applyFont="1" applyAlignment="1">
      <alignment vertical="top"/>
    </xf>
    <xf numFmtId="43" fontId="2" fillId="0" borderId="0" xfId="0" applyNumberFormat="1" applyFont="1" applyAlignment="1">
      <alignment vertical="top"/>
    </xf>
    <xf numFmtId="2" fontId="2" fillId="0" borderId="0" xfId="0" applyNumberFormat="1" applyFont="1" applyAlignment="1">
      <alignment horizontal="right" vertical="top"/>
    </xf>
    <xf numFmtId="165" fontId="2" fillId="0" borderId="0" xfId="0" applyNumberFormat="1" applyFont="1" applyAlignment="1">
      <alignment vertical="top"/>
    </xf>
    <xf numFmtId="49" fontId="5" fillId="0" borderId="0" xfId="0" applyNumberFormat="1" applyFont="1"/>
    <xf numFmtId="0" fontId="2" fillId="0" borderId="0" xfId="0" applyFont="1" applyAlignment="1">
      <alignment horizontal="left"/>
    </xf>
    <xf numFmtId="164" fontId="2" fillId="0" borderId="0" xfId="0" applyNumberFormat="1" applyFont="1"/>
    <xf numFmtId="164" fontId="5" fillId="0" borderId="0" xfId="0" applyNumberFormat="1" applyFont="1"/>
    <xf numFmtId="165" fontId="5" fillId="0" borderId="0" xfId="0" applyNumberFormat="1" applyFont="1"/>
    <xf numFmtId="165" fontId="5" fillId="0" borderId="0" xfId="0" applyNumberFormat="1" applyFont="1" applyAlignment="1">
      <alignment vertical="top"/>
    </xf>
    <xf numFmtId="165" fontId="5" fillId="0" borderId="0" xfId="0" applyNumberFormat="1" applyFont="1" applyAlignment="1">
      <alignment horizontal="left" wrapText="1"/>
    </xf>
    <xf numFmtId="166" fontId="5" fillId="0" borderId="0" xfId="0" applyNumberFormat="1" applyFont="1" applyAlignment="1">
      <alignment vertical="top"/>
    </xf>
    <xf numFmtId="166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49" fontId="5" fillId="0" borderId="0" xfId="0" applyNumberFormat="1" applyFont="1" applyAlignment="1">
      <alignment horizontal="left" vertical="top"/>
    </xf>
    <xf numFmtId="41" fontId="5" fillId="0" borderId="6" xfId="0" applyNumberFormat="1" applyFont="1" applyBorder="1" applyAlignment="1">
      <alignment vertical="top"/>
    </xf>
    <xf numFmtId="164" fontId="5" fillId="0" borderId="6" xfId="0" applyNumberFormat="1" applyFont="1" applyBorder="1" applyAlignment="1">
      <alignment vertical="top"/>
    </xf>
    <xf numFmtId="164" fontId="9" fillId="0" borderId="0" xfId="0" applyNumberFormat="1" applyFont="1" applyAlignment="1">
      <alignment vertical="top"/>
    </xf>
    <xf numFmtId="41" fontId="2" fillId="0" borderId="0" xfId="0" applyNumberFormat="1" applyFont="1"/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2" fillId="0" borderId="11" xfId="0" applyFont="1" applyBorder="1" applyAlignment="1">
      <alignment vertical="top"/>
    </xf>
    <xf numFmtId="164" fontId="2" fillId="0" borderId="11" xfId="0" applyNumberFormat="1" applyFont="1" applyBorder="1" applyAlignment="1">
      <alignment vertical="top"/>
    </xf>
    <xf numFmtId="41" fontId="2" fillId="0" borderId="11" xfId="0" applyNumberFormat="1" applyFont="1" applyBorder="1" applyAlignment="1">
      <alignment vertical="top"/>
    </xf>
    <xf numFmtId="164" fontId="5" fillId="0" borderId="11" xfId="0" applyNumberFormat="1" applyFont="1" applyBorder="1" applyAlignment="1">
      <alignment vertical="top"/>
    </xf>
    <xf numFmtId="41" fontId="5" fillId="0" borderId="11" xfId="0" applyNumberFormat="1" applyFont="1" applyBorder="1" applyAlignment="1">
      <alignment vertical="top"/>
    </xf>
    <xf numFmtId="164" fontId="5" fillId="0" borderId="12" xfId="0" applyNumberFormat="1" applyFont="1" applyBorder="1" applyAlignment="1">
      <alignment vertical="top"/>
    </xf>
    <xf numFmtId="0" fontId="5" fillId="0" borderId="5" xfId="0" applyFont="1" applyBorder="1" applyAlignment="1">
      <alignment vertical="top"/>
    </xf>
    <xf numFmtId="41" fontId="5" fillId="0" borderId="12" xfId="0" applyNumberFormat="1" applyFont="1" applyBorder="1" applyAlignment="1">
      <alignment vertical="top"/>
    </xf>
    <xf numFmtId="9" fontId="2" fillId="0" borderId="11" xfId="0" applyNumberFormat="1" applyFont="1" applyBorder="1" applyAlignment="1">
      <alignment vertical="top"/>
    </xf>
    <xf numFmtId="43" fontId="2" fillId="0" borderId="11" xfId="0" applyNumberFormat="1" applyFont="1" applyBorder="1" applyAlignment="1">
      <alignment vertical="top"/>
    </xf>
    <xf numFmtId="0" fontId="2" fillId="0" borderId="11" xfId="0" applyFont="1" applyBorder="1"/>
    <xf numFmtId="164" fontId="2" fillId="0" borderId="11" xfId="0" applyNumberFormat="1" applyFont="1" applyBorder="1"/>
    <xf numFmtId="0" fontId="5" fillId="0" borderId="11" xfId="0" applyFont="1" applyBorder="1"/>
    <xf numFmtId="164" fontId="5" fillId="0" borderId="11" xfId="0" applyNumberFormat="1" applyFont="1" applyBorder="1"/>
    <xf numFmtId="165" fontId="5" fillId="0" borderId="11" xfId="0" applyNumberFormat="1" applyFont="1" applyBorder="1" applyAlignment="1">
      <alignment vertical="top"/>
    </xf>
    <xf numFmtId="166" fontId="5" fillId="0" borderId="11" xfId="0" applyNumberFormat="1" applyFont="1" applyBorder="1" applyAlignment="1">
      <alignment vertical="top"/>
    </xf>
    <xf numFmtId="166" fontId="2" fillId="0" borderId="11" xfId="0" applyNumberFormat="1" applyFont="1" applyBorder="1" applyAlignment="1">
      <alignment vertical="top"/>
    </xf>
    <xf numFmtId="164" fontId="5" fillId="0" borderId="9" xfId="0" applyNumberFormat="1" applyFont="1" applyBorder="1" applyAlignment="1">
      <alignment vertical="top"/>
    </xf>
    <xf numFmtId="43" fontId="5" fillId="0" borderId="6" xfId="0" applyNumberFormat="1" applyFont="1" applyBorder="1" applyAlignment="1">
      <alignment vertical="top"/>
    </xf>
    <xf numFmtId="41" fontId="5" fillId="0" borderId="9" xfId="0" applyNumberFormat="1" applyFont="1" applyBorder="1" applyAlignment="1">
      <alignment vertical="top"/>
    </xf>
    <xf numFmtId="43" fontId="5" fillId="0" borderId="0" xfId="0" applyNumberFormat="1" applyFont="1" applyAlignment="1">
      <alignment vertical="top"/>
    </xf>
    <xf numFmtId="164" fontId="9" fillId="0" borderId="11" xfId="0" applyNumberFormat="1" applyFont="1" applyBorder="1" applyAlignment="1">
      <alignment vertical="top"/>
    </xf>
    <xf numFmtId="43" fontId="9" fillId="0" borderId="0" xfId="0" applyNumberFormat="1" applyFont="1" applyAlignment="1">
      <alignment vertical="top"/>
    </xf>
    <xf numFmtId="41" fontId="9" fillId="0" borderId="11" xfId="0" applyNumberFormat="1" applyFont="1" applyBorder="1" applyAlignment="1">
      <alignment vertical="top"/>
    </xf>
    <xf numFmtId="167" fontId="5" fillId="0" borderId="0" xfId="0" applyNumberFormat="1" applyFont="1" applyAlignment="1">
      <alignment vertical="top"/>
    </xf>
    <xf numFmtId="0" fontId="2" fillId="0" borderId="13" xfId="0" applyFont="1" applyBorder="1"/>
    <xf numFmtId="0" fontId="2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11" xfId="0" applyFont="1" applyBorder="1" applyAlignment="1">
      <alignment horizontal="left"/>
    </xf>
    <xf numFmtId="167" fontId="5" fillId="0" borderId="0" xfId="0" applyNumberFormat="1" applyFont="1"/>
    <xf numFmtId="167" fontId="5" fillId="0" borderId="16" xfId="0" applyNumberFormat="1" applyFont="1" applyBorder="1"/>
    <xf numFmtId="167" fontId="5" fillId="0" borderId="0" xfId="0" applyNumberFormat="1" applyFont="1" applyAlignment="1">
      <alignment horizontal="center"/>
    </xf>
    <xf numFmtId="167" fontId="5" fillId="0" borderId="16" xfId="0" applyNumberFormat="1" applyFont="1" applyBorder="1" applyAlignment="1">
      <alignment horizontal="center"/>
    </xf>
    <xf numFmtId="167" fontId="2" fillId="0" borderId="0" xfId="0" applyNumberFormat="1" applyFont="1"/>
    <xf numFmtId="167" fontId="2" fillId="0" borderId="16" xfId="0" applyNumberFormat="1" applyFont="1" applyBorder="1"/>
    <xf numFmtId="0" fontId="2" fillId="0" borderId="11" xfId="0" applyFont="1" applyBorder="1" applyAlignment="1">
      <alignment horizontal="left"/>
    </xf>
    <xf numFmtId="49" fontId="2" fillId="0" borderId="11" xfId="0" applyNumberFormat="1" applyFont="1" applyBorder="1"/>
    <xf numFmtId="0" fontId="5" fillId="0" borderId="8" xfId="0" applyFont="1" applyBorder="1"/>
    <xf numFmtId="0" fontId="2" fillId="0" borderId="3" xfId="0" applyFont="1" applyBorder="1"/>
    <xf numFmtId="167" fontId="5" fillId="0" borderId="3" xfId="0" applyNumberFormat="1" applyFont="1" applyBorder="1"/>
    <xf numFmtId="167" fontId="5" fillId="0" borderId="15" xfId="0" applyNumberFormat="1" applyFont="1" applyBorder="1"/>
    <xf numFmtId="0" fontId="5" fillId="0" borderId="12" xfId="0" applyFont="1" applyBorder="1"/>
    <xf numFmtId="0" fontId="2" fillId="0" borderId="5" xfId="0" applyFont="1" applyBorder="1"/>
    <xf numFmtId="167" fontId="5" fillId="0" borderId="5" xfId="0" applyNumberFormat="1" applyFont="1" applyBorder="1"/>
    <xf numFmtId="167" fontId="5" fillId="0" borderId="17" xfId="0" applyNumberFormat="1" applyFont="1" applyBorder="1"/>
    <xf numFmtId="1" fontId="2" fillId="0" borderId="0" xfId="0" applyNumberFormat="1" applyFont="1"/>
    <xf numFmtId="3" fontId="2" fillId="0" borderId="0" xfId="0" applyNumberFormat="1" applyFont="1"/>
    <xf numFmtId="43" fontId="2" fillId="0" borderId="0" xfId="0" applyNumberFormat="1" applyFont="1"/>
    <xf numFmtId="0" fontId="3" fillId="0" borderId="0" xfId="0" applyFont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0" fontId="3" fillId="0" borderId="1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5" fillId="0" borderId="9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164" fontId="10" fillId="0" borderId="3" xfId="0" quotePrefix="1" applyNumberFormat="1" applyFont="1" applyBorder="1" applyAlignment="1">
      <alignment horizontal="left"/>
    </xf>
    <xf numFmtId="164" fontId="2" fillId="0" borderId="3" xfId="0" applyNumberFormat="1" applyFont="1" applyBorder="1"/>
    <xf numFmtId="1" fontId="2" fillId="0" borderId="3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1" fontId="2" fillId="0" borderId="3" xfId="0" applyNumberFormat="1" applyFont="1" applyBorder="1"/>
    <xf numFmtId="43" fontId="2" fillId="0" borderId="3" xfId="0" applyNumberFormat="1" applyFont="1" applyBorder="1"/>
    <xf numFmtId="164" fontId="2" fillId="0" borderId="11" xfId="0" applyNumberFormat="1" applyFont="1" applyBorder="1" applyAlignment="1">
      <alignment horizontal="center"/>
    </xf>
    <xf numFmtId="14" fontId="2" fillId="0" borderId="0" xfId="0" applyNumberFormat="1" applyFont="1" applyAlignment="1">
      <alignment horizontal="center"/>
    </xf>
    <xf numFmtId="1" fontId="2" fillId="0" borderId="16" xfId="0" applyNumberFormat="1" applyFont="1" applyBorder="1" applyAlignment="1">
      <alignment horizontal="center"/>
    </xf>
    <xf numFmtId="164" fontId="2" fillId="0" borderId="20" xfId="0" applyNumberFormat="1" applyFont="1" applyBorder="1" applyAlignment="1">
      <alignment horizontal="center"/>
    </xf>
    <xf numFmtId="41" fontId="2" fillId="0" borderId="16" xfId="0" applyNumberFormat="1" applyFont="1" applyBorder="1"/>
    <xf numFmtId="41" fontId="2" fillId="0" borderId="11" xfId="0" applyNumberFormat="1" applyFont="1" applyBorder="1"/>
    <xf numFmtId="43" fontId="2" fillId="0" borderId="16" xfId="0" applyNumberFormat="1" applyFont="1" applyBorder="1"/>
    <xf numFmtId="164" fontId="2" fillId="2" borderId="0" xfId="0" applyNumberFormat="1" applyFont="1" applyFill="1"/>
    <xf numFmtId="14" fontId="2" fillId="2" borderId="0" xfId="0" applyNumberFormat="1" applyFont="1" applyFill="1" applyAlignment="1">
      <alignment horizontal="center"/>
    </xf>
    <xf numFmtId="1" fontId="2" fillId="2" borderId="16" xfId="0" applyNumberFormat="1" applyFont="1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41" fontId="2" fillId="2" borderId="0" xfId="0" applyNumberFormat="1" applyFont="1" applyFill="1"/>
    <xf numFmtId="0" fontId="2" fillId="2" borderId="0" xfId="0" applyFont="1" applyFill="1"/>
    <xf numFmtId="41" fontId="2" fillId="2" borderId="16" xfId="0" applyNumberFormat="1" applyFont="1" applyFill="1" applyBorder="1"/>
    <xf numFmtId="41" fontId="2" fillId="2" borderId="11" xfId="0" applyNumberFormat="1" applyFont="1" applyFill="1" applyBorder="1"/>
    <xf numFmtId="43" fontId="2" fillId="2" borderId="0" xfId="0" applyNumberFormat="1" applyFont="1" applyFill="1"/>
    <xf numFmtId="43" fontId="2" fillId="2" borderId="16" xfId="0" applyNumberFormat="1" applyFont="1" applyFill="1" applyBorder="1"/>
    <xf numFmtId="0" fontId="2" fillId="2" borderId="11" xfId="0" applyFont="1" applyFill="1" applyBorder="1"/>
    <xf numFmtId="164" fontId="2" fillId="0" borderId="0" xfId="0" applyNumberFormat="1" applyFont="1" applyAlignment="1">
      <alignment horizontal="left"/>
    </xf>
    <xf numFmtId="164" fontId="2" fillId="0" borderId="19" xfId="0" applyNumberFormat="1" applyFont="1" applyBorder="1" applyAlignment="1">
      <alignment horizontal="center"/>
    </xf>
    <xf numFmtId="164" fontId="5" fillId="0" borderId="9" xfId="0" applyNumberFormat="1" applyFont="1" applyBorder="1"/>
    <xf numFmtId="164" fontId="5" fillId="0" borderId="6" xfId="0" applyNumberFormat="1" applyFont="1" applyBorder="1"/>
    <xf numFmtId="1" fontId="5" fillId="0" borderId="10" xfId="0" applyNumberFormat="1" applyFont="1" applyBorder="1"/>
    <xf numFmtId="41" fontId="5" fillId="0" borderId="21" xfId="0" applyNumberFormat="1" applyFont="1" applyBorder="1"/>
    <xf numFmtId="41" fontId="5" fillId="0" borderId="6" xfId="0" applyNumberFormat="1" applyFont="1" applyBorder="1"/>
    <xf numFmtId="0" fontId="5" fillId="0" borderId="6" xfId="0" applyFont="1" applyBorder="1"/>
    <xf numFmtId="41" fontId="5" fillId="0" borderId="10" xfId="0" applyNumberFormat="1" applyFont="1" applyBorder="1"/>
    <xf numFmtId="41" fontId="5" fillId="0" borderId="9" xfId="0" applyNumberFormat="1" applyFont="1" applyBorder="1"/>
    <xf numFmtId="43" fontId="5" fillId="0" borderId="6" xfId="0" applyNumberFormat="1" applyFont="1" applyBorder="1"/>
    <xf numFmtId="43" fontId="5" fillId="0" borderId="10" xfId="0" applyNumberFormat="1" applyFont="1" applyBorder="1"/>
    <xf numFmtId="0" fontId="5" fillId="0" borderId="9" xfId="0" applyFont="1" applyBorder="1"/>
    <xf numFmtId="0" fontId="2" fillId="0" borderId="6" xfId="0" applyFont="1" applyBorder="1"/>
    <xf numFmtId="0" fontId="2" fillId="0" borderId="10" xfId="0" applyFont="1" applyBorder="1"/>
    <xf numFmtId="0" fontId="5" fillId="0" borderId="9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5" fillId="0" borderId="0" xfId="0" applyFont="1" applyAlignment="1">
      <alignment horizontal="left"/>
    </xf>
    <xf numFmtId="0" fontId="2" fillId="0" borderId="16" xfId="0" applyFont="1" applyBorder="1" applyAlignment="1">
      <alignment horizontal="center"/>
    </xf>
    <xf numFmtId="10" fontId="2" fillId="0" borderId="0" xfId="0" applyNumberFormat="1" applyFont="1"/>
    <xf numFmtId="0" fontId="5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left" wrapText="1"/>
    </xf>
    <xf numFmtId="0" fontId="10" fillId="0" borderId="0" xfId="0" applyFont="1"/>
    <xf numFmtId="41" fontId="10" fillId="0" borderId="0" xfId="0" applyNumberFormat="1" applyFont="1"/>
    <xf numFmtId="0" fontId="5" fillId="0" borderId="9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21" xfId="0" applyFont="1" applyBorder="1"/>
    <xf numFmtId="41" fontId="2" fillId="0" borderId="6" xfId="0" applyNumberFormat="1" applyFont="1" applyBorder="1"/>
    <xf numFmtId="0" fontId="2" fillId="0" borderId="8" xfId="0" applyFont="1" applyBorder="1"/>
    <xf numFmtId="0" fontId="2" fillId="0" borderId="16" xfId="0" applyFont="1" applyBorder="1"/>
    <xf numFmtId="0" fontId="5" fillId="0" borderId="9" xfId="0" applyFont="1" applyBorder="1" applyAlignment="1">
      <alignment horizontal="left"/>
    </xf>
    <xf numFmtId="0" fontId="5" fillId="0" borderId="10" xfId="0" applyFont="1" applyBorder="1"/>
    <xf numFmtId="0" fontId="5" fillId="0" borderId="4" xfId="0" applyFont="1" applyBorder="1"/>
    <xf numFmtId="41" fontId="5" fillId="0" borderId="0" xfId="0" applyNumberFormat="1" applyFont="1"/>
    <xf numFmtId="43" fontId="5" fillId="0" borderId="0" xfId="0" applyNumberFormat="1" applyFont="1"/>
    <xf numFmtId="9" fontId="2" fillId="0" borderId="0" xfId="0" applyNumberFormat="1" applyFont="1"/>
    <xf numFmtId="0" fontId="5" fillId="0" borderId="14" xfId="0" applyFont="1" applyBorder="1"/>
    <xf numFmtId="0" fontId="5" fillId="0" borderId="18" xfId="0" applyFont="1" applyBorder="1"/>
    <xf numFmtId="41" fontId="5" fillId="0" borderId="4" xfId="0" applyNumberFormat="1" applyFont="1" applyBorder="1"/>
    <xf numFmtId="41" fontId="2" fillId="0" borderId="14" xfId="0" applyNumberFormat="1" applyFont="1" applyBorder="1"/>
    <xf numFmtId="43" fontId="2" fillId="0" borderId="13" xfId="0" applyNumberFormat="1" applyFont="1" applyBorder="1"/>
    <xf numFmtId="43" fontId="2" fillId="0" borderId="4" xfId="0" applyNumberFormat="1" applyFont="1" applyBorder="1"/>
    <xf numFmtId="43" fontId="2" fillId="0" borderId="14" xfId="0" applyNumberFormat="1" applyFont="1" applyBorder="1"/>
    <xf numFmtId="0" fontId="5" fillId="0" borderId="16" xfId="0" applyFont="1" applyBorder="1"/>
    <xf numFmtId="0" fontId="5" fillId="0" borderId="20" xfId="0" applyFont="1" applyBorder="1"/>
    <xf numFmtId="43" fontId="2" fillId="0" borderId="11" xfId="0" applyNumberFormat="1" applyFont="1" applyBorder="1"/>
    <xf numFmtId="0" fontId="5" fillId="0" borderId="8" xfId="0" applyFont="1" applyBorder="1" applyAlignment="1">
      <alignment horizontal="left"/>
    </xf>
    <xf numFmtId="0" fontId="5" fillId="0" borderId="15" xfId="0" applyFont="1" applyBorder="1"/>
    <xf numFmtId="0" fontId="5" fillId="0" borderId="19" xfId="0" applyFont="1" applyBorder="1"/>
    <xf numFmtId="41" fontId="5" fillId="0" borderId="3" xfId="0" applyNumberFormat="1" applyFont="1" applyBorder="1"/>
    <xf numFmtId="0" fontId="5" fillId="0" borderId="3" xfId="0" applyFont="1" applyBorder="1"/>
    <xf numFmtId="41" fontId="2" fillId="0" borderId="15" xfId="0" applyNumberFormat="1" applyFont="1" applyBorder="1"/>
    <xf numFmtId="43" fontId="2" fillId="0" borderId="8" xfId="0" applyNumberFormat="1" applyFont="1" applyBorder="1"/>
    <xf numFmtId="43" fontId="2" fillId="0" borderId="15" xfId="0" applyNumberFormat="1" applyFont="1" applyBorder="1"/>
    <xf numFmtId="0" fontId="5" fillId="0" borderId="6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/>
    <xf numFmtId="0" fontId="2" fillId="0" borderId="15" xfId="0" applyFont="1" applyBorder="1"/>
    <xf numFmtId="164" fontId="2" fillId="0" borderId="6" xfId="0" applyNumberFormat="1" applyFont="1" applyBorder="1"/>
    <xf numFmtId="10" fontId="11" fillId="0" borderId="0" xfId="0" applyNumberFormat="1" applyFont="1" applyAlignment="1">
      <alignment horizontal="left"/>
    </xf>
    <xf numFmtId="10" fontId="2" fillId="0" borderId="0" xfId="0" applyNumberFormat="1" applyFont="1" applyAlignment="1">
      <alignment horizontal="right"/>
    </xf>
    <xf numFmtId="0" fontId="2" fillId="0" borderId="16" xfId="0" applyFont="1" applyBorder="1" applyAlignment="1">
      <alignment horizontal="right"/>
    </xf>
    <xf numFmtId="0" fontId="5" fillId="0" borderId="16" xfId="0" applyFont="1" applyBorder="1" applyAlignment="1">
      <alignment horizontal="left"/>
    </xf>
    <xf numFmtId="0" fontId="2" fillId="0" borderId="16" xfId="0" applyFont="1" applyBorder="1" applyAlignment="1">
      <alignment horizontal="left"/>
    </xf>
    <xf numFmtId="5" fontId="2" fillId="0" borderId="0" xfId="0" applyNumberFormat="1" applyFont="1" applyAlignment="1">
      <alignment horizontal="right"/>
    </xf>
    <xf numFmtId="10" fontId="10" fillId="0" borderId="0" xfId="0" applyNumberFormat="1" applyFont="1" applyAlignment="1">
      <alignment horizontal="right"/>
    </xf>
    <xf numFmtId="6" fontId="2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right"/>
    </xf>
    <xf numFmtId="0" fontId="2" fillId="0" borderId="8" xfId="0" applyFont="1" applyBorder="1" applyAlignment="1">
      <alignment horizontal="left"/>
    </xf>
    <xf numFmtId="10" fontId="2" fillId="0" borderId="3" xfId="0" applyNumberFormat="1" applyFont="1" applyBorder="1" applyAlignment="1">
      <alignment horizontal="right"/>
    </xf>
    <xf numFmtId="0" fontId="2" fillId="0" borderId="15" xfId="0" applyFont="1" applyBorder="1" applyAlignment="1">
      <alignment horizontal="left"/>
    </xf>
    <xf numFmtId="0" fontId="2" fillId="0" borderId="4" xfId="0" applyFont="1" applyBorder="1" applyAlignment="1">
      <alignment horizontal="right"/>
    </xf>
    <xf numFmtId="0" fontId="4" fillId="0" borderId="0" xfId="0" applyFont="1" applyAlignment="1">
      <alignment horizontal="center"/>
    </xf>
    <xf numFmtId="0" fontId="5" fillId="4" borderId="25" xfId="0" applyFont="1" applyFill="1" applyBorder="1" applyAlignment="1">
      <alignment horizontal="center"/>
    </xf>
    <xf numFmtId="0" fontId="2" fillId="0" borderId="26" xfId="0" applyFont="1" applyBorder="1"/>
    <xf numFmtId="0" fontId="5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13" fillId="5" borderId="33" xfId="0" applyFont="1" applyFill="1" applyBorder="1" applyAlignment="1">
      <alignment horizontal="left" wrapText="1" readingOrder="1"/>
    </xf>
    <xf numFmtId="0" fontId="14" fillId="6" borderId="36" xfId="0" applyFont="1" applyFill="1" applyBorder="1" applyAlignment="1">
      <alignment horizontal="right" wrapText="1" readingOrder="1"/>
    </xf>
    <xf numFmtId="0" fontId="14" fillId="7" borderId="36" xfId="0" applyFont="1" applyFill="1" applyBorder="1" applyAlignment="1">
      <alignment horizontal="right" wrapText="1" readingOrder="1"/>
    </xf>
    <xf numFmtId="0" fontId="14" fillId="8" borderId="36" xfId="0" applyFont="1" applyFill="1" applyBorder="1" applyAlignment="1">
      <alignment horizontal="right" wrapText="1" readingOrder="1"/>
    </xf>
    <xf numFmtId="0" fontId="14" fillId="9" borderId="36" xfId="0" applyFont="1" applyFill="1" applyBorder="1" applyAlignment="1">
      <alignment horizontal="right" wrapText="1" readingOrder="1"/>
    </xf>
    <xf numFmtId="0" fontId="2" fillId="0" borderId="37" xfId="0" applyFont="1" applyBorder="1"/>
    <xf numFmtId="0" fontId="13" fillId="0" borderId="38" xfId="0" applyFont="1" applyBorder="1" applyAlignment="1">
      <alignment horizontal="left" wrapText="1" readingOrder="1"/>
    </xf>
    <xf numFmtId="0" fontId="15" fillId="0" borderId="41" xfId="0" applyFont="1" applyBorder="1" applyAlignment="1">
      <alignment horizontal="right" wrapText="1" readingOrder="1"/>
    </xf>
    <xf numFmtId="0" fontId="15" fillId="0" borderId="42" xfId="0" applyFont="1" applyBorder="1" applyAlignment="1">
      <alignment horizontal="right" wrapText="1" readingOrder="1"/>
    </xf>
    <xf numFmtId="164" fontId="2" fillId="0" borderId="37" xfId="0" applyNumberFormat="1" applyFont="1" applyBorder="1"/>
    <xf numFmtId="164" fontId="17" fillId="0" borderId="44" xfId="0" applyNumberFormat="1" applyFont="1" applyBorder="1" applyAlignment="1">
      <alignment horizontal="left" wrapText="1" readingOrder="1"/>
    </xf>
    <xf numFmtId="164" fontId="17" fillId="0" borderId="45" xfId="0" applyNumberFormat="1" applyFont="1" applyBorder="1" applyAlignment="1">
      <alignment horizontal="left" wrapText="1" readingOrder="1"/>
    </xf>
    <xf numFmtId="164" fontId="17" fillId="0" borderId="43" xfId="0" applyNumberFormat="1" applyFont="1" applyBorder="1" applyAlignment="1">
      <alignment horizontal="left" wrapText="1" readingOrder="1"/>
    </xf>
    <xf numFmtId="164" fontId="17" fillId="0" borderId="46" xfId="0" applyNumberFormat="1" applyFont="1" applyBorder="1" applyAlignment="1">
      <alignment horizontal="left" wrapText="1" readingOrder="1"/>
    </xf>
    <xf numFmtId="0" fontId="2" fillId="4" borderId="47" xfId="0" applyFont="1" applyFill="1" applyBorder="1"/>
    <xf numFmtId="164" fontId="17" fillId="0" borderId="50" xfId="0" applyNumberFormat="1" applyFont="1" applyBorder="1" applyAlignment="1">
      <alignment horizontal="left" wrapText="1" readingOrder="1"/>
    </xf>
    <xf numFmtId="164" fontId="17" fillId="0" borderId="51" xfId="0" applyNumberFormat="1" applyFont="1" applyBorder="1" applyAlignment="1">
      <alignment horizontal="left" wrapText="1" readingOrder="1"/>
    </xf>
    <xf numFmtId="0" fontId="2" fillId="4" borderId="52" xfId="0" applyFont="1" applyFill="1" applyBorder="1"/>
    <xf numFmtId="164" fontId="17" fillId="0" borderId="54" xfId="0" applyNumberFormat="1" applyFont="1" applyBorder="1" applyAlignment="1">
      <alignment horizontal="left" wrapText="1" readingOrder="1"/>
    </xf>
    <xf numFmtId="164" fontId="17" fillId="0" borderId="55" xfId="0" applyNumberFormat="1" applyFont="1" applyBorder="1" applyAlignment="1">
      <alignment horizontal="left" wrapText="1" readingOrder="1"/>
    </xf>
    <xf numFmtId="164" fontId="17" fillId="0" borderId="57" xfId="0" applyNumberFormat="1" applyFont="1" applyBorder="1" applyAlignment="1">
      <alignment horizontal="left" wrapText="1" readingOrder="1"/>
    </xf>
    <xf numFmtId="164" fontId="17" fillId="0" borderId="58" xfId="0" applyNumberFormat="1" applyFont="1" applyBorder="1" applyAlignment="1">
      <alignment horizontal="left" wrapText="1" readingOrder="1"/>
    </xf>
    <xf numFmtId="164" fontId="18" fillId="0" borderId="61" xfId="0" applyNumberFormat="1" applyFont="1" applyBorder="1" applyAlignment="1">
      <alignment horizontal="left" vertical="center" wrapText="1" readingOrder="1"/>
    </xf>
    <xf numFmtId="164" fontId="18" fillId="0" borderId="62" xfId="0" applyNumberFormat="1" applyFont="1" applyBorder="1" applyAlignment="1">
      <alignment horizontal="left" vertical="center" wrapText="1" readingOrder="1"/>
    </xf>
    <xf numFmtId="0" fontId="17" fillId="0" borderId="63" xfId="0" applyFont="1" applyBorder="1" applyAlignment="1">
      <alignment horizontal="left" vertical="center" wrapText="1" readingOrder="1"/>
    </xf>
    <xf numFmtId="0" fontId="19" fillId="0" borderId="64" xfId="0" applyFont="1" applyBorder="1" applyAlignment="1">
      <alignment horizontal="left" wrapText="1" readingOrder="1"/>
    </xf>
    <xf numFmtId="0" fontId="19" fillId="0" borderId="65" xfId="0" applyFont="1" applyBorder="1" applyAlignment="1">
      <alignment horizontal="left" wrapText="1" readingOrder="1"/>
    </xf>
    <xf numFmtId="164" fontId="18" fillId="0" borderId="66" xfId="0" applyNumberFormat="1" applyFont="1" applyBorder="1" applyAlignment="1">
      <alignment horizontal="left" wrapText="1" readingOrder="1"/>
    </xf>
    <xf numFmtId="164" fontId="18" fillId="0" borderId="67" xfId="0" applyNumberFormat="1" applyFont="1" applyBorder="1" applyAlignment="1">
      <alignment horizontal="left" wrapText="1" readingOrder="1"/>
    </xf>
    <xf numFmtId="164" fontId="17" fillId="0" borderId="69" xfId="0" applyNumberFormat="1" applyFont="1" applyBorder="1" applyAlignment="1">
      <alignment horizontal="left" wrapText="1" readingOrder="1"/>
    </xf>
    <xf numFmtId="164" fontId="17" fillId="0" borderId="70" xfId="0" applyNumberFormat="1" applyFont="1" applyBorder="1" applyAlignment="1">
      <alignment horizontal="left" wrapText="1" readingOrder="1"/>
    </xf>
    <xf numFmtId="164" fontId="18" fillId="0" borderId="72" xfId="0" applyNumberFormat="1" applyFont="1" applyBorder="1" applyAlignment="1">
      <alignment horizontal="left" wrapText="1" readingOrder="1"/>
    </xf>
    <xf numFmtId="164" fontId="18" fillId="0" borderId="73" xfId="0" applyNumberFormat="1" applyFont="1" applyBorder="1" applyAlignment="1">
      <alignment horizontal="left" wrapText="1" readingOrder="1"/>
    </xf>
    <xf numFmtId="0" fontId="17" fillId="0" borderId="74" xfId="0" applyFont="1" applyBorder="1" applyAlignment="1">
      <alignment horizontal="center" vertical="center" wrapText="1" readingOrder="1"/>
    </xf>
    <xf numFmtId="0" fontId="19" fillId="0" borderId="75" xfId="0" applyFont="1" applyBorder="1" applyAlignment="1">
      <alignment horizontal="left" wrapText="1" readingOrder="1"/>
    </xf>
    <xf numFmtId="0" fontId="19" fillId="0" borderId="76" xfId="0" applyFont="1" applyBorder="1" applyAlignment="1">
      <alignment horizontal="left" wrapText="1" readingOrder="1"/>
    </xf>
    <xf numFmtId="3" fontId="18" fillId="0" borderId="77" xfId="0" applyNumberFormat="1" applyFont="1" applyBorder="1" applyAlignment="1">
      <alignment horizontal="left" wrapText="1" readingOrder="1"/>
    </xf>
    <xf numFmtId="3" fontId="18" fillId="0" borderId="42" xfId="0" applyNumberFormat="1" applyFont="1" applyBorder="1" applyAlignment="1">
      <alignment horizontal="left" wrapText="1" readingOrder="1"/>
    </xf>
    <xf numFmtId="0" fontId="13" fillId="0" borderId="64" xfId="0" applyFont="1" applyBorder="1" applyAlignment="1">
      <alignment horizontal="left" vertical="center" wrapText="1" readingOrder="1"/>
    </xf>
    <xf numFmtId="164" fontId="18" fillId="10" borderId="80" xfId="0" applyNumberFormat="1" applyFont="1" applyFill="1" applyBorder="1" applyAlignment="1">
      <alignment horizontal="left" vertical="center" wrapText="1" readingOrder="1"/>
    </xf>
    <xf numFmtId="164" fontId="18" fillId="10" borderId="81" xfId="0" applyNumberFormat="1" applyFont="1" applyFill="1" applyBorder="1" applyAlignment="1">
      <alignment horizontal="left" vertical="center" wrapText="1" readingOrder="1"/>
    </xf>
    <xf numFmtId="0" fontId="13" fillId="0" borderId="82" xfId="0" applyFont="1" applyBorder="1" applyAlignment="1">
      <alignment horizontal="left" vertical="center" wrapText="1" readingOrder="1"/>
    </xf>
    <xf numFmtId="0" fontId="18" fillId="0" borderId="83" xfId="0" applyFont="1" applyBorder="1" applyAlignment="1">
      <alignment horizontal="left" vertical="center" wrapText="1" readingOrder="1"/>
    </xf>
    <xf numFmtId="0" fontId="18" fillId="0" borderId="84" xfId="0" applyFont="1" applyBorder="1" applyAlignment="1">
      <alignment horizontal="left" vertical="center" wrapText="1" readingOrder="1"/>
    </xf>
    <xf numFmtId="37" fontId="18" fillId="0" borderId="77" xfId="0" applyNumberFormat="1" applyFont="1" applyBorder="1" applyAlignment="1">
      <alignment horizontal="left" vertical="center" wrapText="1" readingOrder="1"/>
    </xf>
    <xf numFmtId="37" fontId="18" fillId="0" borderId="42" xfId="0" applyNumberFormat="1" applyFont="1" applyBorder="1" applyAlignment="1">
      <alignment horizontal="left" vertical="center" wrapText="1" readingOrder="1"/>
    </xf>
    <xf numFmtId="0" fontId="17" fillId="0" borderId="82" xfId="0" applyFont="1" applyBorder="1" applyAlignment="1">
      <alignment horizontal="center" vertical="center" wrapText="1" readingOrder="1"/>
    </xf>
    <xf numFmtId="164" fontId="17" fillId="0" borderId="86" xfId="0" applyNumberFormat="1" applyFont="1" applyBorder="1" applyAlignment="1">
      <alignment horizontal="left" wrapText="1" readingOrder="1"/>
    </xf>
    <xf numFmtId="164" fontId="17" fillId="0" borderId="87" xfId="0" applyNumberFormat="1" applyFont="1" applyBorder="1" applyAlignment="1">
      <alignment horizontal="left" wrapText="1" readingOrder="1"/>
    </xf>
    <xf numFmtId="164" fontId="17" fillId="0" borderId="89" xfId="0" applyNumberFormat="1" applyFont="1" applyBorder="1" applyAlignment="1">
      <alignment horizontal="left" wrapText="1" readingOrder="1"/>
    </xf>
    <xf numFmtId="164" fontId="17" fillId="0" borderId="90" xfId="0" applyNumberFormat="1" applyFont="1" applyBorder="1" applyAlignment="1">
      <alignment horizontal="left" wrapText="1" readingOrder="1"/>
    </xf>
    <xf numFmtId="0" fontId="17" fillId="0" borderId="91" xfId="0" applyFont="1" applyBorder="1" applyAlignment="1">
      <alignment horizontal="center" vertical="center" wrapText="1" readingOrder="1"/>
    </xf>
    <xf numFmtId="0" fontId="13" fillId="0" borderId="64" xfId="0" applyFont="1" applyBorder="1" applyAlignment="1">
      <alignment horizontal="left" wrapText="1" readingOrder="1"/>
    </xf>
    <xf numFmtId="0" fontId="13" fillId="0" borderId="65" xfId="0" applyFont="1" applyBorder="1" applyAlignment="1">
      <alignment horizontal="left" wrapText="1" readingOrder="1"/>
    </xf>
    <xf numFmtId="0" fontId="13" fillId="0" borderId="65" xfId="0" applyFont="1" applyBorder="1" applyAlignment="1">
      <alignment horizontal="left" wrapText="1" readingOrder="1"/>
    </xf>
    <xf numFmtId="0" fontId="17" fillId="0" borderId="92" xfId="0" applyFont="1" applyBorder="1" applyAlignment="1">
      <alignment horizontal="left" wrapText="1" readingOrder="1"/>
    </xf>
    <xf numFmtId="0" fontId="13" fillId="0" borderId="92" xfId="0" applyFont="1" applyBorder="1" applyAlignment="1">
      <alignment horizontal="left" wrapText="1" readingOrder="1"/>
    </xf>
    <xf numFmtId="164" fontId="18" fillId="11" borderId="55" xfId="0" applyNumberFormat="1" applyFont="1" applyFill="1" applyBorder="1" applyAlignment="1">
      <alignment horizontal="left" wrapText="1" readingOrder="1"/>
    </xf>
    <xf numFmtId="165" fontId="18" fillId="11" borderId="55" xfId="0" applyNumberFormat="1" applyFont="1" applyFill="1" applyBorder="1" applyAlignment="1">
      <alignment horizontal="left" wrapText="1" readingOrder="1"/>
    </xf>
    <xf numFmtId="0" fontId="4" fillId="12" borderId="21" xfId="0" applyFont="1" applyFill="1" applyBorder="1" applyAlignment="1">
      <alignment horizontal="center"/>
    </xf>
    <xf numFmtId="0" fontId="20" fillId="13" borderId="36" xfId="0" applyFont="1" applyFill="1" applyBorder="1" applyAlignment="1">
      <alignment horizontal="right" wrapText="1" readingOrder="1"/>
    </xf>
    <xf numFmtId="0" fontId="20" fillId="7" borderId="36" xfId="0" applyFont="1" applyFill="1" applyBorder="1" applyAlignment="1">
      <alignment horizontal="right" wrapText="1" readingOrder="1"/>
    </xf>
    <xf numFmtId="0" fontId="21" fillId="14" borderId="36" xfId="0" applyFont="1" applyFill="1" applyBorder="1" applyAlignment="1">
      <alignment horizontal="right" wrapText="1" readingOrder="1"/>
    </xf>
    <xf numFmtId="0" fontId="2" fillId="0" borderId="95" xfId="0" applyFont="1" applyBorder="1"/>
    <xf numFmtId="0" fontId="2" fillId="0" borderId="96" xfId="0" applyFont="1" applyBorder="1"/>
    <xf numFmtId="0" fontId="2" fillId="0" borderId="97" xfId="0" applyFont="1" applyBorder="1"/>
    <xf numFmtId="0" fontId="2" fillId="0" borderId="98" xfId="0" applyFont="1" applyBorder="1"/>
    <xf numFmtId="0" fontId="4" fillId="0" borderId="26" xfId="0" applyFont="1" applyBorder="1" applyAlignment="1">
      <alignment wrapText="1"/>
    </xf>
    <xf numFmtId="0" fontId="2" fillId="0" borderId="28" xfId="0" applyFont="1" applyBorder="1"/>
    <xf numFmtId="0" fontId="5" fillId="0" borderId="27" xfId="0" applyFont="1" applyBorder="1" applyAlignment="1">
      <alignment horizontal="center"/>
    </xf>
    <xf numFmtId="0" fontId="22" fillId="0" borderId="0" xfId="0" applyFont="1"/>
    <xf numFmtId="0" fontId="22" fillId="0" borderId="37" xfId="0" applyFont="1" applyBorder="1"/>
    <xf numFmtId="0" fontId="4" fillId="0" borderId="26" xfId="0" applyFont="1" applyBorder="1"/>
    <xf numFmtId="0" fontId="22" fillId="0" borderId="96" xfId="0" applyFont="1" applyBorder="1"/>
    <xf numFmtId="0" fontId="22" fillId="0" borderId="97" xfId="0" applyFont="1" applyBorder="1"/>
    <xf numFmtId="0" fontId="5" fillId="0" borderId="102" xfId="0" applyFont="1" applyBorder="1" applyAlignment="1">
      <alignment horizontal="center" vertical="center"/>
    </xf>
    <xf numFmtId="0" fontId="5" fillId="0" borderId="10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2" fillId="4" borderId="104" xfId="0" applyNumberFormat="1" applyFont="1" applyFill="1" applyBorder="1" applyAlignment="1">
      <alignment horizontal="right"/>
    </xf>
    <xf numFmtId="0" fontId="4" fillId="0" borderId="105" xfId="0" applyFont="1" applyBorder="1" applyAlignment="1">
      <alignment horizontal="center"/>
    </xf>
    <xf numFmtId="164" fontId="2" fillId="4" borderId="106" xfId="0" applyNumberFormat="1" applyFont="1" applyFill="1" applyBorder="1" applyAlignment="1">
      <alignment horizontal="right"/>
    </xf>
    <xf numFmtId="164" fontId="2" fillId="4" borderId="107" xfId="0" applyNumberFormat="1" applyFont="1" applyFill="1" applyBorder="1" applyAlignment="1">
      <alignment horizontal="right"/>
    </xf>
    <xf numFmtId="41" fontId="2" fillId="0" borderId="26" xfId="0" applyNumberFormat="1" applyFont="1" applyBorder="1" applyAlignment="1">
      <alignment horizontal="center"/>
    </xf>
    <xf numFmtId="41" fontId="2" fillId="0" borderId="108" xfId="0" applyNumberFormat="1" applyFont="1" applyBorder="1"/>
    <xf numFmtId="0" fontId="4" fillId="0" borderId="109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6" fillId="0" borderId="3" xfId="0" applyFont="1" applyBorder="1"/>
    <xf numFmtId="0" fontId="5" fillId="0" borderId="2" xfId="0" applyFont="1" applyBorder="1" applyAlignment="1">
      <alignment horizontal="center"/>
    </xf>
    <xf numFmtId="0" fontId="6" fillId="0" borderId="2" xfId="0" applyFont="1" applyBorder="1"/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6" fillId="0" borderId="6" xfId="0" applyFont="1" applyBorder="1"/>
    <xf numFmtId="0" fontId="6" fillId="0" borderId="10" xfId="0" applyFont="1" applyBorder="1"/>
    <xf numFmtId="0" fontId="6" fillId="0" borderId="15" xfId="0" applyFont="1" applyBorder="1"/>
    <xf numFmtId="0" fontId="5" fillId="0" borderId="4" xfId="0" applyFont="1" applyBorder="1" applyAlignment="1">
      <alignment horizontal="center"/>
    </xf>
    <xf numFmtId="0" fontId="6" fillId="0" borderId="4" xfId="0" applyFont="1" applyBorder="1"/>
    <xf numFmtId="0" fontId="6" fillId="0" borderId="14" xfId="0" applyFont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0" xfId="0" applyFont="1" applyAlignment="1"/>
    <xf numFmtId="0" fontId="3" fillId="0" borderId="0" xfId="0" applyFont="1" applyAlignment="1">
      <alignment horizontal="left"/>
    </xf>
    <xf numFmtId="0" fontId="5" fillId="0" borderId="13" xfId="0" applyFont="1" applyBorder="1" applyAlignment="1">
      <alignment horizontal="left"/>
    </xf>
    <xf numFmtId="0" fontId="6" fillId="0" borderId="11" xfId="0" applyFont="1" applyBorder="1"/>
    <xf numFmtId="0" fontId="6" fillId="0" borderId="16" xfId="0" applyFont="1" applyBorder="1"/>
    <xf numFmtId="0" fontId="6" fillId="0" borderId="8" xfId="0" applyFont="1" applyBorder="1"/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left" vertical="center"/>
    </xf>
    <xf numFmtId="0" fontId="12" fillId="3" borderId="22" xfId="0" applyFont="1" applyFill="1" applyBorder="1" applyAlignment="1">
      <alignment horizontal="center" vertical="center"/>
    </xf>
    <xf numFmtId="0" fontId="6" fillId="0" borderId="23" xfId="0" applyFont="1" applyBorder="1"/>
    <xf numFmtId="0" fontId="6" fillId="0" borderId="24" xfId="0" applyFont="1" applyBorder="1"/>
    <xf numFmtId="0" fontId="13" fillId="5" borderId="34" xfId="0" applyFont="1" applyFill="1" applyBorder="1" applyAlignment="1">
      <alignment horizontal="center" wrapText="1" readingOrder="1"/>
    </xf>
    <xf numFmtId="0" fontId="6" fillId="0" borderId="35" xfId="0" applyFont="1" applyBorder="1"/>
    <xf numFmtId="0" fontId="13" fillId="0" borderId="39" xfId="0" applyFont="1" applyBorder="1" applyAlignment="1">
      <alignment horizontal="center" wrapText="1" readingOrder="1"/>
    </xf>
    <xf numFmtId="0" fontId="6" fillId="0" borderId="40" xfId="0" applyFont="1" applyBorder="1"/>
    <xf numFmtId="0" fontId="16" fillId="0" borderId="42" xfId="0" applyFont="1" applyBorder="1" applyAlignment="1">
      <alignment horizontal="center" vertical="center" wrapText="1" readingOrder="1"/>
    </xf>
    <xf numFmtId="0" fontId="6" fillId="0" borderId="42" xfId="0" applyFont="1" applyBorder="1"/>
    <xf numFmtId="0" fontId="6" fillId="0" borderId="59" xfId="0" applyFont="1" applyBorder="1"/>
    <xf numFmtId="49" fontId="17" fillId="0" borderId="43" xfId="0" applyNumberFormat="1" applyFont="1" applyBorder="1" applyAlignment="1">
      <alignment horizontal="left" wrapText="1" readingOrder="1"/>
    </xf>
    <xf numFmtId="0" fontId="6" fillId="0" borderId="44" xfId="0" applyFont="1" applyBorder="1"/>
    <xf numFmtId="0" fontId="17" fillId="0" borderId="48" xfId="0" applyFont="1" applyBorder="1" applyAlignment="1">
      <alignment horizontal="left" wrapText="1" readingOrder="1"/>
    </xf>
    <xf numFmtId="0" fontId="6" fillId="0" borderId="49" xfId="0" applyFont="1" applyBorder="1"/>
    <xf numFmtId="0" fontId="17" fillId="0" borderId="53" xfId="0" applyFont="1" applyBorder="1" applyAlignment="1">
      <alignment horizontal="left" wrapText="1" readingOrder="1"/>
    </xf>
    <xf numFmtId="0" fontId="6" fillId="0" borderId="54" xfId="0" applyFont="1" applyBorder="1"/>
    <xf numFmtId="0" fontId="18" fillId="0" borderId="60" xfId="0" applyFont="1" applyBorder="1" applyAlignment="1">
      <alignment horizontal="left" vertical="center" wrapText="1" readingOrder="1"/>
    </xf>
    <xf numFmtId="0" fontId="6" fillId="0" borderId="61" xfId="0" applyFont="1" applyBorder="1"/>
    <xf numFmtId="0" fontId="17" fillId="0" borderId="56" xfId="0" applyFont="1" applyBorder="1" applyAlignment="1">
      <alignment horizontal="left" wrapText="1" readingOrder="1"/>
    </xf>
    <xf numFmtId="0" fontId="6" fillId="0" borderId="57" xfId="0" applyFont="1" applyBorder="1"/>
    <xf numFmtId="0" fontId="17" fillId="0" borderId="68" xfId="0" applyFont="1" applyBorder="1" applyAlignment="1">
      <alignment horizontal="center" vertical="center" wrapText="1" readingOrder="1"/>
    </xf>
    <xf numFmtId="49" fontId="17" fillId="0" borderId="53" xfId="0" applyNumberFormat="1" applyFont="1" applyBorder="1" applyAlignment="1">
      <alignment horizontal="left" wrapText="1" readingOrder="1"/>
    </xf>
    <xf numFmtId="0" fontId="18" fillId="0" borderId="71" xfId="0" applyFont="1" applyBorder="1" applyAlignment="1">
      <alignment horizontal="left" wrapText="1" readingOrder="1"/>
    </xf>
    <xf numFmtId="0" fontId="6" fillId="0" borderId="72" xfId="0" applyFont="1" applyBorder="1"/>
    <xf numFmtId="0" fontId="18" fillId="0" borderId="78" xfId="0" applyFont="1" applyBorder="1" applyAlignment="1">
      <alignment horizontal="left" vertical="center" wrapText="1" readingOrder="1"/>
    </xf>
    <xf numFmtId="0" fontId="6" fillId="0" borderId="79" xfId="0" applyFont="1" applyBorder="1"/>
    <xf numFmtId="0" fontId="17" fillId="0" borderId="85" xfId="0" applyFont="1" applyBorder="1" applyAlignment="1">
      <alignment horizontal="left" wrapText="1" readingOrder="1"/>
    </xf>
    <xf numFmtId="0" fontId="6" fillId="0" borderId="86" xfId="0" applyFont="1" applyBorder="1"/>
    <xf numFmtId="0" fontId="17" fillId="0" borderId="88" xfId="0" applyFont="1" applyBorder="1" applyAlignment="1">
      <alignment horizontal="left" wrapText="1" readingOrder="1"/>
    </xf>
    <xf numFmtId="0" fontId="6" fillId="0" borderId="89" xfId="0" applyFont="1" applyBorder="1"/>
    <xf numFmtId="0" fontId="18" fillId="0" borderId="91" xfId="0" applyFont="1" applyBorder="1" applyAlignment="1">
      <alignment horizontal="left" wrapText="1" readingOrder="1"/>
    </xf>
    <xf numFmtId="0" fontId="6" fillId="0" borderId="93" xfId="0" applyFont="1" applyBorder="1"/>
    <xf numFmtId="0" fontId="6" fillId="0" borderId="50" xfId="0" applyFont="1" applyBorder="1"/>
    <xf numFmtId="0" fontId="18" fillId="0" borderId="53" xfId="0" applyFont="1" applyBorder="1" applyAlignment="1">
      <alignment horizontal="left" wrapText="1" readingOrder="1"/>
    </xf>
    <xf numFmtId="0" fontId="6" fillId="0" borderId="94" xfId="0" applyFont="1" applyBorder="1"/>
    <xf numFmtId="0" fontId="12" fillId="3" borderId="99" xfId="0" applyFont="1" applyFill="1" applyBorder="1" applyAlignment="1">
      <alignment horizontal="center" vertical="center"/>
    </xf>
    <xf numFmtId="0" fontId="6" fillId="0" borderId="100" xfId="0" applyFont="1" applyBorder="1"/>
    <xf numFmtId="0" fontId="6" fillId="0" borderId="101" xfId="0" applyFont="1" applyBorder="1"/>
  </cellXfs>
  <cellStyles count="1">
    <cellStyle name="Normal" xfId="0" builtinId="0"/>
  </cellStyles>
  <dxfs count="2">
    <dxf>
      <font>
        <b/>
        <color theme="0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v>Cash Balance - Actuals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Graphs!$M$3:$AB$3</c:f>
              <c:strCache>
                <c:ptCount val="5"/>
                <c:pt idx="0">
                  <c:v>Year 1</c:v>
                </c:pt>
                <c:pt idx="4">
                  <c:v>Year 2</c:v>
                </c:pt>
              </c:strCache>
            </c:strRef>
          </c:cat>
          <c:val>
            <c:numRef>
              <c:f>Graphs!$M$4:$AB$4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B-4C80-9122-A50AFC41CE6E}"/>
            </c:ext>
          </c:extLst>
        </c:ser>
        <c:ser>
          <c:idx val="1"/>
          <c:order val="1"/>
          <c:tx>
            <c:v>Cash Balance - Forecast</c:v>
          </c:tx>
          <c:spPr>
            <a:ln w="28575" cmpd="sng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Graphs!$M$3:$AB$3</c:f>
              <c:strCache>
                <c:ptCount val="5"/>
                <c:pt idx="0">
                  <c:v>Year 1</c:v>
                </c:pt>
                <c:pt idx="4">
                  <c:v>Year 2</c:v>
                </c:pt>
              </c:strCache>
            </c:strRef>
          </c:cat>
          <c:val>
            <c:numRef>
              <c:f>Graphs!$M$5:$AB$5</c:f>
              <c:numCache>
                <c:formatCode>_(* #,##0_);_(* \(#,##0\);_(* "-"_);_(@_)</c:formatCode>
                <c:ptCount val="16"/>
                <c:pt idx="0">
                  <c:v>3190861.660000002</c:v>
                </c:pt>
                <c:pt idx="1">
                  <c:v>3241194.2100000023</c:v>
                </c:pt>
                <c:pt idx="2">
                  <c:v>2853484.1300000027</c:v>
                </c:pt>
                <c:pt idx="3">
                  <c:v>#N/A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 formatCode="General">
                  <c:v>#N/A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 formatCode="General">
                  <c:v>#N/A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B-4C80-9122-A50AFC41C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8597631"/>
        <c:axId val="990874354"/>
      </c:lineChart>
      <c:catAx>
        <c:axId val="19285976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Franklin Gothic Book"/>
              </a:defRPr>
            </a:pPr>
            <a:endParaRPr lang="en-US"/>
          </a:p>
        </c:txPr>
        <c:crossAx val="990874354"/>
        <c:crosses val="autoZero"/>
        <c:auto val="1"/>
        <c:lblAlgn val="ctr"/>
        <c:lblOffset val="100"/>
        <c:noMultiLvlLbl val="1"/>
      </c:catAx>
      <c:valAx>
        <c:axId val="99087435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_);\(&quot;$&quot;#,##0\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Franklin Gothic Book"/>
              </a:defRPr>
            </a:pPr>
            <a:endParaRPr lang="en-US"/>
          </a:p>
        </c:txPr>
        <c:crossAx val="1928597631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1100" b="0" i="0">
              <a:solidFill>
                <a:srgbClr val="1A1A1A"/>
              </a:solidFill>
              <a:latin typeface="Franklin Gothic Book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v>2019-20</c:v>
          </c:tx>
          <c:spPr>
            <a:ln w="28575" cmpd="sng">
              <a:solidFill>
                <a:srgbClr val="7FC04B"/>
              </a:solidFill>
            </a:ln>
          </c:spPr>
          <c:marker>
            <c:symbol val="none"/>
          </c:marker>
          <c:cat>
            <c:strRef>
              <c:f>Graphs!$M$37:$AB$37</c:f>
              <c:strCache>
                <c:ptCount val="13"/>
                <c:pt idx="0">
                  <c:v>2019-20</c:v>
                </c:pt>
                <c:pt idx="4">
                  <c:v>2020-21</c:v>
                </c:pt>
                <c:pt idx="8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Graphs!$M$38:$AB$38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A-427A-A0A8-629BEB3AB974}"/>
            </c:ext>
          </c:extLst>
        </c:ser>
        <c:ser>
          <c:idx val="1"/>
          <c:order val="1"/>
          <c:tx>
            <c:v>2020-21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Graphs!$M$37:$AB$37</c:f>
              <c:strCache>
                <c:ptCount val="13"/>
                <c:pt idx="0">
                  <c:v>2019-20</c:v>
                </c:pt>
                <c:pt idx="4">
                  <c:v>2020-21</c:v>
                </c:pt>
                <c:pt idx="8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Graphs!$M$39:$AB$39</c:f>
              <c:numCache>
                <c:formatCode>_(* #,##0_);_(* \(#,##0\);_(* "-"??_);_(@_)</c:formatCode>
                <c:ptCount val="16"/>
                <c:pt idx="0">
                  <c:v>1080176.76</c:v>
                </c:pt>
                <c:pt idx="1">
                  <c:v>1214958.1000000001</c:v>
                </c:pt>
                <c:pt idx="2">
                  <c:v>1457365.91</c:v>
                </c:pt>
                <c:pt idx="3">
                  <c:v>1829803.36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 formatCode="General">
                  <c:v>#N/A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 formatCode="General">
                  <c:v>#N/A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A-427A-A0A8-629BEB3AB974}"/>
            </c:ext>
          </c:extLst>
        </c:ser>
        <c:ser>
          <c:idx val="2"/>
          <c:order val="2"/>
          <c:tx>
            <c:v>2020-21 Forecast</c:v>
          </c:tx>
          <c:spPr>
            <a:ln w="28575" cmpd="sng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Graphs!$M$37:$AB$37</c:f>
              <c:strCache>
                <c:ptCount val="13"/>
                <c:pt idx="0">
                  <c:v>2019-20</c:v>
                </c:pt>
                <c:pt idx="4">
                  <c:v>2020-21</c:v>
                </c:pt>
                <c:pt idx="8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Graphs!$M$41:$AB$41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 formatCode="_(* #,##0_);_(* \(#,##0\);_(* &quot;-&quot;??_);_(@_)">
                  <c:v>1829803.36</c:v>
                </c:pt>
                <c:pt idx="4" formatCode="_(* #,##0_);_(* \(#,##0\);_(* &quot;-&quot;??_);_(@_)">
                  <c:v>2047186.6600000006</c:v>
                </c:pt>
                <c:pt idx="5" formatCode="_(* #,##0_);_(* \(#,##0\);_(* &quot;-&quot;??_);_(@_)">
                  <c:v>2391787.700000002</c:v>
                </c:pt>
                <c:pt idx="6" formatCode="_(* #,##0_);_(* \(#,##0\);_(* &quot;-&quot;??_);_(@_)">
                  <c:v>3190861.660000002</c:v>
                </c:pt>
                <c:pt idx="7" formatCode="_(* #,##0_);_(* \(#,##0\);_(* &quot;-&quot;??_);_(@_)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A-427A-A0A8-629BEB3AB974}"/>
            </c:ext>
          </c:extLst>
        </c:ser>
        <c:ser>
          <c:idx val="3"/>
          <c:order val="3"/>
          <c:tx>
            <c:v>2021-22</c:v>
          </c:tx>
          <c:spPr>
            <a:ln w="28575" cmpd="sng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strRef>
              <c:f>Graphs!$M$37:$AB$37</c:f>
              <c:strCache>
                <c:ptCount val="13"/>
                <c:pt idx="0">
                  <c:v>2019-20</c:v>
                </c:pt>
                <c:pt idx="4">
                  <c:v>2020-21</c:v>
                </c:pt>
                <c:pt idx="8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Graphs!$M$42:$AB$42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 formatCode="_(* #,##0_);_(* \(#,##0\);_(* &quot;-&quot;??_);_(@_)">
                  <c:v>#N/A</c:v>
                </c:pt>
                <c:pt idx="5" formatCode="_(* #,##0_);_(* \(#,##0\);_(* &quot;-&quot;??_);_(@_)">
                  <c:v>#N/A</c:v>
                </c:pt>
                <c:pt idx="6" formatCode="_(* #,##0_);_(* \(#,##0\);_(* &quot;-&quot;??_);_(@_)">
                  <c:v>3190861.660000002</c:v>
                </c:pt>
                <c:pt idx="7" formatCode="_(* #,##0_);_(* \(#,##0\);_(* &quot;-&quot;??_);_(@_)">
                  <c:v>3112355.0889100968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A-427A-A0A8-629BEB3AB974}"/>
            </c:ext>
          </c:extLst>
        </c:ser>
        <c:ser>
          <c:idx val="4"/>
          <c:order val="4"/>
          <c:tx>
            <c:v>2022-23</c:v>
          </c:tx>
          <c:spPr>
            <a:ln w="28575" cmpd="sng">
              <a:solidFill>
                <a:schemeClr val="accent4"/>
              </a:solidFill>
              <a:prstDash val="dash"/>
            </a:ln>
          </c:spPr>
          <c:marker>
            <c:symbol val="none"/>
          </c:marker>
          <c:cat>
            <c:strRef>
              <c:f>Graphs!$M$37:$AB$37</c:f>
              <c:strCache>
                <c:ptCount val="13"/>
                <c:pt idx="0">
                  <c:v>2019-20</c:v>
                </c:pt>
                <c:pt idx="4">
                  <c:v>2020-21</c:v>
                </c:pt>
                <c:pt idx="8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Graphs!$M$43:$AB$43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 formatCode="_(* #,##0_);_(* \(#,##0\);_(* &quot;-&quot;??_);_(@_)">
                  <c:v>3112355.0889100968</c:v>
                </c:pt>
                <c:pt idx="8" formatCode="_(* #,##0_);_(* \(#,##0\);_(* &quot;-&quot;??_);_(@_)">
                  <c:v>3080327.8461232679</c:v>
                </c:pt>
                <c:pt idx="9" formatCode="_(* #,##0_);_(* \(#,##0\);_(* &quot;-&quot;??_);_(@_)">
                  <c:v>3656429.1602502619</c:v>
                </c:pt>
                <c:pt idx="10" formatCode="_(* #,##0_);_(* \(#,##0\);_(* &quot;-&quot;??_);_(@_)">
                  <c:v>4000022.7220578506</c:v>
                </c:pt>
                <c:pt idx="11" formatCode="_(* #,##0_);_(* \(#,##0\);_(* &quot;-&quot;??_);_(@_)">
                  <c:v>3901430.2543025715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6A-427A-A0A8-629BEB3A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6493932"/>
        <c:axId val="1443406670"/>
      </c:lineChart>
      <c:catAx>
        <c:axId val="10664939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Franklin Gothic Book"/>
              </a:defRPr>
            </a:pPr>
            <a:endParaRPr lang="en-US"/>
          </a:p>
        </c:txPr>
        <c:crossAx val="1443406670"/>
        <c:crosses val="autoZero"/>
        <c:auto val="1"/>
        <c:lblAlgn val="ctr"/>
        <c:lblOffset val="100"/>
        <c:noMultiLvlLbl val="1"/>
      </c:catAx>
      <c:valAx>
        <c:axId val="144340667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_);\(&quot;$&quot;#,##0\)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Franklin Gothic Book"/>
              </a:defRPr>
            </a:pPr>
            <a:endParaRPr lang="en-US"/>
          </a:p>
        </c:txPr>
        <c:crossAx val="106649393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plotArea>
      <cx:plotAreaRegion>
        <cx:series layoutId="waterfall" uniqueId="{8931CBCE-2AC9-4387-AFC1-9D7D49F716AB}">
          <cx:dataLabels>
            <cx:visibility seriesName="0" categoryName="0" value="1"/>
          </cx:dataLabels>
          <cx:dataId val="0"/>
          <cx:layoutPr>
            <cx:visibility connectorLines="1"/>
            <cx:subtotals/>
          </cx:layoutPr>
        </cx:series>
      </cx:plotAreaRegion>
      <cx:axis id="0">
        <cx:catScaling/>
        <cx:title>
          <cx:txPr>
            <a:bodyPr lIns="0" tIns="0" rIns="0" bIns="0"/>
            <a:lstStyle/>
            <a:p>
              <a:pPr lvl="0">
                <a:defRPr b="0">
                  <a:solidFill>
                    <a:srgbClr val="000000"/>
                  </a:solidFill>
                  <a:latin typeface="+mn-lt"/>
                </a:defRPr>
              </a:pPr>
              <a:endParaRPr/>
            </a:p>
          </cx:txPr>
        </cx:title>
        <cx:tickLabels/>
      </cx:axis>
      <cx:axis id="1">
        <cx:valScaling/>
        <cx:title>
          <cx:txPr>
            <a:bodyPr lIns="0" tIns="0" rIns="0" bIns="0"/>
            <a:lstStyle/>
            <a:p>
              <a:pPr lvl="0">
                <a:defRPr b="0">
                  <a:solidFill>
                    <a:srgbClr val="000000"/>
                  </a:solidFill>
                  <a:latin typeface="+mn-lt"/>
                </a:defRPr>
              </a:pPr>
              <a:endParaRPr/>
            </a:p>
          </cx:txPr>
        </cx:title>
        <cx:majorGridlines>
          <cx:spPr>
            <a:ln>
              <a:solidFill>
                <a:srgbClr val="B7B7B7"/>
              </a:solidFill>
            </a:ln>
          </cx:spPr>
        </cx:majorGridlines>
        <cx:minorGridlines>
          <cx:spPr>
            <a:ln>
              <a:solidFill>
                <a:srgbClr val="CCCCCC">
                  <a:alpha val="0"/>
                </a:srgbClr>
              </a:solidFill>
            </a:ln>
          </cx:spPr>
        </cx:minorGridlines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rgbClr val="4285F4"/>
  <a:srgbClr val="DB4437"/>
  <a:srgbClr val="BDBDBD"/>
</cs:colorStyle>
</file>

<file path=xl/charts/style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/>
  </cs:axisTitle>
  <cs:categoryAxis>
    <cs:lnRef idx="0"/>
    <cs:fillRef idx="0"/>
    <cs:effectRef idx="0"/>
    <cs:fontRef idx="minor"/>
  </cs:categoryAxis>
  <cs:chartArea>
    <cs:lnRef idx="0"/>
    <cs:fillRef idx="0"/>
    <cs:effectRef idx="0"/>
    <cs:fontRef idx="minor"/>
    <cs:spPr>
      <a:solidFill>
        <a:srgbClr val="FFFFFF"/>
      </a:solidFill>
      <a:ln w="9525" cap="flat" cmpd="sng" algn="ctr">
        <a:solidFill>
          <a:srgbClr val="000000"/>
        </a:solidFill>
      </a:ln>
    </cs:spPr>
  </cs:chartArea>
  <cs:dataLabel>
    <cs:lnRef idx="0"/>
    <cs:fillRef idx="0"/>
    <cs:effectRef idx="0"/>
    <cs:fontRef idx="minor"/>
  </cs:dataLabel>
  <cs:dataLabelCallout>
    <cs:lnRef idx="0"/>
    <cs:fillRef idx="0"/>
    <cs:effectRef idx="0"/>
    <cs:fontRef idx="minor"/>
  </cs:dataLabelCallout>
  <cs:dataPoint>
    <cs:lnRef idx="0"/>
    <cs:fillRef idx="0">
      <cs:styleClr val="isAuto"/>
    </cs:fillRef>
    <cs:effectRef idx="0"/>
    <cs:fontRef idx="minor"/>
    <cs:spPr>
      <a:solidFill>
        <a:schemeClr val="phClr"/>
      </a:solidFill>
    </cs:spPr>
  </cs:dataPoint>
  <cs:dataPoint3D>
    <cs:lnRef idx="0"/>
    <cs:fillRef idx="0"/>
    <cs:effectRef idx="0"/>
    <cs:fontRef idx="minor"/>
  </cs:dataPoint3D>
  <cs:dataPointLine>
    <cs:lnRef idx="0"/>
    <cs:fillRef idx="0"/>
    <cs:effectRef idx="0"/>
    <cs:fontRef idx="minor"/>
  </cs:dataPointLine>
  <cs:dataPointMarker>
    <cs:lnRef idx="0"/>
    <cs:fillRef idx="0"/>
    <cs:effectRef idx="0"/>
    <cs:fontRef idx="minor"/>
  </cs:dataPointMarker>
  <cs:dataPointWireframe>
    <cs:lnRef idx="0"/>
    <cs:fillRef idx="0"/>
    <cs:effectRef idx="0"/>
    <cs:fontRef idx="minor"/>
  </cs:dataPointWireframe>
  <cs:dataTable>
    <cs:lnRef idx="0"/>
    <cs:fillRef idx="0"/>
    <cs:effectRef idx="0"/>
    <cs:fontRef idx="minor"/>
  </cs:dataTable>
  <cs:downBar>
    <cs:lnRef idx="0"/>
    <cs:fillRef idx="0"/>
    <cs:effectRef idx="0"/>
    <cs:fontRef idx="minor"/>
  </cs:downBar>
  <cs:dropLine>
    <cs:lnRef idx="0"/>
    <cs:fillRef idx="0"/>
    <cs:effectRef idx="0"/>
    <cs:fontRef idx="minor"/>
  </cs:dropLine>
  <cs:errorBar>
    <cs:lnRef idx="0"/>
    <cs:fillRef idx="0"/>
    <cs:effectRef idx="0"/>
    <cs:fontRef idx="minor"/>
  </cs:errorBar>
  <cs:floor>
    <cs:lnRef idx="0"/>
    <cs:fillRef idx="0"/>
    <cs:effectRef idx="0"/>
    <cs:fontRef idx="minor"/>
  </cs:floor>
  <cs:gridlineMajor>
    <cs:lnRef idx="0"/>
    <cs:fillRef idx="0"/>
    <cs:effectRef idx="0"/>
    <cs:fontRef idx="minor"/>
  </cs:gridlineMajor>
  <cs:gridlineMinor>
    <cs:lnRef idx="0"/>
    <cs:fillRef idx="0"/>
    <cs:effectRef idx="0"/>
    <cs:fontRef idx="minor"/>
  </cs:gridlineMinor>
  <cs:hiLoLine>
    <cs:lnRef idx="0"/>
    <cs:fillRef idx="0"/>
    <cs:effectRef idx="0"/>
    <cs:fontRef idx="minor"/>
  </cs:hiLoLine>
  <cs:leaderLine>
    <cs:lnRef idx="0"/>
    <cs:fillRef idx="0"/>
    <cs:effectRef idx="0"/>
    <cs:fontRef idx="minor"/>
  </cs:leaderLine>
  <cs:legend>
    <cs:lnRef idx="0"/>
    <cs:fillRef idx="0"/>
    <cs:effectRef idx="0"/>
    <cs:fontRef idx="minor"/>
  </cs:legend>
  <cs:plotArea>
    <cs:lnRef idx="0"/>
    <cs:fillRef idx="0"/>
    <cs:effectRef idx="0"/>
    <cs:fontRef idx="minor"/>
  </cs:plotArea>
  <cs:plotArea3D>
    <cs:lnRef idx="0"/>
    <cs:fillRef idx="0"/>
    <cs:effectRef idx="0"/>
    <cs:fontRef idx="minor"/>
  </cs:plotArea3D>
  <cs:seriesAxis>
    <cs:lnRef idx="0"/>
    <cs:fillRef idx="0"/>
    <cs:effectRef idx="0"/>
    <cs:fontRef idx="minor"/>
  </cs:seriesAxis>
  <cs:seriesLine>
    <cs:lnRef idx="0"/>
    <cs:fillRef idx="0"/>
    <cs:effectRef idx="0"/>
    <cs:fontRef idx="minor"/>
  </cs:seriesLine>
  <cs:title>
    <cs:lnRef idx="0"/>
    <cs:fillRef idx="0"/>
    <cs:effectRef idx="0"/>
    <cs:fontRef idx="minor"/>
  </cs:title>
  <cs:trendline>
    <cs:lnRef idx="0"/>
    <cs:fillRef idx="0"/>
    <cs:effectRef idx="0"/>
    <cs:fontRef idx="minor"/>
  </cs:trendline>
  <cs:trendlineLabel>
    <cs:lnRef idx="0"/>
    <cs:fillRef idx="0"/>
    <cs:effectRef idx="0"/>
    <cs:fontRef idx="minor"/>
  </cs:trendlineLabel>
  <cs:upBar>
    <cs:lnRef idx="0"/>
    <cs:fillRef idx="0"/>
    <cs:effectRef idx="0"/>
    <cs:fontRef idx="minor"/>
  </cs:upBar>
  <cs:valueAxis>
    <cs:lnRef idx="0"/>
    <cs:fillRef idx="0"/>
    <cs:effectRef idx="0"/>
    <cs:fontRef idx="minor"/>
  </cs:valueAxis>
  <cs:wall>
    <cs:lnRef idx="0"/>
    <cs:fillRef idx="0"/>
    <cs:effectRef idx="0"/>
    <cs:fontRef idx="minor"/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14/relationships/chartEx" Target="../charts/chartEx1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733425</xdr:colOff>
      <xdr:row>8</xdr:row>
      <xdr:rowOff>95250</xdr:rowOff>
    </xdr:from>
    <xdr:ext cx="8239125" cy="5143500"/>
    <xdr:graphicFrame macro="">
      <xdr:nvGraphicFramePr>
        <xdr:cNvPr id="1905132679" name="Chart 1">
          <a:extLst>
            <a:ext uri="{FF2B5EF4-FFF2-40B4-BE49-F238E27FC236}">
              <a16:creationId xmlns:a16="http://schemas.microsoft.com/office/drawing/2014/main" id="{00000000-0008-0000-0500-000087048E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561975</xdr:colOff>
      <xdr:row>72</xdr:row>
      <xdr:rowOff>28575</xdr:rowOff>
    </xdr:from>
    <xdr:ext cx="8239125" cy="4791075"/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72410531" name="Chart 2">
              <a:extLst>
                <a:ext uri="{FF2B5EF4-FFF2-40B4-BE49-F238E27FC236}">
                  <a16:creationId xmlns:a16="http://schemas.microsoft.com/office/drawing/2014/main" id="{00000000-0008-0000-0500-0000A3C646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63575" y="13998575"/>
              <a:ext cx="8239125" cy="4791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 fLocksWithSheet="0"/>
  </xdr:oneCellAnchor>
  <xdr:oneCellAnchor>
    <xdr:from>
      <xdr:col>12</xdr:col>
      <xdr:colOff>742950</xdr:colOff>
      <xdr:row>44</xdr:row>
      <xdr:rowOff>152400</xdr:rowOff>
    </xdr:from>
    <xdr:ext cx="8239125" cy="4076700"/>
    <xdr:graphicFrame macro="">
      <xdr:nvGraphicFramePr>
        <xdr:cNvPr id="1676558871" name="Chart 4">
          <a:extLst>
            <a:ext uri="{FF2B5EF4-FFF2-40B4-BE49-F238E27FC236}">
              <a16:creationId xmlns:a16="http://schemas.microsoft.com/office/drawing/2014/main" id="{00000000-0008-0000-0500-00001742EE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7FC04B"/>
      </a:accent1>
      <a:accent2>
        <a:srgbClr val="005C9A"/>
      </a:accent2>
      <a:accent3>
        <a:srgbClr val="EEA25C"/>
      </a:accent3>
      <a:accent4>
        <a:srgbClr val="8E008E"/>
      </a:accent4>
      <a:accent5>
        <a:srgbClr val="61BFFF"/>
      </a:accent5>
      <a:accent6>
        <a:srgbClr val="00A3A3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Z1000"/>
  <sheetViews>
    <sheetView showGridLines="0" tabSelected="1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12.6640625" defaultRowHeight="15" customHeight="1" outlineLevelRow="1" x14ac:dyDescent="0.3"/>
  <cols>
    <col min="1" max="1" width="10" customWidth="1"/>
    <col min="2" max="2" width="50.9140625" customWidth="1"/>
    <col min="3" max="3" width="11.4140625" hidden="1" customWidth="1"/>
    <col min="4" max="5" width="9.6640625" customWidth="1"/>
    <col min="6" max="9" width="9.6640625" hidden="1" customWidth="1"/>
    <col min="10" max="10" width="79.6640625" customWidth="1"/>
    <col min="11" max="26" width="8" customWidth="1"/>
  </cols>
  <sheetData>
    <row r="1" spans="1:26" ht="12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 x14ac:dyDescent="0.3">
      <c r="A2" s="4" t="s">
        <v>1</v>
      </c>
      <c r="B2" s="2"/>
      <c r="C2" s="2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 x14ac:dyDescent="0.3">
      <c r="A3" s="4" t="s">
        <v>2</v>
      </c>
      <c r="B3" s="2"/>
      <c r="C3" s="5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 x14ac:dyDescent="0.3">
      <c r="A4" s="6"/>
      <c r="B4" s="7"/>
      <c r="C4" s="8"/>
      <c r="D4" s="2"/>
      <c r="E4" s="2"/>
      <c r="F4" s="2"/>
      <c r="G4" s="2"/>
      <c r="H4" s="2"/>
      <c r="I4" s="2"/>
      <c r="J4" s="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3">
      <c r="A5" s="6"/>
      <c r="B5" s="2"/>
      <c r="C5" s="325" t="s">
        <v>3</v>
      </c>
      <c r="D5" s="9" t="s">
        <v>4</v>
      </c>
      <c r="E5" s="9" t="s">
        <v>5</v>
      </c>
      <c r="F5" s="9" t="s">
        <v>6</v>
      </c>
      <c r="G5" s="9" t="s">
        <v>7</v>
      </c>
      <c r="H5" s="9" t="s">
        <v>8</v>
      </c>
      <c r="I5" s="9" t="s">
        <v>9</v>
      </c>
      <c r="J5" s="325" t="s">
        <v>10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 x14ac:dyDescent="0.3">
      <c r="A6" s="6"/>
      <c r="B6" s="2"/>
      <c r="C6" s="326"/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326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4.75" hidden="1" customHeight="1" x14ac:dyDescent="0.3">
      <c r="A7" s="11"/>
      <c r="B7" s="12"/>
      <c r="C7" s="13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2" hidden="1" customHeight="1" x14ac:dyDescent="0.3">
      <c r="A8" s="11"/>
      <c r="B8" s="12"/>
      <c r="C8" s="14"/>
      <c r="D8" s="12"/>
      <c r="E8" s="12"/>
      <c r="F8" s="12"/>
      <c r="G8" s="12"/>
      <c r="H8" s="12"/>
      <c r="I8" s="12"/>
      <c r="J8" s="15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2" customHeight="1" x14ac:dyDescent="0.3">
      <c r="A9" s="16"/>
      <c r="B9" s="17"/>
      <c r="C9" s="18"/>
      <c r="D9" s="17"/>
      <c r="E9" s="17"/>
      <c r="F9" s="17"/>
      <c r="G9" s="17"/>
      <c r="H9" s="17"/>
      <c r="I9" s="17"/>
      <c r="J9" s="15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2" customHeight="1" x14ac:dyDescent="0.3">
      <c r="A10" s="19" t="s">
        <v>17</v>
      </c>
      <c r="B10" s="20"/>
      <c r="C10" s="20"/>
      <c r="D10" s="20"/>
      <c r="E10" s="20"/>
      <c r="F10" s="20"/>
      <c r="G10" s="20"/>
      <c r="H10" s="20"/>
      <c r="I10" s="20"/>
      <c r="J10" s="15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2" customHeight="1" x14ac:dyDescent="0.3">
      <c r="A11" s="19" t="s">
        <v>18</v>
      </c>
      <c r="B11" s="20"/>
      <c r="C11" s="20"/>
      <c r="D11" s="20"/>
      <c r="E11" s="20"/>
      <c r="F11" s="20"/>
      <c r="G11" s="20"/>
      <c r="H11" s="20"/>
      <c r="I11" s="20"/>
      <c r="J11" s="15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2" customHeight="1" x14ac:dyDescent="0.3">
      <c r="A12" s="21"/>
      <c r="B12" s="22" t="s">
        <v>19</v>
      </c>
      <c r="C12" s="23">
        <f t="shared" ref="C12:I12" si="0">C138</f>
        <v>0</v>
      </c>
      <c r="D12" s="24">
        <f t="shared" si="0"/>
        <v>5725</v>
      </c>
      <c r="E12" s="24">
        <f t="shared" si="0"/>
        <v>12624.778285714281</v>
      </c>
      <c r="F12" s="24">
        <f t="shared" si="0"/>
        <v>12624.778285714281</v>
      </c>
      <c r="G12" s="24">
        <f t="shared" si="0"/>
        <v>12624.778285714281</v>
      </c>
      <c r="H12" s="24">
        <f t="shared" si="0"/>
        <v>12624.778285714281</v>
      </c>
      <c r="I12" s="24">
        <f t="shared" si="0"/>
        <v>12624.778285714281</v>
      </c>
      <c r="J12" s="1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2" customHeight="1" x14ac:dyDescent="0.3">
      <c r="A13" s="21"/>
      <c r="B13" s="22" t="s">
        <v>20</v>
      </c>
      <c r="C13" s="23">
        <f t="shared" ref="C13:I13" si="1">C175</f>
        <v>0</v>
      </c>
      <c r="D13" s="24">
        <f t="shared" si="1"/>
        <v>214519.77000000002</v>
      </c>
      <c r="E13" s="24">
        <f t="shared" si="1"/>
        <v>124008.951804878</v>
      </c>
      <c r="F13" s="24">
        <f t="shared" si="1"/>
        <v>124008.951804878</v>
      </c>
      <c r="G13" s="24">
        <f t="shared" si="1"/>
        <v>124008.951804878</v>
      </c>
      <c r="H13" s="24">
        <f t="shared" si="1"/>
        <v>124008.951804878</v>
      </c>
      <c r="I13" s="24">
        <f t="shared" si="1"/>
        <v>124008.951804878</v>
      </c>
      <c r="J13" s="15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2" customHeight="1" x14ac:dyDescent="0.3">
      <c r="A14" s="21"/>
      <c r="B14" s="22" t="s">
        <v>21</v>
      </c>
      <c r="C14" s="23">
        <f t="shared" ref="C14:I14" si="2">C214</f>
        <v>0</v>
      </c>
      <c r="D14" s="24">
        <f t="shared" si="2"/>
        <v>5047186.7191740833</v>
      </c>
      <c r="E14" s="24">
        <f t="shared" si="2"/>
        <v>4713779.2984615387</v>
      </c>
      <c r="F14" s="24">
        <f t="shared" si="2"/>
        <v>4853774.9730461538</v>
      </c>
      <c r="G14" s="24">
        <f t="shared" si="2"/>
        <v>4997956.3408246152</v>
      </c>
      <c r="H14" s="24">
        <f t="shared" si="2"/>
        <v>5146448.8308223011</v>
      </c>
      <c r="I14" s="24">
        <f t="shared" si="2"/>
        <v>5299381.6335176434</v>
      </c>
      <c r="J14" s="15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2" customHeight="1" x14ac:dyDescent="0.3">
      <c r="A15" s="21"/>
      <c r="B15" s="22" t="s">
        <v>22</v>
      </c>
      <c r="C15" s="23">
        <f t="shared" ref="C15:I15" si="3">C251</f>
        <v>0</v>
      </c>
      <c r="D15" s="24">
        <f t="shared" si="3"/>
        <v>655591.78</v>
      </c>
      <c r="E15" s="24">
        <f t="shared" si="3"/>
        <v>1427637.3716571431</v>
      </c>
      <c r="F15" s="24">
        <f t="shared" si="3"/>
        <v>874277.37165714311</v>
      </c>
      <c r="G15" s="24">
        <f t="shared" si="3"/>
        <v>874277.37165714311</v>
      </c>
      <c r="H15" s="24">
        <f t="shared" si="3"/>
        <v>462732.37165714311</v>
      </c>
      <c r="I15" s="24">
        <f t="shared" si="3"/>
        <v>462732.37165714311</v>
      </c>
      <c r="J15" s="15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2" hidden="1" customHeight="1" x14ac:dyDescent="0.3">
      <c r="A16" s="21"/>
      <c r="B16" s="22" t="s">
        <v>23</v>
      </c>
      <c r="C16" s="23">
        <f t="shared" ref="C16:I16" si="4">C267</f>
        <v>0</v>
      </c>
      <c r="D16" s="24">
        <f t="shared" si="4"/>
        <v>0</v>
      </c>
      <c r="E16" s="24">
        <f t="shared" si="4"/>
        <v>0</v>
      </c>
      <c r="F16" s="24">
        <f t="shared" si="4"/>
        <v>0</v>
      </c>
      <c r="G16" s="24">
        <f t="shared" si="4"/>
        <v>0</v>
      </c>
      <c r="H16" s="24">
        <f t="shared" si="4"/>
        <v>0</v>
      </c>
      <c r="I16" s="24">
        <f t="shared" si="4"/>
        <v>0</v>
      </c>
      <c r="J16" s="15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2" customHeight="1" x14ac:dyDescent="0.3">
      <c r="A17" s="21"/>
      <c r="B17" s="25" t="s">
        <v>24</v>
      </c>
      <c r="C17" s="26">
        <f t="shared" ref="C17:I17" si="5">SUM(C12:C16)</f>
        <v>0</v>
      </c>
      <c r="D17" s="27">
        <f t="shared" si="5"/>
        <v>5923023.2691740831</v>
      </c>
      <c r="E17" s="27">
        <f t="shared" si="5"/>
        <v>6278050.4002092741</v>
      </c>
      <c r="F17" s="27">
        <f t="shared" si="5"/>
        <v>5864686.0747938892</v>
      </c>
      <c r="G17" s="27">
        <f t="shared" si="5"/>
        <v>6008867.4425723506</v>
      </c>
      <c r="H17" s="27">
        <f t="shared" si="5"/>
        <v>5745814.9325700365</v>
      </c>
      <c r="I17" s="27">
        <f t="shared" si="5"/>
        <v>5898747.7352653788</v>
      </c>
      <c r="J17" s="15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2" customHeight="1" x14ac:dyDescent="0.3">
      <c r="A18" s="28"/>
      <c r="B18" s="20"/>
      <c r="C18" s="23"/>
      <c r="D18" s="24"/>
      <c r="E18" s="24"/>
      <c r="F18" s="24"/>
      <c r="G18" s="24"/>
      <c r="H18" s="24"/>
      <c r="I18" s="24"/>
      <c r="J18" s="15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2" customHeight="1" x14ac:dyDescent="0.3">
      <c r="A19" s="25" t="s">
        <v>25</v>
      </c>
      <c r="B19" s="20"/>
      <c r="C19" s="23"/>
      <c r="D19" s="24"/>
      <c r="E19" s="24"/>
      <c r="F19" s="24"/>
      <c r="G19" s="24"/>
      <c r="H19" s="24"/>
      <c r="I19" s="24"/>
      <c r="J19" s="15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2" customHeight="1" x14ac:dyDescent="0.3">
      <c r="A20" s="21"/>
      <c r="B20" s="22" t="s">
        <v>26</v>
      </c>
      <c r="C20" s="23">
        <f t="shared" ref="C20:I20" si="6">C331</f>
        <v>0</v>
      </c>
      <c r="D20" s="24">
        <f t="shared" si="6"/>
        <v>2306156.6475268812</v>
      </c>
      <c r="E20" s="24">
        <f t="shared" si="6"/>
        <v>2587711.8475000001</v>
      </c>
      <c r="F20" s="24">
        <f t="shared" si="6"/>
        <v>2665343.2029249999</v>
      </c>
      <c r="G20" s="24">
        <f t="shared" si="6"/>
        <v>2745303.4990127501</v>
      </c>
      <c r="H20" s="24">
        <f t="shared" si="6"/>
        <v>2827662.6039831317</v>
      </c>
      <c r="I20" s="24">
        <f t="shared" si="6"/>
        <v>2912492.4821026265</v>
      </c>
      <c r="J20" s="15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2" customHeight="1" x14ac:dyDescent="0.3">
      <c r="A21" s="21"/>
      <c r="B21" s="22" t="s">
        <v>27</v>
      </c>
      <c r="C21" s="23">
        <f t="shared" ref="C21:I21" si="7">C350</f>
        <v>0</v>
      </c>
      <c r="D21" s="24">
        <f t="shared" si="7"/>
        <v>736897.79268348322</v>
      </c>
      <c r="E21" s="24">
        <f t="shared" si="7"/>
        <v>820912.45814314694</v>
      </c>
      <c r="F21" s="24">
        <f t="shared" si="7"/>
        <v>854079.26146186248</v>
      </c>
      <c r="G21" s="24">
        <f t="shared" si="7"/>
        <v>886786.71380571881</v>
      </c>
      <c r="H21" s="24">
        <f t="shared" si="7"/>
        <v>920834.52909488941</v>
      </c>
      <c r="I21" s="24">
        <f t="shared" si="7"/>
        <v>956280.8751864871</v>
      </c>
      <c r="J21" s="15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2" customHeight="1" x14ac:dyDescent="0.3">
      <c r="A22" s="21"/>
      <c r="B22" s="22" t="s">
        <v>28</v>
      </c>
      <c r="C22" s="23">
        <f t="shared" ref="C22:I22" si="8">C459</f>
        <v>0</v>
      </c>
      <c r="D22" s="24">
        <f t="shared" si="8"/>
        <v>591894.48967532429</v>
      </c>
      <c r="E22" s="24">
        <f t="shared" si="8"/>
        <v>1336085.5095020407</v>
      </c>
      <c r="F22" s="24">
        <f t="shared" si="8"/>
        <v>1243783.0095020407</v>
      </c>
      <c r="G22" s="24">
        <f t="shared" si="8"/>
        <v>1247665.3845020407</v>
      </c>
      <c r="H22" s="24">
        <f t="shared" si="8"/>
        <v>1251741.8782520406</v>
      </c>
      <c r="I22" s="24">
        <f t="shared" si="8"/>
        <v>1256022.1966895408</v>
      </c>
      <c r="J22" s="15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2" customHeight="1" x14ac:dyDescent="0.3">
      <c r="A23" s="21"/>
      <c r="B23" s="22" t="s">
        <v>29</v>
      </c>
      <c r="C23" s="23">
        <f t="shared" ref="C23:I23" si="9">C536</f>
        <v>0</v>
      </c>
      <c r="D23" s="24">
        <f t="shared" si="9"/>
        <v>501635.80999999994</v>
      </c>
      <c r="E23" s="24">
        <f t="shared" si="9"/>
        <v>608196.3526184432</v>
      </c>
      <c r="F23" s="24">
        <f t="shared" si="9"/>
        <v>542196.3526184432</v>
      </c>
      <c r="G23" s="24">
        <f t="shared" si="9"/>
        <v>542196.3526184432</v>
      </c>
      <c r="H23" s="24">
        <f t="shared" si="9"/>
        <v>542196.3526184432</v>
      </c>
      <c r="I23" s="24">
        <f t="shared" si="9"/>
        <v>542196.3526184432</v>
      </c>
      <c r="J23" s="15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2" customHeight="1" x14ac:dyDescent="0.3">
      <c r="A24" s="21"/>
      <c r="B24" s="22" t="s">
        <v>30</v>
      </c>
      <c r="C24" s="23">
        <f t="shared" ref="C24:I24" si="10">C569</f>
        <v>0</v>
      </c>
      <c r="D24" s="24">
        <f t="shared" si="10"/>
        <v>133363.79999999999</v>
      </c>
      <c r="E24" s="24">
        <f t="shared" si="10"/>
        <v>124118.88</v>
      </c>
      <c r="F24" s="24">
        <f t="shared" si="10"/>
        <v>115801.88</v>
      </c>
      <c r="G24" s="24">
        <f t="shared" si="10"/>
        <v>114832.88</v>
      </c>
      <c r="H24" s="24">
        <f t="shared" si="10"/>
        <v>114832.88</v>
      </c>
      <c r="I24" s="24">
        <f t="shared" si="10"/>
        <v>114832.88</v>
      </c>
      <c r="J24" s="15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2" customHeight="1" x14ac:dyDescent="0.3">
      <c r="A25" s="21"/>
      <c r="B25" s="22" t="s">
        <v>31</v>
      </c>
      <c r="C25" s="23">
        <f t="shared" ref="C25:I25" si="11">C590</f>
        <v>0</v>
      </c>
      <c r="D25" s="24">
        <f t="shared" si="11"/>
        <v>136595.871573615</v>
      </c>
      <c r="E25" s="24">
        <f t="shared" si="11"/>
        <v>131146.90344659501</v>
      </c>
      <c r="F25" s="24">
        <f t="shared" si="11"/>
        <v>125460.74807987</v>
      </c>
      <c r="G25" s="24">
        <f t="shared" si="11"/>
        <v>119526.117828513</v>
      </c>
      <c r="H25" s="24">
        <f t="shared" si="11"/>
        <v>113331.141759272</v>
      </c>
      <c r="I25" s="24">
        <f t="shared" si="11"/>
        <v>106863.333489754</v>
      </c>
      <c r="J25" s="15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2" customHeight="1" x14ac:dyDescent="0.3">
      <c r="A26" s="21"/>
      <c r="B26" s="22" t="s">
        <v>32</v>
      </c>
      <c r="C26" s="23">
        <f t="shared" ref="C26:I26" si="12">C615</f>
        <v>0</v>
      </c>
      <c r="D26" s="24">
        <f t="shared" si="12"/>
        <v>10000</v>
      </c>
      <c r="E26" s="24">
        <f t="shared" si="12"/>
        <v>5000</v>
      </c>
      <c r="F26" s="24">
        <f t="shared" si="12"/>
        <v>10000</v>
      </c>
      <c r="G26" s="24">
        <f t="shared" si="12"/>
        <v>5000</v>
      </c>
      <c r="H26" s="24">
        <f t="shared" si="12"/>
        <v>5000</v>
      </c>
      <c r="I26" s="24">
        <f t="shared" si="12"/>
        <v>5000</v>
      </c>
      <c r="J26" s="15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2" hidden="1" customHeight="1" x14ac:dyDescent="0.3">
      <c r="A27" s="21"/>
      <c r="B27" s="22" t="s">
        <v>33</v>
      </c>
      <c r="C27" s="23">
        <f t="shared" ref="C27:I27" si="13">C620</f>
        <v>0</v>
      </c>
      <c r="D27" s="24">
        <f t="shared" si="13"/>
        <v>0</v>
      </c>
      <c r="E27" s="24">
        <f t="shared" si="13"/>
        <v>0</v>
      </c>
      <c r="F27" s="24">
        <f t="shared" si="13"/>
        <v>0</v>
      </c>
      <c r="G27" s="24">
        <f t="shared" si="13"/>
        <v>0</v>
      </c>
      <c r="H27" s="24">
        <f t="shared" si="13"/>
        <v>0</v>
      </c>
      <c r="I27" s="24">
        <f t="shared" si="13"/>
        <v>0</v>
      </c>
      <c r="J27" s="1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2" customHeight="1" x14ac:dyDescent="0.3">
      <c r="A28" s="19"/>
      <c r="B28" s="25" t="s">
        <v>34</v>
      </c>
      <c r="C28" s="26">
        <f t="shared" ref="C28:I28" si="14">SUM(C20:C27)</f>
        <v>0</v>
      </c>
      <c r="D28" s="27">
        <f t="shared" si="14"/>
        <v>4416544.4114593035</v>
      </c>
      <c r="E28" s="27">
        <f t="shared" si="14"/>
        <v>5613171.951210225</v>
      </c>
      <c r="F28" s="27">
        <f t="shared" si="14"/>
        <v>5556664.4545872156</v>
      </c>
      <c r="G28" s="27">
        <f t="shared" si="14"/>
        <v>5661310.9477674654</v>
      </c>
      <c r="H28" s="27">
        <f t="shared" si="14"/>
        <v>5775599.3857077761</v>
      </c>
      <c r="I28" s="27">
        <f t="shared" si="14"/>
        <v>5893688.1200868515</v>
      </c>
      <c r="J28" s="29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12" customHeight="1" x14ac:dyDescent="0.3">
      <c r="A29" s="21"/>
      <c r="B29" s="20"/>
      <c r="C29" s="23"/>
      <c r="D29" s="24"/>
      <c r="E29" s="24"/>
      <c r="F29" s="24"/>
      <c r="G29" s="24"/>
      <c r="H29" s="24"/>
      <c r="I29" s="24"/>
      <c r="J29" s="15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2" customHeight="1" x14ac:dyDescent="0.3">
      <c r="A30" s="31" t="s">
        <v>35</v>
      </c>
      <c r="B30" s="32"/>
      <c r="C30" s="33">
        <f t="shared" ref="C30:I30" si="15">C17-C28</f>
        <v>0</v>
      </c>
      <c r="D30" s="34">
        <f t="shared" si="15"/>
        <v>1506478.8577147797</v>
      </c>
      <c r="E30" s="34">
        <f t="shared" si="15"/>
        <v>664878.44899904914</v>
      </c>
      <c r="F30" s="34">
        <f t="shared" si="15"/>
        <v>308021.62020667363</v>
      </c>
      <c r="G30" s="34">
        <f t="shared" si="15"/>
        <v>347556.49480488524</v>
      </c>
      <c r="H30" s="34">
        <f t="shared" si="15"/>
        <v>-29784.453137739561</v>
      </c>
      <c r="I30" s="34">
        <f t="shared" si="15"/>
        <v>5059.6151785273105</v>
      </c>
      <c r="J30" s="15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2" customHeight="1" x14ac:dyDescent="0.3">
      <c r="A31" s="21"/>
      <c r="B31" s="20"/>
      <c r="C31" s="23"/>
      <c r="D31" s="24"/>
      <c r="E31" s="24"/>
      <c r="F31" s="24"/>
      <c r="G31" s="24"/>
      <c r="H31" s="24"/>
      <c r="I31" s="24"/>
      <c r="J31" s="15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2" customHeight="1" x14ac:dyDescent="0.3">
      <c r="A32" s="25" t="s">
        <v>36</v>
      </c>
      <c r="B32" s="20"/>
      <c r="C32" s="26"/>
      <c r="D32" s="24"/>
      <c r="E32" s="24"/>
      <c r="F32" s="24"/>
      <c r="G32" s="24"/>
      <c r="H32" s="24"/>
      <c r="I32" s="24"/>
      <c r="J32" s="15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2" customHeight="1" x14ac:dyDescent="0.3">
      <c r="A33" s="21"/>
      <c r="B33" s="28" t="s">
        <v>37</v>
      </c>
      <c r="C33" s="26">
        <v>0</v>
      </c>
      <c r="D33" s="24">
        <v>1721069.11</v>
      </c>
      <c r="E33" s="24">
        <f t="shared" ref="E33:I33" si="16">D38</f>
        <v>3394793.96771478</v>
      </c>
      <c r="F33" s="24">
        <f t="shared" si="16"/>
        <v>4059672.4167138292</v>
      </c>
      <c r="G33" s="24">
        <f t="shared" si="16"/>
        <v>4367694.0369205028</v>
      </c>
      <c r="H33" s="24">
        <f t="shared" si="16"/>
        <v>4715250.531725388</v>
      </c>
      <c r="I33" s="24">
        <f t="shared" si="16"/>
        <v>4685466.0785876485</v>
      </c>
      <c r="J33" s="15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2" customHeight="1" x14ac:dyDescent="0.3">
      <c r="A34" s="25"/>
      <c r="B34" s="28" t="s">
        <v>38</v>
      </c>
      <c r="C34" s="26"/>
      <c r="D34" s="24">
        <v>167246</v>
      </c>
      <c r="E34" s="24"/>
      <c r="F34" s="24"/>
      <c r="G34" s="24"/>
      <c r="H34" s="24"/>
      <c r="I34" s="24"/>
      <c r="J34" s="15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2" customHeight="1" x14ac:dyDescent="0.3">
      <c r="A35" s="21"/>
      <c r="B35" s="28" t="s">
        <v>39</v>
      </c>
      <c r="C35" s="23">
        <f t="shared" ref="C35:I35" si="17">SUM(C33:C34)</f>
        <v>0</v>
      </c>
      <c r="D35" s="24">
        <f t="shared" si="17"/>
        <v>1888315.11</v>
      </c>
      <c r="E35" s="24">
        <f t="shared" si="17"/>
        <v>3394793.96771478</v>
      </c>
      <c r="F35" s="24">
        <f t="shared" si="17"/>
        <v>4059672.4167138292</v>
      </c>
      <c r="G35" s="24">
        <f t="shared" si="17"/>
        <v>4367694.0369205028</v>
      </c>
      <c r="H35" s="24">
        <f t="shared" si="17"/>
        <v>4715250.531725388</v>
      </c>
      <c r="I35" s="24">
        <f t="shared" si="17"/>
        <v>4685466.0785876485</v>
      </c>
      <c r="J35" s="15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2" customHeight="1" x14ac:dyDescent="0.3">
      <c r="A36" s="21"/>
      <c r="B36" s="28" t="s">
        <v>35</v>
      </c>
      <c r="C36" s="23">
        <f t="shared" ref="C36:I36" si="18">+C30</f>
        <v>0</v>
      </c>
      <c r="D36" s="24">
        <f t="shared" si="18"/>
        <v>1506478.8577147797</v>
      </c>
      <c r="E36" s="24">
        <f t="shared" si="18"/>
        <v>664878.44899904914</v>
      </c>
      <c r="F36" s="24">
        <f t="shared" si="18"/>
        <v>308021.62020667363</v>
      </c>
      <c r="G36" s="24">
        <f t="shared" si="18"/>
        <v>347556.49480488524</v>
      </c>
      <c r="H36" s="24">
        <f t="shared" si="18"/>
        <v>-29784.453137739561</v>
      </c>
      <c r="I36" s="24">
        <f t="shared" si="18"/>
        <v>5059.6151785273105</v>
      </c>
      <c r="J36" s="15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2" customHeight="1" x14ac:dyDescent="0.3">
      <c r="A37" s="21"/>
      <c r="B37" s="28"/>
      <c r="C37" s="23"/>
      <c r="D37" s="24"/>
      <c r="E37" s="24"/>
      <c r="F37" s="24"/>
      <c r="G37" s="24"/>
      <c r="H37" s="24"/>
      <c r="I37" s="24"/>
      <c r="J37" s="15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2" customHeight="1" x14ac:dyDescent="0.3">
      <c r="A38" s="31" t="s">
        <v>40</v>
      </c>
      <c r="B38" s="32"/>
      <c r="C38" s="33">
        <f t="shared" ref="C38:I38" si="19">C35+C36</f>
        <v>0</v>
      </c>
      <c r="D38" s="34">
        <f t="shared" si="19"/>
        <v>3394793.96771478</v>
      </c>
      <c r="E38" s="34">
        <f t="shared" si="19"/>
        <v>4059672.4167138292</v>
      </c>
      <c r="F38" s="34">
        <f t="shared" si="19"/>
        <v>4367694.0369205028</v>
      </c>
      <c r="G38" s="34">
        <f t="shared" si="19"/>
        <v>4715250.531725388</v>
      </c>
      <c r="H38" s="34">
        <f t="shared" si="19"/>
        <v>4685466.0785876485</v>
      </c>
      <c r="I38" s="34">
        <f t="shared" si="19"/>
        <v>4690525.6937661758</v>
      </c>
      <c r="J38" s="15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2" customHeight="1" x14ac:dyDescent="0.3">
      <c r="A39" s="21"/>
      <c r="B39" s="28"/>
      <c r="C39" s="20"/>
      <c r="D39" s="24"/>
      <c r="E39" s="24"/>
      <c r="F39" s="24"/>
      <c r="G39" s="24"/>
      <c r="H39" s="24"/>
      <c r="I39" s="24"/>
      <c r="J39" s="15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2" customHeight="1" x14ac:dyDescent="0.3">
      <c r="A40" s="19" t="s">
        <v>41</v>
      </c>
      <c r="B40" s="28"/>
      <c r="C40" s="20"/>
      <c r="D40" s="24">
        <f t="shared" ref="D40:I40" si="20">IFERROR(D17/D$76,"")</f>
        <v>14928.525895794073</v>
      </c>
      <c r="E40" s="24">
        <f t="shared" si="20"/>
        <v>16514.231902907391</v>
      </c>
      <c r="F40" s="24">
        <f t="shared" si="20"/>
        <v>15426.888875194363</v>
      </c>
      <c r="G40" s="24">
        <f t="shared" si="20"/>
        <v>15806.153836732823</v>
      </c>
      <c r="H40" s="24">
        <f t="shared" si="20"/>
        <v>15114.201737610574</v>
      </c>
      <c r="I40" s="24">
        <f t="shared" si="20"/>
        <v>15516.48709823595</v>
      </c>
      <c r="J40" s="15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2" customHeight="1" x14ac:dyDescent="0.3">
      <c r="A41" s="19" t="s">
        <v>42</v>
      </c>
      <c r="B41" s="28"/>
      <c r="C41" s="20"/>
      <c r="D41" s="24">
        <f t="shared" ref="D41:I41" si="21">IFERROR(D28/D$76,"")</f>
        <v>11131.561471239764</v>
      </c>
      <c r="E41" s="24">
        <f t="shared" si="21"/>
        <v>14765.288171323193</v>
      </c>
      <c r="F41" s="24">
        <f t="shared" si="21"/>
        <v>14616.646818674282</v>
      </c>
      <c r="G41" s="24">
        <f t="shared" si="21"/>
        <v>14891.916424051624</v>
      </c>
      <c r="H41" s="24">
        <f t="shared" si="21"/>
        <v>15192.548889172389</v>
      </c>
      <c r="I41" s="24">
        <f t="shared" si="21"/>
        <v>15503.177925312635</v>
      </c>
      <c r="J41" s="15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2" customHeight="1" x14ac:dyDescent="0.3">
      <c r="A42" s="19" t="s">
        <v>43</v>
      </c>
      <c r="B42" s="28"/>
      <c r="C42" s="20"/>
      <c r="D42" s="24">
        <f t="shared" ref="D42:I42" si="22">IFERROR(D30/D$76,"")</f>
        <v>3796.9644245543104</v>
      </c>
      <c r="E42" s="24">
        <f t="shared" si="22"/>
        <v>1748.943731584199</v>
      </c>
      <c r="F42" s="24">
        <f t="shared" si="22"/>
        <v>810.24205652008004</v>
      </c>
      <c r="G42" s="24">
        <f t="shared" si="22"/>
        <v>914.23741268120057</v>
      </c>
      <c r="H42" s="24">
        <f t="shared" si="22"/>
        <v>-78.347151561814925</v>
      </c>
      <c r="I42" s="24">
        <f t="shared" si="22"/>
        <v>13.309172923314684</v>
      </c>
      <c r="J42" s="15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2" customHeight="1" x14ac:dyDescent="0.3">
      <c r="A43" s="19" t="s">
        <v>44</v>
      </c>
      <c r="B43" s="28"/>
      <c r="C43" s="35" t="str">
        <f>IFERROR(C38/C30,"")</f>
        <v/>
      </c>
      <c r="D43" s="35">
        <f t="shared" ref="D43:I43" si="23">IFERROR(D38/D28,"")</f>
        <v>0.76865387312907851</v>
      </c>
      <c r="E43" s="35">
        <f t="shared" si="23"/>
        <v>0.7232403446750898</v>
      </c>
      <c r="F43" s="35">
        <f t="shared" si="23"/>
        <v>0.78602803401505061</v>
      </c>
      <c r="G43" s="35">
        <f t="shared" si="23"/>
        <v>0.83289022193434614</v>
      </c>
      <c r="H43" s="35">
        <f t="shared" si="23"/>
        <v>0.81125191788444373</v>
      </c>
      <c r="I43" s="35">
        <f t="shared" si="23"/>
        <v>0.79585576945952385</v>
      </c>
      <c r="J43" s="15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2" customHeight="1" x14ac:dyDescent="0.3">
      <c r="A44" s="19" t="s">
        <v>45</v>
      </c>
      <c r="B44" s="28"/>
      <c r="C44" s="36"/>
      <c r="D44" s="36">
        <f t="shared" ref="D44:I44" si="24">IFERROR((D30+SUMIF($A$93:$A$910,514,D$93:D$910)+D25)/(D25+D45),"")</f>
        <v>6.3909638906994752</v>
      </c>
      <c r="E44" s="36">
        <f t="shared" si="24"/>
        <v>3.2518341444749499</v>
      </c>
      <c r="F44" s="36">
        <f t="shared" si="24"/>
        <v>1.8903493051881743</v>
      </c>
      <c r="G44" s="36">
        <f t="shared" si="24"/>
        <v>2.0101436921885405</v>
      </c>
      <c r="H44" s="36">
        <f t="shared" si="24"/>
        <v>0.60212350082709254</v>
      </c>
      <c r="I44" s="36">
        <f t="shared" si="24"/>
        <v>0.70629717687603921</v>
      </c>
      <c r="J44" s="15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2" hidden="1" customHeight="1" x14ac:dyDescent="0.3">
      <c r="A45" s="21" t="s">
        <v>46</v>
      </c>
      <c r="B45" s="28"/>
      <c r="C45" s="36"/>
      <c r="D45" s="24">
        <v>135797.89547955201</v>
      </c>
      <c r="E45" s="24">
        <v>141246.86360657201</v>
      </c>
      <c r="F45" s="24">
        <v>146933.018973297</v>
      </c>
      <c r="G45" s="24">
        <v>152867.64922465399</v>
      </c>
      <c r="H45" s="24">
        <v>159062.62529389499</v>
      </c>
      <c r="I45" s="24">
        <v>165530.43356341301</v>
      </c>
      <c r="J45" s="15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2" customHeight="1" x14ac:dyDescent="0.3">
      <c r="A46" s="19" t="s">
        <v>47</v>
      </c>
      <c r="B46" s="28"/>
      <c r="C46" s="36"/>
      <c r="D46" s="37" t="str">
        <f t="shared" ref="D46:I46" si="25">IFERROR(CONCATENATE(ROUND(D72/D85,1)," :1"),"")</f>
        <v>9.5 :1</v>
      </c>
      <c r="E46" s="37" t="str">
        <f t="shared" si="25"/>
        <v>8.5 :1</v>
      </c>
      <c r="F46" s="37" t="str">
        <f t="shared" si="25"/>
        <v>8.5 :1</v>
      </c>
      <c r="G46" s="37" t="str">
        <f t="shared" si="25"/>
        <v>8.5 :1</v>
      </c>
      <c r="H46" s="37" t="str">
        <f t="shared" si="25"/>
        <v>8.5 :1</v>
      </c>
      <c r="I46" s="37" t="str">
        <f t="shared" si="25"/>
        <v>8.5 :1</v>
      </c>
      <c r="J46" s="15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2" customHeight="1" x14ac:dyDescent="0.3">
      <c r="A47" s="19" t="s">
        <v>48</v>
      </c>
      <c r="B47" s="28"/>
      <c r="C47" s="36"/>
      <c r="D47" s="38">
        <f t="shared" ref="D47:I47" si="26">IFERROR(SUM(D395,D429,D495,D590,D598,D607)/D28,"")</f>
        <v>4.111718453514035E-2</v>
      </c>
      <c r="E47" s="38">
        <f t="shared" si="26"/>
        <v>3.4944039689413911E-2</v>
      </c>
      <c r="F47" s="38">
        <f t="shared" si="26"/>
        <v>3.4276093083619293E-2</v>
      </c>
      <c r="G47" s="38">
        <f t="shared" si="26"/>
        <v>3.2594238248171259E-2</v>
      </c>
      <c r="H47" s="38">
        <f t="shared" si="26"/>
        <v>3.0876646707970769E-2</v>
      </c>
      <c r="I47" s="38">
        <f t="shared" si="26"/>
        <v>2.9160574836664645E-2</v>
      </c>
      <c r="J47" s="15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2" customHeight="1" x14ac:dyDescent="0.3">
      <c r="A48" s="19" t="s">
        <v>49</v>
      </c>
      <c r="B48" s="28"/>
      <c r="C48" s="36"/>
      <c r="D48" s="38">
        <f t="shared" ref="D48:I48" si="27">IFERROR(SUM(D331,D350)/D28,"")</f>
        <v>0.6890125303200304</v>
      </c>
      <c r="E48" s="38">
        <f t="shared" si="27"/>
        <v>0.60725456751921381</v>
      </c>
      <c r="F48" s="38">
        <f t="shared" si="27"/>
        <v>0.63336962185677048</v>
      </c>
      <c r="G48" s="38">
        <f t="shared" si="27"/>
        <v>0.64156345523659697</v>
      </c>
      <c r="H48" s="38">
        <f t="shared" si="27"/>
        <v>0.64902305072509081</v>
      </c>
      <c r="I48" s="38">
        <f t="shared" si="27"/>
        <v>0.65642654963427249</v>
      </c>
      <c r="J48" s="15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2" customHeight="1" x14ac:dyDescent="0.3">
      <c r="A49" s="19" t="s">
        <v>50</v>
      </c>
      <c r="B49" s="28"/>
      <c r="C49" s="36"/>
      <c r="D49" s="38">
        <f t="shared" ref="D49:I49" si="28">IFERROR(D450/D28,"")</f>
        <v>7.1322728960381606E-4</v>
      </c>
      <c r="E49" s="38">
        <f t="shared" si="28"/>
        <v>4.9882669270381208E-2</v>
      </c>
      <c r="F49" s="38">
        <f t="shared" si="28"/>
        <v>5.038994207556486E-2</v>
      </c>
      <c r="G49" s="38">
        <f t="shared" si="28"/>
        <v>4.9458509271676346E-2</v>
      </c>
      <c r="H49" s="38">
        <f t="shared" si="28"/>
        <v>4.8479816777611755E-2</v>
      </c>
      <c r="I49" s="38">
        <f t="shared" si="28"/>
        <v>4.7508452143184297E-2</v>
      </c>
      <c r="J49" s="15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2" customHeight="1" x14ac:dyDescent="0.3">
      <c r="A50" s="21"/>
      <c r="B50" s="28"/>
      <c r="C50" s="20"/>
      <c r="D50" s="20"/>
      <c r="E50" s="20"/>
      <c r="F50" s="20"/>
      <c r="G50" s="20"/>
      <c r="H50" s="20"/>
      <c r="I50" s="20"/>
      <c r="J50" s="15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2" customHeight="1" x14ac:dyDescent="0.3">
      <c r="A51" s="19" t="s">
        <v>51</v>
      </c>
      <c r="B51" s="20"/>
      <c r="C51" s="20"/>
      <c r="D51" s="20"/>
      <c r="E51" s="20"/>
      <c r="F51" s="20"/>
      <c r="G51" s="20"/>
      <c r="H51" s="20"/>
      <c r="I51" s="20"/>
      <c r="J51" s="15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2" customHeight="1" x14ac:dyDescent="0.3">
      <c r="A52" s="19"/>
      <c r="B52" s="23"/>
      <c r="C52" s="2"/>
      <c r="D52" s="2"/>
      <c r="E52" s="2"/>
      <c r="F52" s="2"/>
      <c r="G52" s="2"/>
      <c r="H52" s="2"/>
      <c r="I52" s="2"/>
      <c r="J52" s="15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 x14ac:dyDescent="0.3">
      <c r="A53" s="39" t="s">
        <v>52</v>
      </c>
      <c r="B53" s="23"/>
      <c r="C53" s="2"/>
      <c r="D53" s="2"/>
      <c r="E53" s="2"/>
      <c r="F53" s="2"/>
      <c r="G53" s="2"/>
      <c r="H53" s="2"/>
      <c r="I53" s="2"/>
      <c r="J53" s="15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 x14ac:dyDescent="0.3">
      <c r="A54" s="39"/>
      <c r="B54" s="40" t="s">
        <v>53</v>
      </c>
      <c r="C54" s="2"/>
      <c r="D54" s="41">
        <v>70</v>
      </c>
      <c r="E54" s="41">
        <v>66</v>
      </c>
      <c r="F54" s="41">
        <v>66</v>
      </c>
      <c r="G54" s="41">
        <v>99</v>
      </c>
      <c r="H54" s="41">
        <v>99</v>
      </c>
      <c r="I54" s="41">
        <v>66</v>
      </c>
      <c r="J54" s="15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 x14ac:dyDescent="0.3">
      <c r="A55" s="39"/>
      <c r="B55" s="40">
        <v>1</v>
      </c>
      <c r="C55" s="2"/>
      <c r="D55" s="41">
        <v>100</v>
      </c>
      <c r="E55" s="41">
        <v>66</v>
      </c>
      <c r="F55" s="41">
        <v>66</v>
      </c>
      <c r="G55" s="41">
        <v>66</v>
      </c>
      <c r="H55" s="41">
        <v>99</v>
      </c>
      <c r="I55" s="41">
        <v>99</v>
      </c>
      <c r="J55" s="1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 x14ac:dyDescent="0.3">
      <c r="A56" s="39"/>
      <c r="B56" s="40">
        <v>2</v>
      </c>
      <c r="C56" s="2"/>
      <c r="D56" s="41">
        <v>100</v>
      </c>
      <c r="E56" s="41">
        <v>99</v>
      </c>
      <c r="F56" s="41">
        <v>66</v>
      </c>
      <c r="G56" s="41">
        <v>66</v>
      </c>
      <c r="H56" s="41">
        <v>66</v>
      </c>
      <c r="I56" s="41">
        <v>99</v>
      </c>
      <c r="J56" s="15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 x14ac:dyDescent="0.3">
      <c r="A57" s="39"/>
      <c r="B57" s="40">
        <v>3</v>
      </c>
      <c r="C57" s="2"/>
      <c r="D57" s="41">
        <v>70</v>
      </c>
      <c r="E57" s="41">
        <v>99</v>
      </c>
      <c r="F57" s="41">
        <v>99</v>
      </c>
      <c r="G57" s="41">
        <v>66</v>
      </c>
      <c r="H57" s="41">
        <v>66</v>
      </c>
      <c r="I57" s="41">
        <v>66</v>
      </c>
      <c r="J57" s="15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 x14ac:dyDescent="0.3">
      <c r="A58" s="39"/>
      <c r="B58" s="40">
        <v>4</v>
      </c>
      <c r="C58" s="2"/>
      <c r="D58" s="41">
        <v>70</v>
      </c>
      <c r="E58" s="41">
        <v>66</v>
      </c>
      <c r="F58" s="41">
        <v>99</v>
      </c>
      <c r="G58" s="41">
        <v>99</v>
      </c>
      <c r="H58" s="41">
        <v>66</v>
      </c>
      <c r="I58" s="41">
        <v>66</v>
      </c>
      <c r="J58" s="15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hidden="1" customHeight="1" x14ac:dyDescent="0.3">
      <c r="A59" s="39"/>
      <c r="B59" s="40">
        <v>5</v>
      </c>
      <c r="C59" s="2"/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15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hidden="1" customHeight="1" x14ac:dyDescent="0.3">
      <c r="A60" s="39"/>
      <c r="B60" s="40">
        <v>6</v>
      </c>
      <c r="C60" s="2"/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15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hidden="1" customHeight="1" x14ac:dyDescent="0.3">
      <c r="A61" s="39"/>
      <c r="B61" s="40">
        <v>7</v>
      </c>
      <c r="C61" s="2"/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15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hidden="1" customHeight="1" x14ac:dyDescent="0.3">
      <c r="A62" s="39"/>
      <c r="B62" s="40">
        <v>8</v>
      </c>
      <c r="C62" s="2"/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15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hidden="1" customHeight="1" x14ac:dyDescent="0.3">
      <c r="A63" s="39"/>
      <c r="B63" s="40">
        <v>9</v>
      </c>
      <c r="C63" s="2"/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15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hidden="1" customHeight="1" x14ac:dyDescent="0.3">
      <c r="A64" s="39"/>
      <c r="B64" s="40">
        <v>10</v>
      </c>
      <c r="C64" s="2"/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15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hidden="1" customHeight="1" x14ac:dyDescent="0.3">
      <c r="A65" s="39"/>
      <c r="B65" s="40">
        <v>11</v>
      </c>
      <c r="C65" s="2"/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15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hidden="1" customHeight="1" x14ac:dyDescent="0.3">
      <c r="A66" s="39"/>
      <c r="B66" s="40">
        <v>12</v>
      </c>
      <c r="C66" s="2"/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15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hidden="1" customHeight="1" x14ac:dyDescent="0.3">
      <c r="A67" s="39" t="s">
        <v>54</v>
      </c>
      <c r="B67" s="7"/>
      <c r="C67" s="7"/>
      <c r="D67" s="7"/>
      <c r="E67" s="7"/>
      <c r="F67" s="7"/>
      <c r="G67" s="7"/>
      <c r="H67" s="7"/>
      <c r="I67" s="7"/>
      <c r="J67" s="29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2" hidden="1" customHeight="1" x14ac:dyDescent="0.3">
      <c r="A68" s="6"/>
      <c r="B68" s="2" t="s">
        <v>55</v>
      </c>
      <c r="C68" s="2"/>
      <c r="D68" s="41">
        <f t="shared" ref="D68:I68" si="29">SUM(D54:D57)</f>
        <v>340</v>
      </c>
      <c r="E68" s="41">
        <f t="shared" si="29"/>
        <v>330</v>
      </c>
      <c r="F68" s="41">
        <f t="shared" si="29"/>
        <v>297</v>
      </c>
      <c r="G68" s="41">
        <f t="shared" si="29"/>
        <v>297</v>
      </c>
      <c r="H68" s="41">
        <f t="shared" si="29"/>
        <v>330</v>
      </c>
      <c r="I68" s="41">
        <f t="shared" si="29"/>
        <v>330</v>
      </c>
      <c r="J68" s="15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hidden="1" customHeight="1" x14ac:dyDescent="0.3">
      <c r="A69" s="6"/>
      <c r="B69" s="2" t="s">
        <v>56</v>
      </c>
      <c r="C69" s="2"/>
      <c r="D69" s="41">
        <f t="shared" ref="D69:I69" si="30">SUM(D58:D60)</f>
        <v>70</v>
      </c>
      <c r="E69" s="41">
        <f t="shared" si="30"/>
        <v>66</v>
      </c>
      <c r="F69" s="41">
        <f t="shared" si="30"/>
        <v>99</v>
      </c>
      <c r="G69" s="41">
        <f t="shared" si="30"/>
        <v>99</v>
      </c>
      <c r="H69" s="41">
        <f t="shared" si="30"/>
        <v>66</v>
      </c>
      <c r="I69" s="41">
        <f t="shared" si="30"/>
        <v>66</v>
      </c>
      <c r="J69" s="15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hidden="1" customHeight="1" x14ac:dyDescent="0.3">
      <c r="A70" s="6"/>
      <c r="B70" s="2" t="s">
        <v>57</v>
      </c>
      <c r="C70" s="2"/>
      <c r="D70" s="41">
        <f t="shared" ref="D70:I70" si="31">SUM(D61:D62)</f>
        <v>0</v>
      </c>
      <c r="E70" s="41">
        <f t="shared" si="31"/>
        <v>0</v>
      </c>
      <c r="F70" s="41">
        <f t="shared" si="31"/>
        <v>0</v>
      </c>
      <c r="G70" s="41">
        <f t="shared" si="31"/>
        <v>0</v>
      </c>
      <c r="H70" s="41">
        <f t="shared" si="31"/>
        <v>0</v>
      </c>
      <c r="I70" s="41">
        <f t="shared" si="31"/>
        <v>0</v>
      </c>
      <c r="J70" s="15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hidden="1" customHeight="1" x14ac:dyDescent="0.3">
      <c r="A71" s="6"/>
      <c r="B71" s="2" t="s">
        <v>58</v>
      </c>
      <c r="C71" s="2"/>
      <c r="D71" s="41">
        <f t="shared" ref="D71:I71" si="32">SUM(D63:D66)</f>
        <v>0</v>
      </c>
      <c r="E71" s="41">
        <f t="shared" si="32"/>
        <v>0</v>
      </c>
      <c r="F71" s="41">
        <f t="shared" si="32"/>
        <v>0</v>
      </c>
      <c r="G71" s="41">
        <f t="shared" si="32"/>
        <v>0</v>
      </c>
      <c r="H71" s="41">
        <f t="shared" si="32"/>
        <v>0</v>
      </c>
      <c r="I71" s="41">
        <f t="shared" si="32"/>
        <v>0</v>
      </c>
      <c r="J71" s="15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 x14ac:dyDescent="0.3">
      <c r="A72" s="7" t="s">
        <v>59</v>
      </c>
      <c r="B72" s="7"/>
      <c r="C72" s="7"/>
      <c r="D72" s="42">
        <f t="shared" ref="D72:I72" si="33">SUM(D68:D71)</f>
        <v>410</v>
      </c>
      <c r="E72" s="42">
        <f t="shared" si="33"/>
        <v>396</v>
      </c>
      <c r="F72" s="42">
        <f t="shared" si="33"/>
        <v>396</v>
      </c>
      <c r="G72" s="42">
        <f t="shared" si="33"/>
        <v>396</v>
      </c>
      <c r="H72" s="42">
        <f t="shared" si="33"/>
        <v>396</v>
      </c>
      <c r="I72" s="42">
        <f t="shared" si="33"/>
        <v>396</v>
      </c>
      <c r="J72" s="29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2" customHeight="1" x14ac:dyDescent="0.3">
      <c r="A73" s="6"/>
      <c r="B73" s="2"/>
      <c r="C73" s="20"/>
      <c r="D73" s="20"/>
      <c r="E73" s="20"/>
      <c r="F73" s="20"/>
      <c r="G73" s="20"/>
      <c r="H73" s="20"/>
      <c r="I73" s="20"/>
      <c r="J73" s="15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2" customHeight="1" x14ac:dyDescent="0.3">
      <c r="A74" s="7" t="s">
        <v>60</v>
      </c>
      <c r="B74" s="43"/>
      <c r="C74" s="44" t="str">
        <f t="shared" ref="C74:I74" si="34">IFERROR(C76/C72,"")</f>
        <v/>
      </c>
      <c r="D74" s="44">
        <f t="shared" si="34"/>
        <v>0.96770426754378047</v>
      </c>
      <c r="E74" s="44">
        <f t="shared" si="34"/>
        <v>0.96000000000000008</v>
      </c>
      <c r="F74" s="44">
        <f t="shared" si="34"/>
        <v>0.96000000000000008</v>
      </c>
      <c r="G74" s="44">
        <f t="shared" si="34"/>
        <v>0.96000000000000008</v>
      </c>
      <c r="H74" s="44">
        <f t="shared" si="34"/>
        <v>0.96000000000000008</v>
      </c>
      <c r="I74" s="44">
        <f t="shared" si="34"/>
        <v>0.96000000000000008</v>
      </c>
      <c r="J74" s="45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ht="12" customHeight="1" x14ac:dyDescent="0.3">
      <c r="A75" s="6"/>
      <c r="B75" s="2"/>
      <c r="C75" s="20"/>
      <c r="D75" s="20"/>
      <c r="E75" s="20"/>
      <c r="F75" s="20"/>
      <c r="G75" s="20"/>
      <c r="H75" s="20"/>
      <c r="I75" s="20"/>
      <c r="J75" s="15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2" customHeight="1" x14ac:dyDescent="0.3">
      <c r="A76" s="7" t="s">
        <v>61</v>
      </c>
      <c r="B76" s="7"/>
      <c r="C76" s="20"/>
      <c r="D76" s="46">
        <v>396.75874969295</v>
      </c>
      <c r="E76" s="46">
        <v>380.16</v>
      </c>
      <c r="F76" s="46">
        <v>380.16</v>
      </c>
      <c r="G76" s="46">
        <v>380.16</v>
      </c>
      <c r="H76" s="46">
        <v>380.16</v>
      </c>
      <c r="I76" s="46">
        <v>380.16</v>
      </c>
      <c r="J76" s="29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2" hidden="1" customHeight="1" outlineLevel="1" x14ac:dyDescent="0.3">
      <c r="A77" s="6"/>
      <c r="B77" s="2"/>
      <c r="C77" s="20"/>
      <c r="D77" s="20"/>
      <c r="E77" s="20"/>
      <c r="F77" s="20"/>
      <c r="G77" s="20"/>
      <c r="H77" s="20"/>
      <c r="I77" s="20"/>
      <c r="J77" s="15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2" hidden="1" customHeight="1" outlineLevel="1" x14ac:dyDescent="0.3">
      <c r="A78" s="39" t="s">
        <v>62</v>
      </c>
      <c r="B78" s="2"/>
      <c r="C78" s="20"/>
      <c r="D78" s="20"/>
      <c r="E78" s="20"/>
      <c r="F78" s="20"/>
      <c r="G78" s="20"/>
      <c r="H78" s="20"/>
      <c r="I78" s="20"/>
      <c r="J78" s="15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2" hidden="1" customHeight="1" outlineLevel="1" x14ac:dyDescent="0.3">
      <c r="A79" s="6"/>
      <c r="B79" s="40" t="s">
        <v>63</v>
      </c>
      <c r="C79" s="20"/>
      <c r="D79" s="24">
        <v>304</v>
      </c>
      <c r="E79" s="24">
        <v>294</v>
      </c>
      <c r="F79" s="24">
        <v>294</v>
      </c>
      <c r="G79" s="24">
        <v>294</v>
      </c>
      <c r="H79" s="24">
        <v>294</v>
      </c>
      <c r="I79" s="24">
        <v>294</v>
      </c>
      <c r="J79" s="15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2" hidden="1" customHeight="1" outlineLevel="1" x14ac:dyDescent="0.3">
      <c r="A80" s="6"/>
      <c r="B80" s="40" t="s">
        <v>64</v>
      </c>
      <c r="C80" s="20"/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15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2" hidden="1" customHeight="1" outlineLevel="1" x14ac:dyDescent="0.3">
      <c r="A81" s="6"/>
      <c r="B81" s="40" t="s">
        <v>65</v>
      </c>
      <c r="C81" s="20"/>
      <c r="D81" s="24">
        <v>29</v>
      </c>
      <c r="E81" s="24">
        <v>28</v>
      </c>
      <c r="F81" s="24">
        <v>28</v>
      </c>
      <c r="G81" s="24">
        <v>28</v>
      </c>
      <c r="H81" s="24">
        <v>28</v>
      </c>
      <c r="I81" s="24">
        <v>28</v>
      </c>
      <c r="J81" s="15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2" hidden="1" customHeight="1" outlineLevel="1" x14ac:dyDescent="0.3">
      <c r="A82" s="6"/>
      <c r="B82" s="40" t="s">
        <v>66</v>
      </c>
      <c r="C82" s="20"/>
      <c r="D82" s="24">
        <v>25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15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2" hidden="1" customHeight="1" outlineLevel="1" x14ac:dyDescent="0.3">
      <c r="A83" s="6"/>
      <c r="B83" s="2"/>
      <c r="C83" s="20"/>
      <c r="D83" s="24"/>
      <c r="E83" s="24"/>
      <c r="F83" s="24"/>
      <c r="G83" s="24"/>
      <c r="H83" s="24"/>
      <c r="I83" s="24"/>
      <c r="J83" s="15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2" hidden="1" customHeight="1" outlineLevel="1" x14ac:dyDescent="0.3">
      <c r="A84" s="39" t="s">
        <v>67</v>
      </c>
      <c r="B84" s="2"/>
      <c r="C84" s="20"/>
      <c r="D84" s="24"/>
      <c r="E84" s="24"/>
      <c r="F84" s="24"/>
      <c r="G84" s="24"/>
      <c r="H84" s="24"/>
      <c r="I84" s="24"/>
      <c r="J84" s="15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2" hidden="1" customHeight="1" outlineLevel="1" x14ac:dyDescent="0.3">
      <c r="A85" s="6"/>
      <c r="B85" s="2" t="s">
        <v>68</v>
      </c>
      <c r="C85" s="20"/>
      <c r="D85" s="47">
        <v>42.945430107526903</v>
      </c>
      <c r="E85" s="47">
        <v>46.475000000000001</v>
      </c>
      <c r="F85" s="47">
        <v>46.475000000000001</v>
      </c>
      <c r="G85" s="47">
        <v>46.475000000000001</v>
      </c>
      <c r="H85" s="47">
        <v>46.475000000000001</v>
      </c>
      <c r="I85" s="47">
        <v>46.475000000000001</v>
      </c>
      <c r="J85" s="15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2" hidden="1" customHeight="1" outlineLevel="1" x14ac:dyDescent="0.3">
      <c r="A86" s="6"/>
      <c r="B86" s="2" t="s">
        <v>69</v>
      </c>
      <c r="C86" s="20"/>
      <c r="D86" s="24">
        <v>30.610215053763401</v>
      </c>
      <c r="E86" s="24">
        <v>32</v>
      </c>
      <c r="F86" s="24">
        <v>32</v>
      </c>
      <c r="G86" s="24">
        <v>32</v>
      </c>
      <c r="H86" s="24">
        <v>32</v>
      </c>
      <c r="I86" s="24">
        <v>32</v>
      </c>
      <c r="J86" s="15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2" hidden="1" customHeight="1" outlineLevel="1" x14ac:dyDescent="0.3">
      <c r="A87" s="6"/>
      <c r="B87" s="2" t="s">
        <v>70</v>
      </c>
      <c r="C87" s="20"/>
      <c r="D87" s="35">
        <v>0.03</v>
      </c>
      <c r="E87" s="35">
        <v>0.01</v>
      </c>
      <c r="F87" s="35">
        <v>0.03</v>
      </c>
      <c r="G87" s="35">
        <v>0.03</v>
      </c>
      <c r="H87" s="35">
        <v>0.03</v>
      </c>
      <c r="I87" s="35">
        <v>0.03</v>
      </c>
      <c r="J87" s="15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2" hidden="1" customHeight="1" outlineLevel="1" x14ac:dyDescent="0.3">
      <c r="A88" s="6"/>
      <c r="B88" s="2" t="s">
        <v>71</v>
      </c>
      <c r="C88" s="20"/>
      <c r="D88" s="24">
        <v>180</v>
      </c>
      <c r="E88" s="24">
        <v>180</v>
      </c>
      <c r="F88" s="24">
        <v>180</v>
      </c>
      <c r="G88" s="24">
        <v>180</v>
      </c>
      <c r="H88" s="24">
        <v>180</v>
      </c>
      <c r="I88" s="24">
        <v>180</v>
      </c>
      <c r="J88" s="15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2" hidden="1" customHeight="1" outlineLevel="1" x14ac:dyDescent="0.3">
      <c r="A89" s="6"/>
      <c r="B89" s="2" t="s">
        <v>72</v>
      </c>
      <c r="C89" s="20"/>
      <c r="D89" s="35"/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15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2" customHeight="1" collapsed="1" x14ac:dyDescent="0.3">
      <c r="A90" s="6"/>
      <c r="B90" s="2"/>
      <c r="C90" s="20"/>
      <c r="D90" s="35"/>
      <c r="E90" s="35"/>
      <c r="F90" s="35"/>
      <c r="G90" s="35"/>
      <c r="H90" s="35"/>
      <c r="I90" s="35"/>
      <c r="J90" s="15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2" customHeight="1" x14ac:dyDescent="0.3">
      <c r="A91" s="39" t="s">
        <v>73</v>
      </c>
      <c r="B91" s="6"/>
      <c r="C91" s="23"/>
      <c r="D91" s="23"/>
      <c r="E91" s="23"/>
      <c r="F91" s="23"/>
      <c r="G91" s="23"/>
      <c r="H91" s="23"/>
      <c r="I91" s="23"/>
      <c r="J91" s="15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2" customHeight="1" x14ac:dyDescent="0.3">
      <c r="A92" s="48"/>
      <c r="B92" s="30"/>
      <c r="C92" s="23"/>
      <c r="D92" s="23"/>
      <c r="E92" s="23"/>
      <c r="F92" s="23"/>
      <c r="G92" s="23"/>
      <c r="H92" s="23"/>
      <c r="I92" s="23"/>
      <c r="J92" s="15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2" customHeight="1" x14ac:dyDescent="0.3">
      <c r="A93" s="49" t="s">
        <v>19</v>
      </c>
      <c r="B93" s="20"/>
      <c r="C93" s="23"/>
      <c r="D93" s="24"/>
      <c r="E93" s="24"/>
      <c r="F93" s="24"/>
      <c r="G93" s="24"/>
      <c r="H93" s="24"/>
      <c r="I93" s="24"/>
      <c r="J93" s="15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2" hidden="1" customHeight="1" x14ac:dyDescent="0.3">
      <c r="A94" s="40" t="s">
        <v>74</v>
      </c>
      <c r="B94" s="50"/>
      <c r="C94" s="23"/>
      <c r="D94" s="24"/>
      <c r="E94" s="24"/>
      <c r="F94" s="24"/>
      <c r="G94" s="24"/>
      <c r="H94" s="24"/>
      <c r="I94" s="24"/>
      <c r="J94" s="15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2" hidden="1" customHeight="1" x14ac:dyDescent="0.3">
      <c r="A95" s="40">
        <v>43000</v>
      </c>
      <c r="B95" s="50" t="s">
        <v>75</v>
      </c>
      <c r="C95" s="23"/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15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2" hidden="1" customHeight="1" x14ac:dyDescent="0.3">
      <c r="A96" s="40">
        <v>43500</v>
      </c>
      <c r="B96" s="50" t="s">
        <v>76</v>
      </c>
      <c r="C96" s="23"/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15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2" hidden="1" customHeight="1" x14ac:dyDescent="0.3">
      <c r="A97" s="40">
        <v>43511</v>
      </c>
      <c r="B97" s="50" t="s">
        <v>77</v>
      </c>
      <c r="C97" s="23"/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15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2" hidden="1" customHeight="1" x14ac:dyDescent="0.3">
      <c r="A98" s="40">
        <v>43513</v>
      </c>
      <c r="B98" s="50" t="s">
        <v>78</v>
      </c>
      <c r="C98" s="23"/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15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2" hidden="1" customHeight="1" x14ac:dyDescent="0.3">
      <c r="A99" s="40">
        <v>43515</v>
      </c>
      <c r="B99" s="50" t="s">
        <v>79</v>
      </c>
      <c r="C99" s="23"/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15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2" hidden="1" customHeight="1" x14ac:dyDescent="0.3">
      <c r="A100" s="40">
        <v>43516</v>
      </c>
      <c r="B100" s="50" t="s">
        <v>80</v>
      </c>
      <c r="C100" s="23"/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15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2" hidden="1" customHeight="1" x14ac:dyDescent="0.3">
      <c r="A101" s="40">
        <v>43517</v>
      </c>
      <c r="B101" s="50" t="s">
        <v>81</v>
      </c>
      <c r="C101" s="23"/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15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2" hidden="1" customHeight="1" x14ac:dyDescent="0.3">
      <c r="A102" s="40">
        <v>43518</v>
      </c>
      <c r="B102" s="50" t="s">
        <v>82</v>
      </c>
      <c r="C102" s="23"/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15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2" hidden="1" customHeight="1" x14ac:dyDescent="0.3">
      <c r="A103" s="40">
        <v>43519</v>
      </c>
      <c r="B103" s="50" t="s">
        <v>83</v>
      </c>
      <c r="C103" s="23"/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15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2" hidden="1" customHeight="1" x14ac:dyDescent="0.3">
      <c r="A104" s="40">
        <v>43521</v>
      </c>
      <c r="B104" s="50" t="s">
        <v>84</v>
      </c>
      <c r="C104" s="23"/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15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2" hidden="1" customHeight="1" x14ac:dyDescent="0.3">
      <c r="A105" s="40">
        <v>43522</v>
      </c>
      <c r="B105" s="50" t="s">
        <v>85</v>
      </c>
      <c r="C105" s="23"/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15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2" hidden="1" customHeight="1" x14ac:dyDescent="0.3">
      <c r="A106" s="40">
        <v>43523</v>
      </c>
      <c r="B106" s="50" t="s">
        <v>86</v>
      </c>
      <c r="C106" s="23"/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15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2" hidden="1" customHeight="1" x14ac:dyDescent="0.3">
      <c r="A107" s="40">
        <v>43524</v>
      </c>
      <c r="B107" s="50" t="s">
        <v>87</v>
      </c>
      <c r="C107" s="23"/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15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2" customHeight="1" x14ac:dyDescent="0.3">
      <c r="A108" s="40">
        <v>43525</v>
      </c>
      <c r="B108" s="50" t="s">
        <v>88</v>
      </c>
      <c r="C108" s="23"/>
      <c r="D108" s="24">
        <v>5000</v>
      </c>
      <c r="E108" s="24">
        <v>5000</v>
      </c>
      <c r="F108" s="24">
        <v>5000</v>
      </c>
      <c r="G108" s="24">
        <v>5000</v>
      </c>
      <c r="H108" s="24">
        <v>5000</v>
      </c>
      <c r="I108" s="24">
        <v>5000</v>
      </c>
      <c r="J108" s="15" t="s">
        <v>89</v>
      </c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2" customHeight="1" x14ac:dyDescent="0.3">
      <c r="A109" s="40">
        <v>43526</v>
      </c>
      <c r="B109" s="50" t="s">
        <v>90</v>
      </c>
      <c r="C109" s="23"/>
      <c r="D109" s="24">
        <v>725</v>
      </c>
      <c r="E109" s="24">
        <v>6594.7782857142802</v>
      </c>
      <c r="F109" s="24">
        <v>6594.7782857142802</v>
      </c>
      <c r="G109" s="24">
        <v>6594.7782857142802</v>
      </c>
      <c r="H109" s="24">
        <v>6594.7782857142802</v>
      </c>
      <c r="I109" s="24">
        <v>6594.7782857142802</v>
      </c>
      <c r="J109" s="15" t="s">
        <v>91</v>
      </c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2" hidden="1" customHeight="1" x14ac:dyDescent="0.3">
      <c r="A110" s="40">
        <v>43527</v>
      </c>
      <c r="B110" s="50" t="s">
        <v>92</v>
      </c>
      <c r="C110" s="23"/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15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2" hidden="1" customHeight="1" x14ac:dyDescent="0.3">
      <c r="A111" s="40">
        <v>43531</v>
      </c>
      <c r="B111" s="50" t="s">
        <v>93</v>
      </c>
      <c r="C111" s="23"/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15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2" hidden="1" customHeight="1" x14ac:dyDescent="0.3">
      <c r="A112" s="40">
        <v>43532</v>
      </c>
      <c r="B112" s="50" t="s">
        <v>94</v>
      </c>
      <c r="C112" s="23"/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15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2" hidden="1" customHeight="1" x14ac:dyDescent="0.3">
      <c r="A113" s="40">
        <v>43533</v>
      </c>
      <c r="B113" s="50" t="s">
        <v>95</v>
      </c>
      <c r="C113" s="23"/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15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2" hidden="1" customHeight="1" x14ac:dyDescent="0.3">
      <c r="A114" s="40">
        <v>43541</v>
      </c>
      <c r="B114" s="50" t="s">
        <v>96</v>
      </c>
      <c r="C114" s="23"/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15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2" hidden="1" customHeight="1" x14ac:dyDescent="0.3">
      <c r="A115" s="40">
        <v>43542</v>
      </c>
      <c r="B115" s="50" t="s">
        <v>97</v>
      </c>
      <c r="C115" s="23"/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15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2" hidden="1" customHeight="1" x14ac:dyDescent="0.3">
      <c r="A116" s="40">
        <v>43543</v>
      </c>
      <c r="B116" s="50" t="s">
        <v>98</v>
      </c>
      <c r="C116" s="23"/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15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2" hidden="1" customHeight="1" x14ac:dyDescent="0.3">
      <c r="A117" s="40">
        <v>43544</v>
      </c>
      <c r="B117" s="50" t="s">
        <v>99</v>
      </c>
      <c r="C117" s="23"/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15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2" hidden="1" customHeight="1" x14ac:dyDescent="0.3">
      <c r="A118" s="40">
        <v>43545</v>
      </c>
      <c r="B118" s="50" t="s">
        <v>100</v>
      </c>
      <c r="C118" s="23"/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15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2" hidden="1" customHeight="1" x14ac:dyDescent="0.3">
      <c r="A119" s="40">
        <v>43546</v>
      </c>
      <c r="B119" s="50" t="s">
        <v>101</v>
      </c>
      <c r="C119" s="23"/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15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2" hidden="1" customHeight="1" x14ac:dyDescent="0.3">
      <c r="A120" s="40">
        <v>43547</v>
      </c>
      <c r="B120" s="50" t="s">
        <v>102</v>
      </c>
      <c r="C120" s="23"/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15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2" hidden="1" customHeight="1" x14ac:dyDescent="0.3">
      <c r="A121" s="40">
        <v>43551</v>
      </c>
      <c r="B121" s="50" t="s">
        <v>103</v>
      </c>
      <c r="C121" s="23"/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15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2" hidden="1" customHeight="1" x14ac:dyDescent="0.3">
      <c r="A122" s="40">
        <v>43570</v>
      </c>
      <c r="B122" s="50" t="s">
        <v>104</v>
      </c>
      <c r="C122" s="23"/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15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2" hidden="1" customHeight="1" x14ac:dyDescent="0.3">
      <c r="A123" s="40">
        <v>43581</v>
      </c>
      <c r="B123" s="50" t="s">
        <v>105</v>
      </c>
      <c r="C123" s="23"/>
      <c r="D123" s="24">
        <v>0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15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2" hidden="1" customHeight="1" x14ac:dyDescent="0.3">
      <c r="A124" s="40">
        <v>43582</v>
      </c>
      <c r="B124" s="50" t="s">
        <v>106</v>
      </c>
      <c r="C124" s="23"/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15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2" hidden="1" customHeight="1" x14ac:dyDescent="0.3">
      <c r="A125" s="40">
        <v>43583</v>
      </c>
      <c r="B125" s="50" t="s">
        <v>107</v>
      </c>
      <c r="C125" s="23"/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15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2" customHeight="1" x14ac:dyDescent="0.3">
      <c r="A126" s="40">
        <v>43990</v>
      </c>
      <c r="B126" s="50" t="s">
        <v>108</v>
      </c>
      <c r="C126" s="23"/>
      <c r="D126" s="24">
        <v>0</v>
      </c>
      <c r="E126" s="24">
        <v>1030</v>
      </c>
      <c r="F126" s="24">
        <v>1030</v>
      </c>
      <c r="G126" s="24">
        <v>1030</v>
      </c>
      <c r="H126" s="24">
        <v>1030</v>
      </c>
      <c r="I126" s="24">
        <v>1030</v>
      </c>
      <c r="J126" s="15" t="s">
        <v>109</v>
      </c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2" hidden="1" customHeight="1" x14ac:dyDescent="0.3">
      <c r="A127" s="40">
        <v>43990.124000000003</v>
      </c>
      <c r="B127" s="50" t="s">
        <v>110</v>
      </c>
      <c r="C127" s="23"/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15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2" hidden="1" customHeight="1" x14ac:dyDescent="0.3">
      <c r="A128" s="40">
        <v>43990.125</v>
      </c>
      <c r="B128" s="50" t="s">
        <v>111</v>
      </c>
      <c r="C128" s="23"/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15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2" hidden="1" customHeight="1" x14ac:dyDescent="0.3">
      <c r="A129" s="40">
        <v>43990.13</v>
      </c>
      <c r="B129" s="50" t="s">
        <v>112</v>
      </c>
      <c r="C129" s="23"/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15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2" hidden="1" customHeight="1" x14ac:dyDescent="0.3">
      <c r="A130" s="40">
        <v>43990.131999999998</v>
      </c>
      <c r="B130" s="50" t="s">
        <v>113</v>
      </c>
      <c r="C130" s="23"/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15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2" hidden="1" customHeight="1" x14ac:dyDescent="0.3">
      <c r="A131" s="40">
        <v>43990.133000000002</v>
      </c>
      <c r="B131" s="50" t="s">
        <v>114</v>
      </c>
      <c r="C131" s="23"/>
      <c r="D131" s="24">
        <v>0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15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2" hidden="1" customHeight="1" x14ac:dyDescent="0.3">
      <c r="A132" s="40">
        <v>43990.133999999998</v>
      </c>
      <c r="B132" s="50" t="s">
        <v>115</v>
      </c>
      <c r="C132" s="23"/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15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2" hidden="1" customHeight="1" x14ac:dyDescent="0.3">
      <c r="A133" s="40">
        <v>43990.135000000002</v>
      </c>
      <c r="B133" s="50" t="s">
        <v>116</v>
      </c>
      <c r="C133" s="23"/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15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2" hidden="1" customHeight="1" x14ac:dyDescent="0.3">
      <c r="A134" s="40">
        <v>43990.137999999999</v>
      </c>
      <c r="B134" s="50" t="s">
        <v>117</v>
      </c>
      <c r="C134" s="23"/>
      <c r="D134" s="24">
        <v>0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15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2" hidden="1" customHeight="1" x14ac:dyDescent="0.3">
      <c r="A135" s="40">
        <v>43990.14</v>
      </c>
      <c r="B135" s="50" t="s">
        <v>118</v>
      </c>
      <c r="C135" s="23"/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15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2" hidden="1" customHeight="1" x14ac:dyDescent="0.3">
      <c r="A136" s="40">
        <v>43990.144</v>
      </c>
      <c r="B136" s="50" t="s">
        <v>119</v>
      </c>
      <c r="C136" s="23"/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15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2" hidden="1" customHeight="1" x14ac:dyDescent="0.3">
      <c r="A137" s="40"/>
      <c r="B137" s="50"/>
      <c r="C137" s="23"/>
      <c r="D137" s="24"/>
      <c r="E137" s="24"/>
      <c r="F137" s="24"/>
      <c r="G137" s="24"/>
      <c r="H137" s="24"/>
      <c r="I137" s="24"/>
      <c r="J137" s="15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2" customHeight="1" x14ac:dyDescent="0.3">
      <c r="A138" s="51"/>
      <c r="B138" s="49" t="s">
        <v>120</v>
      </c>
      <c r="C138" s="52">
        <f t="shared" ref="C138:I138" si="35">SUM(C94:C137)</f>
        <v>0</v>
      </c>
      <c r="D138" s="53">
        <f t="shared" si="35"/>
        <v>5725</v>
      </c>
      <c r="E138" s="53">
        <f t="shared" si="35"/>
        <v>12624.778285714281</v>
      </c>
      <c r="F138" s="53">
        <f t="shared" si="35"/>
        <v>12624.778285714281</v>
      </c>
      <c r="G138" s="53">
        <f t="shared" si="35"/>
        <v>12624.778285714281</v>
      </c>
      <c r="H138" s="53">
        <f t="shared" si="35"/>
        <v>12624.778285714281</v>
      </c>
      <c r="I138" s="53">
        <f t="shared" si="35"/>
        <v>12624.778285714281</v>
      </c>
      <c r="J138" s="15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2" customHeight="1" x14ac:dyDescent="0.3">
      <c r="A139" s="51"/>
      <c r="B139" s="49"/>
      <c r="C139" s="26"/>
      <c r="D139" s="27"/>
      <c r="E139" s="27"/>
      <c r="F139" s="27"/>
      <c r="G139" s="27"/>
      <c r="H139" s="27"/>
      <c r="I139" s="27"/>
      <c r="J139" s="15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2" customHeight="1" x14ac:dyDescent="0.3">
      <c r="A140" s="49" t="s">
        <v>20</v>
      </c>
      <c r="B140" s="20"/>
      <c r="C140" s="23"/>
      <c r="D140" s="24"/>
      <c r="E140" s="24"/>
      <c r="F140" s="24"/>
      <c r="G140" s="24"/>
      <c r="H140" s="24"/>
      <c r="I140" s="24"/>
      <c r="J140" s="15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2" hidden="1" customHeight="1" x14ac:dyDescent="0.3">
      <c r="A141" s="40" t="s">
        <v>74</v>
      </c>
      <c r="B141" s="50"/>
      <c r="C141" s="23"/>
      <c r="D141" s="24"/>
      <c r="E141" s="24"/>
      <c r="F141" s="24"/>
      <c r="G141" s="24"/>
      <c r="H141" s="24"/>
      <c r="I141" s="24"/>
      <c r="J141" s="15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2" hidden="1" customHeight="1" x14ac:dyDescent="0.3">
      <c r="A142" s="40">
        <v>44000</v>
      </c>
      <c r="B142" s="50" t="s">
        <v>20</v>
      </c>
      <c r="C142" s="23"/>
      <c r="D142" s="24">
        <v>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15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2" hidden="1" customHeight="1" x14ac:dyDescent="0.3">
      <c r="A143" s="40">
        <v>44100</v>
      </c>
      <c r="B143" s="50" t="s">
        <v>121</v>
      </c>
      <c r="C143" s="23"/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15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2" hidden="1" customHeight="1" x14ac:dyDescent="0.3">
      <c r="A144" s="40">
        <v>44110</v>
      </c>
      <c r="B144" s="50" t="s">
        <v>122</v>
      </c>
      <c r="C144" s="23"/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15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2" customHeight="1" x14ac:dyDescent="0.3">
      <c r="A145" s="40">
        <v>44116</v>
      </c>
      <c r="B145" s="50" t="s">
        <v>123</v>
      </c>
      <c r="C145" s="23"/>
      <c r="D145" s="24">
        <v>5350</v>
      </c>
      <c r="E145" s="24">
        <v>5350</v>
      </c>
      <c r="F145" s="24">
        <v>5350</v>
      </c>
      <c r="G145" s="24">
        <v>5350</v>
      </c>
      <c r="H145" s="24">
        <v>5350</v>
      </c>
      <c r="I145" s="24">
        <v>5350</v>
      </c>
      <c r="J145" s="15" t="s">
        <v>124</v>
      </c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2" hidden="1" customHeight="1" x14ac:dyDescent="0.3">
      <c r="A146" s="40">
        <v>44117</v>
      </c>
      <c r="B146" s="50" t="s">
        <v>125</v>
      </c>
      <c r="C146" s="23"/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15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2" hidden="1" customHeight="1" x14ac:dyDescent="0.3">
      <c r="A147" s="40">
        <v>44118</v>
      </c>
      <c r="B147" s="50" t="s">
        <v>126</v>
      </c>
      <c r="C147" s="23"/>
      <c r="D147" s="24">
        <v>0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15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2" hidden="1" customHeight="1" x14ac:dyDescent="0.3">
      <c r="A148" s="40">
        <v>44120</v>
      </c>
      <c r="B148" s="50" t="s">
        <v>127</v>
      </c>
      <c r="C148" s="23"/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15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2" hidden="1" customHeight="1" x14ac:dyDescent="0.3">
      <c r="A149" s="40">
        <v>44130</v>
      </c>
      <c r="B149" s="50" t="s">
        <v>128</v>
      </c>
      <c r="C149" s="23"/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15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2" hidden="1" customHeight="1" x14ac:dyDescent="0.3">
      <c r="A150" s="40">
        <v>44146</v>
      </c>
      <c r="B150" s="50" t="s">
        <v>129</v>
      </c>
      <c r="C150" s="23"/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15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2" customHeight="1" x14ac:dyDescent="0.3">
      <c r="A151" s="40">
        <v>44170</v>
      </c>
      <c r="B151" s="50" t="s">
        <v>130</v>
      </c>
      <c r="C151" s="23"/>
      <c r="D151" s="24">
        <v>333.33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15" t="s">
        <v>131</v>
      </c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2" hidden="1" customHeight="1" x14ac:dyDescent="0.3">
      <c r="A152" s="40">
        <v>44191</v>
      </c>
      <c r="B152" s="50" t="s">
        <v>132</v>
      </c>
      <c r="C152" s="23"/>
      <c r="D152" s="24">
        <v>0</v>
      </c>
      <c r="E152" s="24">
        <v>0</v>
      </c>
      <c r="F152" s="24">
        <v>0</v>
      </c>
      <c r="G152" s="24">
        <v>0</v>
      </c>
      <c r="H152" s="24">
        <v>0</v>
      </c>
      <c r="I152" s="24">
        <v>0</v>
      </c>
      <c r="J152" s="15" t="s">
        <v>133</v>
      </c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2" hidden="1" customHeight="1" x14ac:dyDescent="0.3">
      <c r="A153" s="40">
        <v>44191.1</v>
      </c>
      <c r="B153" s="50" t="s">
        <v>134</v>
      </c>
      <c r="C153" s="23"/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15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2" hidden="1" customHeight="1" x14ac:dyDescent="0.3">
      <c r="A154" s="40">
        <v>44530</v>
      </c>
      <c r="B154" s="50" t="s">
        <v>135</v>
      </c>
      <c r="C154" s="23"/>
      <c r="D154" s="24">
        <v>0</v>
      </c>
      <c r="E154" s="24">
        <v>0</v>
      </c>
      <c r="F154" s="24">
        <v>0</v>
      </c>
      <c r="G154" s="24">
        <v>0</v>
      </c>
      <c r="H154" s="24">
        <v>0</v>
      </c>
      <c r="I154" s="24">
        <v>0</v>
      </c>
      <c r="J154" s="15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2" hidden="1" customHeight="1" x14ac:dyDescent="0.3">
      <c r="A155" s="40">
        <v>44540</v>
      </c>
      <c r="B155" s="50" t="s">
        <v>136</v>
      </c>
      <c r="C155" s="23"/>
      <c r="D155" s="24">
        <v>0</v>
      </c>
      <c r="E155" s="24">
        <v>0</v>
      </c>
      <c r="F155" s="24">
        <v>0</v>
      </c>
      <c r="G155" s="24">
        <v>0</v>
      </c>
      <c r="H155" s="24">
        <v>0</v>
      </c>
      <c r="I155" s="24">
        <v>0</v>
      </c>
      <c r="J155" s="15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2" hidden="1" customHeight="1" x14ac:dyDescent="0.3">
      <c r="A156" s="40">
        <v>44550</v>
      </c>
      <c r="B156" s="50" t="s">
        <v>137</v>
      </c>
      <c r="C156" s="23"/>
      <c r="D156" s="24">
        <v>0</v>
      </c>
      <c r="E156" s="24">
        <v>0</v>
      </c>
      <c r="F156" s="24">
        <v>0</v>
      </c>
      <c r="G156" s="24">
        <v>0</v>
      </c>
      <c r="H156" s="24">
        <v>0</v>
      </c>
      <c r="I156" s="24">
        <v>0</v>
      </c>
      <c r="J156" s="15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2" hidden="1" customHeight="1" x14ac:dyDescent="0.3">
      <c r="A157" s="40">
        <v>44560</v>
      </c>
      <c r="B157" s="50" t="s">
        <v>138</v>
      </c>
      <c r="C157" s="23"/>
      <c r="D157" s="24">
        <v>0</v>
      </c>
      <c r="E157" s="24">
        <v>0</v>
      </c>
      <c r="F157" s="24">
        <v>0</v>
      </c>
      <c r="G157" s="24">
        <v>0</v>
      </c>
      <c r="H157" s="24">
        <v>0</v>
      </c>
      <c r="I157" s="24">
        <v>0</v>
      </c>
      <c r="J157" s="15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2" hidden="1" customHeight="1" x14ac:dyDescent="0.3">
      <c r="A158" s="40">
        <v>44570</v>
      </c>
      <c r="B158" s="50" t="s">
        <v>139</v>
      </c>
      <c r="C158" s="23"/>
      <c r="D158" s="24">
        <v>0</v>
      </c>
      <c r="E158" s="24">
        <v>0</v>
      </c>
      <c r="F158" s="24">
        <v>0</v>
      </c>
      <c r="G158" s="24">
        <v>0</v>
      </c>
      <c r="H158" s="24">
        <v>0</v>
      </c>
      <c r="I158" s="24">
        <v>0</v>
      </c>
      <c r="J158" s="15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2" hidden="1" customHeight="1" x14ac:dyDescent="0.3">
      <c r="A159" s="40">
        <v>44570.1</v>
      </c>
      <c r="B159" s="50" t="s">
        <v>140</v>
      </c>
      <c r="C159" s="23"/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15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2" hidden="1" customHeight="1" x14ac:dyDescent="0.3">
      <c r="A160" s="40">
        <v>44570.11</v>
      </c>
      <c r="B160" s="50" t="s">
        <v>141</v>
      </c>
      <c r="C160" s="23"/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15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2" customHeight="1" x14ac:dyDescent="0.3">
      <c r="A161" s="40">
        <v>44570.2</v>
      </c>
      <c r="B161" s="50" t="s">
        <v>142</v>
      </c>
      <c r="C161" s="23"/>
      <c r="D161" s="24">
        <v>78851.44</v>
      </c>
      <c r="E161" s="24">
        <v>76158.951804878001</v>
      </c>
      <c r="F161" s="24">
        <v>76158.951804878001</v>
      </c>
      <c r="G161" s="24">
        <v>76158.951804878001</v>
      </c>
      <c r="H161" s="24">
        <v>76158.951804878001</v>
      </c>
      <c r="I161" s="24">
        <v>76158.951804878001</v>
      </c>
      <c r="J161" s="15" t="s">
        <v>143</v>
      </c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2" customHeight="1" x14ac:dyDescent="0.3">
      <c r="A162" s="40">
        <v>44570.3</v>
      </c>
      <c r="B162" s="50" t="s">
        <v>144</v>
      </c>
      <c r="C162" s="23"/>
      <c r="D162" s="24">
        <v>30000</v>
      </c>
      <c r="E162" s="24">
        <v>30000</v>
      </c>
      <c r="F162" s="24">
        <v>30000</v>
      </c>
      <c r="G162" s="24">
        <v>30000</v>
      </c>
      <c r="H162" s="24">
        <v>30000</v>
      </c>
      <c r="I162" s="24">
        <v>30000</v>
      </c>
      <c r="J162" s="15" t="s">
        <v>145</v>
      </c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2" customHeight="1" x14ac:dyDescent="0.3">
      <c r="A163" s="40">
        <v>44570.400000000001</v>
      </c>
      <c r="B163" s="50" t="s">
        <v>146</v>
      </c>
      <c r="C163" s="23"/>
      <c r="D163" s="24">
        <v>0</v>
      </c>
      <c r="E163" s="24">
        <v>5000</v>
      </c>
      <c r="F163" s="24">
        <v>5000</v>
      </c>
      <c r="G163" s="24">
        <v>5000</v>
      </c>
      <c r="H163" s="24">
        <v>5000</v>
      </c>
      <c r="I163" s="24">
        <v>5000</v>
      </c>
      <c r="J163" s="15" t="s">
        <v>147</v>
      </c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2" customHeight="1" x14ac:dyDescent="0.3">
      <c r="A164" s="40">
        <v>44570.5</v>
      </c>
      <c r="B164" s="50" t="s">
        <v>148</v>
      </c>
      <c r="C164" s="23"/>
      <c r="D164" s="24">
        <v>99985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15" t="s">
        <v>149</v>
      </c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2" customHeight="1" x14ac:dyDescent="0.3">
      <c r="A165" s="40">
        <v>44570.6</v>
      </c>
      <c r="B165" s="50" t="s">
        <v>150</v>
      </c>
      <c r="C165" s="23"/>
      <c r="D165" s="24">
        <v>0</v>
      </c>
      <c r="E165" s="24">
        <v>7500</v>
      </c>
      <c r="F165" s="24">
        <v>7500</v>
      </c>
      <c r="G165" s="24">
        <v>7500</v>
      </c>
      <c r="H165" s="24">
        <v>7500</v>
      </c>
      <c r="I165" s="24">
        <v>7500</v>
      </c>
      <c r="J165" s="15" t="s">
        <v>151</v>
      </c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2" hidden="1" customHeight="1" x14ac:dyDescent="0.3">
      <c r="A166" s="40">
        <v>44570.7</v>
      </c>
      <c r="B166" s="50" t="s">
        <v>152</v>
      </c>
      <c r="C166" s="23"/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15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2" hidden="1" customHeight="1" x14ac:dyDescent="0.3">
      <c r="A167" s="40">
        <v>44570.8</v>
      </c>
      <c r="B167" s="50" t="s">
        <v>153</v>
      </c>
      <c r="C167" s="23"/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15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2" hidden="1" customHeight="1" x14ac:dyDescent="0.3">
      <c r="A168" s="40">
        <v>44570.9</v>
      </c>
      <c r="B168" s="50" t="s">
        <v>154</v>
      </c>
      <c r="C168" s="23"/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15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2" hidden="1" customHeight="1" x14ac:dyDescent="0.3">
      <c r="A169" s="40">
        <v>44591</v>
      </c>
      <c r="B169" s="50" t="s">
        <v>155</v>
      </c>
      <c r="C169" s="23"/>
      <c r="D169" s="24">
        <v>0</v>
      </c>
      <c r="E169" s="24">
        <v>0</v>
      </c>
      <c r="F169" s="24">
        <v>0</v>
      </c>
      <c r="G169" s="24">
        <v>0</v>
      </c>
      <c r="H169" s="24">
        <v>0</v>
      </c>
      <c r="I169" s="24">
        <v>0</v>
      </c>
      <c r="J169" s="15" t="s">
        <v>156</v>
      </c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2" hidden="1" customHeight="1" x14ac:dyDescent="0.3">
      <c r="A170" s="40">
        <v>44990</v>
      </c>
      <c r="B170" s="50" t="s">
        <v>157</v>
      </c>
      <c r="C170" s="23"/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15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2" hidden="1" customHeight="1" x14ac:dyDescent="0.3">
      <c r="A171" s="40">
        <v>44990.1</v>
      </c>
      <c r="B171" s="50" t="s">
        <v>158</v>
      </c>
      <c r="C171" s="23"/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15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2" hidden="1" customHeight="1" x14ac:dyDescent="0.3">
      <c r="A172" s="40">
        <v>44991</v>
      </c>
      <c r="B172" s="50" t="s">
        <v>159</v>
      </c>
      <c r="C172" s="23"/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15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2" hidden="1" customHeight="1" x14ac:dyDescent="0.3">
      <c r="A173" s="40">
        <v>44999</v>
      </c>
      <c r="B173" s="50" t="s">
        <v>160</v>
      </c>
      <c r="C173" s="23"/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15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2" hidden="1" customHeight="1" x14ac:dyDescent="0.3">
      <c r="A174" s="40"/>
      <c r="B174" s="50"/>
      <c r="C174" s="23"/>
      <c r="D174" s="24"/>
      <c r="E174" s="24"/>
      <c r="F174" s="24"/>
      <c r="G174" s="24"/>
      <c r="H174" s="24"/>
      <c r="I174" s="24"/>
      <c r="J174" s="15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2" customHeight="1" x14ac:dyDescent="0.3">
      <c r="A175" s="51"/>
      <c r="B175" s="49" t="s">
        <v>161</v>
      </c>
      <c r="C175" s="52">
        <f t="shared" ref="C175:I175" si="36">SUM(C141:C174)</f>
        <v>0</v>
      </c>
      <c r="D175" s="53">
        <f t="shared" si="36"/>
        <v>214519.77000000002</v>
      </c>
      <c r="E175" s="53">
        <f t="shared" si="36"/>
        <v>124008.951804878</v>
      </c>
      <c r="F175" s="53">
        <f t="shared" si="36"/>
        <v>124008.951804878</v>
      </c>
      <c r="G175" s="53">
        <f t="shared" si="36"/>
        <v>124008.951804878</v>
      </c>
      <c r="H175" s="53">
        <f t="shared" si="36"/>
        <v>124008.951804878</v>
      </c>
      <c r="I175" s="53">
        <f t="shared" si="36"/>
        <v>124008.951804878</v>
      </c>
      <c r="J175" s="15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2" customHeight="1" x14ac:dyDescent="0.3">
      <c r="A176" s="48"/>
      <c r="B176" s="49"/>
      <c r="C176" s="23"/>
      <c r="D176" s="24"/>
      <c r="E176" s="24"/>
      <c r="F176" s="24"/>
      <c r="G176" s="24"/>
      <c r="H176" s="24"/>
      <c r="I176" s="24"/>
      <c r="J176" s="15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2" customHeight="1" x14ac:dyDescent="0.3">
      <c r="A177" s="49" t="s">
        <v>21</v>
      </c>
      <c r="B177" s="20"/>
      <c r="C177" s="23"/>
      <c r="D177" s="24"/>
      <c r="E177" s="24"/>
      <c r="F177" s="24"/>
      <c r="G177" s="24"/>
      <c r="H177" s="24"/>
      <c r="I177" s="24"/>
      <c r="J177" s="15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2" hidden="1" customHeight="1" x14ac:dyDescent="0.3">
      <c r="A178" s="40" t="s">
        <v>74</v>
      </c>
      <c r="B178" s="50"/>
      <c r="C178" s="23"/>
      <c r="D178" s="24"/>
      <c r="E178" s="24"/>
      <c r="F178" s="24"/>
      <c r="G178" s="24"/>
      <c r="H178" s="24"/>
      <c r="I178" s="24"/>
      <c r="J178" s="15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2" hidden="1" customHeight="1" x14ac:dyDescent="0.3">
      <c r="A179" s="40">
        <v>46000</v>
      </c>
      <c r="B179" s="50" t="s">
        <v>21</v>
      </c>
      <c r="C179" s="23"/>
      <c r="D179" s="24">
        <v>0</v>
      </c>
      <c r="E179" s="24">
        <v>0</v>
      </c>
      <c r="F179" s="24">
        <v>0</v>
      </c>
      <c r="G179" s="24">
        <v>0</v>
      </c>
      <c r="H179" s="24">
        <v>0</v>
      </c>
      <c r="I179" s="24">
        <v>0</v>
      </c>
      <c r="J179" s="15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2" hidden="1" customHeight="1" x14ac:dyDescent="0.3">
      <c r="A180" s="40">
        <v>46100</v>
      </c>
      <c r="B180" s="50" t="s">
        <v>162</v>
      </c>
      <c r="C180" s="23"/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0</v>
      </c>
      <c r="J180" s="15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2" hidden="1" customHeight="1" x14ac:dyDescent="0.3">
      <c r="A181" s="40">
        <v>46200</v>
      </c>
      <c r="B181" s="50" t="s">
        <v>163</v>
      </c>
      <c r="C181" s="23"/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15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2" hidden="1" customHeight="1" x14ac:dyDescent="0.3">
      <c r="A182" s="40">
        <v>46230</v>
      </c>
      <c r="B182" s="50" t="s">
        <v>164</v>
      </c>
      <c r="C182" s="23"/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15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2" hidden="1" customHeight="1" x14ac:dyDescent="0.3">
      <c r="A183" s="40">
        <v>46300</v>
      </c>
      <c r="B183" s="50" t="s">
        <v>165</v>
      </c>
      <c r="C183" s="23"/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15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2" hidden="1" customHeight="1" x14ac:dyDescent="0.3">
      <c r="A184" s="40">
        <v>46400</v>
      </c>
      <c r="B184" s="50" t="s">
        <v>166</v>
      </c>
      <c r="C184" s="23"/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15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2" hidden="1" customHeight="1" x14ac:dyDescent="0.3">
      <c r="A185" s="40">
        <v>46500</v>
      </c>
      <c r="B185" s="50" t="s">
        <v>167</v>
      </c>
      <c r="C185" s="23"/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15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2" customHeight="1" x14ac:dyDescent="0.3">
      <c r="A186" s="40">
        <v>46511</v>
      </c>
      <c r="B186" s="50" t="s">
        <v>168</v>
      </c>
      <c r="C186" s="23"/>
      <c r="D186" s="24">
        <v>4845614.6100000003</v>
      </c>
      <c r="E186" s="24">
        <v>4642894.08</v>
      </c>
      <c r="F186" s="24">
        <v>4782180.9024</v>
      </c>
      <c r="G186" s="24">
        <v>4925646.3294719998</v>
      </c>
      <c r="H186" s="24">
        <v>5073415.7193561597</v>
      </c>
      <c r="I186" s="24">
        <v>5225618.1909368401</v>
      </c>
      <c r="J186" s="15" t="s">
        <v>169</v>
      </c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2" hidden="1" customHeight="1" x14ac:dyDescent="0.3">
      <c r="A187" s="40">
        <v>46512</v>
      </c>
      <c r="B187" s="50" t="s">
        <v>170</v>
      </c>
      <c r="C187" s="23"/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15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2" hidden="1" customHeight="1" x14ac:dyDescent="0.3">
      <c r="A188" s="40">
        <v>46515</v>
      </c>
      <c r="B188" s="50" t="s">
        <v>171</v>
      </c>
      <c r="C188" s="23"/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15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2" hidden="1" customHeight="1" x14ac:dyDescent="0.3">
      <c r="A189" s="40">
        <v>46520</v>
      </c>
      <c r="B189" s="50" t="s">
        <v>172</v>
      </c>
      <c r="C189" s="23"/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15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2" hidden="1" customHeight="1" x14ac:dyDescent="0.3">
      <c r="A190" s="40">
        <v>46530</v>
      </c>
      <c r="B190" s="50" t="s">
        <v>173</v>
      </c>
      <c r="C190" s="23"/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15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2" hidden="1" customHeight="1" x14ac:dyDescent="0.3">
      <c r="A191" s="40">
        <v>46550</v>
      </c>
      <c r="B191" s="50" t="s">
        <v>174</v>
      </c>
      <c r="C191" s="23"/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15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2" hidden="1" customHeight="1" x14ac:dyDescent="0.3">
      <c r="A192" s="40">
        <v>46570</v>
      </c>
      <c r="B192" s="50" t="s">
        <v>175</v>
      </c>
      <c r="C192" s="23"/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15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2" hidden="1" customHeight="1" x14ac:dyDescent="0.3">
      <c r="A193" s="40">
        <v>46590</v>
      </c>
      <c r="B193" s="50" t="s">
        <v>176</v>
      </c>
      <c r="C193" s="23"/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15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2" hidden="1" customHeight="1" x14ac:dyDescent="0.3">
      <c r="A194" s="40">
        <v>46591</v>
      </c>
      <c r="B194" s="50" t="s">
        <v>177</v>
      </c>
      <c r="C194" s="23"/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15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2" hidden="1" customHeight="1" x14ac:dyDescent="0.3">
      <c r="A195" s="40">
        <v>46592</v>
      </c>
      <c r="B195" s="50" t="s">
        <v>178</v>
      </c>
      <c r="C195" s="23"/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15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2" hidden="1" customHeight="1" x14ac:dyDescent="0.3">
      <c r="A196" s="40">
        <v>46593</v>
      </c>
      <c r="B196" s="50" t="s">
        <v>179</v>
      </c>
      <c r="C196" s="23"/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15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2" hidden="1" customHeight="1" x14ac:dyDescent="0.3">
      <c r="A197" s="40">
        <v>46594</v>
      </c>
      <c r="B197" s="50" t="s">
        <v>180</v>
      </c>
      <c r="C197" s="23"/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15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2" hidden="1" customHeight="1" x14ac:dyDescent="0.3">
      <c r="A198" s="40">
        <v>46595</v>
      </c>
      <c r="B198" s="50" t="s">
        <v>181</v>
      </c>
      <c r="C198" s="23"/>
      <c r="D198" s="24">
        <v>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15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2" hidden="1" customHeight="1" x14ac:dyDescent="0.3">
      <c r="A199" s="40">
        <v>46610</v>
      </c>
      <c r="B199" s="50" t="s">
        <v>182</v>
      </c>
      <c r="C199" s="23"/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15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2" hidden="1" customHeight="1" x14ac:dyDescent="0.3">
      <c r="A200" s="40">
        <v>46611</v>
      </c>
      <c r="B200" s="50" t="s">
        <v>183</v>
      </c>
      <c r="C200" s="23"/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15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2" hidden="1" customHeight="1" x14ac:dyDescent="0.3">
      <c r="A201" s="40">
        <v>46612</v>
      </c>
      <c r="B201" s="50" t="s">
        <v>184</v>
      </c>
      <c r="C201" s="23"/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15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2" hidden="1" customHeight="1" x14ac:dyDescent="0.3">
      <c r="A202" s="40">
        <v>46615</v>
      </c>
      <c r="B202" s="50" t="s">
        <v>185</v>
      </c>
      <c r="C202" s="23"/>
      <c r="D202" s="24">
        <v>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15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2" hidden="1" customHeight="1" x14ac:dyDescent="0.3">
      <c r="A203" s="40">
        <v>46640</v>
      </c>
      <c r="B203" s="50" t="s">
        <v>186</v>
      </c>
      <c r="C203" s="23"/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15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2" hidden="1" customHeight="1" x14ac:dyDescent="0.3">
      <c r="A204" s="40">
        <v>46720</v>
      </c>
      <c r="B204" s="50" t="s">
        <v>187</v>
      </c>
      <c r="C204" s="23"/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15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2" hidden="1" customHeight="1" x14ac:dyDescent="0.3">
      <c r="A205" s="40">
        <v>46750</v>
      </c>
      <c r="B205" s="50" t="s">
        <v>188</v>
      </c>
      <c r="C205" s="23"/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15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2" hidden="1" customHeight="1" x14ac:dyDescent="0.3">
      <c r="A206" s="40">
        <v>46760</v>
      </c>
      <c r="B206" s="50" t="s">
        <v>189</v>
      </c>
      <c r="C206" s="23"/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15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2" hidden="1" customHeight="1" x14ac:dyDescent="0.3">
      <c r="A207" s="40">
        <v>46790</v>
      </c>
      <c r="B207" s="50" t="s">
        <v>190</v>
      </c>
      <c r="C207" s="23"/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15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2" hidden="1" customHeight="1" x14ac:dyDescent="0.3">
      <c r="A208" s="40">
        <v>46800</v>
      </c>
      <c r="B208" s="50" t="s">
        <v>191</v>
      </c>
      <c r="C208" s="23"/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15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2" customHeight="1" x14ac:dyDescent="0.3">
      <c r="A209" s="40">
        <v>46980</v>
      </c>
      <c r="B209" s="50" t="s">
        <v>192</v>
      </c>
      <c r="C209" s="23"/>
      <c r="D209" s="24">
        <v>106109.45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15" t="s">
        <v>193</v>
      </c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2" hidden="1" customHeight="1" x14ac:dyDescent="0.3">
      <c r="A210" s="40">
        <v>46981</v>
      </c>
      <c r="B210" s="50" t="s">
        <v>194</v>
      </c>
      <c r="C210" s="23"/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15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2" customHeight="1" x14ac:dyDescent="0.3">
      <c r="A211" s="40">
        <v>46990</v>
      </c>
      <c r="B211" s="50" t="s">
        <v>195</v>
      </c>
      <c r="C211" s="23"/>
      <c r="D211" s="24">
        <v>73247.769174083296</v>
      </c>
      <c r="E211" s="24">
        <v>70885.218461538607</v>
      </c>
      <c r="F211" s="24">
        <v>71594.070646153996</v>
      </c>
      <c r="G211" s="24">
        <v>72310.011352615504</v>
      </c>
      <c r="H211" s="24">
        <v>73033.111466141694</v>
      </c>
      <c r="I211" s="24">
        <v>73763.442580803094</v>
      </c>
      <c r="J211" s="15" t="s">
        <v>196</v>
      </c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2" customHeight="1" x14ac:dyDescent="0.3">
      <c r="A212" s="40">
        <v>46991</v>
      </c>
      <c r="B212" s="50" t="s">
        <v>197</v>
      </c>
      <c r="C212" s="23"/>
      <c r="D212" s="24">
        <v>22214.89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15" t="s">
        <v>198</v>
      </c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2" hidden="1" customHeight="1" x14ac:dyDescent="0.3">
      <c r="A213" s="40"/>
      <c r="B213" s="50"/>
      <c r="C213" s="23"/>
      <c r="D213" s="24"/>
      <c r="E213" s="24"/>
      <c r="F213" s="24"/>
      <c r="G213" s="24"/>
      <c r="H213" s="24"/>
      <c r="I213" s="24"/>
      <c r="J213" s="15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2" customHeight="1" x14ac:dyDescent="0.3">
      <c r="A214" s="48"/>
      <c r="B214" s="49" t="s">
        <v>199</v>
      </c>
      <c r="C214" s="52">
        <f t="shared" ref="C214:I214" si="37">SUM(C178:C213)</f>
        <v>0</v>
      </c>
      <c r="D214" s="53">
        <f t="shared" si="37"/>
        <v>5047186.7191740833</v>
      </c>
      <c r="E214" s="53">
        <f t="shared" si="37"/>
        <v>4713779.2984615387</v>
      </c>
      <c r="F214" s="53">
        <f t="shared" si="37"/>
        <v>4853774.9730461538</v>
      </c>
      <c r="G214" s="53">
        <f t="shared" si="37"/>
        <v>4997956.3408246152</v>
      </c>
      <c r="H214" s="53">
        <f t="shared" si="37"/>
        <v>5146448.8308223011</v>
      </c>
      <c r="I214" s="53">
        <f t="shared" si="37"/>
        <v>5299381.6335176434</v>
      </c>
      <c r="J214" s="15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2" customHeight="1" x14ac:dyDescent="0.3">
      <c r="A215" s="48"/>
      <c r="B215" s="49"/>
      <c r="C215" s="23"/>
      <c r="D215" s="24"/>
      <c r="E215" s="24"/>
      <c r="F215" s="24"/>
      <c r="G215" s="24"/>
      <c r="H215" s="24"/>
      <c r="I215" s="24"/>
      <c r="J215" s="15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2" customHeight="1" x14ac:dyDescent="0.3">
      <c r="A216" s="49" t="s">
        <v>22</v>
      </c>
      <c r="B216" s="20"/>
      <c r="C216" s="23"/>
      <c r="D216" s="24"/>
      <c r="E216" s="24"/>
      <c r="F216" s="24"/>
      <c r="G216" s="24"/>
      <c r="H216" s="24"/>
      <c r="I216" s="24"/>
      <c r="J216" s="15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2" hidden="1" customHeight="1" x14ac:dyDescent="0.3">
      <c r="A217" s="40" t="s">
        <v>74</v>
      </c>
      <c r="B217" s="50"/>
      <c r="C217" s="23"/>
      <c r="D217" s="24"/>
      <c r="E217" s="24"/>
      <c r="F217" s="24"/>
      <c r="G217" s="24"/>
      <c r="H217" s="24"/>
      <c r="I217" s="24"/>
      <c r="J217" s="15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2" hidden="1" customHeight="1" x14ac:dyDescent="0.3">
      <c r="A218" s="40">
        <v>47000</v>
      </c>
      <c r="B218" s="50" t="s">
        <v>200</v>
      </c>
      <c r="C218" s="23"/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15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2" hidden="1" customHeight="1" x14ac:dyDescent="0.3">
      <c r="A219" s="40">
        <v>47100</v>
      </c>
      <c r="B219" s="50" t="s">
        <v>201</v>
      </c>
      <c r="C219" s="23"/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15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2" hidden="1" customHeight="1" x14ac:dyDescent="0.3">
      <c r="A220" s="40">
        <v>47100.1</v>
      </c>
      <c r="B220" s="50" t="s">
        <v>202</v>
      </c>
      <c r="C220" s="23"/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15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2" hidden="1" customHeight="1" x14ac:dyDescent="0.3">
      <c r="A221" s="40">
        <v>47100.2</v>
      </c>
      <c r="B221" s="50" t="s">
        <v>203</v>
      </c>
      <c r="C221" s="23"/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15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2" customHeight="1" x14ac:dyDescent="0.3">
      <c r="A222" s="40">
        <v>47111</v>
      </c>
      <c r="B222" s="50" t="s">
        <v>204</v>
      </c>
      <c r="C222" s="23"/>
      <c r="D222" s="24">
        <v>1884.6</v>
      </c>
      <c r="E222" s="24">
        <v>161907.03051428599</v>
      </c>
      <c r="F222" s="24">
        <v>161907.03051428599</v>
      </c>
      <c r="G222" s="24">
        <v>161907.03051428599</v>
      </c>
      <c r="H222" s="24">
        <v>161907.03051428599</v>
      </c>
      <c r="I222" s="24">
        <v>161907.03051428599</v>
      </c>
      <c r="J222" s="15" t="s">
        <v>205</v>
      </c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2" hidden="1" customHeight="1" x14ac:dyDescent="0.3">
      <c r="A223" s="40">
        <v>47112</v>
      </c>
      <c r="B223" s="50" t="s">
        <v>206</v>
      </c>
      <c r="C223" s="23"/>
      <c r="D223" s="2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15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2" customHeight="1" x14ac:dyDescent="0.3">
      <c r="A224" s="40">
        <v>47113</v>
      </c>
      <c r="B224" s="50" t="s">
        <v>207</v>
      </c>
      <c r="C224" s="23"/>
      <c r="D224" s="24">
        <v>1194.94</v>
      </c>
      <c r="E224" s="24">
        <v>102663</v>
      </c>
      <c r="F224" s="24">
        <v>102663</v>
      </c>
      <c r="G224" s="24">
        <v>102663</v>
      </c>
      <c r="H224" s="24">
        <v>102663</v>
      </c>
      <c r="I224" s="24">
        <v>102663</v>
      </c>
      <c r="J224" s="15" t="s">
        <v>205</v>
      </c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2" customHeight="1" x14ac:dyDescent="0.3">
      <c r="A225" s="40">
        <v>47114</v>
      </c>
      <c r="B225" s="50" t="s">
        <v>208</v>
      </c>
      <c r="C225" s="23"/>
      <c r="D225" s="24">
        <v>0</v>
      </c>
      <c r="E225" s="24">
        <v>48808.661142857098</v>
      </c>
      <c r="F225" s="24">
        <v>48808.661142857098</v>
      </c>
      <c r="G225" s="24">
        <v>48808.661142857098</v>
      </c>
      <c r="H225" s="24">
        <v>48808.661142857098</v>
      </c>
      <c r="I225" s="24">
        <v>48808.661142857098</v>
      </c>
      <c r="J225" s="15" t="s">
        <v>205</v>
      </c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2" hidden="1" customHeight="1" x14ac:dyDescent="0.3">
      <c r="A226" s="40">
        <v>47115</v>
      </c>
      <c r="B226" s="50" t="s">
        <v>209</v>
      </c>
      <c r="C226" s="23"/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15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2" hidden="1" customHeight="1" x14ac:dyDescent="0.3">
      <c r="A227" s="40">
        <v>47120</v>
      </c>
      <c r="B227" s="50" t="s">
        <v>210</v>
      </c>
      <c r="C227" s="23"/>
      <c r="D227" s="24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15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2" hidden="1" customHeight="1" x14ac:dyDescent="0.3">
      <c r="A228" s="40">
        <v>47131</v>
      </c>
      <c r="B228" s="50" t="s">
        <v>211</v>
      </c>
      <c r="C228" s="23"/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15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2" hidden="1" customHeight="1" x14ac:dyDescent="0.3">
      <c r="A229" s="40">
        <v>47139</v>
      </c>
      <c r="B229" s="50" t="s">
        <v>190</v>
      </c>
      <c r="C229" s="23"/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15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2" customHeight="1" x14ac:dyDescent="0.3">
      <c r="A230" s="40">
        <v>47141</v>
      </c>
      <c r="B230" s="50" t="s">
        <v>212</v>
      </c>
      <c r="C230" s="23"/>
      <c r="D230" s="24">
        <v>102060</v>
      </c>
      <c r="E230" s="24">
        <v>102060</v>
      </c>
      <c r="F230" s="24">
        <v>102060</v>
      </c>
      <c r="G230" s="24">
        <v>102060</v>
      </c>
      <c r="H230" s="24">
        <v>102060</v>
      </c>
      <c r="I230" s="24">
        <v>102060</v>
      </c>
      <c r="J230" s="15" t="s">
        <v>213</v>
      </c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2" customHeight="1" x14ac:dyDescent="0.3">
      <c r="A231" s="40">
        <v>47142</v>
      </c>
      <c r="B231" s="50" t="s">
        <v>214</v>
      </c>
      <c r="C231" s="23"/>
      <c r="D231" s="24">
        <v>16832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15" t="s">
        <v>213</v>
      </c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2" customHeight="1" x14ac:dyDescent="0.3">
      <c r="A232" s="40">
        <v>47143</v>
      </c>
      <c r="B232" s="50" t="s">
        <v>215</v>
      </c>
      <c r="C232" s="23"/>
      <c r="D232" s="24">
        <v>48982.74</v>
      </c>
      <c r="E232" s="24">
        <v>47293.68</v>
      </c>
      <c r="F232" s="24">
        <v>47293.68</v>
      </c>
      <c r="G232" s="24">
        <v>47293.68</v>
      </c>
      <c r="H232" s="24">
        <v>47293.68</v>
      </c>
      <c r="I232" s="24">
        <v>47293.68</v>
      </c>
      <c r="J232" s="15" t="s">
        <v>216</v>
      </c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2" hidden="1" customHeight="1" x14ac:dyDescent="0.3">
      <c r="A233" s="40">
        <v>47144</v>
      </c>
      <c r="B233" s="50" t="s">
        <v>217</v>
      </c>
      <c r="C233" s="23"/>
      <c r="D233" s="24">
        <v>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15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2" hidden="1" customHeight="1" x14ac:dyDescent="0.3">
      <c r="A234" s="40">
        <v>47145</v>
      </c>
      <c r="B234" s="50" t="s">
        <v>218</v>
      </c>
      <c r="C234" s="23"/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15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2" hidden="1" customHeight="1" x14ac:dyDescent="0.3">
      <c r="A235" s="40">
        <v>47146</v>
      </c>
      <c r="B235" s="50" t="s">
        <v>219</v>
      </c>
      <c r="C235" s="23"/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15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2" hidden="1" customHeight="1" x14ac:dyDescent="0.3">
      <c r="A236" s="40">
        <v>47147</v>
      </c>
      <c r="B236" s="50" t="s">
        <v>220</v>
      </c>
      <c r="C236" s="23"/>
      <c r="D236" s="24">
        <v>0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15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2" hidden="1" customHeight="1" x14ac:dyDescent="0.3">
      <c r="A237" s="40">
        <v>47148</v>
      </c>
      <c r="B237" s="50" t="s">
        <v>221</v>
      </c>
      <c r="C237" s="23"/>
      <c r="D237" s="24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15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2" hidden="1" customHeight="1" x14ac:dyDescent="0.3">
      <c r="A238" s="40">
        <v>47149</v>
      </c>
      <c r="B238" s="50" t="s">
        <v>222</v>
      </c>
      <c r="C238" s="23"/>
      <c r="D238" s="24">
        <v>0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15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2" hidden="1" customHeight="1" x14ac:dyDescent="0.3">
      <c r="A239" s="40">
        <v>47189</v>
      </c>
      <c r="B239" s="50" t="s">
        <v>223</v>
      </c>
      <c r="C239" s="23"/>
      <c r="D239" s="24">
        <v>0</v>
      </c>
      <c r="E239" s="24">
        <v>0</v>
      </c>
      <c r="F239" s="24">
        <v>0</v>
      </c>
      <c r="G239" s="24">
        <v>0</v>
      </c>
      <c r="H239" s="24">
        <v>0</v>
      </c>
      <c r="I239" s="24">
        <v>0</v>
      </c>
      <c r="J239" s="15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2" hidden="1" customHeight="1" x14ac:dyDescent="0.3">
      <c r="A240" s="40">
        <v>47190</v>
      </c>
      <c r="B240" s="50" t="s">
        <v>224</v>
      </c>
      <c r="C240" s="23"/>
      <c r="D240" s="24">
        <v>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15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2" hidden="1" customHeight="1" x14ac:dyDescent="0.3">
      <c r="A241" s="40">
        <v>47311</v>
      </c>
      <c r="B241" s="50" t="s">
        <v>225</v>
      </c>
      <c r="C241" s="23"/>
      <c r="D241" s="24">
        <v>0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15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2" customHeight="1" x14ac:dyDescent="0.3">
      <c r="A242" s="40">
        <v>47590</v>
      </c>
      <c r="B242" s="50" t="s">
        <v>226</v>
      </c>
      <c r="C242" s="23">
        <v>0</v>
      </c>
      <c r="D242" s="24">
        <v>484637.5</v>
      </c>
      <c r="E242" s="24">
        <v>964905</v>
      </c>
      <c r="F242" s="24">
        <v>411545</v>
      </c>
      <c r="G242" s="24">
        <v>411545</v>
      </c>
      <c r="H242" s="24">
        <v>0</v>
      </c>
      <c r="I242" s="24">
        <v>0</v>
      </c>
      <c r="J242" s="15" t="s">
        <v>227</v>
      </c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2" hidden="1" customHeight="1" x14ac:dyDescent="0.3">
      <c r="A243" s="40">
        <v>47600</v>
      </c>
      <c r="B243" s="50" t="s">
        <v>228</v>
      </c>
      <c r="C243" s="23"/>
      <c r="D243" s="24">
        <v>0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15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2" hidden="1" customHeight="1" x14ac:dyDescent="0.3">
      <c r="A244" s="40">
        <v>47630</v>
      </c>
      <c r="B244" s="50" t="s">
        <v>229</v>
      </c>
      <c r="C244" s="23"/>
      <c r="D244" s="24">
        <v>0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15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2" hidden="1" customHeight="1" x14ac:dyDescent="0.3">
      <c r="A245" s="40">
        <v>47640</v>
      </c>
      <c r="B245" s="50" t="s">
        <v>230</v>
      </c>
      <c r="C245" s="23"/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15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2" hidden="1" customHeight="1" x14ac:dyDescent="0.3">
      <c r="A246" s="40">
        <v>47650</v>
      </c>
      <c r="B246" s="50" t="s">
        <v>231</v>
      </c>
      <c r="C246" s="23"/>
      <c r="D246" s="24">
        <v>0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15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2" hidden="1" customHeight="1" x14ac:dyDescent="0.3">
      <c r="A247" s="40">
        <v>47670</v>
      </c>
      <c r="B247" s="50" t="s">
        <v>232</v>
      </c>
      <c r="C247" s="23"/>
      <c r="D247" s="24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15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2" hidden="1" customHeight="1" x14ac:dyDescent="0.3">
      <c r="A248" s="40">
        <v>47990</v>
      </c>
      <c r="B248" s="50" t="s">
        <v>233</v>
      </c>
      <c r="C248" s="23"/>
      <c r="D248" s="24">
        <v>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15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2" hidden="1" customHeight="1" x14ac:dyDescent="0.3">
      <c r="A249" s="40">
        <v>47991</v>
      </c>
      <c r="B249" s="50" t="s">
        <v>234</v>
      </c>
      <c r="C249" s="23"/>
      <c r="D249" s="24">
        <v>0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15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2" hidden="1" customHeight="1" x14ac:dyDescent="0.3">
      <c r="A250" s="40"/>
      <c r="B250" s="50"/>
      <c r="C250" s="23"/>
      <c r="D250" s="24"/>
      <c r="E250" s="24"/>
      <c r="F250" s="24"/>
      <c r="G250" s="24"/>
      <c r="H250" s="24"/>
      <c r="I250" s="24"/>
      <c r="J250" s="15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2" customHeight="1" x14ac:dyDescent="0.3">
      <c r="A251" s="51"/>
      <c r="B251" s="49" t="s">
        <v>235</v>
      </c>
      <c r="C251" s="52">
        <f t="shared" ref="C251:I251" si="38">SUM(C217:C250)</f>
        <v>0</v>
      </c>
      <c r="D251" s="53">
        <f t="shared" si="38"/>
        <v>655591.78</v>
      </c>
      <c r="E251" s="53">
        <f t="shared" si="38"/>
        <v>1427637.3716571431</v>
      </c>
      <c r="F251" s="53">
        <f t="shared" si="38"/>
        <v>874277.37165714311</v>
      </c>
      <c r="G251" s="53">
        <f t="shared" si="38"/>
        <v>874277.37165714311</v>
      </c>
      <c r="H251" s="53">
        <f t="shared" si="38"/>
        <v>462732.37165714311</v>
      </c>
      <c r="I251" s="53">
        <f t="shared" si="38"/>
        <v>462732.37165714311</v>
      </c>
      <c r="J251" s="15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2" customHeight="1" x14ac:dyDescent="0.3">
      <c r="A252" s="51"/>
      <c r="B252" s="49"/>
      <c r="C252" s="23"/>
      <c r="D252" s="24"/>
      <c r="E252" s="24"/>
      <c r="F252" s="24"/>
      <c r="G252" s="24"/>
      <c r="H252" s="24"/>
      <c r="I252" s="24"/>
      <c r="J252" s="15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2" hidden="1" customHeight="1" x14ac:dyDescent="0.3">
      <c r="A253" s="30" t="s">
        <v>23</v>
      </c>
      <c r="B253" s="30"/>
      <c r="C253" s="23"/>
      <c r="D253" s="24"/>
      <c r="E253" s="24"/>
      <c r="F253" s="24"/>
      <c r="G253" s="24"/>
      <c r="H253" s="24"/>
      <c r="I253" s="24"/>
      <c r="J253" s="15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2" hidden="1" customHeight="1" x14ac:dyDescent="0.3">
      <c r="A254" s="40" t="s">
        <v>74</v>
      </c>
      <c r="B254" s="20"/>
      <c r="C254" s="23"/>
      <c r="D254" s="24"/>
      <c r="E254" s="24"/>
      <c r="F254" s="24"/>
      <c r="G254" s="24"/>
      <c r="H254" s="24"/>
      <c r="I254" s="24"/>
      <c r="J254" s="15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2" hidden="1" customHeight="1" x14ac:dyDescent="0.3">
      <c r="A255" s="40">
        <v>49000</v>
      </c>
      <c r="B255" s="20" t="s">
        <v>23</v>
      </c>
      <c r="C255" s="23"/>
      <c r="D255" s="24">
        <v>0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15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2" hidden="1" customHeight="1" x14ac:dyDescent="0.3">
      <c r="A256" s="40">
        <v>49100</v>
      </c>
      <c r="B256" s="20" t="s">
        <v>236</v>
      </c>
      <c r="C256" s="23"/>
      <c r="D256" s="24">
        <v>0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15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2" hidden="1" customHeight="1" x14ac:dyDescent="0.3">
      <c r="A257" s="40">
        <v>49200</v>
      </c>
      <c r="B257" s="20" t="s">
        <v>237</v>
      </c>
      <c r="C257" s="23"/>
      <c r="D257" s="24">
        <v>0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15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2" hidden="1" customHeight="1" x14ac:dyDescent="0.3">
      <c r="A258" s="40">
        <v>49300</v>
      </c>
      <c r="B258" s="20" t="s">
        <v>238</v>
      </c>
      <c r="C258" s="23"/>
      <c r="D258" s="24">
        <v>0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15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2" hidden="1" customHeight="1" x14ac:dyDescent="0.3">
      <c r="A259" s="40">
        <v>49400</v>
      </c>
      <c r="B259" s="20" t="s">
        <v>239</v>
      </c>
      <c r="C259" s="23"/>
      <c r="D259" s="24">
        <v>0</v>
      </c>
      <c r="E259" s="24">
        <v>0</v>
      </c>
      <c r="F259" s="24">
        <v>0</v>
      </c>
      <c r="G259" s="24">
        <v>0</v>
      </c>
      <c r="H259" s="24">
        <v>0</v>
      </c>
      <c r="I259" s="24">
        <v>0</v>
      </c>
      <c r="J259" s="15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2" hidden="1" customHeight="1" x14ac:dyDescent="0.3">
      <c r="A260" s="40">
        <v>49500</v>
      </c>
      <c r="B260" s="20" t="s">
        <v>240</v>
      </c>
      <c r="C260" s="23"/>
      <c r="D260" s="24">
        <v>0</v>
      </c>
      <c r="E260" s="24">
        <v>0</v>
      </c>
      <c r="F260" s="24">
        <v>0</v>
      </c>
      <c r="G260" s="24">
        <v>0</v>
      </c>
      <c r="H260" s="24">
        <v>0</v>
      </c>
      <c r="I260" s="24">
        <v>0</v>
      </c>
      <c r="J260" s="15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2" hidden="1" customHeight="1" x14ac:dyDescent="0.3">
      <c r="A261" s="40">
        <v>49600</v>
      </c>
      <c r="B261" s="20" t="s">
        <v>241</v>
      </c>
      <c r="C261" s="23"/>
      <c r="D261" s="24">
        <v>0</v>
      </c>
      <c r="E261" s="24">
        <v>0</v>
      </c>
      <c r="F261" s="24">
        <v>0</v>
      </c>
      <c r="G261" s="24">
        <v>0</v>
      </c>
      <c r="H261" s="24">
        <v>0</v>
      </c>
      <c r="I261" s="24">
        <v>0</v>
      </c>
      <c r="J261" s="15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2" hidden="1" customHeight="1" x14ac:dyDescent="0.3">
      <c r="A262" s="40">
        <v>49800</v>
      </c>
      <c r="B262" s="20" t="s">
        <v>242</v>
      </c>
      <c r="C262" s="23"/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15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2" hidden="1" customHeight="1" x14ac:dyDescent="0.3">
      <c r="A263" s="40">
        <v>49950</v>
      </c>
      <c r="B263" s="20" t="s">
        <v>243</v>
      </c>
      <c r="C263" s="23"/>
      <c r="D263" s="24">
        <v>0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15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2" hidden="1" customHeight="1" x14ac:dyDescent="0.3">
      <c r="A264" s="40">
        <v>49955</v>
      </c>
      <c r="B264" s="20" t="s">
        <v>244</v>
      </c>
      <c r="C264" s="23"/>
      <c r="D264" s="24">
        <v>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15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2" hidden="1" customHeight="1" x14ac:dyDescent="0.3">
      <c r="A265" s="40">
        <v>49960</v>
      </c>
      <c r="B265" s="20" t="s">
        <v>245</v>
      </c>
      <c r="C265" s="23"/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15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2" hidden="1" customHeight="1" x14ac:dyDescent="0.3">
      <c r="A266" s="40"/>
      <c r="B266" s="50"/>
      <c r="C266" s="23"/>
      <c r="D266" s="24"/>
      <c r="E266" s="24"/>
      <c r="F266" s="24"/>
      <c r="G266" s="24"/>
      <c r="H266" s="24"/>
      <c r="I266" s="24"/>
      <c r="J266" s="15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2" hidden="1" customHeight="1" x14ac:dyDescent="0.3">
      <c r="A267" s="48"/>
      <c r="B267" s="49" t="s">
        <v>246</v>
      </c>
      <c r="C267" s="52">
        <f t="shared" ref="C267:I267" si="39">SUM(C254:C266)</f>
        <v>0</v>
      </c>
      <c r="D267" s="53">
        <f t="shared" si="39"/>
        <v>0</v>
      </c>
      <c r="E267" s="53">
        <f t="shared" si="39"/>
        <v>0</v>
      </c>
      <c r="F267" s="53">
        <f t="shared" si="39"/>
        <v>0</v>
      </c>
      <c r="G267" s="53">
        <f t="shared" si="39"/>
        <v>0</v>
      </c>
      <c r="H267" s="53">
        <f t="shared" si="39"/>
        <v>0</v>
      </c>
      <c r="I267" s="53">
        <f t="shared" si="39"/>
        <v>0</v>
      </c>
      <c r="J267" s="15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2" hidden="1" customHeight="1" x14ac:dyDescent="0.3">
      <c r="A268" s="48"/>
      <c r="B268" s="23"/>
      <c r="C268" s="23"/>
      <c r="D268" s="24"/>
      <c r="E268" s="24"/>
      <c r="F268" s="24"/>
      <c r="G268" s="24"/>
      <c r="H268" s="24"/>
      <c r="I268" s="24"/>
      <c r="J268" s="15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2" hidden="1" customHeight="1" x14ac:dyDescent="0.3">
      <c r="A269" s="48"/>
      <c r="B269" s="49"/>
      <c r="C269" s="23"/>
      <c r="D269" s="24"/>
      <c r="E269" s="24"/>
      <c r="F269" s="24"/>
      <c r="G269" s="24"/>
      <c r="H269" s="24"/>
      <c r="I269" s="24"/>
      <c r="J269" s="15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2" customHeight="1" x14ac:dyDescent="0.3">
      <c r="A270" s="51" t="s">
        <v>247</v>
      </c>
      <c r="B270" s="49"/>
      <c r="C270" s="52">
        <f t="shared" ref="C270:I270" si="40">+C214+C138+C175+C251+C267</f>
        <v>0</v>
      </c>
      <c r="D270" s="53">
        <f t="shared" si="40"/>
        <v>5923023.2691740831</v>
      </c>
      <c r="E270" s="53">
        <f t="shared" si="40"/>
        <v>6278050.4002092741</v>
      </c>
      <c r="F270" s="53">
        <f t="shared" si="40"/>
        <v>5864686.0747938892</v>
      </c>
      <c r="G270" s="53">
        <f t="shared" si="40"/>
        <v>6008867.4425723506</v>
      </c>
      <c r="H270" s="53">
        <f t="shared" si="40"/>
        <v>5745814.9325700365</v>
      </c>
      <c r="I270" s="53">
        <f t="shared" si="40"/>
        <v>5898747.7352653788</v>
      </c>
      <c r="J270" s="29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2" customHeight="1" x14ac:dyDescent="0.3">
      <c r="A271" s="51"/>
      <c r="B271" s="49"/>
      <c r="C271" s="26"/>
      <c r="D271" s="54"/>
      <c r="E271" s="54"/>
      <c r="F271" s="54"/>
      <c r="G271" s="54"/>
      <c r="H271" s="54"/>
      <c r="I271" s="54"/>
      <c r="J271" s="29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2" customHeight="1" x14ac:dyDescent="0.3">
      <c r="A272" s="51" t="s">
        <v>248</v>
      </c>
      <c r="B272" s="49"/>
      <c r="C272" s="26"/>
      <c r="D272" s="54"/>
      <c r="E272" s="54"/>
      <c r="F272" s="54"/>
      <c r="G272" s="54"/>
      <c r="H272" s="54"/>
      <c r="I272" s="54"/>
      <c r="J272" s="29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2" customHeight="1" x14ac:dyDescent="0.3">
      <c r="A273" s="51"/>
      <c r="B273" s="49"/>
      <c r="C273" s="26"/>
      <c r="D273" s="27"/>
      <c r="E273" s="27"/>
      <c r="F273" s="27"/>
      <c r="G273" s="27"/>
      <c r="H273" s="27"/>
      <c r="I273" s="27"/>
      <c r="J273" s="29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2" customHeight="1" x14ac:dyDescent="0.3">
      <c r="A274" s="49" t="s">
        <v>26</v>
      </c>
      <c r="B274" s="20"/>
      <c r="C274" s="23"/>
      <c r="D274" s="24"/>
      <c r="E274" s="24"/>
      <c r="F274" s="24"/>
      <c r="G274" s="24"/>
      <c r="H274" s="24"/>
      <c r="I274" s="24"/>
      <c r="J274" s="15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2" hidden="1" customHeight="1" x14ac:dyDescent="0.3">
      <c r="A275" s="40" t="s">
        <v>74</v>
      </c>
      <c r="B275" s="50"/>
      <c r="C275" s="23"/>
      <c r="D275" s="24"/>
      <c r="E275" s="24"/>
      <c r="F275" s="24"/>
      <c r="G275" s="24"/>
      <c r="H275" s="24"/>
      <c r="I275" s="24"/>
      <c r="J275" s="15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2" hidden="1" customHeight="1" x14ac:dyDescent="0.3">
      <c r="A276" s="40">
        <v>100</v>
      </c>
      <c r="B276" s="50" t="s">
        <v>249</v>
      </c>
      <c r="C276" s="23"/>
      <c r="D276" s="24">
        <v>0</v>
      </c>
      <c r="E276" s="24">
        <v>0</v>
      </c>
      <c r="F276" s="24">
        <v>0</v>
      </c>
      <c r="G276" s="24">
        <v>0</v>
      </c>
      <c r="H276" s="24">
        <v>0</v>
      </c>
      <c r="I276" s="24">
        <v>0</v>
      </c>
      <c r="J276" s="15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2" hidden="1" customHeight="1" x14ac:dyDescent="0.3">
      <c r="A277" s="40">
        <v>103</v>
      </c>
      <c r="B277" s="50" t="s">
        <v>250</v>
      </c>
      <c r="C277" s="23"/>
      <c r="D277" s="24">
        <v>0</v>
      </c>
      <c r="E277" s="24">
        <v>0</v>
      </c>
      <c r="F277" s="24">
        <v>0</v>
      </c>
      <c r="G277" s="24">
        <v>0</v>
      </c>
      <c r="H277" s="24">
        <v>0</v>
      </c>
      <c r="I277" s="24">
        <v>0</v>
      </c>
      <c r="J277" s="15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2" customHeight="1" x14ac:dyDescent="0.3">
      <c r="A278" s="40">
        <v>104</v>
      </c>
      <c r="B278" s="50" t="s">
        <v>251</v>
      </c>
      <c r="C278" s="23"/>
      <c r="D278" s="24">
        <v>107432.09</v>
      </c>
      <c r="E278" s="24">
        <v>112804</v>
      </c>
      <c r="F278" s="24">
        <v>116188.12</v>
      </c>
      <c r="G278" s="24">
        <v>119673.76360000001</v>
      </c>
      <c r="H278" s="24">
        <v>123263.97650800001</v>
      </c>
      <c r="I278" s="24">
        <v>126961.89580324</v>
      </c>
      <c r="J278" s="15" t="s">
        <v>252</v>
      </c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2" customHeight="1" x14ac:dyDescent="0.3">
      <c r="A279" s="40">
        <v>105</v>
      </c>
      <c r="B279" s="50" t="s">
        <v>253</v>
      </c>
      <c r="C279" s="23"/>
      <c r="D279" s="24">
        <v>333565.5</v>
      </c>
      <c r="E279" s="24">
        <v>348141</v>
      </c>
      <c r="F279" s="24">
        <v>358585.23</v>
      </c>
      <c r="G279" s="24">
        <v>369342.78690000001</v>
      </c>
      <c r="H279" s="24">
        <v>380423.07050700003</v>
      </c>
      <c r="I279" s="24">
        <v>391835.76262221002</v>
      </c>
      <c r="J279" s="15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2" customHeight="1" x14ac:dyDescent="0.3">
      <c r="A280" s="40">
        <v>116</v>
      </c>
      <c r="B280" s="50" t="s">
        <v>69</v>
      </c>
      <c r="C280" s="23"/>
      <c r="D280" s="24">
        <v>1539153.3172043001</v>
      </c>
      <c r="E280" s="24">
        <v>1686455</v>
      </c>
      <c r="F280" s="24">
        <v>1737048.65</v>
      </c>
      <c r="G280" s="24">
        <v>1789160.1095</v>
      </c>
      <c r="H280" s="24">
        <v>1842834.9127849999</v>
      </c>
      <c r="I280" s="24">
        <v>1898119.96016855</v>
      </c>
      <c r="J280" s="15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2" hidden="1" customHeight="1" x14ac:dyDescent="0.3">
      <c r="A281" s="40">
        <v>117</v>
      </c>
      <c r="B281" s="50" t="s">
        <v>182</v>
      </c>
      <c r="C281" s="23"/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15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2" hidden="1" customHeight="1" x14ac:dyDescent="0.3">
      <c r="A282" s="40">
        <v>118</v>
      </c>
      <c r="B282" s="50" t="s">
        <v>254</v>
      </c>
      <c r="C282" s="23"/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15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2" hidden="1" customHeight="1" x14ac:dyDescent="0.3">
      <c r="A283" s="40">
        <v>119</v>
      </c>
      <c r="B283" s="50" t="s">
        <v>255</v>
      </c>
      <c r="C283" s="23"/>
      <c r="D283" s="24">
        <v>0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15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2" hidden="1" customHeight="1" x14ac:dyDescent="0.3">
      <c r="A284" s="40">
        <v>120</v>
      </c>
      <c r="B284" s="50" t="s">
        <v>256</v>
      </c>
      <c r="C284" s="23"/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15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2" hidden="1" customHeight="1" x14ac:dyDescent="0.3">
      <c r="A285" s="40">
        <v>121</v>
      </c>
      <c r="B285" s="50" t="s">
        <v>257</v>
      </c>
      <c r="C285" s="23"/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15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2" hidden="1" customHeight="1" x14ac:dyDescent="0.3">
      <c r="A286" s="40">
        <v>122</v>
      </c>
      <c r="B286" s="50" t="s">
        <v>258</v>
      </c>
      <c r="C286" s="23"/>
      <c r="D286" s="24">
        <v>0</v>
      </c>
      <c r="E286" s="24">
        <v>0</v>
      </c>
      <c r="F286" s="24">
        <v>0</v>
      </c>
      <c r="G286" s="24">
        <v>0</v>
      </c>
      <c r="H286" s="24">
        <v>0</v>
      </c>
      <c r="I286" s="24">
        <v>0</v>
      </c>
      <c r="J286" s="15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2" hidden="1" customHeight="1" x14ac:dyDescent="0.3">
      <c r="A287" s="40">
        <v>123</v>
      </c>
      <c r="B287" s="50" t="s">
        <v>259</v>
      </c>
      <c r="C287" s="23"/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15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2" hidden="1" customHeight="1" x14ac:dyDescent="0.3">
      <c r="A288" s="40">
        <v>124</v>
      </c>
      <c r="B288" s="50" t="s">
        <v>260</v>
      </c>
      <c r="C288" s="23"/>
      <c r="D288" s="24">
        <v>0</v>
      </c>
      <c r="E288" s="24">
        <v>0</v>
      </c>
      <c r="F288" s="24">
        <v>0</v>
      </c>
      <c r="G288" s="24">
        <v>0</v>
      </c>
      <c r="H288" s="24">
        <v>0</v>
      </c>
      <c r="I288" s="24">
        <v>0</v>
      </c>
      <c r="J288" s="15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2" hidden="1" customHeight="1" x14ac:dyDescent="0.3">
      <c r="A289" s="40">
        <v>126</v>
      </c>
      <c r="B289" s="50" t="s">
        <v>261</v>
      </c>
      <c r="C289" s="23"/>
      <c r="D289" s="24">
        <v>0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15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2" hidden="1" customHeight="1" x14ac:dyDescent="0.3">
      <c r="A290" s="40">
        <v>127</v>
      </c>
      <c r="B290" s="50" t="s">
        <v>262</v>
      </c>
      <c r="C290" s="23"/>
      <c r="D290" s="24">
        <v>0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15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2" hidden="1" customHeight="1" x14ac:dyDescent="0.3">
      <c r="A291" s="40">
        <v>128</v>
      </c>
      <c r="B291" s="50" t="s">
        <v>263</v>
      </c>
      <c r="C291" s="23"/>
      <c r="D291" s="24">
        <v>0</v>
      </c>
      <c r="E291" s="24">
        <v>0</v>
      </c>
      <c r="F291" s="24">
        <v>0</v>
      </c>
      <c r="G291" s="24">
        <v>0</v>
      </c>
      <c r="H291" s="24">
        <v>0</v>
      </c>
      <c r="I291" s="24">
        <v>0</v>
      </c>
      <c r="J291" s="15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2" hidden="1" customHeight="1" x14ac:dyDescent="0.3">
      <c r="A292" s="40">
        <v>129</v>
      </c>
      <c r="B292" s="50" t="s">
        <v>264</v>
      </c>
      <c r="C292" s="23"/>
      <c r="D292" s="24">
        <v>0</v>
      </c>
      <c r="E292" s="24">
        <v>0</v>
      </c>
      <c r="F292" s="24">
        <v>0</v>
      </c>
      <c r="G292" s="24">
        <v>0</v>
      </c>
      <c r="H292" s="24">
        <v>0</v>
      </c>
      <c r="I292" s="24">
        <v>0</v>
      </c>
      <c r="J292" s="15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2" hidden="1" customHeight="1" x14ac:dyDescent="0.3">
      <c r="A293" s="40">
        <v>130</v>
      </c>
      <c r="B293" s="50" t="s">
        <v>265</v>
      </c>
      <c r="C293" s="23"/>
      <c r="D293" s="24">
        <v>0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15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2" hidden="1" customHeight="1" x14ac:dyDescent="0.3">
      <c r="A294" s="40">
        <v>131</v>
      </c>
      <c r="B294" s="50" t="s">
        <v>266</v>
      </c>
      <c r="C294" s="23"/>
      <c r="D294" s="24">
        <v>0</v>
      </c>
      <c r="E294" s="24">
        <v>0</v>
      </c>
      <c r="F294" s="24">
        <v>0</v>
      </c>
      <c r="G294" s="24">
        <v>0</v>
      </c>
      <c r="H294" s="24">
        <v>0</v>
      </c>
      <c r="I294" s="24">
        <v>0</v>
      </c>
      <c r="J294" s="15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2" hidden="1" customHeight="1" x14ac:dyDescent="0.3">
      <c r="A295" s="40">
        <v>132</v>
      </c>
      <c r="B295" s="50" t="s">
        <v>267</v>
      </c>
      <c r="C295" s="23"/>
      <c r="D295" s="24">
        <v>0</v>
      </c>
      <c r="E295" s="24">
        <v>0</v>
      </c>
      <c r="F295" s="24">
        <v>0</v>
      </c>
      <c r="G295" s="24">
        <v>0</v>
      </c>
      <c r="H295" s="24">
        <v>0</v>
      </c>
      <c r="I295" s="24">
        <v>0</v>
      </c>
      <c r="J295" s="15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2" hidden="1" customHeight="1" x14ac:dyDescent="0.3">
      <c r="A296" s="40">
        <v>134</v>
      </c>
      <c r="B296" s="50" t="s">
        <v>268</v>
      </c>
      <c r="C296" s="23"/>
      <c r="D296" s="24">
        <v>0</v>
      </c>
      <c r="E296" s="24">
        <v>0</v>
      </c>
      <c r="F296" s="24">
        <v>0</v>
      </c>
      <c r="G296" s="24">
        <v>0</v>
      </c>
      <c r="H296" s="24">
        <v>0</v>
      </c>
      <c r="I296" s="24">
        <v>0</v>
      </c>
      <c r="J296" s="15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2" hidden="1" customHeight="1" x14ac:dyDescent="0.3">
      <c r="A297" s="40">
        <v>135</v>
      </c>
      <c r="B297" s="50" t="s">
        <v>269</v>
      </c>
      <c r="C297" s="23"/>
      <c r="D297" s="24">
        <v>0</v>
      </c>
      <c r="E297" s="24">
        <v>0</v>
      </c>
      <c r="F297" s="24">
        <v>0</v>
      </c>
      <c r="G297" s="24">
        <v>0</v>
      </c>
      <c r="H297" s="24">
        <v>0</v>
      </c>
      <c r="I297" s="24">
        <v>0</v>
      </c>
      <c r="J297" s="15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2" hidden="1" customHeight="1" x14ac:dyDescent="0.3">
      <c r="A298" s="40">
        <v>136</v>
      </c>
      <c r="B298" s="50" t="s">
        <v>270</v>
      </c>
      <c r="C298" s="23"/>
      <c r="D298" s="24">
        <v>0</v>
      </c>
      <c r="E298" s="24">
        <v>0</v>
      </c>
      <c r="F298" s="24">
        <v>0</v>
      </c>
      <c r="G298" s="24">
        <v>0</v>
      </c>
      <c r="H298" s="24">
        <v>0</v>
      </c>
      <c r="I298" s="24">
        <v>0</v>
      </c>
      <c r="J298" s="15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2" hidden="1" customHeight="1" x14ac:dyDescent="0.3">
      <c r="A299" s="40">
        <v>137</v>
      </c>
      <c r="B299" s="50" t="s">
        <v>271</v>
      </c>
      <c r="C299" s="23"/>
      <c r="D299" s="24">
        <v>0</v>
      </c>
      <c r="E299" s="24">
        <v>0</v>
      </c>
      <c r="F299" s="24">
        <v>0</v>
      </c>
      <c r="G299" s="24">
        <v>0</v>
      </c>
      <c r="H299" s="24">
        <v>0</v>
      </c>
      <c r="I299" s="24">
        <v>0</v>
      </c>
      <c r="J299" s="15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2" hidden="1" customHeight="1" x14ac:dyDescent="0.3">
      <c r="A300" s="40">
        <v>138</v>
      </c>
      <c r="B300" s="50" t="s">
        <v>272</v>
      </c>
      <c r="C300" s="23"/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15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2" hidden="1" customHeight="1" x14ac:dyDescent="0.3">
      <c r="A301" s="40">
        <v>139</v>
      </c>
      <c r="B301" s="50" t="s">
        <v>273</v>
      </c>
      <c r="C301" s="23"/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15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2" hidden="1" customHeight="1" x14ac:dyDescent="0.3">
      <c r="A302" s="40">
        <v>140</v>
      </c>
      <c r="B302" s="50" t="s">
        <v>274</v>
      </c>
      <c r="C302" s="23"/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15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2" hidden="1" customHeight="1" x14ac:dyDescent="0.3">
      <c r="A303" s="40">
        <v>142</v>
      </c>
      <c r="B303" s="50" t="s">
        <v>275</v>
      </c>
      <c r="C303" s="23"/>
      <c r="D303" s="24">
        <v>0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15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2" hidden="1" customHeight="1" x14ac:dyDescent="0.3">
      <c r="A304" s="40">
        <v>146</v>
      </c>
      <c r="B304" s="50" t="s">
        <v>276</v>
      </c>
      <c r="C304" s="23"/>
      <c r="D304" s="24">
        <v>0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15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2" hidden="1" customHeight="1" x14ac:dyDescent="0.3">
      <c r="A305" s="40">
        <v>160</v>
      </c>
      <c r="B305" s="50" t="s">
        <v>277</v>
      </c>
      <c r="C305" s="23"/>
      <c r="D305" s="24">
        <v>0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15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2" hidden="1" customHeight="1" x14ac:dyDescent="0.3">
      <c r="A306" s="40">
        <v>161</v>
      </c>
      <c r="B306" s="50" t="s">
        <v>278</v>
      </c>
      <c r="C306" s="23"/>
      <c r="D306" s="24">
        <v>0</v>
      </c>
      <c r="E306" s="24">
        <v>0</v>
      </c>
      <c r="F306" s="24">
        <v>0</v>
      </c>
      <c r="G306" s="24">
        <v>0</v>
      </c>
      <c r="H306" s="24">
        <v>0</v>
      </c>
      <c r="I306" s="24">
        <v>0</v>
      </c>
      <c r="J306" s="15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2" customHeight="1" x14ac:dyDescent="0.3">
      <c r="A307" s="40">
        <v>162</v>
      </c>
      <c r="B307" s="50" t="s">
        <v>279</v>
      </c>
      <c r="C307" s="23"/>
      <c r="D307" s="24">
        <v>275505.74032258103</v>
      </c>
      <c r="E307" s="24">
        <v>389306.84749999997</v>
      </c>
      <c r="F307" s="24">
        <v>400986.05292500003</v>
      </c>
      <c r="G307" s="24">
        <v>413015.63451275002</v>
      </c>
      <c r="H307" s="24">
        <v>425406.103548132</v>
      </c>
      <c r="I307" s="24">
        <v>438168.28665457602</v>
      </c>
      <c r="J307" s="15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2" hidden="1" customHeight="1" x14ac:dyDescent="0.3">
      <c r="A308" s="40">
        <v>163</v>
      </c>
      <c r="B308" s="50" t="s">
        <v>280</v>
      </c>
      <c r="C308" s="23"/>
      <c r="D308" s="24">
        <v>0</v>
      </c>
      <c r="E308" s="24">
        <v>0</v>
      </c>
      <c r="F308" s="24">
        <v>0</v>
      </c>
      <c r="G308" s="24">
        <v>0</v>
      </c>
      <c r="H308" s="24">
        <v>0</v>
      </c>
      <c r="I308" s="24">
        <v>0</v>
      </c>
      <c r="J308" s="15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2" hidden="1" customHeight="1" x14ac:dyDescent="0.3">
      <c r="A309" s="40">
        <v>164</v>
      </c>
      <c r="B309" s="50" t="s">
        <v>281</v>
      </c>
      <c r="C309" s="23"/>
      <c r="D309" s="24">
        <v>0</v>
      </c>
      <c r="E309" s="24">
        <v>0</v>
      </c>
      <c r="F309" s="24">
        <v>0</v>
      </c>
      <c r="G309" s="24">
        <v>0</v>
      </c>
      <c r="H309" s="24">
        <v>0</v>
      </c>
      <c r="I309" s="24">
        <v>0</v>
      </c>
      <c r="J309" s="15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2" hidden="1" customHeight="1" x14ac:dyDescent="0.3">
      <c r="A310" s="40">
        <v>165</v>
      </c>
      <c r="B310" s="50" t="s">
        <v>282</v>
      </c>
      <c r="C310" s="23"/>
      <c r="D310" s="24">
        <v>0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15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2" hidden="1" customHeight="1" x14ac:dyDescent="0.3">
      <c r="A311" s="40">
        <v>166</v>
      </c>
      <c r="B311" s="50" t="s">
        <v>283</v>
      </c>
      <c r="C311" s="23"/>
      <c r="D311" s="24">
        <v>0</v>
      </c>
      <c r="E311" s="24">
        <v>0</v>
      </c>
      <c r="F311" s="24">
        <v>0</v>
      </c>
      <c r="G311" s="24">
        <v>0</v>
      </c>
      <c r="H311" s="24">
        <v>0</v>
      </c>
      <c r="I311" s="24">
        <v>0</v>
      </c>
      <c r="J311" s="15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2" hidden="1" customHeight="1" x14ac:dyDescent="0.3">
      <c r="A312" s="40">
        <v>167</v>
      </c>
      <c r="B312" s="50" t="s">
        <v>284</v>
      </c>
      <c r="C312" s="23"/>
      <c r="D312" s="24">
        <v>0</v>
      </c>
      <c r="E312" s="24">
        <v>0</v>
      </c>
      <c r="F312" s="24">
        <v>0</v>
      </c>
      <c r="G312" s="24">
        <v>0</v>
      </c>
      <c r="H312" s="24">
        <v>0</v>
      </c>
      <c r="I312" s="24">
        <v>0</v>
      </c>
      <c r="J312" s="15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2" hidden="1" customHeight="1" x14ac:dyDescent="0.3">
      <c r="A313" s="40">
        <v>168</v>
      </c>
      <c r="B313" s="50" t="s">
        <v>285</v>
      </c>
      <c r="C313" s="23"/>
      <c r="D313" s="24">
        <v>0</v>
      </c>
      <c r="E313" s="24">
        <v>0</v>
      </c>
      <c r="F313" s="24">
        <v>0</v>
      </c>
      <c r="G313" s="24">
        <v>0</v>
      </c>
      <c r="H313" s="24">
        <v>0</v>
      </c>
      <c r="I313" s="24">
        <v>0</v>
      </c>
      <c r="J313" s="15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2" hidden="1" customHeight="1" x14ac:dyDescent="0.3">
      <c r="A314" s="40">
        <v>169</v>
      </c>
      <c r="B314" s="50" t="s">
        <v>286</v>
      </c>
      <c r="C314" s="23"/>
      <c r="D314" s="24">
        <v>0</v>
      </c>
      <c r="E314" s="24">
        <v>0</v>
      </c>
      <c r="F314" s="24">
        <v>0</v>
      </c>
      <c r="G314" s="24">
        <v>0</v>
      </c>
      <c r="H314" s="24">
        <v>0</v>
      </c>
      <c r="I314" s="24">
        <v>0</v>
      </c>
      <c r="J314" s="15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2" hidden="1" customHeight="1" x14ac:dyDescent="0.3">
      <c r="A315" s="40">
        <v>170</v>
      </c>
      <c r="B315" s="50" t="s">
        <v>287</v>
      </c>
      <c r="C315" s="23"/>
      <c r="D315" s="24">
        <v>0</v>
      </c>
      <c r="E315" s="24">
        <v>0</v>
      </c>
      <c r="F315" s="24">
        <v>0</v>
      </c>
      <c r="G315" s="24">
        <v>0</v>
      </c>
      <c r="H315" s="24">
        <v>0</v>
      </c>
      <c r="I315" s="24">
        <v>0</v>
      </c>
      <c r="J315" s="15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2" hidden="1" customHeight="1" x14ac:dyDescent="0.3">
      <c r="A316" s="40">
        <v>171</v>
      </c>
      <c r="B316" s="50" t="s">
        <v>288</v>
      </c>
      <c r="C316" s="23"/>
      <c r="D316" s="24">
        <v>0</v>
      </c>
      <c r="E316" s="24">
        <v>0</v>
      </c>
      <c r="F316" s="24">
        <v>0</v>
      </c>
      <c r="G316" s="24">
        <v>0</v>
      </c>
      <c r="H316" s="24">
        <v>0</v>
      </c>
      <c r="I316" s="24">
        <v>0</v>
      </c>
      <c r="J316" s="15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2" hidden="1" customHeight="1" x14ac:dyDescent="0.3">
      <c r="A317" s="40">
        <v>172</v>
      </c>
      <c r="B317" s="50" t="s">
        <v>289</v>
      </c>
      <c r="C317" s="23"/>
      <c r="D317" s="24">
        <v>0</v>
      </c>
      <c r="E317" s="24">
        <v>0</v>
      </c>
      <c r="F317" s="24">
        <v>0</v>
      </c>
      <c r="G317" s="24">
        <v>0</v>
      </c>
      <c r="H317" s="24">
        <v>0</v>
      </c>
      <c r="I317" s="24">
        <v>0</v>
      </c>
      <c r="J317" s="15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2" hidden="1" customHeight="1" x14ac:dyDescent="0.3">
      <c r="A318" s="40">
        <v>174</v>
      </c>
      <c r="B318" s="50" t="s">
        <v>290</v>
      </c>
      <c r="C318" s="23"/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15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2" hidden="1" customHeight="1" x14ac:dyDescent="0.3">
      <c r="A319" s="40">
        <v>176</v>
      </c>
      <c r="B319" s="50" t="s">
        <v>291</v>
      </c>
      <c r="C319" s="23"/>
      <c r="D319" s="24">
        <v>0</v>
      </c>
      <c r="E319" s="24">
        <v>0</v>
      </c>
      <c r="F319" s="24">
        <v>0</v>
      </c>
      <c r="G319" s="24">
        <v>0</v>
      </c>
      <c r="H319" s="24">
        <v>0</v>
      </c>
      <c r="I319" s="24">
        <v>0</v>
      </c>
      <c r="J319" s="15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2" hidden="1" customHeight="1" x14ac:dyDescent="0.3">
      <c r="A320" s="40">
        <v>178</v>
      </c>
      <c r="B320" s="50" t="s">
        <v>292</v>
      </c>
      <c r="C320" s="23"/>
      <c r="D320" s="24">
        <v>0</v>
      </c>
      <c r="E320" s="24">
        <v>0</v>
      </c>
      <c r="F320" s="24">
        <v>0</v>
      </c>
      <c r="G320" s="24">
        <v>0</v>
      </c>
      <c r="H320" s="24">
        <v>0</v>
      </c>
      <c r="I320" s="24">
        <v>0</v>
      </c>
      <c r="J320" s="15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2" hidden="1" customHeight="1" x14ac:dyDescent="0.3">
      <c r="A321" s="40">
        <v>181</v>
      </c>
      <c r="B321" s="50" t="s">
        <v>293</v>
      </c>
      <c r="C321" s="23"/>
      <c r="D321" s="24">
        <v>0</v>
      </c>
      <c r="E321" s="24">
        <v>0</v>
      </c>
      <c r="F321" s="24">
        <v>0</v>
      </c>
      <c r="G321" s="24">
        <v>0</v>
      </c>
      <c r="H321" s="24">
        <v>0</v>
      </c>
      <c r="I321" s="24">
        <v>0</v>
      </c>
      <c r="J321" s="15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2" customHeight="1" x14ac:dyDescent="0.3">
      <c r="A322" s="40">
        <v>189</v>
      </c>
      <c r="B322" s="50" t="s">
        <v>294</v>
      </c>
      <c r="C322" s="23"/>
      <c r="D322" s="24">
        <v>50500</v>
      </c>
      <c r="E322" s="24">
        <v>51005</v>
      </c>
      <c r="F322" s="24">
        <v>52535.15</v>
      </c>
      <c r="G322" s="24">
        <v>54111.2045</v>
      </c>
      <c r="H322" s="24">
        <v>55734.540634999998</v>
      </c>
      <c r="I322" s="24">
        <v>57406.576854049999</v>
      </c>
      <c r="J322" s="15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2" hidden="1" customHeight="1" x14ac:dyDescent="0.3">
      <c r="A323" s="40">
        <v>189.1</v>
      </c>
      <c r="B323" s="50" t="s">
        <v>295</v>
      </c>
      <c r="C323" s="23"/>
      <c r="D323" s="24">
        <v>0</v>
      </c>
      <c r="E323" s="24">
        <v>0</v>
      </c>
      <c r="F323" s="24">
        <v>0</v>
      </c>
      <c r="G323" s="24">
        <v>0</v>
      </c>
      <c r="H323" s="24">
        <v>0</v>
      </c>
      <c r="I323" s="24">
        <v>0</v>
      </c>
      <c r="J323" s="15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2" hidden="1" customHeight="1" x14ac:dyDescent="0.3">
      <c r="A324" s="40">
        <v>189.2</v>
      </c>
      <c r="B324" s="50" t="s">
        <v>296</v>
      </c>
      <c r="C324" s="23"/>
      <c r="D324" s="24">
        <v>0</v>
      </c>
      <c r="E324" s="24">
        <v>0</v>
      </c>
      <c r="F324" s="24">
        <v>0</v>
      </c>
      <c r="G324" s="24">
        <v>0</v>
      </c>
      <c r="H324" s="24">
        <v>0</v>
      </c>
      <c r="I324" s="24">
        <v>0</v>
      </c>
      <c r="J324" s="15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2" hidden="1" customHeight="1" x14ac:dyDescent="0.3">
      <c r="A325" s="40">
        <v>191</v>
      </c>
      <c r="B325" s="50" t="s">
        <v>297</v>
      </c>
      <c r="C325" s="23"/>
      <c r="D325" s="24">
        <v>0</v>
      </c>
      <c r="E325" s="24">
        <v>0</v>
      </c>
      <c r="F325" s="24">
        <v>0</v>
      </c>
      <c r="G325" s="24">
        <v>0</v>
      </c>
      <c r="H325" s="24">
        <v>0</v>
      </c>
      <c r="I325" s="24">
        <v>0</v>
      </c>
      <c r="J325" s="15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2" hidden="1" customHeight="1" x14ac:dyDescent="0.3">
      <c r="A326" s="40">
        <v>195</v>
      </c>
      <c r="B326" s="50" t="s">
        <v>298</v>
      </c>
      <c r="C326" s="23"/>
      <c r="D326" s="24">
        <v>0</v>
      </c>
      <c r="E326" s="24">
        <v>0</v>
      </c>
      <c r="F326" s="24">
        <v>0</v>
      </c>
      <c r="G326" s="24">
        <v>0</v>
      </c>
      <c r="H326" s="24">
        <v>0</v>
      </c>
      <c r="I326" s="24">
        <v>0</v>
      </c>
      <c r="J326" s="15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2" hidden="1" customHeight="1" x14ac:dyDescent="0.3">
      <c r="A327" s="40">
        <v>196</v>
      </c>
      <c r="B327" s="50" t="s">
        <v>299</v>
      </c>
      <c r="C327" s="23"/>
      <c r="D327" s="24">
        <v>0</v>
      </c>
      <c r="E327" s="24">
        <v>0</v>
      </c>
      <c r="F327" s="24">
        <v>0</v>
      </c>
      <c r="G327" s="24">
        <v>0</v>
      </c>
      <c r="H327" s="24">
        <v>0</v>
      </c>
      <c r="I327" s="24">
        <v>0</v>
      </c>
      <c r="J327" s="15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2" hidden="1" customHeight="1" x14ac:dyDescent="0.3">
      <c r="A328" s="40">
        <v>198</v>
      </c>
      <c r="B328" s="50" t="s">
        <v>300</v>
      </c>
      <c r="C328" s="23"/>
      <c r="D328" s="24">
        <v>0</v>
      </c>
      <c r="E328" s="24">
        <v>0</v>
      </c>
      <c r="F328" s="24">
        <v>0</v>
      </c>
      <c r="G328" s="24">
        <v>0</v>
      </c>
      <c r="H328" s="24">
        <v>0</v>
      </c>
      <c r="I328" s="24">
        <v>0</v>
      </c>
      <c r="J328" s="15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2" hidden="1" customHeight="1" x14ac:dyDescent="0.3">
      <c r="A329" s="40">
        <v>199</v>
      </c>
      <c r="B329" s="50" t="s">
        <v>301</v>
      </c>
      <c r="C329" s="23"/>
      <c r="D329" s="24">
        <v>0</v>
      </c>
      <c r="E329" s="24">
        <v>0</v>
      </c>
      <c r="F329" s="24">
        <v>0</v>
      </c>
      <c r="G329" s="24">
        <v>0</v>
      </c>
      <c r="H329" s="24">
        <v>0</v>
      </c>
      <c r="I329" s="24">
        <v>0</v>
      </c>
      <c r="J329" s="15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2" hidden="1" customHeight="1" x14ac:dyDescent="0.3">
      <c r="A330" s="40"/>
      <c r="B330" s="50"/>
      <c r="C330" s="23"/>
      <c r="D330" s="24"/>
      <c r="E330" s="24"/>
      <c r="F330" s="24"/>
      <c r="G330" s="24"/>
      <c r="H330" s="24"/>
      <c r="I330" s="24"/>
      <c r="J330" s="15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2" customHeight="1" x14ac:dyDescent="0.3">
      <c r="A331" s="48"/>
      <c r="B331" s="49" t="s">
        <v>302</v>
      </c>
      <c r="C331" s="52">
        <f t="shared" ref="C331:I331" si="41">SUM(C275:C330)</f>
        <v>0</v>
      </c>
      <c r="D331" s="53">
        <f t="shared" si="41"/>
        <v>2306156.6475268812</v>
      </c>
      <c r="E331" s="53">
        <f t="shared" si="41"/>
        <v>2587711.8475000001</v>
      </c>
      <c r="F331" s="53">
        <f t="shared" si="41"/>
        <v>2665343.2029249999</v>
      </c>
      <c r="G331" s="53">
        <f t="shared" si="41"/>
        <v>2745303.4990127501</v>
      </c>
      <c r="H331" s="53">
        <f t="shared" si="41"/>
        <v>2827662.6039831317</v>
      </c>
      <c r="I331" s="53">
        <f t="shared" si="41"/>
        <v>2912492.4821026265</v>
      </c>
      <c r="J331" s="15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2" customHeight="1" x14ac:dyDescent="0.3">
      <c r="A332" s="48"/>
      <c r="B332" s="49"/>
      <c r="C332" s="23"/>
      <c r="D332" s="24"/>
      <c r="E332" s="24"/>
      <c r="F332" s="24"/>
      <c r="G332" s="24"/>
      <c r="H332" s="24"/>
      <c r="I332" s="24"/>
      <c r="J332" s="15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2" customHeight="1" x14ac:dyDescent="0.3">
      <c r="A333" s="49" t="s">
        <v>27</v>
      </c>
      <c r="B333" s="20"/>
      <c r="C333" s="23"/>
      <c r="D333" s="24"/>
      <c r="E333" s="24"/>
      <c r="F333" s="24"/>
      <c r="G333" s="24"/>
      <c r="H333" s="24"/>
      <c r="I333" s="24"/>
      <c r="J333" s="15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2" hidden="1" customHeight="1" x14ac:dyDescent="0.3">
      <c r="A334" s="40" t="s">
        <v>74</v>
      </c>
      <c r="B334" s="50"/>
      <c r="C334" s="23"/>
      <c r="D334" s="24"/>
      <c r="E334" s="24"/>
      <c r="F334" s="24"/>
      <c r="G334" s="24"/>
      <c r="H334" s="24"/>
      <c r="I334" s="24"/>
      <c r="J334" s="15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2" hidden="1" customHeight="1" x14ac:dyDescent="0.3">
      <c r="A335" s="40">
        <v>200</v>
      </c>
      <c r="B335" s="50" t="s">
        <v>303</v>
      </c>
      <c r="C335" s="23"/>
      <c r="D335" s="24"/>
      <c r="E335" s="24"/>
      <c r="F335" s="24"/>
      <c r="G335" s="24"/>
      <c r="H335" s="24"/>
      <c r="I335" s="24"/>
      <c r="J335" s="15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2" customHeight="1" x14ac:dyDescent="0.3">
      <c r="A336" s="40">
        <v>201</v>
      </c>
      <c r="B336" s="50" t="s">
        <v>304</v>
      </c>
      <c r="C336" s="23"/>
      <c r="D336" s="24">
        <v>142981.71214666701</v>
      </c>
      <c r="E336" s="24">
        <v>160438.13454500001</v>
      </c>
      <c r="F336" s="24">
        <v>165251.27858134999</v>
      </c>
      <c r="G336" s="24">
        <v>170208.81693879099</v>
      </c>
      <c r="H336" s="24">
        <v>175315.08144695399</v>
      </c>
      <c r="I336" s="24">
        <v>180574.533890363</v>
      </c>
      <c r="J336" s="15" t="s">
        <v>305</v>
      </c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2" hidden="1" customHeight="1" x14ac:dyDescent="0.3">
      <c r="A337" s="40">
        <v>202</v>
      </c>
      <c r="B337" s="50" t="s">
        <v>306</v>
      </c>
      <c r="C337" s="23"/>
      <c r="D337" s="24">
        <v>0</v>
      </c>
      <c r="E337" s="24">
        <v>0</v>
      </c>
      <c r="F337" s="24">
        <v>0</v>
      </c>
      <c r="G337" s="24">
        <v>0</v>
      </c>
      <c r="H337" s="24">
        <v>0</v>
      </c>
      <c r="I337" s="24">
        <v>0</v>
      </c>
      <c r="J337" s="15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2" customHeight="1" x14ac:dyDescent="0.3">
      <c r="A338" s="40">
        <v>204</v>
      </c>
      <c r="B338" s="50" t="s">
        <v>307</v>
      </c>
      <c r="C338" s="23"/>
      <c r="D338" s="24">
        <v>231523.85567187</v>
      </c>
      <c r="E338" s="24">
        <v>277657.90180939698</v>
      </c>
      <c r="F338" s="24">
        <v>287784.03143809998</v>
      </c>
      <c r="G338" s="24">
        <v>296417.55238124297</v>
      </c>
      <c r="H338" s="24">
        <v>305310.07895267999</v>
      </c>
      <c r="I338" s="24">
        <v>314469.381321261</v>
      </c>
      <c r="J338" s="15" t="s">
        <v>308</v>
      </c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2" hidden="1" customHeight="1" x14ac:dyDescent="0.3">
      <c r="A339" s="40">
        <v>205</v>
      </c>
      <c r="B339" s="50" t="s">
        <v>309</v>
      </c>
      <c r="C339" s="23"/>
      <c r="D339" s="24">
        <v>0</v>
      </c>
      <c r="E339" s="24">
        <v>0</v>
      </c>
      <c r="F339" s="24">
        <v>0</v>
      </c>
      <c r="G339" s="24">
        <v>0</v>
      </c>
      <c r="H339" s="24">
        <v>0</v>
      </c>
      <c r="I339" s="24">
        <v>0</v>
      </c>
      <c r="J339" s="15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2" hidden="1" customHeight="1" x14ac:dyDescent="0.3">
      <c r="A340" s="40">
        <v>206</v>
      </c>
      <c r="B340" s="50" t="s">
        <v>310</v>
      </c>
      <c r="C340" s="23"/>
      <c r="D340" s="24">
        <v>0</v>
      </c>
      <c r="E340" s="24">
        <v>0</v>
      </c>
      <c r="F340" s="24">
        <v>0</v>
      </c>
      <c r="G340" s="24">
        <v>0</v>
      </c>
      <c r="H340" s="24">
        <v>0</v>
      </c>
      <c r="I340" s="24">
        <v>0</v>
      </c>
      <c r="J340" s="15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2" customHeight="1" x14ac:dyDescent="0.3">
      <c r="A341" s="40">
        <v>207</v>
      </c>
      <c r="B341" s="50" t="s">
        <v>311</v>
      </c>
      <c r="C341" s="23"/>
      <c r="D341" s="24">
        <v>325750</v>
      </c>
      <c r="E341" s="24">
        <v>342037.5</v>
      </c>
      <c r="F341" s="24">
        <v>359139.375</v>
      </c>
      <c r="G341" s="24">
        <v>377096.34375</v>
      </c>
      <c r="H341" s="24">
        <v>395951.16093750001</v>
      </c>
      <c r="I341" s="24">
        <v>415748.71898437501</v>
      </c>
      <c r="J341" s="15" t="s">
        <v>312</v>
      </c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2" hidden="1" customHeight="1" x14ac:dyDescent="0.3">
      <c r="A342" s="40">
        <v>208</v>
      </c>
      <c r="B342" s="50" t="s">
        <v>313</v>
      </c>
      <c r="C342" s="23"/>
      <c r="D342" s="24">
        <v>0</v>
      </c>
      <c r="E342" s="24">
        <v>0</v>
      </c>
      <c r="F342" s="24">
        <v>0</v>
      </c>
      <c r="G342" s="24">
        <v>0</v>
      </c>
      <c r="H342" s="24">
        <v>0</v>
      </c>
      <c r="I342" s="24">
        <v>0</v>
      </c>
      <c r="J342" s="15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2" hidden="1" customHeight="1" x14ac:dyDescent="0.3">
      <c r="A343" s="40">
        <v>209</v>
      </c>
      <c r="B343" s="50" t="s">
        <v>314</v>
      </c>
      <c r="C343" s="23"/>
      <c r="D343" s="24">
        <v>0</v>
      </c>
      <c r="E343" s="24">
        <v>0</v>
      </c>
      <c r="F343" s="24">
        <v>0</v>
      </c>
      <c r="G343" s="24">
        <v>0</v>
      </c>
      <c r="H343" s="24">
        <v>0</v>
      </c>
      <c r="I343" s="24">
        <v>0</v>
      </c>
      <c r="J343" s="15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2" customHeight="1" x14ac:dyDescent="0.3">
      <c r="A344" s="40">
        <v>210</v>
      </c>
      <c r="B344" s="50" t="s">
        <v>315</v>
      </c>
      <c r="C344" s="23"/>
      <c r="D344" s="24">
        <v>3202.9534758064501</v>
      </c>
      <c r="E344" s="24">
        <v>3257.1</v>
      </c>
      <c r="F344" s="24">
        <v>3257.1</v>
      </c>
      <c r="G344" s="24">
        <v>3257.1</v>
      </c>
      <c r="H344" s="24">
        <v>3257.1</v>
      </c>
      <c r="I344" s="24">
        <v>3257.1</v>
      </c>
      <c r="J344" s="15" t="s">
        <v>316</v>
      </c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2" customHeight="1" x14ac:dyDescent="0.3">
      <c r="A345" s="40">
        <v>212</v>
      </c>
      <c r="B345" s="50" t="s">
        <v>317</v>
      </c>
      <c r="C345" s="23"/>
      <c r="D345" s="24">
        <v>33439.271389139802</v>
      </c>
      <c r="E345" s="24">
        <v>37521.82178875</v>
      </c>
      <c r="F345" s="24">
        <v>38647.476442412502</v>
      </c>
      <c r="G345" s="24">
        <v>39806.900735684903</v>
      </c>
      <c r="H345" s="24">
        <v>41001.107757755402</v>
      </c>
      <c r="I345" s="24">
        <v>42231.1409904881</v>
      </c>
      <c r="J345" s="15" t="s">
        <v>318</v>
      </c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2" hidden="1" customHeight="1" x14ac:dyDescent="0.3">
      <c r="A346" s="40">
        <v>214</v>
      </c>
      <c r="B346" s="50" t="s">
        <v>319</v>
      </c>
      <c r="C346" s="23"/>
      <c r="D346" s="24">
        <v>0</v>
      </c>
      <c r="E346" s="24">
        <v>0</v>
      </c>
      <c r="F346" s="24">
        <v>0</v>
      </c>
      <c r="G346" s="24">
        <v>0</v>
      </c>
      <c r="H346" s="24">
        <v>0</v>
      </c>
      <c r="I346" s="24">
        <v>0</v>
      </c>
      <c r="J346" s="15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2" hidden="1" customHeight="1" x14ac:dyDescent="0.3">
      <c r="A347" s="40">
        <v>215</v>
      </c>
      <c r="B347" s="50" t="s">
        <v>320</v>
      </c>
      <c r="C347" s="23"/>
      <c r="D347" s="24">
        <v>0</v>
      </c>
      <c r="E347" s="24">
        <v>0</v>
      </c>
      <c r="F347" s="24">
        <v>0</v>
      </c>
      <c r="G347" s="24">
        <v>0</v>
      </c>
      <c r="H347" s="24">
        <v>0</v>
      </c>
      <c r="I347" s="24">
        <v>0</v>
      </c>
      <c r="J347" s="15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2" hidden="1" customHeight="1" x14ac:dyDescent="0.3">
      <c r="A348" s="40">
        <v>299</v>
      </c>
      <c r="B348" s="50" t="s">
        <v>321</v>
      </c>
      <c r="C348" s="23"/>
      <c r="D348" s="24">
        <v>0</v>
      </c>
      <c r="E348" s="24">
        <v>0</v>
      </c>
      <c r="F348" s="24">
        <v>0</v>
      </c>
      <c r="G348" s="24">
        <v>0</v>
      </c>
      <c r="H348" s="24">
        <v>0</v>
      </c>
      <c r="I348" s="24">
        <v>0</v>
      </c>
      <c r="J348" s="15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2" hidden="1" customHeight="1" x14ac:dyDescent="0.3">
      <c r="A349" s="40"/>
      <c r="B349" s="50"/>
      <c r="C349" s="23"/>
      <c r="D349" s="24"/>
      <c r="E349" s="24"/>
      <c r="F349" s="24"/>
      <c r="G349" s="24"/>
      <c r="H349" s="24"/>
      <c r="I349" s="24"/>
      <c r="J349" s="15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2" customHeight="1" x14ac:dyDescent="0.3">
      <c r="A350" s="48"/>
      <c r="B350" s="49" t="s">
        <v>322</v>
      </c>
      <c r="C350" s="52">
        <f t="shared" ref="C350:I350" si="42">SUM(C334:C349)</f>
        <v>0</v>
      </c>
      <c r="D350" s="53">
        <f t="shared" si="42"/>
        <v>736897.79268348322</v>
      </c>
      <c r="E350" s="53">
        <f t="shared" si="42"/>
        <v>820912.45814314694</v>
      </c>
      <c r="F350" s="53">
        <f t="shared" si="42"/>
        <v>854079.26146186248</v>
      </c>
      <c r="G350" s="53">
        <f t="shared" si="42"/>
        <v>886786.71380571881</v>
      </c>
      <c r="H350" s="53">
        <f t="shared" si="42"/>
        <v>920834.52909488941</v>
      </c>
      <c r="I350" s="53">
        <f t="shared" si="42"/>
        <v>956280.8751864871</v>
      </c>
      <c r="J350" s="29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2" customHeight="1" x14ac:dyDescent="0.3">
      <c r="A351" s="48"/>
      <c r="B351" s="50"/>
      <c r="C351" s="23"/>
      <c r="D351" s="24"/>
      <c r="E351" s="24"/>
      <c r="F351" s="24"/>
      <c r="G351" s="24"/>
      <c r="H351" s="24"/>
      <c r="I351" s="24"/>
      <c r="J351" s="15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2" customHeight="1" x14ac:dyDescent="0.3">
      <c r="A352" s="49" t="s">
        <v>28</v>
      </c>
      <c r="B352" s="20"/>
      <c r="C352" s="23"/>
      <c r="D352" s="24"/>
      <c r="E352" s="24"/>
      <c r="F352" s="24"/>
      <c r="G352" s="24"/>
      <c r="H352" s="24"/>
      <c r="I352" s="24"/>
      <c r="J352" s="15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2" hidden="1" customHeight="1" x14ac:dyDescent="0.3">
      <c r="A353" s="40" t="s">
        <v>74</v>
      </c>
      <c r="B353" s="50"/>
      <c r="C353" s="23"/>
      <c r="D353" s="24"/>
      <c r="E353" s="24"/>
      <c r="F353" s="24"/>
      <c r="G353" s="24"/>
      <c r="H353" s="24"/>
      <c r="I353" s="24"/>
      <c r="J353" s="15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2" hidden="1" customHeight="1" x14ac:dyDescent="0.3">
      <c r="A354" s="40">
        <v>300</v>
      </c>
      <c r="B354" s="50" t="s">
        <v>28</v>
      </c>
      <c r="C354" s="23"/>
      <c r="D354" s="24">
        <v>0</v>
      </c>
      <c r="E354" s="24">
        <v>0</v>
      </c>
      <c r="F354" s="24">
        <v>0</v>
      </c>
      <c r="G354" s="24">
        <v>0</v>
      </c>
      <c r="H354" s="24">
        <v>0</v>
      </c>
      <c r="I354" s="24">
        <v>0</v>
      </c>
      <c r="J354" s="15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2" hidden="1" customHeight="1" x14ac:dyDescent="0.3">
      <c r="A355" s="40">
        <v>301</v>
      </c>
      <c r="B355" s="50" t="s">
        <v>323</v>
      </c>
      <c r="C355" s="23"/>
      <c r="D355" s="24">
        <v>0</v>
      </c>
      <c r="E355" s="24">
        <v>0</v>
      </c>
      <c r="F355" s="24">
        <v>0</v>
      </c>
      <c r="G355" s="24">
        <v>0</v>
      </c>
      <c r="H355" s="24">
        <v>0</v>
      </c>
      <c r="I355" s="24">
        <v>0</v>
      </c>
      <c r="J355" s="15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2" customHeight="1" x14ac:dyDescent="0.3">
      <c r="A356" s="40">
        <v>302</v>
      </c>
      <c r="B356" s="50" t="s">
        <v>324</v>
      </c>
      <c r="C356" s="23"/>
      <c r="D356" s="24">
        <v>40538.550000000003</v>
      </c>
      <c r="E356" s="24">
        <v>19765</v>
      </c>
      <c r="F356" s="24">
        <v>19765</v>
      </c>
      <c r="G356" s="24">
        <v>19765</v>
      </c>
      <c r="H356" s="24">
        <v>19765</v>
      </c>
      <c r="I356" s="24">
        <v>19765</v>
      </c>
      <c r="J356" s="15" t="s">
        <v>325</v>
      </c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2" hidden="1" customHeight="1" x14ac:dyDescent="0.3">
      <c r="A357" s="40">
        <v>304</v>
      </c>
      <c r="B357" s="50" t="s">
        <v>326</v>
      </c>
      <c r="C357" s="23"/>
      <c r="D357" s="24">
        <v>0</v>
      </c>
      <c r="E357" s="24">
        <v>0</v>
      </c>
      <c r="F357" s="24">
        <v>0</v>
      </c>
      <c r="G357" s="24">
        <v>0</v>
      </c>
      <c r="H357" s="24">
        <v>0</v>
      </c>
      <c r="I357" s="24">
        <v>0</v>
      </c>
      <c r="J357" s="15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2" customHeight="1" x14ac:dyDescent="0.3">
      <c r="A358" s="40">
        <v>305</v>
      </c>
      <c r="B358" s="50" t="s">
        <v>327</v>
      </c>
      <c r="C358" s="23"/>
      <c r="D358" s="24">
        <v>17600</v>
      </c>
      <c r="E358" s="24">
        <v>17600</v>
      </c>
      <c r="F358" s="24">
        <v>17600</v>
      </c>
      <c r="G358" s="24">
        <v>17600</v>
      </c>
      <c r="H358" s="24">
        <v>17600</v>
      </c>
      <c r="I358" s="24">
        <v>17600</v>
      </c>
      <c r="J358" s="15" t="s">
        <v>328</v>
      </c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2" customHeight="1" x14ac:dyDescent="0.3">
      <c r="A359" s="40">
        <v>306</v>
      </c>
      <c r="B359" s="50" t="s">
        <v>329</v>
      </c>
      <c r="C359" s="23"/>
      <c r="D359" s="24">
        <v>775</v>
      </c>
      <c r="E359" s="24">
        <v>775</v>
      </c>
      <c r="F359" s="24">
        <v>775</v>
      </c>
      <c r="G359" s="24">
        <v>775</v>
      </c>
      <c r="H359" s="24">
        <v>775</v>
      </c>
      <c r="I359" s="24">
        <v>775</v>
      </c>
      <c r="J359" s="15" t="s">
        <v>330</v>
      </c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2" hidden="1" customHeight="1" x14ac:dyDescent="0.3">
      <c r="A360" s="40">
        <v>307</v>
      </c>
      <c r="B360" s="50" t="s">
        <v>331</v>
      </c>
      <c r="C360" s="23"/>
      <c r="D360" s="24">
        <v>0</v>
      </c>
      <c r="E360" s="24">
        <v>0</v>
      </c>
      <c r="F360" s="24">
        <v>0</v>
      </c>
      <c r="G360" s="24">
        <v>0</v>
      </c>
      <c r="H360" s="24">
        <v>0</v>
      </c>
      <c r="I360" s="24">
        <v>0</v>
      </c>
      <c r="J360" s="15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2" customHeight="1" x14ac:dyDescent="0.3">
      <c r="A361" s="40">
        <v>308</v>
      </c>
      <c r="B361" s="50" t="s">
        <v>332</v>
      </c>
      <c r="C361" s="23"/>
      <c r="D361" s="24">
        <v>5337.3850000000002</v>
      </c>
      <c r="E361" s="24">
        <v>10675</v>
      </c>
      <c r="F361" s="24">
        <v>10675</v>
      </c>
      <c r="G361" s="24">
        <v>10675</v>
      </c>
      <c r="H361" s="24">
        <v>10675</v>
      </c>
      <c r="I361" s="24">
        <v>10675</v>
      </c>
      <c r="J361" s="15" t="s">
        <v>333</v>
      </c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2" customHeight="1" x14ac:dyDescent="0.3">
      <c r="A362" s="40">
        <v>308.10000000000002</v>
      </c>
      <c r="B362" s="50" t="s">
        <v>334</v>
      </c>
      <c r="C362" s="23"/>
      <c r="D362" s="24">
        <v>0</v>
      </c>
      <c r="E362" s="24">
        <v>96000</v>
      </c>
      <c r="F362" s="24">
        <v>0</v>
      </c>
      <c r="G362" s="24">
        <v>0</v>
      </c>
      <c r="H362" s="24">
        <v>0</v>
      </c>
      <c r="I362" s="24">
        <v>0</v>
      </c>
      <c r="J362" s="15" t="s">
        <v>335</v>
      </c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2" hidden="1" customHeight="1" x14ac:dyDescent="0.3">
      <c r="A363" s="40">
        <v>308.2</v>
      </c>
      <c r="B363" s="50" t="s">
        <v>336</v>
      </c>
      <c r="C363" s="23"/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15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2" hidden="1" customHeight="1" x14ac:dyDescent="0.3">
      <c r="A364" s="40">
        <v>308.3</v>
      </c>
      <c r="B364" s="50" t="s">
        <v>337</v>
      </c>
      <c r="C364" s="23"/>
      <c r="D364" s="24">
        <v>0</v>
      </c>
      <c r="E364" s="24">
        <v>0</v>
      </c>
      <c r="F364" s="24">
        <v>0</v>
      </c>
      <c r="G364" s="24">
        <v>0</v>
      </c>
      <c r="H364" s="24">
        <v>0</v>
      </c>
      <c r="I364" s="24">
        <v>0</v>
      </c>
      <c r="J364" s="15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2" hidden="1" customHeight="1" x14ac:dyDescent="0.3">
      <c r="A365" s="40">
        <v>308.39999999999998</v>
      </c>
      <c r="B365" s="50" t="s">
        <v>338</v>
      </c>
      <c r="C365" s="23"/>
      <c r="D365" s="24">
        <v>0</v>
      </c>
      <c r="E365" s="24">
        <v>0</v>
      </c>
      <c r="F365" s="24">
        <v>0</v>
      </c>
      <c r="G365" s="24">
        <v>0</v>
      </c>
      <c r="H365" s="24">
        <v>0</v>
      </c>
      <c r="I365" s="24">
        <v>0</v>
      </c>
      <c r="J365" s="15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2" hidden="1" customHeight="1" x14ac:dyDescent="0.3">
      <c r="A366" s="40">
        <v>308.5</v>
      </c>
      <c r="B366" s="50" t="s">
        <v>339</v>
      </c>
      <c r="C366" s="23"/>
      <c r="D366" s="24">
        <v>0</v>
      </c>
      <c r="E366" s="24">
        <v>0</v>
      </c>
      <c r="F366" s="24">
        <v>0</v>
      </c>
      <c r="G366" s="24">
        <v>0</v>
      </c>
      <c r="H366" s="24">
        <v>0</v>
      </c>
      <c r="I366" s="24">
        <v>0</v>
      </c>
      <c r="J366" s="15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2" hidden="1" customHeight="1" x14ac:dyDescent="0.3">
      <c r="A367" s="40">
        <v>308.60000000000002</v>
      </c>
      <c r="B367" s="50" t="s">
        <v>340</v>
      </c>
      <c r="C367" s="23"/>
      <c r="D367" s="24">
        <v>0</v>
      </c>
      <c r="E367" s="24">
        <v>0</v>
      </c>
      <c r="F367" s="24">
        <v>0</v>
      </c>
      <c r="G367" s="24">
        <v>0</v>
      </c>
      <c r="H367" s="24">
        <v>0</v>
      </c>
      <c r="I367" s="24">
        <v>0</v>
      </c>
      <c r="J367" s="15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2" hidden="1" customHeight="1" x14ac:dyDescent="0.3">
      <c r="A368" s="40">
        <v>309</v>
      </c>
      <c r="B368" s="50" t="s">
        <v>341</v>
      </c>
      <c r="C368" s="23"/>
      <c r="D368" s="24">
        <v>0</v>
      </c>
      <c r="E368" s="24">
        <v>0</v>
      </c>
      <c r="F368" s="24">
        <v>0</v>
      </c>
      <c r="G368" s="24">
        <v>0</v>
      </c>
      <c r="H368" s="24">
        <v>0</v>
      </c>
      <c r="I368" s="24">
        <v>0</v>
      </c>
      <c r="J368" s="15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2" hidden="1" customHeight="1" x14ac:dyDescent="0.3">
      <c r="A369" s="40">
        <v>310</v>
      </c>
      <c r="B369" s="50" t="s">
        <v>342</v>
      </c>
      <c r="C369" s="23"/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15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2" hidden="1" customHeight="1" x14ac:dyDescent="0.3">
      <c r="A370" s="40">
        <v>311</v>
      </c>
      <c r="B370" s="50" t="s">
        <v>343</v>
      </c>
      <c r="C370" s="23"/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15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2" hidden="1" customHeight="1" x14ac:dyDescent="0.3">
      <c r="A371" s="40">
        <v>312</v>
      </c>
      <c r="B371" s="50" t="s">
        <v>344</v>
      </c>
      <c r="C371" s="23"/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15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2" customHeight="1" x14ac:dyDescent="0.3">
      <c r="A372" s="40">
        <v>312.10000000000002</v>
      </c>
      <c r="B372" s="50" t="s">
        <v>345</v>
      </c>
      <c r="C372" s="23"/>
      <c r="D372" s="24">
        <v>15000</v>
      </c>
      <c r="E372" s="24">
        <v>15000</v>
      </c>
      <c r="F372" s="24">
        <v>15000</v>
      </c>
      <c r="G372" s="24">
        <v>15000</v>
      </c>
      <c r="H372" s="24">
        <v>15000</v>
      </c>
      <c r="I372" s="24">
        <v>15000</v>
      </c>
      <c r="J372" s="15" t="s">
        <v>346</v>
      </c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2" hidden="1" customHeight="1" x14ac:dyDescent="0.3">
      <c r="A373" s="40">
        <v>312.2</v>
      </c>
      <c r="B373" s="50" t="s">
        <v>347</v>
      </c>
      <c r="C373" s="23"/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15" t="s">
        <v>348</v>
      </c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2" hidden="1" customHeight="1" x14ac:dyDescent="0.3">
      <c r="A374" s="40">
        <v>312.3</v>
      </c>
      <c r="B374" s="50" t="s">
        <v>349</v>
      </c>
      <c r="C374" s="23"/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15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2" hidden="1" customHeight="1" x14ac:dyDescent="0.3">
      <c r="A375" s="40">
        <v>312.39999999999998</v>
      </c>
      <c r="B375" s="50" t="s">
        <v>350</v>
      </c>
      <c r="C375" s="23"/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15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2" hidden="1" customHeight="1" x14ac:dyDescent="0.3">
      <c r="A376" s="40">
        <v>312.5</v>
      </c>
      <c r="B376" s="50" t="s">
        <v>351</v>
      </c>
      <c r="C376" s="23"/>
      <c r="D376" s="24">
        <v>0</v>
      </c>
      <c r="E376" s="24">
        <v>0</v>
      </c>
      <c r="F376" s="24">
        <v>0</v>
      </c>
      <c r="G376" s="24">
        <v>0</v>
      </c>
      <c r="H376" s="24">
        <v>0</v>
      </c>
      <c r="I376" s="24">
        <v>0</v>
      </c>
      <c r="J376" s="15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2" hidden="1" customHeight="1" x14ac:dyDescent="0.3">
      <c r="A377" s="40">
        <v>312.60000000000002</v>
      </c>
      <c r="B377" s="50" t="s">
        <v>134</v>
      </c>
      <c r="C377" s="23"/>
      <c r="D377" s="24">
        <v>0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15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2" hidden="1" customHeight="1" x14ac:dyDescent="0.3">
      <c r="A378" s="40">
        <v>313</v>
      </c>
      <c r="B378" s="50" t="s">
        <v>352</v>
      </c>
      <c r="C378" s="23"/>
      <c r="D378" s="24">
        <v>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15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2" hidden="1" customHeight="1" x14ac:dyDescent="0.3">
      <c r="A379" s="40">
        <v>314</v>
      </c>
      <c r="B379" s="50" t="s">
        <v>353</v>
      </c>
      <c r="C379" s="23"/>
      <c r="D379" s="24">
        <v>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15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2" hidden="1" customHeight="1" x14ac:dyDescent="0.3">
      <c r="A380" s="40">
        <v>315</v>
      </c>
      <c r="B380" s="50" t="s">
        <v>354</v>
      </c>
      <c r="C380" s="23"/>
      <c r="D380" s="24">
        <v>0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15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2" customHeight="1" x14ac:dyDescent="0.3">
      <c r="A381" s="40">
        <v>316</v>
      </c>
      <c r="B381" s="50" t="s">
        <v>355</v>
      </c>
      <c r="C381" s="23"/>
      <c r="D381" s="24">
        <v>113319.571428571</v>
      </c>
      <c r="E381" s="24">
        <v>109412</v>
      </c>
      <c r="F381" s="24">
        <v>109412</v>
      </c>
      <c r="G381" s="24">
        <v>109412</v>
      </c>
      <c r="H381" s="24">
        <v>109412</v>
      </c>
      <c r="I381" s="24">
        <v>109412</v>
      </c>
      <c r="J381" s="15" t="s">
        <v>356</v>
      </c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2" hidden="1" customHeight="1" x14ac:dyDescent="0.3">
      <c r="A382" s="40">
        <v>317</v>
      </c>
      <c r="B382" s="50" t="s">
        <v>357</v>
      </c>
      <c r="C382" s="23"/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15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2" customHeight="1" x14ac:dyDescent="0.3">
      <c r="A383" s="40">
        <v>320</v>
      </c>
      <c r="B383" s="50" t="s">
        <v>358</v>
      </c>
      <c r="C383" s="23"/>
      <c r="D383" s="24">
        <v>1717</v>
      </c>
      <c r="E383" s="24">
        <v>1717</v>
      </c>
      <c r="F383" s="24">
        <v>1717</v>
      </c>
      <c r="G383" s="24">
        <v>1717</v>
      </c>
      <c r="H383" s="24">
        <v>1717</v>
      </c>
      <c r="I383" s="24">
        <v>1717</v>
      </c>
      <c r="J383" s="15" t="s">
        <v>359</v>
      </c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2" hidden="1" customHeight="1" x14ac:dyDescent="0.3">
      <c r="A384" s="40">
        <v>321</v>
      </c>
      <c r="B384" s="50" t="s">
        <v>360</v>
      </c>
      <c r="C384" s="23"/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15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2" customHeight="1" x14ac:dyDescent="0.3">
      <c r="A385" s="40">
        <v>322</v>
      </c>
      <c r="B385" s="50" t="s">
        <v>361</v>
      </c>
      <c r="C385" s="23"/>
      <c r="D385" s="24">
        <v>11298</v>
      </c>
      <c r="E385" s="24">
        <v>35000</v>
      </c>
      <c r="F385" s="24">
        <v>35000</v>
      </c>
      <c r="G385" s="24">
        <v>35000</v>
      </c>
      <c r="H385" s="24">
        <v>35000</v>
      </c>
      <c r="I385" s="24">
        <v>35000</v>
      </c>
      <c r="J385" s="15" t="s">
        <v>362</v>
      </c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2" customHeight="1" x14ac:dyDescent="0.3">
      <c r="A386" s="40">
        <v>324</v>
      </c>
      <c r="B386" s="50" t="s">
        <v>363</v>
      </c>
      <c r="C386" s="23"/>
      <c r="D386" s="24">
        <v>71750</v>
      </c>
      <c r="E386" s="24">
        <v>73950</v>
      </c>
      <c r="F386" s="24">
        <v>77647.5</v>
      </c>
      <c r="G386" s="24">
        <v>81529.875</v>
      </c>
      <c r="H386" s="24">
        <v>85606.368749999994</v>
      </c>
      <c r="I386" s="24">
        <v>89886.687187500007</v>
      </c>
      <c r="J386" s="15" t="s">
        <v>364</v>
      </c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2" customHeight="1" x14ac:dyDescent="0.3">
      <c r="A387" s="40">
        <v>325</v>
      </c>
      <c r="B387" s="50" t="s">
        <v>365</v>
      </c>
      <c r="C387" s="23"/>
      <c r="D387" s="24">
        <v>35000</v>
      </c>
      <c r="E387" s="24">
        <v>35000</v>
      </c>
      <c r="F387" s="24">
        <v>35000</v>
      </c>
      <c r="G387" s="24">
        <v>35000</v>
      </c>
      <c r="H387" s="24">
        <v>35000</v>
      </c>
      <c r="I387" s="24">
        <v>35000</v>
      </c>
      <c r="J387" s="15" t="s">
        <v>366</v>
      </c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2" hidden="1" customHeight="1" x14ac:dyDescent="0.3">
      <c r="A388" s="40">
        <v>328</v>
      </c>
      <c r="B388" s="50" t="s">
        <v>367</v>
      </c>
      <c r="C388" s="23"/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15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2" customHeight="1" x14ac:dyDescent="0.3">
      <c r="A389" s="40">
        <v>328.1</v>
      </c>
      <c r="B389" s="50" t="s">
        <v>368</v>
      </c>
      <c r="C389" s="23"/>
      <c r="D389" s="24">
        <v>36490</v>
      </c>
      <c r="E389" s="24">
        <v>62400</v>
      </c>
      <c r="F389" s="24">
        <v>62400</v>
      </c>
      <c r="G389" s="24">
        <v>62400</v>
      </c>
      <c r="H389" s="24">
        <v>62400</v>
      </c>
      <c r="I389" s="24">
        <v>62400</v>
      </c>
      <c r="J389" s="15" t="s">
        <v>369</v>
      </c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2" customHeight="1" x14ac:dyDescent="0.3">
      <c r="A390" s="40">
        <v>328.2</v>
      </c>
      <c r="B390" s="50" t="s">
        <v>370</v>
      </c>
      <c r="C390" s="23">
        <v>0</v>
      </c>
      <c r="D390" s="24">
        <v>9000</v>
      </c>
      <c r="E390" s="24">
        <v>9000</v>
      </c>
      <c r="F390" s="24">
        <v>9000</v>
      </c>
      <c r="G390" s="24">
        <v>9000</v>
      </c>
      <c r="H390" s="24">
        <v>9000</v>
      </c>
      <c r="I390" s="24">
        <v>9000</v>
      </c>
      <c r="J390" s="15" t="s">
        <v>371</v>
      </c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2" customHeight="1" x14ac:dyDescent="0.3">
      <c r="A391" s="40">
        <v>328.3</v>
      </c>
      <c r="B391" s="50" t="s">
        <v>372</v>
      </c>
      <c r="C391" s="23"/>
      <c r="D391" s="24">
        <v>828</v>
      </c>
      <c r="E391" s="24">
        <v>828</v>
      </c>
      <c r="F391" s="24">
        <v>828</v>
      </c>
      <c r="G391" s="24">
        <v>828</v>
      </c>
      <c r="H391" s="24">
        <v>828</v>
      </c>
      <c r="I391" s="24">
        <v>828</v>
      </c>
      <c r="J391" s="15" t="s">
        <v>373</v>
      </c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2" hidden="1" customHeight="1" x14ac:dyDescent="0.3">
      <c r="A392" s="40">
        <v>328.4</v>
      </c>
      <c r="B392" s="50" t="s">
        <v>374</v>
      </c>
      <c r="C392" s="23"/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15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2" hidden="1" customHeight="1" x14ac:dyDescent="0.3">
      <c r="A393" s="40">
        <v>328.5</v>
      </c>
      <c r="B393" s="50" t="s">
        <v>375</v>
      </c>
      <c r="C393" s="23"/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15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2" hidden="1" customHeight="1" x14ac:dyDescent="0.3">
      <c r="A394" s="40">
        <v>329</v>
      </c>
      <c r="B394" s="50" t="s">
        <v>376</v>
      </c>
      <c r="C394" s="23"/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15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2" hidden="1" customHeight="1" x14ac:dyDescent="0.3">
      <c r="A395" s="40">
        <v>330</v>
      </c>
      <c r="B395" s="50" t="s">
        <v>377</v>
      </c>
      <c r="C395" s="23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15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2" customHeight="1" x14ac:dyDescent="0.3">
      <c r="A396" s="40">
        <v>331</v>
      </c>
      <c r="B396" s="50" t="s">
        <v>378</v>
      </c>
      <c r="C396" s="23"/>
      <c r="D396" s="24">
        <v>5000</v>
      </c>
      <c r="E396" s="24">
        <v>5000</v>
      </c>
      <c r="F396" s="24">
        <v>5000</v>
      </c>
      <c r="G396" s="24">
        <v>5000</v>
      </c>
      <c r="H396" s="24">
        <v>5000</v>
      </c>
      <c r="I396" s="24">
        <v>5000</v>
      </c>
      <c r="J396" s="15" t="s">
        <v>379</v>
      </c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2" hidden="1" customHeight="1" x14ac:dyDescent="0.3">
      <c r="A397" s="40">
        <v>333</v>
      </c>
      <c r="B397" s="50" t="s">
        <v>380</v>
      </c>
      <c r="C397" s="23"/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15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2" hidden="1" customHeight="1" x14ac:dyDescent="0.3">
      <c r="A398" s="40">
        <v>334</v>
      </c>
      <c r="B398" s="50" t="s">
        <v>381</v>
      </c>
      <c r="C398" s="23"/>
      <c r="D398" s="24">
        <v>0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15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2" customHeight="1" x14ac:dyDescent="0.3">
      <c r="A399" s="40">
        <v>335</v>
      </c>
      <c r="B399" s="50" t="s">
        <v>382</v>
      </c>
      <c r="C399" s="23"/>
      <c r="D399" s="24">
        <v>10000</v>
      </c>
      <c r="E399" s="24">
        <v>10000</v>
      </c>
      <c r="F399" s="24">
        <v>10000</v>
      </c>
      <c r="G399" s="24">
        <v>10000</v>
      </c>
      <c r="H399" s="24">
        <v>10000</v>
      </c>
      <c r="I399" s="24">
        <v>10000</v>
      </c>
      <c r="J399" s="15" t="s">
        <v>383</v>
      </c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2" hidden="1" customHeight="1" x14ac:dyDescent="0.3">
      <c r="A400" s="40">
        <v>336</v>
      </c>
      <c r="B400" s="50" t="s">
        <v>384</v>
      </c>
      <c r="C400" s="23"/>
      <c r="D400" s="24">
        <v>0</v>
      </c>
      <c r="E400" s="24">
        <v>0</v>
      </c>
      <c r="F400" s="24">
        <v>0</v>
      </c>
      <c r="G400" s="24">
        <v>0</v>
      </c>
      <c r="H400" s="24">
        <v>0</v>
      </c>
      <c r="I400" s="24">
        <v>0</v>
      </c>
      <c r="J400" s="15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2" hidden="1" customHeight="1" x14ac:dyDescent="0.3">
      <c r="A401" s="40">
        <v>337</v>
      </c>
      <c r="B401" s="50" t="s">
        <v>385</v>
      </c>
      <c r="C401" s="23"/>
      <c r="D401" s="24">
        <v>0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15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2" hidden="1" customHeight="1" x14ac:dyDescent="0.3">
      <c r="A402" s="40">
        <v>338</v>
      </c>
      <c r="B402" s="50" t="s">
        <v>386</v>
      </c>
      <c r="C402" s="23"/>
      <c r="D402" s="24">
        <v>0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15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2" hidden="1" customHeight="1" x14ac:dyDescent="0.3">
      <c r="A403" s="40">
        <v>339</v>
      </c>
      <c r="B403" s="50" t="s">
        <v>387</v>
      </c>
      <c r="C403" s="23"/>
      <c r="D403" s="24">
        <v>0</v>
      </c>
      <c r="E403" s="24">
        <v>0</v>
      </c>
      <c r="F403" s="24">
        <v>0</v>
      </c>
      <c r="G403" s="24">
        <v>0</v>
      </c>
      <c r="H403" s="24">
        <v>0</v>
      </c>
      <c r="I403" s="24">
        <v>0</v>
      </c>
      <c r="J403" s="15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2" hidden="1" customHeight="1" x14ac:dyDescent="0.3">
      <c r="A404" s="40">
        <v>340</v>
      </c>
      <c r="B404" s="50" t="s">
        <v>388</v>
      </c>
      <c r="C404" s="23"/>
      <c r="D404" s="24">
        <v>0</v>
      </c>
      <c r="E404" s="24">
        <v>0</v>
      </c>
      <c r="F404" s="24">
        <v>0</v>
      </c>
      <c r="G404" s="24">
        <v>0</v>
      </c>
      <c r="H404" s="24">
        <v>0</v>
      </c>
      <c r="I404" s="24">
        <v>0</v>
      </c>
      <c r="J404" s="15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2" customHeight="1" x14ac:dyDescent="0.3">
      <c r="A405" s="40">
        <v>342</v>
      </c>
      <c r="B405" s="50" t="s">
        <v>389</v>
      </c>
      <c r="C405" s="23"/>
      <c r="D405" s="24">
        <v>7408.8</v>
      </c>
      <c r="E405" s="24">
        <v>120780</v>
      </c>
      <c r="F405" s="24">
        <v>120780</v>
      </c>
      <c r="G405" s="24">
        <v>120780</v>
      </c>
      <c r="H405" s="24">
        <v>120780</v>
      </c>
      <c r="I405" s="24">
        <v>120780</v>
      </c>
      <c r="J405" s="15" t="s">
        <v>390</v>
      </c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2" customHeight="1" x14ac:dyDescent="0.3">
      <c r="A406" s="40">
        <v>343</v>
      </c>
      <c r="B406" s="50" t="s">
        <v>391</v>
      </c>
      <c r="C406" s="23"/>
      <c r="D406" s="24">
        <v>11645.64</v>
      </c>
      <c r="E406" s="24">
        <v>190478.859428572</v>
      </c>
      <c r="F406" s="24">
        <v>190478.859428572</v>
      </c>
      <c r="G406" s="24">
        <v>190478.859428572</v>
      </c>
      <c r="H406" s="24">
        <v>190478.859428572</v>
      </c>
      <c r="I406" s="24">
        <v>190478.859428572</v>
      </c>
      <c r="J406" s="15" t="s">
        <v>392</v>
      </c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2" customHeight="1" x14ac:dyDescent="0.3">
      <c r="A407" s="40">
        <v>344</v>
      </c>
      <c r="B407" s="50" t="s">
        <v>393</v>
      </c>
      <c r="C407" s="23"/>
      <c r="D407" s="24">
        <v>0</v>
      </c>
      <c r="E407" s="24">
        <v>57421.954285714302</v>
      </c>
      <c r="F407" s="24">
        <v>57421.954285714302</v>
      </c>
      <c r="G407" s="24">
        <v>57421.954285714302</v>
      </c>
      <c r="H407" s="24">
        <v>57421.954285714302</v>
      </c>
      <c r="I407" s="24">
        <v>57421.954285714302</v>
      </c>
      <c r="J407" s="15" t="s">
        <v>394</v>
      </c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2" hidden="1" customHeight="1" x14ac:dyDescent="0.3">
      <c r="A408" s="40">
        <v>345</v>
      </c>
      <c r="B408" s="50" t="s">
        <v>395</v>
      </c>
      <c r="C408" s="23"/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15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2" customHeight="1" x14ac:dyDescent="0.3">
      <c r="A409" s="40">
        <v>348</v>
      </c>
      <c r="B409" s="50" t="s">
        <v>396</v>
      </c>
      <c r="C409" s="23"/>
      <c r="D409" s="24">
        <v>1094.7532467532501</v>
      </c>
      <c r="E409" s="24">
        <v>1057.37142857143</v>
      </c>
      <c r="F409" s="24">
        <v>1057.37142857143</v>
      </c>
      <c r="G409" s="24">
        <v>1057.37142857143</v>
      </c>
      <c r="H409" s="24">
        <v>1057.37142857143</v>
      </c>
      <c r="I409" s="24">
        <v>1057.37142857143</v>
      </c>
      <c r="J409" s="15" t="s">
        <v>397</v>
      </c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2" hidden="1" customHeight="1" x14ac:dyDescent="0.3">
      <c r="A410" s="40">
        <v>349</v>
      </c>
      <c r="B410" s="50" t="s">
        <v>398</v>
      </c>
      <c r="C410" s="23"/>
      <c r="D410" s="24">
        <v>0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15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2" hidden="1" customHeight="1" x14ac:dyDescent="0.3">
      <c r="A411" s="40">
        <v>351</v>
      </c>
      <c r="B411" s="50" t="s">
        <v>399</v>
      </c>
      <c r="C411" s="23"/>
      <c r="D411" s="24">
        <v>0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15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2" hidden="1" customHeight="1" x14ac:dyDescent="0.3">
      <c r="A412" s="40">
        <v>351.1</v>
      </c>
      <c r="B412" s="50" t="s">
        <v>400</v>
      </c>
      <c r="C412" s="23"/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15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2" hidden="1" customHeight="1" x14ac:dyDescent="0.3">
      <c r="A413" s="40">
        <v>354</v>
      </c>
      <c r="B413" s="50" t="s">
        <v>401</v>
      </c>
      <c r="C413" s="23"/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15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2" hidden="1" customHeight="1" x14ac:dyDescent="0.3">
      <c r="A414" s="40">
        <v>355</v>
      </c>
      <c r="B414" s="50" t="s">
        <v>402</v>
      </c>
      <c r="C414" s="23"/>
      <c r="D414" s="24">
        <v>0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15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2" hidden="1" customHeight="1" x14ac:dyDescent="0.3">
      <c r="A415" s="40">
        <v>356</v>
      </c>
      <c r="B415" s="50" t="s">
        <v>403</v>
      </c>
      <c r="C415" s="23"/>
      <c r="D415" s="24">
        <v>0</v>
      </c>
      <c r="E415" s="24">
        <v>0</v>
      </c>
      <c r="F415" s="24">
        <v>0</v>
      </c>
      <c r="G415" s="24">
        <v>0</v>
      </c>
      <c r="H415" s="24">
        <v>0</v>
      </c>
      <c r="I415" s="24">
        <v>0</v>
      </c>
      <c r="J415" s="15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2" hidden="1" customHeight="1" x14ac:dyDescent="0.3">
      <c r="A416" s="40">
        <v>359</v>
      </c>
      <c r="B416" s="50" t="s">
        <v>404</v>
      </c>
      <c r="C416" s="23"/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0</v>
      </c>
      <c r="J416" s="15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2" customHeight="1" x14ac:dyDescent="0.3">
      <c r="A417" s="40">
        <v>361</v>
      </c>
      <c r="B417" s="50" t="s">
        <v>405</v>
      </c>
      <c r="C417" s="23"/>
      <c r="D417" s="24">
        <v>428.45</v>
      </c>
      <c r="E417" s="24">
        <v>428.45</v>
      </c>
      <c r="F417" s="24">
        <v>428.45</v>
      </c>
      <c r="G417" s="24">
        <v>428.45</v>
      </c>
      <c r="H417" s="24">
        <v>428.45</v>
      </c>
      <c r="I417" s="24">
        <v>428.45</v>
      </c>
      <c r="J417" s="15" t="s">
        <v>406</v>
      </c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2" hidden="1" customHeight="1" x14ac:dyDescent="0.3">
      <c r="A418" s="40">
        <v>362</v>
      </c>
      <c r="B418" s="50" t="s">
        <v>407</v>
      </c>
      <c r="C418" s="23"/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0</v>
      </c>
      <c r="J418" s="15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2" hidden="1" customHeight="1" x14ac:dyDescent="0.3">
      <c r="A419" s="40">
        <v>367</v>
      </c>
      <c r="B419" s="50" t="s">
        <v>408</v>
      </c>
      <c r="C419" s="23"/>
      <c r="D419" s="24">
        <v>0</v>
      </c>
      <c r="E419" s="24">
        <v>0</v>
      </c>
      <c r="F419" s="24">
        <v>0</v>
      </c>
      <c r="G419" s="24">
        <v>0</v>
      </c>
      <c r="H419" s="24">
        <v>0</v>
      </c>
      <c r="I419" s="24">
        <v>0</v>
      </c>
      <c r="J419" s="15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2" hidden="1" customHeight="1" x14ac:dyDescent="0.3">
      <c r="A420" s="40">
        <v>369</v>
      </c>
      <c r="B420" s="50" t="s">
        <v>409</v>
      </c>
      <c r="C420" s="23"/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0</v>
      </c>
      <c r="J420" s="15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2" hidden="1" customHeight="1" x14ac:dyDescent="0.3">
      <c r="A421" s="40">
        <v>370</v>
      </c>
      <c r="B421" s="50" t="s">
        <v>410</v>
      </c>
      <c r="C421" s="23"/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0</v>
      </c>
      <c r="J421" s="15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2" customHeight="1" x14ac:dyDescent="0.3">
      <c r="A422" s="40">
        <v>375</v>
      </c>
      <c r="B422" s="50" t="s">
        <v>411</v>
      </c>
      <c r="C422" s="23"/>
      <c r="D422" s="24">
        <v>6000</v>
      </c>
      <c r="E422" s="24">
        <v>6000</v>
      </c>
      <c r="F422" s="24">
        <v>6000</v>
      </c>
      <c r="G422" s="24">
        <v>6000</v>
      </c>
      <c r="H422" s="24">
        <v>6000</v>
      </c>
      <c r="I422" s="24">
        <v>6000</v>
      </c>
      <c r="J422" s="15" t="s">
        <v>412</v>
      </c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2" customHeight="1" x14ac:dyDescent="0.3">
      <c r="A423" s="40">
        <v>377</v>
      </c>
      <c r="B423" s="50" t="s">
        <v>90</v>
      </c>
      <c r="C423" s="23"/>
      <c r="D423" s="24">
        <v>0</v>
      </c>
      <c r="E423" s="24">
        <v>25000</v>
      </c>
      <c r="F423" s="24">
        <v>25000</v>
      </c>
      <c r="G423" s="24">
        <v>25000</v>
      </c>
      <c r="H423" s="24">
        <v>25000</v>
      </c>
      <c r="I423" s="24">
        <v>25000</v>
      </c>
      <c r="J423" s="15" t="s">
        <v>413</v>
      </c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2" customHeight="1" x14ac:dyDescent="0.3">
      <c r="A424" s="40">
        <v>378</v>
      </c>
      <c r="B424" s="50" t="s">
        <v>414</v>
      </c>
      <c r="C424" s="23"/>
      <c r="D424" s="24">
        <v>26966</v>
      </c>
      <c r="E424" s="24">
        <v>26966</v>
      </c>
      <c r="F424" s="24">
        <v>26966</v>
      </c>
      <c r="G424" s="24">
        <v>26966</v>
      </c>
      <c r="H424" s="24">
        <v>26966</v>
      </c>
      <c r="I424" s="24">
        <v>26966</v>
      </c>
      <c r="J424" s="15" t="s">
        <v>415</v>
      </c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2" hidden="1" customHeight="1" x14ac:dyDescent="0.3">
      <c r="A425" s="40">
        <v>379</v>
      </c>
      <c r="B425" s="50" t="s">
        <v>416</v>
      </c>
      <c r="C425" s="23"/>
      <c r="D425" s="24">
        <v>0</v>
      </c>
      <c r="E425" s="24">
        <v>0</v>
      </c>
      <c r="F425" s="24">
        <v>0</v>
      </c>
      <c r="G425" s="24">
        <v>0</v>
      </c>
      <c r="H425" s="24">
        <v>0</v>
      </c>
      <c r="I425" s="24">
        <v>0</v>
      </c>
      <c r="J425" s="15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2" hidden="1" customHeight="1" x14ac:dyDescent="0.3">
      <c r="A426" s="40">
        <v>380</v>
      </c>
      <c r="B426" s="50" t="s">
        <v>417</v>
      </c>
      <c r="C426" s="23"/>
      <c r="D426" s="24">
        <v>0</v>
      </c>
      <c r="E426" s="24">
        <v>0</v>
      </c>
      <c r="F426" s="24">
        <v>0</v>
      </c>
      <c r="G426" s="24">
        <v>0</v>
      </c>
      <c r="H426" s="24">
        <v>0</v>
      </c>
      <c r="I426" s="24">
        <v>0</v>
      </c>
      <c r="J426" s="15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2" customHeight="1" x14ac:dyDescent="0.3">
      <c r="A427" s="40">
        <v>383</v>
      </c>
      <c r="B427" s="50" t="s">
        <v>418</v>
      </c>
      <c r="C427" s="23"/>
      <c r="D427" s="24">
        <v>3600</v>
      </c>
      <c r="E427" s="24">
        <v>3895.8743591830098</v>
      </c>
      <c r="F427" s="24">
        <v>3895.8743591830098</v>
      </c>
      <c r="G427" s="24">
        <v>3895.8743591830098</v>
      </c>
      <c r="H427" s="24">
        <v>3895.8743591830098</v>
      </c>
      <c r="I427" s="24">
        <v>3895.8743591830098</v>
      </c>
      <c r="J427" s="15" t="s">
        <v>419</v>
      </c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2" customHeight="1" x14ac:dyDescent="0.3">
      <c r="A428" s="40">
        <v>384</v>
      </c>
      <c r="B428" s="50" t="s">
        <v>420</v>
      </c>
      <c r="C428" s="23"/>
      <c r="D428" s="24">
        <v>28802.34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15" t="s">
        <v>421</v>
      </c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2" customHeight="1" x14ac:dyDescent="0.3">
      <c r="A429" s="40">
        <v>385</v>
      </c>
      <c r="B429" s="50" t="s">
        <v>422</v>
      </c>
      <c r="C429" s="23"/>
      <c r="D429" s="24">
        <v>5000</v>
      </c>
      <c r="E429" s="24">
        <v>5000</v>
      </c>
      <c r="F429" s="24">
        <v>5000</v>
      </c>
      <c r="G429" s="24">
        <v>5000</v>
      </c>
      <c r="H429" s="24">
        <v>5000</v>
      </c>
      <c r="I429" s="24">
        <v>5000</v>
      </c>
      <c r="J429" s="15" t="s">
        <v>423</v>
      </c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2" customHeight="1" x14ac:dyDescent="0.3">
      <c r="A430" s="40">
        <v>386</v>
      </c>
      <c r="B430" s="50" t="s">
        <v>424</v>
      </c>
      <c r="C430" s="23"/>
      <c r="D430" s="24">
        <v>0</v>
      </c>
      <c r="E430" s="24">
        <v>1560</v>
      </c>
      <c r="F430" s="24">
        <v>1560</v>
      </c>
      <c r="G430" s="24">
        <v>1560</v>
      </c>
      <c r="H430" s="24">
        <v>1560</v>
      </c>
      <c r="I430" s="24">
        <v>1560</v>
      </c>
      <c r="J430" s="15" t="s">
        <v>425</v>
      </c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2" customHeight="1" x14ac:dyDescent="0.3">
      <c r="A431" s="40">
        <v>387</v>
      </c>
      <c r="B431" s="50" t="s">
        <v>426</v>
      </c>
      <c r="C431" s="23"/>
      <c r="D431" s="24">
        <v>3245</v>
      </c>
      <c r="E431" s="24">
        <v>3245</v>
      </c>
      <c r="F431" s="24">
        <v>3245</v>
      </c>
      <c r="G431" s="24">
        <v>3245</v>
      </c>
      <c r="H431" s="24">
        <v>3245</v>
      </c>
      <c r="I431" s="24">
        <v>3245</v>
      </c>
      <c r="J431" s="15" t="s">
        <v>427</v>
      </c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2" hidden="1" customHeight="1" x14ac:dyDescent="0.3">
      <c r="A432" s="40">
        <v>387.1</v>
      </c>
      <c r="B432" s="50" t="s">
        <v>428</v>
      </c>
      <c r="C432" s="23"/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15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2" hidden="1" customHeight="1" x14ac:dyDescent="0.3">
      <c r="A433" s="40">
        <v>387.2</v>
      </c>
      <c r="B433" s="50" t="s">
        <v>429</v>
      </c>
      <c r="C433" s="23"/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15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2" customHeight="1" x14ac:dyDescent="0.3">
      <c r="A434" s="40">
        <v>388</v>
      </c>
      <c r="B434" s="50" t="s">
        <v>430</v>
      </c>
      <c r="C434" s="23"/>
      <c r="D434" s="24">
        <v>6000</v>
      </c>
      <c r="E434" s="24">
        <v>6000</v>
      </c>
      <c r="F434" s="24">
        <v>6000</v>
      </c>
      <c r="G434" s="24">
        <v>6000</v>
      </c>
      <c r="H434" s="24">
        <v>6000</v>
      </c>
      <c r="I434" s="24">
        <v>6000</v>
      </c>
      <c r="J434" s="15" t="s">
        <v>431</v>
      </c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2" customHeight="1" x14ac:dyDescent="0.3">
      <c r="A435" s="40">
        <v>388.1</v>
      </c>
      <c r="B435" s="50" t="s">
        <v>432</v>
      </c>
      <c r="C435" s="23"/>
      <c r="D435" s="24">
        <v>6000</v>
      </c>
      <c r="E435" s="24">
        <v>6000</v>
      </c>
      <c r="F435" s="24">
        <v>6000</v>
      </c>
      <c r="G435" s="24">
        <v>6000</v>
      </c>
      <c r="H435" s="24">
        <v>6000</v>
      </c>
      <c r="I435" s="24">
        <v>6000</v>
      </c>
      <c r="J435" s="15" t="s">
        <v>433</v>
      </c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2" hidden="1" customHeight="1" x14ac:dyDescent="0.3">
      <c r="A436" s="40">
        <v>388.2</v>
      </c>
      <c r="B436" s="50" t="s">
        <v>434</v>
      </c>
      <c r="C436" s="23"/>
      <c r="D436" s="24">
        <v>0</v>
      </c>
      <c r="E436" s="24">
        <v>0</v>
      </c>
      <c r="F436" s="24">
        <v>0</v>
      </c>
      <c r="G436" s="24">
        <v>0</v>
      </c>
      <c r="H436" s="24">
        <v>0</v>
      </c>
      <c r="I436" s="24">
        <v>0</v>
      </c>
      <c r="J436" s="15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2" customHeight="1" x14ac:dyDescent="0.3">
      <c r="A437" s="40">
        <v>388.3</v>
      </c>
      <c r="B437" s="50" t="s">
        <v>435</v>
      </c>
      <c r="C437" s="23"/>
      <c r="D437" s="24">
        <v>1270</v>
      </c>
      <c r="E437" s="24">
        <v>4500</v>
      </c>
      <c r="F437" s="24">
        <v>4500</v>
      </c>
      <c r="G437" s="24">
        <v>4500</v>
      </c>
      <c r="H437" s="24">
        <v>4500</v>
      </c>
      <c r="I437" s="24">
        <v>4500</v>
      </c>
      <c r="J437" s="15" t="s">
        <v>436</v>
      </c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2" hidden="1" customHeight="1" x14ac:dyDescent="0.3">
      <c r="A438" s="40">
        <v>388.4</v>
      </c>
      <c r="B438" s="50" t="s">
        <v>437</v>
      </c>
      <c r="C438" s="23"/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15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2" hidden="1" customHeight="1" x14ac:dyDescent="0.3">
      <c r="A439" s="40">
        <v>388.5</v>
      </c>
      <c r="B439" s="50" t="s">
        <v>438</v>
      </c>
      <c r="C439" s="23"/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0</v>
      </c>
      <c r="J439" s="15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2" hidden="1" customHeight="1" x14ac:dyDescent="0.3">
      <c r="A440" s="40">
        <v>388.6</v>
      </c>
      <c r="B440" s="50" t="s">
        <v>439</v>
      </c>
      <c r="C440" s="23"/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15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2" hidden="1" customHeight="1" x14ac:dyDescent="0.3">
      <c r="A441" s="40">
        <v>389</v>
      </c>
      <c r="B441" s="50" t="s">
        <v>440</v>
      </c>
      <c r="C441" s="23"/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0</v>
      </c>
      <c r="J441" s="15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2" customHeight="1" x14ac:dyDescent="0.3">
      <c r="A442" s="40">
        <v>390</v>
      </c>
      <c r="B442" s="50" t="s">
        <v>441</v>
      </c>
      <c r="C442" s="23"/>
      <c r="D442" s="24">
        <v>6750</v>
      </c>
      <c r="E442" s="24">
        <v>6750</v>
      </c>
      <c r="F442" s="24">
        <v>6750</v>
      </c>
      <c r="G442" s="24">
        <v>6750</v>
      </c>
      <c r="H442" s="24">
        <v>6750</v>
      </c>
      <c r="I442" s="24">
        <v>6750</v>
      </c>
      <c r="J442" s="15" t="s">
        <v>442</v>
      </c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2" hidden="1" customHeight="1" x14ac:dyDescent="0.3">
      <c r="A443" s="40">
        <v>390.1</v>
      </c>
      <c r="B443" s="50" t="s">
        <v>443</v>
      </c>
      <c r="C443" s="23"/>
      <c r="D443" s="24">
        <v>0</v>
      </c>
      <c r="E443" s="24">
        <v>0</v>
      </c>
      <c r="F443" s="24">
        <v>0</v>
      </c>
      <c r="G443" s="24">
        <v>0</v>
      </c>
      <c r="H443" s="24">
        <v>0</v>
      </c>
      <c r="I443" s="24">
        <v>0</v>
      </c>
      <c r="J443" s="15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2" hidden="1" customHeight="1" x14ac:dyDescent="0.3">
      <c r="A444" s="40">
        <v>390.2</v>
      </c>
      <c r="B444" s="50" t="s">
        <v>444</v>
      </c>
      <c r="C444" s="23"/>
      <c r="D444" s="24">
        <v>0</v>
      </c>
      <c r="E444" s="24">
        <v>0</v>
      </c>
      <c r="F444" s="24">
        <v>0</v>
      </c>
      <c r="G444" s="24">
        <v>0</v>
      </c>
      <c r="H444" s="24">
        <v>0</v>
      </c>
      <c r="I444" s="24">
        <v>0</v>
      </c>
      <c r="J444" s="15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2" hidden="1" customHeight="1" x14ac:dyDescent="0.3">
      <c r="A445" s="40">
        <v>390.3</v>
      </c>
      <c r="B445" s="50" t="s">
        <v>445</v>
      </c>
      <c r="C445" s="23"/>
      <c r="D445" s="24">
        <v>0</v>
      </c>
      <c r="E445" s="24">
        <v>0</v>
      </c>
      <c r="F445" s="24">
        <v>0</v>
      </c>
      <c r="G445" s="24">
        <v>0</v>
      </c>
      <c r="H445" s="24">
        <v>0</v>
      </c>
      <c r="I445" s="24">
        <v>0</v>
      </c>
      <c r="J445" s="15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2" hidden="1" customHeight="1" x14ac:dyDescent="0.3">
      <c r="A446" s="40">
        <v>390.4</v>
      </c>
      <c r="B446" s="50" t="s">
        <v>446</v>
      </c>
      <c r="C446" s="23"/>
      <c r="D446" s="24">
        <v>0</v>
      </c>
      <c r="E446" s="24">
        <v>0</v>
      </c>
      <c r="F446" s="24">
        <v>0</v>
      </c>
      <c r="G446" s="24">
        <v>0</v>
      </c>
      <c r="H446" s="24">
        <v>0</v>
      </c>
      <c r="I446" s="24">
        <v>0</v>
      </c>
      <c r="J446" s="15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2" hidden="1" customHeight="1" x14ac:dyDescent="0.3">
      <c r="A447" s="40">
        <v>390.5</v>
      </c>
      <c r="B447" s="50" t="s">
        <v>447</v>
      </c>
      <c r="C447" s="23"/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15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2" customHeight="1" x14ac:dyDescent="0.3">
      <c r="A448" s="40">
        <v>391</v>
      </c>
      <c r="B448" s="50" t="s">
        <v>448</v>
      </c>
      <c r="C448" s="23"/>
      <c r="D448" s="24">
        <v>64880</v>
      </c>
      <c r="E448" s="24">
        <v>64880</v>
      </c>
      <c r="F448" s="24">
        <v>64880</v>
      </c>
      <c r="G448" s="24">
        <v>64880</v>
      </c>
      <c r="H448" s="24">
        <v>64880</v>
      </c>
      <c r="I448" s="24">
        <v>64880</v>
      </c>
      <c r="J448" s="15" t="s">
        <v>449</v>
      </c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2" hidden="1" customHeight="1" x14ac:dyDescent="0.3">
      <c r="A449" s="40">
        <v>392</v>
      </c>
      <c r="B449" s="50" t="s">
        <v>450</v>
      </c>
      <c r="C449" s="23"/>
      <c r="D449" s="24">
        <v>0</v>
      </c>
      <c r="E449" s="24">
        <v>0</v>
      </c>
      <c r="F449" s="24">
        <v>0</v>
      </c>
      <c r="G449" s="24">
        <v>0</v>
      </c>
      <c r="H449" s="24">
        <v>0</v>
      </c>
      <c r="I449" s="24">
        <v>0</v>
      </c>
      <c r="J449" s="15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2" customHeight="1" x14ac:dyDescent="0.3">
      <c r="A450" s="40">
        <v>393</v>
      </c>
      <c r="B450" s="50" t="s">
        <v>451</v>
      </c>
      <c r="C450" s="23"/>
      <c r="D450" s="24">
        <v>3150</v>
      </c>
      <c r="E450" s="24">
        <v>280000</v>
      </c>
      <c r="F450" s="24">
        <v>280000</v>
      </c>
      <c r="G450" s="24">
        <v>280000</v>
      </c>
      <c r="H450" s="24">
        <v>280000</v>
      </c>
      <c r="I450" s="24">
        <v>280000</v>
      </c>
      <c r="J450" s="15" t="s">
        <v>452</v>
      </c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2" hidden="1" customHeight="1" x14ac:dyDescent="0.3">
      <c r="A451" s="40">
        <v>394</v>
      </c>
      <c r="B451" s="50" t="s">
        <v>453</v>
      </c>
      <c r="C451" s="23"/>
      <c r="D451" s="24">
        <v>0</v>
      </c>
      <c r="E451" s="24">
        <v>0</v>
      </c>
      <c r="F451" s="24">
        <v>0</v>
      </c>
      <c r="G451" s="24">
        <v>0</v>
      </c>
      <c r="H451" s="24">
        <v>0</v>
      </c>
      <c r="I451" s="24">
        <v>0</v>
      </c>
      <c r="J451" s="15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2" hidden="1" customHeight="1" x14ac:dyDescent="0.3">
      <c r="A452" s="40">
        <v>399</v>
      </c>
      <c r="B452" s="50" t="s">
        <v>454</v>
      </c>
      <c r="C452" s="23"/>
      <c r="D452" s="24">
        <v>0</v>
      </c>
      <c r="E452" s="24">
        <v>0</v>
      </c>
      <c r="F452" s="24">
        <v>0</v>
      </c>
      <c r="G452" s="24">
        <v>0</v>
      </c>
      <c r="H452" s="24">
        <v>0</v>
      </c>
      <c r="I452" s="24">
        <v>0</v>
      </c>
      <c r="J452" s="15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2" hidden="1" customHeight="1" x14ac:dyDescent="0.3">
      <c r="A453" s="40">
        <v>399.1</v>
      </c>
      <c r="B453" s="50" t="s">
        <v>455</v>
      </c>
      <c r="C453" s="23"/>
      <c r="D453" s="24">
        <v>0</v>
      </c>
      <c r="E453" s="24">
        <v>0</v>
      </c>
      <c r="F453" s="24">
        <v>0</v>
      </c>
      <c r="G453" s="24">
        <v>0</v>
      </c>
      <c r="H453" s="24">
        <v>0</v>
      </c>
      <c r="I453" s="24">
        <v>0</v>
      </c>
      <c r="J453" s="15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2" customHeight="1" x14ac:dyDescent="0.3">
      <c r="A454" s="40">
        <v>399.2</v>
      </c>
      <c r="B454" s="50" t="s">
        <v>456</v>
      </c>
      <c r="C454" s="23"/>
      <c r="D454" s="24">
        <v>36000</v>
      </c>
      <c r="E454" s="24">
        <v>24000</v>
      </c>
      <c r="F454" s="24">
        <v>24000</v>
      </c>
      <c r="G454" s="24">
        <v>24000</v>
      </c>
      <c r="H454" s="24">
        <v>24000</v>
      </c>
      <c r="I454" s="24">
        <v>24000</v>
      </c>
      <c r="J454" s="15" t="s">
        <v>457</v>
      </c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2" hidden="1" customHeight="1" x14ac:dyDescent="0.3">
      <c r="A455" s="40">
        <v>399.3</v>
      </c>
      <c r="B455" s="50" t="s">
        <v>458</v>
      </c>
      <c r="C455" s="23"/>
      <c r="D455" s="24">
        <v>0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15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2" hidden="1" customHeight="1" x14ac:dyDescent="0.3">
      <c r="A456" s="40">
        <v>399.4</v>
      </c>
      <c r="B456" s="50" t="s">
        <v>459</v>
      </c>
      <c r="C456" s="23"/>
      <c r="D456" s="24">
        <v>0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15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2" hidden="1" customHeight="1" x14ac:dyDescent="0.3">
      <c r="A457" s="40">
        <v>399.5</v>
      </c>
      <c r="B457" s="50" t="s">
        <v>460</v>
      </c>
      <c r="C457" s="23"/>
      <c r="D457" s="24">
        <v>0</v>
      </c>
      <c r="E457" s="24">
        <v>0</v>
      </c>
      <c r="F457" s="24">
        <v>0</v>
      </c>
      <c r="G457" s="24">
        <v>0</v>
      </c>
      <c r="H457" s="24">
        <v>0</v>
      </c>
      <c r="I457" s="24">
        <v>0</v>
      </c>
      <c r="J457" s="15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2" hidden="1" customHeight="1" x14ac:dyDescent="0.3">
      <c r="A458" s="40"/>
      <c r="B458" s="50"/>
      <c r="C458" s="23"/>
      <c r="D458" s="24"/>
      <c r="E458" s="24"/>
      <c r="F458" s="24"/>
      <c r="G458" s="24"/>
      <c r="H458" s="24"/>
      <c r="I458" s="24"/>
      <c r="J458" s="15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2" customHeight="1" x14ac:dyDescent="0.3">
      <c r="A459" s="48"/>
      <c r="B459" s="49" t="s">
        <v>461</v>
      </c>
      <c r="C459" s="52">
        <f t="shared" ref="C459:I459" si="43">SUM(C353:C458)</f>
        <v>0</v>
      </c>
      <c r="D459" s="53">
        <f t="shared" si="43"/>
        <v>591894.48967532429</v>
      </c>
      <c r="E459" s="53">
        <f t="shared" si="43"/>
        <v>1336085.5095020407</v>
      </c>
      <c r="F459" s="53">
        <f t="shared" si="43"/>
        <v>1243783.0095020407</v>
      </c>
      <c r="G459" s="53">
        <f t="shared" si="43"/>
        <v>1247665.3845020407</v>
      </c>
      <c r="H459" s="53">
        <f t="shared" si="43"/>
        <v>1251741.8782520406</v>
      </c>
      <c r="I459" s="53">
        <f t="shared" si="43"/>
        <v>1256022.1966895408</v>
      </c>
      <c r="J459" s="29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2" customHeight="1" x14ac:dyDescent="0.3">
      <c r="A460" s="48"/>
      <c r="B460" s="49"/>
      <c r="C460" s="23"/>
      <c r="D460" s="24"/>
      <c r="E460" s="24"/>
      <c r="F460" s="24"/>
      <c r="G460" s="24"/>
      <c r="H460" s="24"/>
      <c r="I460" s="24"/>
      <c r="J460" s="15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2" customHeight="1" x14ac:dyDescent="0.3">
      <c r="A461" s="49" t="s">
        <v>29</v>
      </c>
      <c r="B461" s="20"/>
      <c r="C461" s="23"/>
      <c r="D461" s="24"/>
      <c r="E461" s="24"/>
      <c r="F461" s="24"/>
      <c r="G461" s="24"/>
      <c r="H461" s="24"/>
      <c r="I461" s="24"/>
      <c r="J461" s="15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2" hidden="1" customHeight="1" x14ac:dyDescent="0.3">
      <c r="A462" s="40" t="s">
        <v>74</v>
      </c>
      <c r="B462" s="50"/>
      <c r="C462" s="23"/>
      <c r="D462" s="24"/>
      <c r="E462" s="24"/>
      <c r="F462" s="24"/>
      <c r="G462" s="24"/>
      <c r="H462" s="24"/>
      <c r="I462" s="24"/>
      <c r="J462" s="15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2" hidden="1" customHeight="1" x14ac:dyDescent="0.3">
      <c r="A463" s="40">
        <v>400</v>
      </c>
      <c r="B463" s="50" t="s">
        <v>29</v>
      </c>
      <c r="C463" s="23"/>
      <c r="D463" s="24">
        <v>0</v>
      </c>
      <c r="E463" s="24">
        <v>0</v>
      </c>
      <c r="F463" s="24">
        <v>0</v>
      </c>
      <c r="G463" s="24">
        <v>0</v>
      </c>
      <c r="H463" s="24">
        <v>0</v>
      </c>
      <c r="I463" s="24">
        <v>0</v>
      </c>
      <c r="J463" s="15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2" hidden="1" customHeight="1" x14ac:dyDescent="0.3">
      <c r="A464" s="40">
        <v>406</v>
      </c>
      <c r="B464" s="50" t="s">
        <v>462</v>
      </c>
      <c r="C464" s="23"/>
      <c r="D464" s="24">
        <v>0</v>
      </c>
      <c r="E464" s="24">
        <v>0</v>
      </c>
      <c r="F464" s="24">
        <v>0</v>
      </c>
      <c r="G464" s="24">
        <v>0</v>
      </c>
      <c r="H464" s="24">
        <v>0</v>
      </c>
      <c r="I464" s="24">
        <v>0</v>
      </c>
      <c r="J464" s="15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2" customHeight="1" x14ac:dyDescent="0.3">
      <c r="A465" s="40">
        <v>410</v>
      </c>
      <c r="B465" s="50" t="s">
        <v>463</v>
      </c>
      <c r="C465" s="23"/>
      <c r="D465" s="24">
        <v>2600</v>
      </c>
      <c r="E465" s="24">
        <v>10296</v>
      </c>
      <c r="F465" s="24">
        <v>10296</v>
      </c>
      <c r="G465" s="24">
        <v>10296</v>
      </c>
      <c r="H465" s="24">
        <v>10296</v>
      </c>
      <c r="I465" s="24">
        <v>10296</v>
      </c>
      <c r="J465" s="15" t="s">
        <v>464</v>
      </c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2" hidden="1" customHeight="1" x14ac:dyDescent="0.3">
      <c r="A466" s="40">
        <v>411</v>
      </c>
      <c r="B466" s="50" t="s">
        <v>465</v>
      </c>
      <c r="C466" s="23"/>
      <c r="D466" s="24">
        <v>0</v>
      </c>
      <c r="E466" s="24">
        <v>0</v>
      </c>
      <c r="F466" s="24">
        <v>0</v>
      </c>
      <c r="G466" s="24">
        <v>0</v>
      </c>
      <c r="H466" s="24">
        <v>0</v>
      </c>
      <c r="I466" s="24">
        <v>0</v>
      </c>
      <c r="J466" s="15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2" hidden="1" customHeight="1" x14ac:dyDescent="0.3">
      <c r="A467" s="40">
        <v>413</v>
      </c>
      <c r="B467" s="50" t="s">
        <v>466</v>
      </c>
      <c r="C467" s="23"/>
      <c r="D467" s="24">
        <v>0</v>
      </c>
      <c r="E467" s="24">
        <v>0</v>
      </c>
      <c r="F467" s="24">
        <v>0</v>
      </c>
      <c r="G467" s="24">
        <v>0</v>
      </c>
      <c r="H467" s="24">
        <v>0</v>
      </c>
      <c r="I467" s="24">
        <v>0</v>
      </c>
      <c r="J467" s="15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2" hidden="1" customHeight="1" x14ac:dyDescent="0.3">
      <c r="A468" s="40">
        <v>414</v>
      </c>
      <c r="B468" s="50" t="s">
        <v>467</v>
      </c>
      <c r="C468" s="23"/>
      <c r="D468" s="24">
        <v>0</v>
      </c>
      <c r="E468" s="24">
        <v>0</v>
      </c>
      <c r="F468" s="24">
        <v>0</v>
      </c>
      <c r="G468" s="24">
        <v>0</v>
      </c>
      <c r="H468" s="24">
        <v>0</v>
      </c>
      <c r="I468" s="24">
        <v>0</v>
      </c>
      <c r="J468" s="15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2" hidden="1" customHeight="1" x14ac:dyDescent="0.3">
      <c r="A469" s="40">
        <v>415</v>
      </c>
      <c r="B469" s="50" t="s">
        <v>468</v>
      </c>
      <c r="C469" s="23"/>
      <c r="D469" s="24">
        <v>0</v>
      </c>
      <c r="E469" s="24">
        <v>0</v>
      </c>
      <c r="F469" s="24">
        <v>0</v>
      </c>
      <c r="G469" s="24">
        <v>0</v>
      </c>
      <c r="H469" s="24">
        <v>0</v>
      </c>
      <c r="I469" s="24">
        <v>0</v>
      </c>
      <c r="J469" s="15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2" hidden="1" customHeight="1" x14ac:dyDescent="0.3">
      <c r="A470" s="40">
        <v>418</v>
      </c>
      <c r="B470" s="50" t="s">
        <v>469</v>
      </c>
      <c r="C470" s="23"/>
      <c r="D470" s="24">
        <v>0</v>
      </c>
      <c r="E470" s="24">
        <v>0</v>
      </c>
      <c r="F470" s="24">
        <v>0</v>
      </c>
      <c r="G470" s="24">
        <v>0</v>
      </c>
      <c r="H470" s="24">
        <v>0</v>
      </c>
      <c r="I470" s="24">
        <v>0</v>
      </c>
      <c r="J470" s="15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2" hidden="1" customHeight="1" x14ac:dyDescent="0.3">
      <c r="A471" s="40">
        <v>418.1</v>
      </c>
      <c r="B471" s="50" t="s">
        <v>470</v>
      </c>
      <c r="C471" s="23"/>
      <c r="D471" s="24">
        <v>0</v>
      </c>
      <c r="E471" s="24">
        <v>0</v>
      </c>
      <c r="F471" s="24">
        <v>0</v>
      </c>
      <c r="G471" s="24">
        <v>0</v>
      </c>
      <c r="H471" s="24">
        <v>0</v>
      </c>
      <c r="I471" s="24">
        <v>0</v>
      </c>
      <c r="J471" s="15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2" hidden="1" customHeight="1" x14ac:dyDescent="0.3">
      <c r="A472" s="40">
        <v>418.2</v>
      </c>
      <c r="B472" s="50" t="s">
        <v>471</v>
      </c>
      <c r="C472" s="23"/>
      <c r="D472" s="24">
        <v>0</v>
      </c>
      <c r="E472" s="24">
        <v>0</v>
      </c>
      <c r="F472" s="24">
        <v>0</v>
      </c>
      <c r="G472" s="24">
        <v>0</v>
      </c>
      <c r="H472" s="24">
        <v>0</v>
      </c>
      <c r="I472" s="24">
        <v>0</v>
      </c>
      <c r="J472" s="15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2" hidden="1" customHeight="1" x14ac:dyDescent="0.3">
      <c r="A473" s="40">
        <v>418.3</v>
      </c>
      <c r="B473" s="50" t="s">
        <v>472</v>
      </c>
      <c r="C473" s="23"/>
      <c r="D473" s="24">
        <v>0</v>
      </c>
      <c r="E473" s="24">
        <v>0</v>
      </c>
      <c r="F473" s="24">
        <v>0</v>
      </c>
      <c r="G473" s="24">
        <v>0</v>
      </c>
      <c r="H473" s="24">
        <v>0</v>
      </c>
      <c r="I473" s="24">
        <v>0</v>
      </c>
      <c r="J473" s="15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2" hidden="1" customHeight="1" x14ac:dyDescent="0.3">
      <c r="A474" s="40">
        <v>418.4</v>
      </c>
      <c r="B474" s="50" t="s">
        <v>473</v>
      </c>
      <c r="C474" s="23"/>
      <c r="D474" s="24">
        <v>0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15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2" hidden="1" customHeight="1" x14ac:dyDescent="0.3">
      <c r="A475" s="40">
        <v>418.5</v>
      </c>
      <c r="B475" s="50" t="s">
        <v>474</v>
      </c>
      <c r="C475" s="23"/>
      <c r="D475" s="24">
        <v>0</v>
      </c>
      <c r="E475" s="24">
        <v>0</v>
      </c>
      <c r="F475" s="24">
        <v>0</v>
      </c>
      <c r="G475" s="24">
        <v>0</v>
      </c>
      <c r="H475" s="24">
        <v>0</v>
      </c>
      <c r="I475" s="24">
        <v>0</v>
      </c>
      <c r="J475" s="15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2" hidden="1" customHeight="1" x14ac:dyDescent="0.3">
      <c r="A476" s="40">
        <v>421</v>
      </c>
      <c r="B476" s="50" t="s">
        <v>475</v>
      </c>
      <c r="C476" s="23"/>
      <c r="D476" s="24">
        <v>0</v>
      </c>
      <c r="E476" s="24">
        <v>0</v>
      </c>
      <c r="F476" s="24">
        <v>0</v>
      </c>
      <c r="G476" s="24">
        <v>0</v>
      </c>
      <c r="H476" s="24">
        <v>0</v>
      </c>
      <c r="I476" s="24">
        <v>0</v>
      </c>
      <c r="J476" s="15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2" customHeight="1" x14ac:dyDescent="0.3">
      <c r="A477" s="40">
        <v>422</v>
      </c>
      <c r="B477" s="50" t="s">
        <v>476</v>
      </c>
      <c r="C477" s="23"/>
      <c r="D477" s="24">
        <v>5072.71</v>
      </c>
      <c r="E477" s="24">
        <v>5072.71</v>
      </c>
      <c r="F477" s="24">
        <v>5072.71</v>
      </c>
      <c r="G477" s="24">
        <v>5072.71</v>
      </c>
      <c r="H477" s="24">
        <v>5072.71</v>
      </c>
      <c r="I477" s="24">
        <v>5072.71</v>
      </c>
      <c r="J477" s="15" t="s">
        <v>477</v>
      </c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2" hidden="1" customHeight="1" x14ac:dyDescent="0.3">
      <c r="A478" s="40">
        <v>424</v>
      </c>
      <c r="B478" s="50" t="s">
        <v>478</v>
      </c>
      <c r="C478" s="23"/>
      <c r="D478" s="24">
        <v>0</v>
      </c>
      <c r="E478" s="24">
        <v>0</v>
      </c>
      <c r="F478" s="24">
        <v>0</v>
      </c>
      <c r="G478" s="24">
        <v>0</v>
      </c>
      <c r="H478" s="24">
        <v>0</v>
      </c>
      <c r="I478" s="24">
        <v>0</v>
      </c>
      <c r="J478" s="15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2" hidden="1" customHeight="1" x14ac:dyDescent="0.3">
      <c r="A479" s="40">
        <v>425</v>
      </c>
      <c r="B479" s="50" t="s">
        <v>479</v>
      </c>
      <c r="C479" s="23"/>
      <c r="D479" s="24">
        <v>0</v>
      </c>
      <c r="E479" s="24">
        <v>0</v>
      </c>
      <c r="F479" s="24">
        <v>0</v>
      </c>
      <c r="G479" s="24">
        <v>0</v>
      </c>
      <c r="H479" s="24">
        <v>0</v>
      </c>
      <c r="I479" s="24">
        <v>0</v>
      </c>
      <c r="J479" s="15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2" hidden="1" customHeight="1" x14ac:dyDescent="0.3">
      <c r="A480" s="40">
        <v>426</v>
      </c>
      <c r="B480" s="50" t="s">
        <v>480</v>
      </c>
      <c r="C480" s="23"/>
      <c r="D480" s="24">
        <v>0</v>
      </c>
      <c r="E480" s="24">
        <v>0</v>
      </c>
      <c r="F480" s="24">
        <v>0</v>
      </c>
      <c r="G480" s="24">
        <v>0</v>
      </c>
      <c r="H480" s="24">
        <v>0</v>
      </c>
      <c r="I480" s="24">
        <v>0</v>
      </c>
      <c r="J480" s="15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2" hidden="1" customHeight="1" x14ac:dyDescent="0.3">
      <c r="A481" s="40">
        <v>429</v>
      </c>
      <c r="B481" s="50" t="s">
        <v>481</v>
      </c>
      <c r="C481" s="23"/>
      <c r="D481" s="24">
        <v>0</v>
      </c>
      <c r="E481" s="24">
        <v>0</v>
      </c>
      <c r="F481" s="24">
        <v>0</v>
      </c>
      <c r="G481" s="24">
        <v>0</v>
      </c>
      <c r="H481" s="24">
        <v>0</v>
      </c>
      <c r="I481" s="24">
        <v>0</v>
      </c>
      <c r="J481" s="15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2" hidden="1" customHeight="1" x14ac:dyDescent="0.3">
      <c r="A482" s="40">
        <v>430</v>
      </c>
      <c r="B482" s="50" t="s">
        <v>482</v>
      </c>
      <c r="C482" s="23"/>
      <c r="D482" s="24">
        <v>0</v>
      </c>
      <c r="E482" s="24">
        <v>0</v>
      </c>
      <c r="F482" s="24">
        <v>0</v>
      </c>
      <c r="G482" s="24">
        <v>0</v>
      </c>
      <c r="H482" s="24">
        <v>0</v>
      </c>
      <c r="I482" s="24">
        <v>0</v>
      </c>
      <c r="J482" s="15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2" hidden="1" customHeight="1" x14ac:dyDescent="0.3">
      <c r="A483" s="40">
        <v>432</v>
      </c>
      <c r="B483" s="50" t="s">
        <v>483</v>
      </c>
      <c r="C483" s="23"/>
      <c r="D483" s="24">
        <v>0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15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2" hidden="1" customHeight="1" x14ac:dyDescent="0.3">
      <c r="A484" s="40">
        <v>432.1</v>
      </c>
      <c r="B484" s="50" t="s">
        <v>484</v>
      </c>
      <c r="C484" s="23"/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15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2" hidden="1" customHeight="1" x14ac:dyDescent="0.3">
      <c r="A485" s="40">
        <v>432.2</v>
      </c>
      <c r="B485" s="50" t="s">
        <v>485</v>
      </c>
      <c r="C485" s="23"/>
      <c r="D485" s="24">
        <v>0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15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2" hidden="1" customHeight="1" x14ac:dyDescent="0.3">
      <c r="A486" s="40">
        <v>432.3</v>
      </c>
      <c r="B486" s="50" t="s">
        <v>486</v>
      </c>
      <c r="C486" s="23"/>
      <c r="D486" s="24">
        <v>0</v>
      </c>
      <c r="E486" s="24">
        <v>0</v>
      </c>
      <c r="F486" s="24">
        <v>0</v>
      </c>
      <c r="G486" s="24">
        <v>0</v>
      </c>
      <c r="H486" s="24">
        <v>0</v>
      </c>
      <c r="I486" s="24">
        <v>0</v>
      </c>
      <c r="J486" s="15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2" hidden="1" customHeight="1" x14ac:dyDescent="0.3">
      <c r="A487" s="40">
        <v>432.4</v>
      </c>
      <c r="B487" s="50" t="s">
        <v>487</v>
      </c>
      <c r="C487" s="23"/>
      <c r="D487" s="24">
        <v>0</v>
      </c>
      <c r="E487" s="24">
        <v>0</v>
      </c>
      <c r="F487" s="24">
        <v>0</v>
      </c>
      <c r="G487" s="24">
        <v>0</v>
      </c>
      <c r="H487" s="24">
        <v>0</v>
      </c>
      <c r="I487" s="24">
        <v>0</v>
      </c>
      <c r="J487" s="15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2" hidden="1" customHeight="1" x14ac:dyDescent="0.3">
      <c r="A488" s="40">
        <v>432.5</v>
      </c>
      <c r="B488" s="50" t="s">
        <v>488</v>
      </c>
      <c r="C488" s="23"/>
      <c r="D488" s="24">
        <v>0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15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2" hidden="1" customHeight="1" x14ac:dyDescent="0.3">
      <c r="A489" s="40">
        <v>434</v>
      </c>
      <c r="B489" s="50" t="s">
        <v>489</v>
      </c>
      <c r="C489" s="23"/>
      <c r="D489" s="24">
        <v>0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15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2" customHeight="1" x14ac:dyDescent="0.3">
      <c r="A490" s="40">
        <v>435</v>
      </c>
      <c r="B490" s="50" t="s">
        <v>490</v>
      </c>
      <c r="C490" s="23"/>
      <c r="D490" s="24">
        <v>24000</v>
      </c>
      <c r="E490" s="24">
        <v>24000</v>
      </c>
      <c r="F490" s="24">
        <v>24000</v>
      </c>
      <c r="G490" s="24">
        <v>24000</v>
      </c>
      <c r="H490" s="24">
        <v>24000</v>
      </c>
      <c r="I490" s="24">
        <v>24000</v>
      </c>
      <c r="J490" s="15" t="s">
        <v>491</v>
      </c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2" hidden="1" customHeight="1" x14ac:dyDescent="0.3">
      <c r="A491" s="40">
        <v>437</v>
      </c>
      <c r="B491" s="50" t="s">
        <v>492</v>
      </c>
      <c r="C491" s="23"/>
      <c r="D491" s="24">
        <v>0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15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2" hidden="1" customHeight="1" x14ac:dyDescent="0.3">
      <c r="A492" s="40">
        <v>448</v>
      </c>
      <c r="B492" s="50" t="s">
        <v>493</v>
      </c>
      <c r="C492" s="23"/>
      <c r="D492" s="24">
        <v>0</v>
      </c>
      <c r="E492" s="24">
        <v>0</v>
      </c>
      <c r="F492" s="24">
        <v>0</v>
      </c>
      <c r="G492" s="24">
        <v>0</v>
      </c>
      <c r="H492" s="24">
        <v>0</v>
      </c>
      <c r="I492" s="24">
        <v>0</v>
      </c>
      <c r="J492" s="15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2" customHeight="1" x14ac:dyDescent="0.3">
      <c r="A493" s="40">
        <v>449</v>
      </c>
      <c r="B493" s="50" t="s">
        <v>494</v>
      </c>
      <c r="C493" s="23"/>
      <c r="D493" s="24">
        <v>97040.490000000194</v>
      </c>
      <c r="E493" s="24">
        <v>35000</v>
      </c>
      <c r="F493" s="24">
        <v>35000</v>
      </c>
      <c r="G493" s="24">
        <v>35000</v>
      </c>
      <c r="H493" s="24">
        <v>35000</v>
      </c>
      <c r="I493" s="24">
        <v>35000</v>
      </c>
      <c r="J493" s="15" t="s">
        <v>495</v>
      </c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2" customHeight="1" x14ac:dyDescent="0.3">
      <c r="A494" s="40">
        <v>451</v>
      </c>
      <c r="B494" s="50" t="s">
        <v>92</v>
      </c>
      <c r="C494" s="23"/>
      <c r="D494" s="24">
        <v>0</v>
      </c>
      <c r="E494" s="24">
        <v>8367</v>
      </c>
      <c r="F494" s="24">
        <v>8367</v>
      </c>
      <c r="G494" s="24">
        <v>8367</v>
      </c>
      <c r="H494" s="24">
        <v>8367</v>
      </c>
      <c r="I494" s="24">
        <v>8367</v>
      </c>
      <c r="J494" s="15" t="s">
        <v>496</v>
      </c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2" customHeight="1" x14ac:dyDescent="0.3">
      <c r="A495" s="40">
        <v>452</v>
      </c>
      <c r="B495" s="50" t="s">
        <v>497</v>
      </c>
      <c r="C495" s="23"/>
      <c r="D495" s="24">
        <v>40000</v>
      </c>
      <c r="E495" s="24">
        <v>60000</v>
      </c>
      <c r="F495" s="24">
        <v>60000</v>
      </c>
      <c r="G495" s="24">
        <v>60000</v>
      </c>
      <c r="H495" s="24">
        <v>60000</v>
      </c>
      <c r="I495" s="24">
        <v>60000</v>
      </c>
      <c r="J495" s="15" t="s">
        <v>498</v>
      </c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2" customHeight="1" x14ac:dyDescent="0.3">
      <c r="A496" s="40">
        <v>452.1</v>
      </c>
      <c r="B496" s="50" t="s">
        <v>499</v>
      </c>
      <c r="C496" s="23"/>
      <c r="D496" s="24">
        <v>44293.04</v>
      </c>
      <c r="E496" s="24">
        <v>22500</v>
      </c>
      <c r="F496" s="24">
        <v>22500</v>
      </c>
      <c r="G496" s="24">
        <v>22500</v>
      </c>
      <c r="H496" s="24">
        <v>22500</v>
      </c>
      <c r="I496" s="24">
        <v>22500</v>
      </c>
      <c r="J496" s="15" t="s">
        <v>500</v>
      </c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2" hidden="1" customHeight="1" x14ac:dyDescent="0.3">
      <c r="A497" s="40">
        <v>452.2</v>
      </c>
      <c r="B497" s="50" t="s">
        <v>501</v>
      </c>
      <c r="C497" s="23"/>
      <c r="D497" s="24">
        <v>0</v>
      </c>
      <c r="E497" s="24">
        <v>0</v>
      </c>
      <c r="F497" s="24">
        <v>0</v>
      </c>
      <c r="G497" s="24">
        <v>0</v>
      </c>
      <c r="H497" s="24">
        <v>0</v>
      </c>
      <c r="I497" s="24">
        <v>0</v>
      </c>
      <c r="J497" s="15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2" hidden="1" customHeight="1" x14ac:dyDescent="0.3">
      <c r="A498" s="40">
        <v>452.3</v>
      </c>
      <c r="B498" s="50" t="s">
        <v>502</v>
      </c>
      <c r="C498" s="23"/>
      <c r="D498" s="24">
        <v>0</v>
      </c>
      <c r="E498" s="24">
        <v>0</v>
      </c>
      <c r="F498" s="24">
        <v>0</v>
      </c>
      <c r="G498" s="24">
        <v>0</v>
      </c>
      <c r="H498" s="24">
        <v>0</v>
      </c>
      <c r="I498" s="24">
        <v>0</v>
      </c>
      <c r="J498" s="15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2" hidden="1" customHeight="1" x14ac:dyDescent="0.3">
      <c r="A499" s="40">
        <v>452.4</v>
      </c>
      <c r="B499" s="50" t="s">
        <v>503</v>
      </c>
      <c r="C499" s="23"/>
      <c r="D499" s="24">
        <v>0</v>
      </c>
      <c r="E499" s="24">
        <v>0</v>
      </c>
      <c r="F499" s="24">
        <v>0</v>
      </c>
      <c r="G499" s="24">
        <v>0</v>
      </c>
      <c r="H499" s="24">
        <v>0</v>
      </c>
      <c r="I499" s="24">
        <v>0</v>
      </c>
      <c r="J499" s="15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2" hidden="1" customHeight="1" x14ac:dyDescent="0.3">
      <c r="A500" s="40">
        <v>452.5</v>
      </c>
      <c r="B500" s="50" t="s">
        <v>504</v>
      </c>
      <c r="C500" s="23"/>
      <c r="D500" s="24">
        <v>0</v>
      </c>
      <c r="E500" s="24">
        <v>0</v>
      </c>
      <c r="F500" s="24">
        <v>0</v>
      </c>
      <c r="G500" s="24">
        <v>0</v>
      </c>
      <c r="H500" s="24">
        <v>0</v>
      </c>
      <c r="I500" s="24">
        <v>0</v>
      </c>
      <c r="J500" s="15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2" hidden="1" customHeight="1" x14ac:dyDescent="0.3">
      <c r="A501" s="40">
        <v>453</v>
      </c>
      <c r="B501" s="50" t="s">
        <v>505</v>
      </c>
      <c r="C501" s="23"/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0</v>
      </c>
      <c r="J501" s="15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2" hidden="1" customHeight="1" x14ac:dyDescent="0.3">
      <c r="A502" s="40">
        <v>454</v>
      </c>
      <c r="B502" s="50" t="s">
        <v>506</v>
      </c>
      <c r="C502" s="23"/>
      <c r="D502" s="24">
        <v>0</v>
      </c>
      <c r="E502" s="24">
        <v>0</v>
      </c>
      <c r="F502" s="24">
        <v>0</v>
      </c>
      <c r="G502" s="24">
        <v>0</v>
      </c>
      <c r="H502" s="24">
        <v>0</v>
      </c>
      <c r="I502" s="24">
        <v>0</v>
      </c>
      <c r="J502" s="15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2" hidden="1" customHeight="1" x14ac:dyDescent="0.3">
      <c r="A503" s="40">
        <v>457</v>
      </c>
      <c r="B503" s="50" t="s">
        <v>507</v>
      </c>
      <c r="C503" s="23"/>
      <c r="D503" s="24">
        <v>0</v>
      </c>
      <c r="E503" s="24">
        <v>0</v>
      </c>
      <c r="F503" s="24">
        <v>0</v>
      </c>
      <c r="G503" s="24">
        <v>0</v>
      </c>
      <c r="H503" s="24">
        <v>0</v>
      </c>
      <c r="I503" s="24">
        <v>0</v>
      </c>
      <c r="J503" s="15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2" hidden="1" customHeight="1" x14ac:dyDescent="0.3">
      <c r="A504" s="40">
        <v>469</v>
      </c>
      <c r="B504" s="50" t="s">
        <v>206</v>
      </c>
      <c r="C504" s="23"/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15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2" customHeight="1" x14ac:dyDescent="0.3">
      <c r="A505" s="40">
        <v>481</v>
      </c>
      <c r="B505" s="50" t="s">
        <v>508</v>
      </c>
      <c r="C505" s="23"/>
      <c r="D505" s="24">
        <v>58401.999999999804</v>
      </c>
      <c r="E505" s="24">
        <v>46728</v>
      </c>
      <c r="F505" s="24">
        <v>46728</v>
      </c>
      <c r="G505" s="24">
        <v>46728</v>
      </c>
      <c r="H505" s="24">
        <v>46728</v>
      </c>
      <c r="I505" s="24">
        <v>46728</v>
      </c>
      <c r="J505" s="15" t="s">
        <v>509</v>
      </c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2" customHeight="1" x14ac:dyDescent="0.3">
      <c r="A506" s="40">
        <v>481.1</v>
      </c>
      <c r="B506" s="50" t="s">
        <v>510</v>
      </c>
      <c r="C506" s="23"/>
      <c r="D506" s="24">
        <v>30000</v>
      </c>
      <c r="E506" s="24">
        <v>39996</v>
      </c>
      <c r="F506" s="24">
        <v>39996</v>
      </c>
      <c r="G506" s="24">
        <v>39996</v>
      </c>
      <c r="H506" s="24">
        <v>39996</v>
      </c>
      <c r="I506" s="24">
        <v>39996</v>
      </c>
      <c r="J506" s="15" t="s">
        <v>511</v>
      </c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2" customHeight="1" x14ac:dyDescent="0.3">
      <c r="A507" s="40">
        <v>481.2</v>
      </c>
      <c r="B507" s="50" t="s">
        <v>512</v>
      </c>
      <c r="C507" s="23"/>
      <c r="D507" s="24">
        <v>13120</v>
      </c>
      <c r="E507" s="24">
        <v>12672</v>
      </c>
      <c r="F507" s="24">
        <v>12672</v>
      </c>
      <c r="G507" s="24">
        <v>12672</v>
      </c>
      <c r="H507" s="24">
        <v>12672</v>
      </c>
      <c r="I507" s="24">
        <v>12672</v>
      </c>
      <c r="J507" s="15" t="s">
        <v>513</v>
      </c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2" hidden="1" customHeight="1" x14ac:dyDescent="0.3">
      <c r="A508" s="40">
        <v>481.3</v>
      </c>
      <c r="B508" s="50" t="s">
        <v>514</v>
      </c>
      <c r="C508" s="23"/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15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2" hidden="1" customHeight="1" x14ac:dyDescent="0.3">
      <c r="A509" s="40">
        <v>481.4</v>
      </c>
      <c r="B509" s="50" t="s">
        <v>515</v>
      </c>
      <c r="C509" s="23"/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15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2" hidden="1" customHeight="1" x14ac:dyDescent="0.3">
      <c r="A510" s="40">
        <v>481.5</v>
      </c>
      <c r="B510" s="50" t="s">
        <v>516</v>
      </c>
      <c r="C510" s="23"/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15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2" hidden="1" customHeight="1" x14ac:dyDescent="0.3">
      <c r="A511" s="40">
        <v>481.6</v>
      </c>
      <c r="B511" s="50" t="s">
        <v>517</v>
      </c>
      <c r="C511" s="23"/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15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2" hidden="1" customHeight="1" x14ac:dyDescent="0.3">
      <c r="A512" s="40">
        <v>481.7</v>
      </c>
      <c r="B512" s="50" t="s">
        <v>518</v>
      </c>
      <c r="C512" s="23"/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15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2" customHeight="1" x14ac:dyDescent="0.3">
      <c r="A513" s="40">
        <v>481.8</v>
      </c>
      <c r="B513" s="50" t="s">
        <v>519</v>
      </c>
      <c r="C513" s="23"/>
      <c r="D513" s="24">
        <v>0</v>
      </c>
      <c r="E513" s="24">
        <v>5147</v>
      </c>
      <c r="F513" s="24">
        <v>5147</v>
      </c>
      <c r="G513" s="24">
        <v>5147</v>
      </c>
      <c r="H513" s="24">
        <v>5147</v>
      </c>
      <c r="I513" s="24">
        <v>5147</v>
      </c>
      <c r="J513" s="15" t="s">
        <v>431</v>
      </c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2" customHeight="1" x14ac:dyDescent="0.3">
      <c r="A514" s="40">
        <v>482</v>
      </c>
      <c r="B514" s="50" t="s">
        <v>520</v>
      </c>
      <c r="C514" s="23"/>
      <c r="D514" s="24">
        <v>0</v>
      </c>
      <c r="E514" s="24">
        <v>4819.57</v>
      </c>
      <c r="F514" s="24">
        <v>4819.57</v>
      </c>
      <c r="G514" s="24">
        <v>4819.57</v>
      </c>
      <c r="H514" s="24">
        <v>4819.57</v>
      </c>
      <c r="I514" s="24">
        <v>4819.57</v>
      </c>
      <c r="J514" s="15" t="s">
        <v>521</v>
      </c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2" customHeight="1" x14ac:dyDescent="0.3">
      <c r="A515" s="40">
        <v>482.1</v>
      </c>
      <c r="B515" s="50" t="s">
        <v>522</v>
      </c>
      <c r="C515" s="23"/>
      <c r="D515" s="24">
        <v>2490</v>
      </c>
      <c r="E515" s="24">
        <v>12490</v>
      </c>
      <c r="F515" s="24">
        <v>12490</v>
      </c>
      <c r="G515" s="24">
        <v>12490</v>
      </c>
      <c r="H515" s="24">
        <v>12490</v>
      </c>
      <c r="I515" s="24">
        <v>12490</v>
      </c>
      <c r="J515" s="15" t="s">
        <v>431</v>
      </c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2" customHeight="1" x14ac:dyDescent="0.3">
      <c r="A516" s="40">
        <v>482.2</v>
      </c>
      <c r="B516" s="50" t="s">
        <v>523</v>
      </c>
      <c r="C516" s="23"/>
      <c r="D516" s="24">
        <v>2516.25</v>
      </c>
      <c r="E516" s="24">
        <v>2430.3292682926799</v>
      </c>
      <c r="F516" s="24">
        <v>2430.3292682926799</v>
      </c>
      <c r="G516" s="24">
        <v>2430.3292682926799</v>
      </c>
      <c r="H516" s="24">
        <v>2430.3292682926799</v>
      </c>
      <c r="I516" s="24">
        <v>2430.3292682926799</v>
      </c>
      <c r="J516" s="15" t="s">
        <v>524</v>
      </c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2" hidden="1" customHeight="1" x14ac:dyDescent="0.3">
      <c r="A517" s="40">
        <v>482.3</v>
      </c>
      <c r="B517" s="50" t="s">
        <v>525</v>
      </c>
      <c r="C517" s="23"/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15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2" hidden="1" customHeight="1" x14ac:dyDescent="0.3">
      <c r="A518" s="40">
        <v>482.4</v>
      </c>
      <c r="B518" s="50" t="s">
        <v>526</v>
      </c>
      <c r="C518" s="23"/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15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2" hidden="1" customHeight="1" x14ac:dyDescent="0.3">
      <c r="A519" s="40">
        <v>482.5</v>
      </c>
      <c r="B519" s="50" t="s">
        <v>527</v>
      </c>
      <c r="C519" s="23"/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15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2" hidden="1" customHeight="1" x14ac:dyDescent="0.3">
      <c r="A520" s="40">
        <v>482.6</v>
      </c>
      <c r="B520" s="50" t="s">
        <v>528</v>
      </c>
      <c r="C520" s="23"/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15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2" customHeight="1" x14ac:dyDescent="0.3">
      <c r="A521" s="40">
        <v>491</v>
      </c>
      <c r="B521" s="50" t="s">
        <v>529</v>
      </c>
      <c r="C521" s="23"/>
      <c r="D521" s="24">
        <v>6970</v>
      </c>
      <c r="E521" s="24">
        <v>6732</v>
      </c>
      <c r="F521" s="24">
        <v>6732</v>
      </c>
      <c r="G521" s="24">
        <v>6732</v>
      </c>
      <c r="H521" s="24">
        <v>6732</v>
      </c>
      <c r="I521" s="24">
        <v>6732</v>
      </c>
      <c r="J521" s="15" t="s">
        <v>530</v>
      </c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2" customHeight="1" x14ac:dyDescent="0.3">
      <c r="A522" s="40">
        <v>492</v>
      </c>
      <c r="B522" s="50" t="s">
        <v>531</v>
      </c>
      <c r="C522" s="23"/>
      <c r="D522" s="24">
        <v>15152</v>
      </c>
      <c r="E522" s="24">
        <v>43221.75</v>
      </c>
      <c r="F522" s="24">
        <v>43221.75</v>
      </c>
      <c r="G522" s="24">
        <v>43221.75</v>
      </c>
      <c r="H522" s="24">
        <v>43221.75</v>
      </c>
      <c r="I522" s="24">
        <v>43221.75</v>
      </c>
      <c r="J522" s="15" t="s">
        <v>532</v>
      </c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2" hidden="1" customHeight="1" x14ac:dyDescent="0.3">
      <c r="A523" s="40">
        <v>493</v>
      </c>
      <c r="B523" s="50" t="s">
        <v>533</v>
      </c>
      <c r="C523" s="23"/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15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2" customHeight="1" x14ac:dyDescent="0.3">
      <c r="A524" s="40">
        <v>494</v>
      </c>
      <c r="B524" s="50" t="s">
        <v>534</v>
      </c>
      <c r="C524" s="23"/>
      <c r="D524" s="24">
        <v>55400</v>
      </c>
      <c r="E524" s="24">
        <v>96000</v>
      </c>
      <c r="F524" s="24">
        <v>96000</v>
      </c>
      <c r="G524" s="24">
        <v>96000</v>
      </c>
      <c r="H524" s="24">
        <v>96000</v>
      </c>
      <c r="I524" s="24">
        <v>96000</v>
      </c>
      <c r="J524" s="15" t="s">
        <v>535</v>
      </c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2" hidden="1" customHeight="1" x14ac:dyDescent="0.3">
      <c r="A525" s="40">
        <v>494.1</v>
      </c>
      <c r="B525" s="50" t="s">
        <v>536</v>
      </c>
      <c r="C525" s="23"/>
      <c r="D525" s="24">
        <v>0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15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2" hidden="1" customHeight="1" x14ac:dyDescent="0.3">
      <c r="A526" s="40">
        <v>494.2</v>
      </c>
      <c r="B526" s="50" t="s">
        <v>537</v>
      </c>
      <c r="C526" s="23"/>
      <c r="D526" s="24">
        <v>0</v>
      </c>
      <c r="E526" s="24">
        <v>0</v>
      </c>
      <c r="F526" s="24">
        <v>0</v>
      </c>
      <c r="G526" s="24">
        <v>0</v>
      </c>
      <c r="H526" s="24">
        <v>0</v>
      </c>
      <c r="I526" s="24">
        <v>0</v>
      </c>
      <c r="J526" s="15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2" hidden="1" customHeight="1" x14ac:dyDescent="0.3">
      <c r="A527" s="40">
        <v>498</v>
      </c>
      <c r="B527" s="50" t="s">
        <v>538</v>
      </c>
      <c r="C527" s="23"/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15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2" hidden="1" customHeight="1" x14ac:dyDescent="0.3">
      <c r="A528" s="40">
        <v>499</v>
      </c>
      <c r="B528" s="50" t="s">
        <v>539</v>
      </c>
      <c r="C528" s="23"/>
      <c r="D528" s="24">
        <v>0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15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2" customHeight="1" x14ac:dyDescent="0.3">
      <c r="A529" s="40">
        <v>499.1</v>
      </c>
      <c r="B529" s="50" t="s">
        <v>540</v>
      </c>
      <c r="C529" s="23"/>
      <c r="D529" s="24">
        <v>13411.72</v>
      </c>
      <c r="E529" s="24">
        <v>14513.9933501505</v>
      </c>
      <c r="F529" s="24">
        <v>14513.9933501505</v>
      </c>
      <c r="G529" s="24">
        <v>14513.9933501505</v>
      </c>
      <c r="H529" s="24">
        <v>14513.9933501505</v>
      </c>
      <c r="I529" s="24">
        <v>14513.9933501505</v>
      </c>
      <c r="J529" s="15" t="s">
        <v>541</v>
      </c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2" customHeight="1" x14ac:dyDescent="0.3">
      <c r="A530" s="40">
        <v>499.2</v>
      </c>
      <c r="B530" s="50" t="s">
        <v>542</v>
      </c>
      <c r="C530" s="23"/>
      <c r="D530" s="24">
        <v>6710</v>
      </c>
      <c r="E530" s="24">
        <v>6710</v>
      </c>
      <c r="F530" s="24">
        <v>6710</v>
      </c>
      <c r="G530" s="24">
        <v>6710</v>
      </c>
      <c r="H530" s="24">
        <v>6710</v>
      </c>
      <c r="I530" s="24">
        <v>6710</v>
      </c>
      <c r="J530" s="15" t="s">
        <v>543</v>
      </c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2" customHeight="1" x14ac:dyDescent="0.3">
      <c r="A531" s="40">
        <v>499.3</v>
      </c>
      <c r="B531" s="50" t="s">
        <v>544</v>
      </c>
      <c r="C531" s="23"/>
      <c r="D531" s="24">
        <v>0</v>
      </c>
      <c r="E531" s="24">
        <v>66000</v>
      </c>
      <c r="F531" s="24">
        <v>0</v>
      </c>
      <c r="G531" s="24">
        <v>0</v>
      </c>
      <c r="H531" s="24">
        <v>0</v>
      </c>
      <c r="I531" s="24">
        <v>0</v>
      </c>
      <c r="J531" s="15" t="s">
        <v>545</v>
      </c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2" customHeight="1" x14ac:dyDescent="0.3">
      <c r="A532" s="40">
        <v>499.4</v>
      </c>
      <c r="B532" s="50" t="s">
        <v>546</v>
      </c>
      <c r="C532" s="23"/>
      <c r="D532" s="24">
        <v>70359.600000000006</v>
      </c>
      <c r="E532" s="24">
        <v>40500</v>
      </c>
      <c r="F532" s="24">
        <v>40500</v>
      </c>
      <c r="G532" s="24">
        <v>40500</v>
      </c>
      <c r="H532" s="24">
        <v>40500</v>
      </c>
      <c r="I532" s="24">
        <v>40500</v>
      </c>
      <c r="J532" s="15" t="s">
        <v>547</v>
      </c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2" customHeight="1" x14ac:dyDescent="0.3">
      <c r="A533" s="40">
        <v>499.5</v>
      </c>
      <c r="B533" s="50" t="s">
        <v>548</v>
      </c>
      <c r="C533" s="23"/>
      <c r="D533" s="24">
        <v>14098</v>
      </c>
      <c r="E533" s="24">
        <v>45000</v>
      </c>
      <c r="F533" s="24">
        <v>45000</v>
      </c>
      <c r="G533" s="24">
        <v>45000</v>
      </c>
      <c r="H533" s="24">
        <v>45000</v>
      </c>
      <c r="I533" s="24">
        <v>45000</v>
      </c>
      <c r="J533" s="15" t="s">
        <v>549</v>
      </c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2" hidden="1" customHeight="1" x14ac:dyDescent="0.3">
      <c r="A534" s="40">
        <v>499.6</v>
      </c>
      <c r="B534" s="50" t="s">
        <v>550</v>
      </c>
      <c r="C534" s="23"/>
      <c r="D534" s="24">
        <v>0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15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2" hidden="1" customHeight="1" x14ac:dyDescent="0.3">
      <c r="A535" s="40"/>
      <c r="B535" s="50"/>
      <c r="C535" s="23"/>
      <c r="D535" s="24"/>
      <c r="E535" s="24"/>
      <c r="F535" s="24"/>
      <c r="G535" s="24"/>
      <c r="H535" s="24"/>
      <c r="I535" s="24"/>
      <c r="J535" s="15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2" customHeight="1" x14ac:dyDescent="0.3">
      <c r="A536" s="48"/>
      <c r="B536" s="49" t="s">
        <v>551</v>
      </c>
      <c r="C536" s="52">
        <f t="shared" ref="C536:I536" si="44">SUM(C462:C535)</f>
        <v>0</v>
      </c>
      <c r="D536" s="53">
        <f t="shared" si="44"/>
        <v>501635.80999999994</v>
      </c>
      <c r="E536" s="53">
        <f t="shared" si="44"/>
        <v>608196.3526184432</v>
      </c>
      <c r="F536" s="53">
        <f t="shared" si="44"/>
        <v>542196.3526184432</v>
      </c>
      <c r="G536" s="53">
        <f t="shared" si="44"/>
        <v>542196.3526184432</v>
      </c>
      <c r="H536" s="53">
        <f t="shared" si="44"/>
        <v>542196.3526184432</v>
      </c>
      <c r="I536" s="53">
        <f t="shared" si="44"/>
        <v>542196.3526184432</v>
      </c>
      <c r="J536" s="29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2" customHeight="1" x14ac:dyDescent="0.3">
      <c r="A537" s="48"/>
      <c r="B537" s="49"/>
      <c r="C537" s="23"/>
      <c r="D537" s="24"/>
      <c r="E537" s="24"/>
      <c r="F537" s="24"/>
      <c r="G537" s="24"/>
      <c r="H537" s="24"/>
      <c r="I537" s="24"/>
      <c r="J537" s="15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2" customHeight="1" x14ac:dyDescent="0.3">
      <c r="A538" s="49" t="s">
        <v>30</v>
      </c>
      <c r="B538" s="20"/>
      <c r="C538" s="23"/>
      <c r="D538" s="24"/>
      <c r="E538" s="24"/>
      <c r="F538" s="24"/>
      <c r="G538" s="24"/>
      <c r="H538" s="24"/>
      <c r="I538" s="24"/>
      <c r="J538" s="15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2" hidden="1" customHeight="1" x14ac:dyDescent="0.3">
      <c r="A539" s="40" t="s">
        <v>74</v>
      </c>
      <c r="B539" s="50"/>
      <c r="C539" s="23"/>
      <c r="D539" s="24"/>
      <c r="E539" s="24"/>
      <c r="F539" s="24"/>
      <c r="G539" s="24"/>
      <c r="H539" s="24"/>
      <c r="I539" s="24"/>
      <c r="J539" s="15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2" hidden="1" customHeight="1" x14ac:dyDescent="0.3">
      <c r="A540" s="40">
        <v>500</v>
      </c>
      <c r="B540" s="50" t="s">
        <v>30</v>
      </c>
      <c r="C540" s="23"/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15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2" hidden="1" customHeight="1" x14ac:dyDescent="0.3">
      <c r="A541" s="40">
        <v>501</v>
      </c>
      <c r="B541" s="50" t="s">
        <v>552</v>
      </c>
      <c r="C541" s="23"/>
      <c r="D541" s="24">
        <v>0</v>
      </c>
      <c r="E541" s="24">
        <v>0</v>
      </c>
      <c r="F541" s="24">
        <v>0</v>
      </c>
      <c r="G541" s="24">
        <v>0</v>
      </c>
      <c r="H541" s="24">
        <v>0</v>
      </c>
      <c r="I541" s="24">
        <v>0</v>
      </c>
      <c r="J541" s="15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2" hidden="1" customHeight="1" x14ac:dyDescent="0.3">
      <c r="A542" s="40">
        <v>502</v>
      </c>
      <c r="B542" s="50" t="s">
        <v>553</v>
      </c>
      <c r="C542" s="23"/>
      <c r="D542" s="24">
        <v>0</v>
      </c>
      <c r="E542" s="24">
        <v>0</v>
      </c>
      <c r="F542" s="24">
        <v>0</v>
      </c>
      <c r="G542" s="24">
        <v>0</v>
      </c>
      <c r="H542" s="24">
        <v>0</v>
      </c>
      <c r="I542" s="24">
        <v>0</v>
      </c>
      <c r="J542" s="15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2" hidden="1" customHeight="1" x14ac:dyDescent="0.3">
      <c r="A543" s="40">
        <v>503</v>
      </c>
      <c r="B543" s="50" t="s">
        <v>554</v>
      </c>
      <c r="C543" s="23"/>
      <c r="D543" s="24">
        <v>0</v>
      </c>
      <c r="E543" s="24">
        <v>0</v>
      </c>
      <c r="F543" s="24">
        <v>0</v>
      </c>
      <c r="G543" s="24">
        <v>0</v>
      </c>
      <c r="H543" s="24">
        <v>0</v>
      </c>
      <c r="I543" s="24">
        <v>0</v>
      </c>
      <c r="J543" s="15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2" hidden="1" customHeight="1" x14ac:dyDescent="0.3">
      <c r="A544" s="40">
        <v>504</v>
      </c>
      <c r="B544" s="50" t="s">
        <v>555</v>
      </c>
      <c r="C544" s="23"/>
      <c r="D544" s="24">
        <v>0</v>
      </c>
      <c r="E544" s="24">
        <v>0</v>
      </c>
      <c r="F544" s="24">
        <v>0</v>
      </c>
      <c r="G544" s="24">
        <v>0</v>
      </c>
      <c r="H544" s="24">
        <v>0</v>
      </c>
      <c r="I544" s="24">
        <v>0</v>
      </c>
      <c r="J544" s="15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2" hidden="1" customHeight="1" x14ac:dyDescent="0.3">
      <c r="A545" s="40">
        <v>505</v>
      </c>
      <c r="B545" s="50" t="s">
        <v>556</v>
      </c>
      <c r="C545" s="23"/>
      <c r="D545" s="24">
        <v>0</v>
      </c>
      <c r="E545" s="24">
        <v>0</v>
      </c>
      <c r="F545" s="24">
        <v>0</v>
      </c>
      <c r="G545" s="24">
        <v>0</v>
      </c>
      <c r="H545" s="24">
        <v>0</v>
      </c>
      <c r="I545" s="24">
        <v>0</v>
      </c>
      <c r="J545" s="15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2" customHeight="1" x14ac:dyDescent="0.3">
      <c r="A546" s="40">
        <v>506</v>
      </c>
      <c r="B546" s="50" t="s">
        <v>557</v>
      </c>
      <c r="C546" s="23"/>
      <c r="D546" s="24">
        <v>35579.800000000003</v>
      </c>
      <c r="E546" s="24">
        <v>34364.879999999997</v>
      </c>
      <c r="F546" s="24">
        <v>34364.879999999997</v>
      </c>
      <c r="G546" s="24">
        <v>34364.879999999997</v>
      </c>
      <c r="H546" s="24">
        <v>34364.879999999997</v>
      </c>
      <c r="I546" s="24">
        <v>34364.879999999997</v>
      </c>
      <c r="J546" s="15" t="s">
        <v>558</v>
      </c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2" hidden="1" customHeight="1" x14ac:dyDescent="0.3">
      <c r="A547" s="40">
        <v>507</v>
      </c>
      <c r="B547" s="50" t="s">
        <v>559</v>
      </c>
      <c r="C547" s="23"/>
      <c r="D547" s="24">
        <v>0</v>
      </c>
      <c r="E547" s="24">
        <v>0</v>
      </c>
      <c r="F547" s="24">
        <v>0</v>
      </c>
      <c r="G547" s="24">
        <v>0</v>
      </c>
      <c r="H547" s="24">
        <v>0</v>
      </c>
      <c r="I547" s="24">
        <v>0</v>
      </c>
      <c r="J547" s="15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2" hidden="1" customHeight="1" x14ac:dyDescent="0.3">
      <c r="A548" s="40">
        <v>508</v>
      </c>
      <c r="B548" s="50" t="s">
        <v>560</v>
      </c>
      <c r="C548" s="23"/>
      <c r="D548" s="24">
        <v>0</v>
      </c>
      <c r="E548" s="24">
        <v>0</v>
      </c>
      <c r="F548" s="24">
        <v>0</v>
      </c>
      <c r="G548" s="24">
        <v>0</v>
      </c>
      <c r="H548" s="24">
        <v>0</v>
      </c>
      <c r="I548" s="24">
        <v>0</v>
      </c>
      <c r="J548" s="15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2" hidden="1" customHeight="1" x14ac:dyDescent="0.3">
      <c r="A549" s="40">
        <v>509</v>
      </c>
      <c r="B549" s="50" t="s">
        <v>113</v>
      </c>
      <c r="C549" s="23"/>
      <c r="D549" s="24">
        <v>0</v>
      </c>
      <c r="E549" s="24">
        <v>0</v>
      </c>
      <c r="F549" s="24">
        <v>0</v>
      </c>
      <c r="G549" s="24">
        <v>0</v>
      </c>
      <c r="H549" s="24">
        <v>0</v>
      </c>
      <c r="I549" s="24">
        <v>0</v>
      </c>
      <c r="J549" s="15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2" hidden="1" customHeight="1" x14ac:dyDescent="0.3">
      <c r="A550" s="40">
        <v>510</v>
      </c>
      <c r="B550" s="50" t="s">
        <v>561</v>
      </c>
      <c r="C550" s="23"/>
      <c r="D550" s="24">
        <v>0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15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2" hidden="1" customHeight="1" x14ac:dyDescent="0.3">
      <c r="A551" s="40">
        <v>511</v>
      </c>
      <c r="B551" s="50" t="s">
        <v>562</v>
      </c>
      <c r="C551" s="23"/>
      <c r="D551" s="24">
        <v>0</v>
      </c>
      <c r="E551" s="24">
        <v>0</v>
      </c>
      <c r="F551" s="24">
        <v>0</v>
      </c>
      <c r="G551" s="24">
        <v>0</v>
      </c>
      <c r="H551" s="24">
        <v>0</v>
      </c>
      <c r="I551" s="24">
        <v>0</v>
      </c>
      <c r="J551" s="15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2" hidden="1" customHeight="1" x14ac:dyDescent="0.3">
      <c r="A552" s="40">
        <v>512</v>
      </c>
      <c r="B552" s="50" t="s">
        <v>563</v>
      </c>
      <c r="C552" s="23"/>
      <c r="D552" s="24">
        <v>0</v>
      </c>
      <c r="E552" s="24">
        <v>0</v>
      </c>
      <c r="F552" s="24">
        <v>0</v>
      </c>
      <c r="G552" s="24">
        <v>0</v>
      </c>
      <c r="H552" s="24">
        <v>0</v>
      </c>
      <c r="I552" s="24">
        <v>0</v>
      </c>
      <c r="J552" s="15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2" hidden="1" customHeight="1" x14ac:dyDescent="0.3">
      <c r="A553" s="40">
        <v>513</v>
      </c>
      <c r="B553" s="50" t="s">
        <v>564</v>
      </c>
      <c r="C553" s="23"/>
      <c r="D553" s="24">
        <v>0</v>
      </c>
      <c r="E553" s="24">
        <v>0</v>
      </c>
      <c r="F553" s="24">
        <v>0</v>
      </c>
      <c r="G553" s="24">
        <v>0</v>
      </c>
      <c r="H553" s="24">
        <v>0</v>
      </c>
      <c r="I553" s="24">
        <v>0</v>
      </c>
      <c r="J553" s="15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2" customHeight="1" x14ac:dyDescent="0.3">
      <c r="A554" s="40">
        <v>514</v>
      </c>
      <c r="B554" s="50" t="s">
        <v>565</v>
      </c>
      <c r="C554" s="23"/>
      <c r="D554" s="24">
        <v>97784</v>
      </c>
      <c r="E554" s="24">
        <v>89754</v>
      </c>
      <c r="F554" s="24">
        <v>81437</v>
      </c>
      <c r="G554" s="24">
        <v>80468</v>
      </c>
      <c r="H554" s="24">
        <v>80468</v>
      </c>
      <c r="I554" s="24">
        <v>80468</v>
      </c>
      <c r="J554" s="15" t="s">
        <v>566</v>
      </c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2" hidden="1" customHeight="1" x14ac:dyDescent="0.3">
      <c r="A555" s="40">
        <v>515</v>
      </c>
      <c r="B555" s="50" t="s">
        <v>567</v>
      </c>
      <c r="C555" s="23"/>
      <c r="D555" s="24">
        <v>0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15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2" hidden="1" customHeight="1" x14ac:dyDescent="0.3">
      <c r="A556" s="40">
        <v>516</v>
      </c>
      <c r="B556" s="50" t="s">
        <v>568</v>
      </c>
      <c r="C556" s="23"/>
      <c r="D556" s="24">
        <v>0</v>
      </c>
      <c r="E556" s="24">
        <v>0</v>
      </c>
      <c r="F556" s="24">
        <v>0</v>
      </c>
      <c r="G556" s="24">
        <v>0</v>
      </c>
      <c r="H556" s="24">
        <v>0</v>
      </c>
      <c r="I556" s="24">
        <v>0</v>
      </c>
      <c r="J556" s="15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2" hidden="1" customHeight="1" x14ac:dyDescent="0.3">
      <c r="A557" s="40">
        <v>520</v>
      </c>
      <c r="B557" s="50" t="s">
        <v>569</v>
      </c>
      <c r="C557" s="23"/>
      <c r="D557" s="24">
        <v>0</v>
      </c>
      <c r="E557" s="24">
        <v>0</v>
      </c>
      <c r="F557" s="24">
        <v>0</v>
      </c>
      <c r="G557" s="24">
        <v>0</v>
      </c>
      <c r="H557" s="24">
        <v>0</v>
      </c>
      <c r="I557" s="24">
        <v>0</v>
      </c>
      <c r="J557" s="15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2" hidden="1" customHeight="1" x14ac:dyDescent="0.3">
      <c r="A558" s="40">
        <v>524</v>
      </c>
      <c r="B558" s="50" t="s">
        <v>570</v>
      </c>
      <c r="C558" s="23"/>
      <c r="D558" s="24">
        <v>0</v>
      </c>
      <c r="E558" s="24">
        <v>0</v>
      </c>
      <c r="F558" s="24">
        <v>0</v>
      </c>
      <c r="G558" s="24">
        <v>0</v>
      </c>
      <c r="H558" s="24">
        <v>0</v>
      </c>
      <c r="I558" s="24">
        <v>0</v>
      </c>
      <c r="J558" s="15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2" hidden="1" customHeight="1" x14ac:dyDescent="0.3">
      <c r="A559" s="40">
        <v>524.1</v>
      </c>
      <c r="B559" s="50" t="s">
        <v>571</v>
      </c>
      <c r="C559" s="23"/>
      <c r="D559" s="24">
        <v>0</v>
      </c>
      <c r="E559" s="24">
        <v>0</v>
      </c>
      <c r="F559" s="24">
        <v>0</v>
      </c>
      <c r="G559" s="24">
        <v>0</v>
      </c>
      <c r="H559" s="24">
        <v>0</v>
      </c>
      <c r="I559" s="24">
        <v>0</v>
      </c>
      <c r="J559" s="15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2" hidden="1" customHeight="1" x14ac:dyDescent="0.3">
      <c r="A560" s="40">
        <v>530</v>
      </c>
      <c r="B560" s="50" t="s">
        <v>572</v>
      </c>
      <c r="C560" s="23"/>
      <c r="D560" s="24">
        <v>0</v>
      </c>
      <c r="E560" s="24">
        <v>0</v>
      </c>
      <c r="F560" s="24">
        <v>0</v>
      </c>
      <c r="G560" s="24">
        <v>0</v>
      </c>
      <c r="H560" s="24">
        <v>0</v>
      </c>
      <c r="I560" s="24">
        <v>0</v>
      </c>
      <c r="J560" s="15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2" hidden="1" customHeight="1" x14ac:dyDescent="0.3">
      <c r="A561" s="40">
        <v>533</v>
      </c>
      <c r="B561" s="50" t="s">
        <v>573</v>
      </c>
      <c r="C561" s="23"/>
      <c r="D561" s="24">
        <v>0</v>
      </c>
      <c r="E561" s="24">
        <v>0</v>
      </c>
      <c r="F561" s="24">
        <v>0</v>
      </c>
      <c r="G561" s="24">
        <v>0</v>
      </c>
      <c r="H561" s="24">
        <v>0</v>
      </c>
      <c r="I561" s="24">
        <v>0</v>
      </c>
      <c r="J561" s="15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2" hidden="1" customHeight="1" x14ac:dyDescent="0.3">
      <c r="A562" s="40">
        <v>534</v>
      </c>
      <c r="B562" s="50" t="s">
        <v>574</v>
      </c>
      <c r="C562" s="23"/>
      <c r="D562" s="24">
        <v>0</v>
      </c>
      <c r="E562" s="24">
        <v>0</v>
      </c>
      <c r="F562" s="24">
        <v>0</v>
      </c>
      <c r="G562" s="24">
        <v>0</v>
      </c>
      <c r="H562" s="24">
        <v>0</v>
      </c>
      <c r="I562" s="24">
        <v>0</v>
      </c>
      <c r="J562" s="15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2" hidden="1" customHeight="1" x14ac:dyDescent="0.3">
      <c r="A563" s="40">
        <v>535</v>
      </c>
      <c r="B563" s="50" t="s">
        <v>575</v>
      </c>
      <c r="C563" s="23"/>
      <c r="D563" s="24">
        <v>0</v>
      </c>
      <c r="E563" s="24">
        <v>0</v>
      </c>
      <c r="F563" s="24">
        <v>0</v>
      </c>
      <c r="G563" s="24">
        <v>0</v>
      </c>
      <c r="H563" s="24">
        <v>0</v>
      </c>
      <c r="I563" s="24">
        <v>0</v>
      </c>
      <c r="J563" s="15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2" hidden="1" customHeight="1" x14ac:dyDescent="0.3">
      <c r="A564" s="40">
        <v>558</v>
      </c>
      <c r="B564" s="50" t="s">
        <v>576</v>
      </c>
      <c r="C564" s="23"/>
      <c r="D564" s="24">
        <v>0</v>
      </c>
      <c r="E564" s="24">
        <v>0</v>
      </c>
      <c r="F564" s="24">
        <v>0</v>
      </c>
      <c r="G564" s="24">
        <v>0</v>
      </c>
      <c r="H564" s="24">
        <v>0</v>
      </c>
      <c r="I564" s="24">
        <v>0</v>
      </c>
      <c r="J564" s="15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2" hidden="1" customHeight="1" x14ac:dyDescent="0.3">
      <c r="A565" s="40">
        <v>590</v>
      </c>
      <c r="B565" s="50" t="s">
        <v>577</v>
      </c>
      <c r="C565" s="23"/>
      <c r="D565" s="24">
        <v>0</v>
      </c>
      <c r="E565" s="24">
        <v>0</v>
      </c>
      <c r="F565" s="24">
        <v>0</v>
      </c>
      <c r="G565" s="24">
        <v>0</v>
      </c>
      <c r="H565" s="24">
        <v>0</v>
      </c>
      <c r="I565" s="24">
        <v>0</v>
      </c>
      <c r="J565" s="15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2" hidden="1" customHeight="1" x14ac:dyDescent="0.3">
      <c r="A566" s="40">
        <v>599</v>
      </c>
      <c r="B566" s="50" t="s">
        <v>578</v>
      </c>
      <c r="C566" s="23"/>
      <c r="D566" s="24">
        <v>0</v>
      </c>
      <c r="E566" s="24">
        <v>0</v>
      </c>
      <c r="F566" s="24">
        <v>0</v>
      </c>
      <c r="G566" s="24">
        <v>0</v>
      </c>
      <c r="H566" s="24">
        <v>0</v>
      </c>
      <c r="I566" s="24">
        <v>0</v>
      </c>
      <c r="J566" s="15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2" hidden="1" customHeight="1" x14ac:dyDescent="0.3">
      <c r="A567" s="40">
        <v>599.1</v>
      </c>
      <c r="B567" s="50" t="s">
        <v>579</v>
      </c>
      <c r="C567" s="23"/>
      <c r="D567" s="24">
        <v>0</v>
      </c>
      <c r="E567" s="24">
        <v>0</v>
      </c>
      <c r="F567" s="24">
        <v>0</v>
      </c>
      <c r="G567" s="24">
        <v>0</v>
      </c>
      <c r="H567" s="24">
        <v>0</v>
      </c>
      <c r="I567" s="24">
        <v>0</v>
      </c>
      <c r="J567" s="15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2" hidden="1" customHeight="1" x14ac:dyDescent="0.3">
      <c r="A568" s="40"/>
      <c r="B568" s="50"/>
      <c r="C568" s="23"/>
      <c r="D568" s="24"/>
      <c r="E568" s="24"/>
      <c r="F568" s="24"/>
      <c r="G568" s="24"/>
      <c r="H568" s="24"/>
      <c r="I568" s="24"/>
      <c r="J568" s="15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2" customHeight="1" x14ac:dyDescent="0.3">
      <c r="A569" s="48"/>
      <c r="B569" s="49" t="s">
        <v>580</v>
      </c>
      <c r="C569" s="52">
        <f t="shared" ref="C569:I569" si="45">SUM(C539:C568)</f>
        <v>0</v>
      </c>
      <c r="D569" s="53">
        <f t="shared" si="45"/>
        <v>133363.79999999999</v>
      </c>
      <c r="E569" s="53">
        <f t="shared" si="45"/>
        <v>124118.88</v>
      </c>
      <c r="F569" s="53">
        <f t="shared" si="45"/>
        <v>115801.88</v>
      </c>
      <c r="G569" s="53">
        <f t="shared" si="45"/>
        <v>114832.88</v>
      </c>
      <c r="H569" s="53">
        <f t="shared" si="45"/>
        <v>114832.88</v>
      </c>
      <c r="I569" s="53">
        <f t="shared" si="45"/>
        <v>114832.88</v>
      </c>
      <c r="J569" s="29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2" customHeight="1" x14ac:dyDescent="0.3">
      <c r="A570" s="48"/>
      <c r="B570" s="49"/>
      <c r="C570" s="23"/>
      <c r="D570" s="24"/>
      <c r="E570" s="24"/>
      <c r="F570" s="24"/>
      <c r="G570" s="24"/>
      <c r="H570" s="24"/>
      <c r="I570" s="24"/>
      <c r="J570" s="15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2" customHeight="1" x14ac:dyDescent="0.3">
      <c r="A571" s="49" t="s">
        <v>31</v>
      </c>
      <c r="B571" s="20"/>
      <c r="C571" s="23"/>
      <c r="D571" s="24"/>
      <c r="E571" s="24"/>
      <c r="F571" s="24"/>
      <c r="G571" s="24"/>
      <c r="H571" s="24"/>
      <c r="I571" s="24"/>
      <c r="J571" s="15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2" hidden="1" customHeight="1" x14ac:dyDescent="0.3">
      <c r="A572" s="40" t="s">
        <v>74</v>
      </c>
      <c r="B572" s="50"/>
      <c r="C572" s="23"/>
      <c r="D572" s="24"/>
      <c r="E572" s="24"/>
      <c r="F572" s="24"/>
      <c r="G572" s="24"/>
      <c r="H572" s="24"/>
      <c r="I572" s="24"/>
      <c r="J572" s="15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2" hidden="1" customHeight="1" x14ac:dyDescent="0.3">
      <c r="A573" s="40">
        <v>600</v>
      </c>
      <c r="B573" s="50" t="s">
        <v>31</v>
      </c>
      <c r="C573" s="23"/>
      <c r="D573" s="24">
        <v>0</v>
      </c>
      <c r="E573" s="24">
        <v>0</v>
      </c>
      <c r="F573" s="24">
        <v>0</v>
      </c>
      <c r="G573" s="24">
        <v>0</v>
      </c>
      <c r="H573" s="24">
        <v>0</v>
      </c>
      <c r="I573" s="24">
        <v>0</v>
      </c>
      <c r="J573" s="15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2" hidden="1" customHeight="1" x14ac:dyDescent="0.3">
      <c r="A574" s="40">
        <v>601</v>
      </c>
      <c r="B574" s="50" t="s">
        <v>581</v>
      </c>
      <c r="C574" s="23"/>
      <c r="D574" s="24"/>
      <c r="E574" s="24"/>
      <c r="F574" s="24"/>
      <c r="G574" s="24"/>
      <c r="H574" s="24"/>
      <c r="I574" s="24"/>
      <c r="J574" s="15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2" hidden="1" customHeight="1" x14ac:dyDescent="0.3">
      <c r="A575" s="40">
        <v>602</v>
      </c>
      <c r="B575" s="50" t="s">
        <v>582</v>
      </c>
      <c r="C575" s="23"/>
      <c r="D575" s="24"/>
      <c r="E575" s="24"/>
      <c r="F575" s="24"/>
      <c r="G575" s="24"/>
      <c r="H575" s="24"/>
      <c r="I575" s="24"/>
      <c r="J575" s="15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2" hidden="1" customHeight="1" x14ac:dyDescent="0.3">
      <c r="A576" s="40">
        <v>603</v>
      </c>
      <c r="B576" s="50" t="s">
        <v>583</v>
      </c>
      <c r="C576" s="23"/>
      <c r="D576" s="24">
        <v>0</v>
      </c>
      <c r="E576" s="24">
        <v>0</v>
      </c>
      <c r="F576" s="24">
        <v>0</v>
      </c>
      <c r="G576" s="24">
        <v>0</v>
      </c>
      <c r="H576" s="24">
        <v>0</v>
      </c>
      <c r="I576" s="24">
        <v>0</v>
      </c>
      <c r="J576" s="15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2" customHeight="1" x14ac:dyDescent="0.3">
      <c r="A577" s="40">
        <v>604</v>
      </c>
      <c r="B577" s="50" t="s">
        <v>584</v>
      </c>
      <c r="C577" s="23"/>
      <c r="D577" s="24">
        <v>136595.871573615</v>
      </c>
      <c r="E577" s="24">
        <v>131146.90344659501</v>
      </c>
      <c r="F577" s="24">
        <v>125460.74807987</v>
      </c>
      <c r="G577" s="24">
        <v>119526.117828513</v>
      </c>
      <c r="H577" s="24">
        <v>113331.141759272</v>
      </c>
      <c r="I577" s="24">
        <v>106863.333489754</v>
      </c>
      <c r="J577" s="15" t="s">
        <v>585</v>
      </c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2" hidden="1" customHeight="1" x14ac:dyDescent="0.3">
      <c r="A578" s="40">
        <v>610</v>
      </c>
      <c r="B578" s="50" t="s">
        <v>586</v>
      </c>
      <c r="C578" s="23"/>
      <c r="D578" s="24"/>
      <c r="E578" s="24"/>
      <c r="F578" s="24"/>
      <c r="G578" s="24"/>
      <c r="H578" s="24"/>
      <c r="I578" s="24"/>
      <c r="J578" s="15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2" hidden="1" customHeight="1" x14ac:dyDescent="0.3">
      <c r="A579" s="40">
        <v>611</v>
      </c>
      <c r="B579" s="50" t="s">
        <v>587</v>
      </c>
      <c r="C579" s="23"/>
      <c r="D579" s="24">
        <v>0</v>
      </c>
      <c r="E579" s="24">
        <v>0</v>
      </c>
      <c r="F579" s="24">
        <v>0</v>
      </c>
      <c r="G579" s="24">
        <v>0</v>
      </c>
      <c r="H579" s="24">
        <v>0</v>
      </c>
      <c r="I579" s="24">
        <v>0</v>
      </c>
      <c r="J579" s="15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2" hidden="1" customHeight="1" x14ac:dyDescent="0.3">
      <c r="A580" s="40">
        <v>612</v>
      </c>
      <c r="B580" s="50" t="s">
        <v>588</v>
      </c>
      <c r="C580" s="23"/>
      <c r="D580" s="24"/>
      <c r="E580" s="24"/>
      <c r="F580" s="24"/>
      <c r="G580" s="24"/>
      <c r="H580" s="24"/>
      <c r="I580" s="24"/>
      <c r="J580" s="15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2" hidden="1" customHeight="1" x14ac:dyDescent="0.3">
      <c r="A581" s="40">
        <v>613</v>
      </c>
      <c r="B581" s="50" t="s">
        <v>589</v>
      </c>
      <c r="C581" s="23"/>
      <c r="D581" s="24">
        <v>0</v>
      </c>
      <c r="E581" s="24">
        <v>0</v>
      </c>
      <c r="F581" s="24">
        <v>0</v>
      </c>
      <c r="G581" s="24">
        <v>0</v>
      </c>
      <c r="H581" s="24">
        <v>0</v>
      </c>
      <c r="I581" s="24">
        <v>0</v>
      </c>
      <c r="J581" s="15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2" hidden="1" customHeight="1" x14ac:dyDescent="0.3">
      <c r="A582" s="40">
        <v>613.1</v>
      </c>
      <c r="B582" s="50" t="s">
        <v>590</v>
      </c>
      <c r="C582" s="23"/>
      <c r="D582" s="24">
        <v>0</v>
      </c>
      <c r="E582" s="24">
        <v>0</v>
      </c>
      <c r="F582" s="24">
        <v>0</v>
      </c>
      <c r="G582" s="24">
        <v>0</v>
      </c>
      <c r="H582" s="24">
        <v>0</v>
      </c>
      <c r="I582" s="24">
        <v>0</v>
      </c>
      <c r="J582" s="15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2" hidden="1" customHeight="1" x14ac:dyDescent="0.3">
      <c r="A583" s="40">
        <v>613.20000000000005</v>
      </c>
      <c r="B583" s="50" t="s">
        <v>591</v>
      </c>
      <c r="C583" s="23"/>
      <c r="D583" s="24">
        <v>0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15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2" hidden="1" customHeight="1" x14ac:dyDescent="0.3">
      <c r="A584" s="40">
        <v>613.29999999999995</v>
      </c>
      <c r="B584" s="50" t="s">
        <v>592</v>
      </c>
      <c r="C584" s="23"/>
      <c r="D584" s="24">
        <v>0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15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2" hidden="1" customHeight="1" x14ac:dyDescent="0.3">
      <c r="A585" s="40">
        <v>613.4</v>
      </c>
      <c r="B585" s="50" t="s">
        <v>593</v>
      </c>
      <c r="C585" s="23"/>
      <c r="D585" s="24">
        <v>0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15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2" hidden="1" customHeight="1" x14ac:dyDescent="0.3">
      <c r="A586" s="40">
        <v>613.5</v>
      </c>
      <c r="B586" s="50" t="s">
        <v>594</v>
      </c>
      <c r="C586" s="23"/>
      <c r="D586" s="24">
        <v>0</v>
      </c>
      <c r="E586" s="24">
        <v>0</v>
      </c>
      <c r="F586" s="24">
        <v>0</v>
      </c>
      <c r="G586" s="24">
        <v>0</v>
      </c>
      <c r="H586" s="24">
        <v>0</v>
      </c>
      <c r="I586" s="24">
        <v>0</v>
      </c>
      <c r="J586" s="15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2" hidden="1" customHeight="1" x14ac:dyDescent="0.3">
      <c r="A587" s="40">
        <v>620</v>
      </c>
      <c r="B587" s="50" t="s">
        <v>595</v>
      </c>
      <c r="C587" s="23"/>
      <c r="D587" s="24"/>
      <c r="E587" s="24"/>
      <c r="F587" s="24"/>
      <c r="G587" s="24"/>
      <c r="H587" s="24"/>
      <c r="I587" s="24"/>
      <c r="J587" s="15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2" hidden="1" customHeight="1" x14ac:dyDescent="0.3">
      <c r="A588" s="40">
        <v>699</v>
      </c>
      <c r="B588" s="50" t="s">
        <v>596</v>
      </c>
      <c r="C588" s="23"/>
      <c r="D588" s="24">
        <v>0</v>
      </c>
      <c r="E588" s="24">
        <v>0</v>
      </c>
      <c r="F588" s="24">
        <v>0</v>
      </c>
      <c r="G588" s="24">
        <v>0</v>
      </c>
      <c r="H588" s="24">
        <v>0</v>
      </c>
      <c r="I588" s="24">
        <v>0</v>
      </c>
      <c r="J588" s="15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2" hidden="1" customHeight="1" x14ac:dyDescent="0.3">
      <c r="A589" s="40"/>
      <c r="B589" s="50"/>
      <c r="C589" s="23"/>
      <c r="D589" s="24"/>
      <c r="E589" s="24"/>
      <c r="F589" s="24"/>
      <c r="G589" s="24"/>
      <c r="H589" s="24"/>
      <c r="I589" s="24"/>
      <c r="J589" s="15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2" customHeight="1" x14ac:dyDescent="0.3">
      <c r="A590" s="48"/>
      <c r="B590" s="49" t="s">
        <v>597</v>
      </c>
      <c r="C590" s="52">
        <f t="shared" ref="C590:I590" si="46">SUM(C572:C589)</f>
        <v>0</v>
      </c>
      <c r="D590" s="53">
        <f t="shared" si="46"/>
        <v>136595.871573615</v>
      </c>
      <c r="E590" s="53">
        <f t="shared" si="46"/>
        <v>131146.90344659501</v>
      </c>
      <c r="F590" s="53">
        <f t="shared" si="46"/>
        <v>125460.74807987</v>
      </c>
      <c r="G590" s="53">
        <f t="shared" si="46"/>
        <v>119526.117828513</v>
      </c>
      <c r="H590" s="53">
        <f t="shared" si="46"/>
        <v>113331.141759272</v>
      </c>
      <c r="I590" s="53">
        <f t="shared" si="46"/>
        <v>106863.333489754</v>
      </c>
      <c r="J590" s="29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2" customHeight="1" x14ac:dyDescent="0.3">
      <c r="A591" s="48"/>
      <c r="B591" s="49"/>
      <c r="C591" s="23"/>
      <c r="D591" s="24"/>
      <c r="E591" s="24"/>
      <c r="F591" s="24"/>
      <c r="G591" s="24"/>
      <c r="H591" s="24"/>
      <c r="I591" s="24"/>
      <c r="J591" s="15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2" customHeight="1" x14ac:dyDescent="0.3">
      <c r="A592" s="49" t="s">
        <v>32</v>
      </c>
      <c r="B592" s="20"/>
      <c r="C592" s="23"/>
      <c r="D592" s="24"/>
      <c r="E592" s="24"/>
      <c r="F592" s="24"/>
      <c r="G592" s="24"/>
      <c r="H592" s="24"/>
      <c r="I592" s="24"/>
      <c r="J592" s="15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2" hidden="1" customHeight="1" x14ac:dyDescent="0.3">
      <c r="A593" s="40" t="s">
        <v>74</v>
      </c>
      <c r="B593" s="50"/>
      <c r="C593" s="23"/>
      <c r="D593" s="24"/>
      <c r="E593" s="24"/>
      <c r="F593" s="24"/>
      <c r="G593" s="24"/>
      <c r="H593" s="24"/>
      <c r="I593" s="24"/>
      <c r="J593" s="15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2" hidden="1" customHeight="1" x14ac:dyDescent="0.3">
      <c r="A594" s="40">
        <v>700</v>
      </c>
      <c r="B594" s="50" t="s">
        <v>598</v>
      </c>
      <c r="C594" s="23"/>
      <c r="D594" s="24">
        <v>0</v>
      </c>
      <c r="E594" s="24">
        <v>0</v>
      </c>
      <c r="F594" s="24">
        <v>0</v>
      </c>
      <c r="G594" s="24">
        <v>0</v>
      </c>
      <c r="H594" s="24">
        <v>0</v>
      </c>
      <c r="I594" s="24">
        <v>0</v>
      </c>
      <c r="J594" s="15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2" hidden="1" customHeight="1" x14ac:dyDescent="0.3">
      <c r="A595" s="40">
        <v>701</v>
      </c>
      <c r="B595" s="50" t="s">
        <v>599</v>
      </c>
      <c r="C595" s="23"/>
      <c r="D595" s="24">
        <v>0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15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2" hidden="1" customHeight="1" x14ac:dyDescent="0.3">
      <c r="A596" s="40">
        <v>704</v>
      </c>
      <c r="B596" s="50" t="s">
        <v>600</v>
      </c>
      <c r="C596" s="23"/>
      <c r="D596" s="24">
        <v>0</v>
      </c>
      <c r="E596" s="24">
        <v>0</v>
      </c>
      <c r="F596" s="24">
        <v>0</v>
      </c>
      <c r="G596" s="24">
        <v>0</v>
      </c>
      <c r="H596" s="24">
        <v>0</v>
      </c>
      <c r="I596" s="24">
        <v>0</v>
      </c>
      <c r="J596" s="15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2" hidden="1" customHeight="1" x14ac:dyDescent="0.3">
      <c r="A597" s="40">
        <v>706</v>
      </c>
      <c r="B597" s="50" t="s">
        <v>601</v>
      </c>
      <c r="C597" s="23"/>
      <c r="D597" s="24">
        <v>0</v>
      </c>
      <c r="E597" s="24">
        <v>0</v>
      </c>
      <c r="F597" s="24">
        <v>0</v>
      </c>
      <c r="G597" s="24">
        <v>0</v>
      </c>
      <c r="H597" s="24">
        <v>0</v>
      </c>
      <c r="I597" s="24">
        <v>0</v>
      </c>
      <c r="J597" s="15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2" hidden="1" customHeight="1" x14ac:dyDescent="0.3">
      <c r="A598" s="40">
        <v>707</v>
      </c>
      <c r="B598" s="50" t="s">
        <v>602</v>
      </c>
      <c r="C598" s="23"/>
      <c r="D598" s="24">
        <v>0</v>
      </c>
      <c r="E598" s="24">
        <v>0</v>
      </c>
      <c r="F598" s="24">
        <v>0</v>
      </c>
      <c r="G598" s="24">
        <v>0</v>
      </c>
      <c r="H598" s="24">
        <v>0</v>
      </c>
      <c r="I598" s="24">
        <v>0</v>
      </c>
      <c r="J598" s="15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2" hidden="1" customHeight="1" x14ac:dyDescent="0.3">
      <c r="A599" s="40">
        <v>709</v>
      </c>
      <c r="B599" s="50" t="s">
        <v>603</v>
      </c>
      <c r="C599" s="23"/>
      <c r="D599" s="24">
        <v>0</v>
      </c>
      <c r="E599" s="24">
        <v>0</v>
      </c>
      <c r="F599" s="24">
        <v>0</v>
      </c>
      <c r="G599" s="24">
        <v>0</v>
      </c>
      <c r="H599" s="24">
        <v>0</v>
      </c>
      <c r="I599" s="24">
        <v>0</v>
      </c>
      <c r="J599" s="15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2" hidden="1" customHeight="1" x14ac:dyDescent="0.3">
      <c r="A600" s="40">
        <v>710</v>
      </c>
      <c r="B600" s="50" t="s">
        <v>604</v>
      </c>
      <c r="C600" s="23"/>
      <c r="D600" s="24">
        <v>0</v>
      </c>
      <c r="E600" s="24">
        <v>0</v>
      </c>
      <c r="F600" s="24">
        <v>0</v>
      </c>
      <c r="G600" s="24">
        <v>0</v>
      </c>
      <c r="H600" s="24">
        <v>0</v>
      </c>
      <c r="I600" s="24">
        <v>0</v>
      </c>
      <c r="J600" s="15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2" customHeight="1" x14ac:dyDescent="0.3">
      <c r="A601" s="40">
        <v>711</v>
      </c>
      <c r="B601" s="50" t="s">
        <v>605</v>
      </c>
      <c r="C601" s="23"/>
      <c r="D601" s="24">
        <v>10000</v>
      </c>
      <c r="E601" s="24">
        <v>5000</v>
      </c>
      <c r="F601" s="24">
        <v>10000</v>
      </c>
      <c r="G601" s="24">
        <v>5000</v>
      </c>
      <c r="H601" s="24">
        <v>5000</v>
      </c>
      <c r="I601" s="24">
        <v>5000</v>
      </c>
      <c r="J601" s="15" t="s">
        <v>606</v>
      </c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2" hidden="1" customHeight="1" x14ac:dyDescent="0.3">
      <c r="A602" s="40">
        <v>715</v>
      </c>
      <c r="B602" s="50" t="s">
        <v>607</v>
      </c>
      <c r="C602" s="23"/>
      <c r="D602" s="24">
        <v>0</v>
      </c>
      <c r="E602" s="24">
        <v>0</v>
      </c>
      <c r="F602" s="24">
        <v>0</v>
      </c>
      <c r="G602" s="24">
        <v>0</v>
      </c>
      <c r="H602" s="24">
        <v>0</v>
      </c>
      <c r="I602" s="24">
        <v>0</v>
      </c>
      <c r="J602" s="15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2" hidden="1" customHeight="1" x14ac:dyDescent="0.3">
      <c r="A603" s="40">
        <v>717</v>
      </c>
      <c r="B603" s="50" t="s">
        <v>608</v>
      </c>
      <c r="C603" s="23"/>
      <c r="D603" s="24">
        <v>0</v>
      </c>
      <c r="E603" s="24">
        <v>0</v>
      </c>
      <c r="F603" s="24">
        <v>0</v>
      </c>
      <c r="G603" s="24">
        <v>0</v>
      </c>
      <c r="H603" s="24">
        <v>0</v>
      </c>
      <c r="I603" s="24">
        <v>0</v>
      </c>
      <c r="J603" s="15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2" hidden="1" customHeight="1" x14ac:dyDescent="0.3">
      <c r="A604" s="40">
        <v>719</v>
      </c>
      <c r="B604" s="50" t="s">
        <v>609</v>
      </c>
      <c r="C604" s="23"/>
      <c r="D604" s="24">
        <v>0</v>
      </c>
      <c r="E604" s="24">
        <v>0</v>
      </c>
      <c r="F604" s="24">
        <v>0</v>
      </c>
      <c r="G604" s="24">
        <v>0</v>
      </c>
      <c r="H604" s="24">
        <v>0</v>
      </c>
      <c r="I604" s="24">
        <v>0</v>
      </c>
      <c r="J604" s="15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2" hidden="1" customHeight="1" x14ac:dyDescent="0.3">
      <c r="A605" s="40">
        <v>720</v>
      </c>
      <c r="B605" s="50" t="s">
        <v>610</v>
      </c>
      <c r="C605" s="23"/>
      <c r="D605" s="24">
        <v>0</v>
      </c>
      <c r="E605" s="24">
        <v>0</v>
      </c>
      <c r="F605" s="24">
        <v>0</v>
      </c>
      <c r="G605" s="24">
        <v>0</v>
      </c>
      <c r="H605" s="24">
        <v>0</v>
      </c>
      <c r="I605" s="24">
        <v>0</v>
      </c>
      <c r="J605" s="15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2" hidden="1" customHeight="1" x14ac:dyDescent="0.3">
      <c r="A606" s="40">
        <v>722</v>
      </c>
      <c r="B606" s="50" t="s">
        <v>611</v>
      </c>
      <c r="C606" s="23"/>
      <c r="D606" s="24">
        <v>0</v>
      </c>
      <c r="E606" s="24">
        <v>0</v>
      </c>
      <c r="F606" s="24">
        <v>0</v>
      </c>
      <c r="G606" s="24">
        <v>0</v>
      </c>
      <c r="H606" s="24">
        <v>0</v>
      </c>
      <c r="I606" s="24">
        <v>0</v>
      </c>
      <c r="J606" s="15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2" hidden="1" customHeight="1" x14ac:dyDescent="0.3">
      <c r="A607" s="40">
        <v>724</v>
      </c>
      <c r="B607" s="50" t="s">
        <v>612</v>
      </c>
      <c r="C607" s="23"/>
      <c r="D607" s="24">
        <v>0</v>
      </c>
      <c r="E607" s="24">
        <v>0</v>
      </c>
      <c r="F607" s="24">
        <v>0</v>
      </c>
      <c r="G607" s="24">
        <v>0</v>
      </c>
      <c r="H607" s="24">
        <v>0</v>
      </c>
      <c r="I607" s="24">
        <v>0</v>
      </c>
      <c r="J607" s="15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2" hidden="1" customHeight="1" x14ac:dyDescent="0.3">
      <c r="A608" s="40">
        <v>725</v>
      </c>
      <c r="B608" s="50" t="s">
        <v>613</v>
      </c>
      <c r="C608" s="23"/>
      <c r="D608" s="24">
        <v>0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15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2" hidden="1" customHeight="1" x14ac:dyDescent="0.3">
      <c r="A609" s="40">
        <v>729</v>
      </c>
      <c r="B609" s="50" t="s">
        <v>614</v>
      </c>
      <c r="C609" s="23"/>
      <c r="D609" s="24">
        <v>0</v>
      </c>
      <c r="E609" s="24">
        <v>0</v>
      </c>
      <c r="F609" s="24">
        <v>0</v>
      </c>
      <c r="G609" s="24">
        <v>0</v>
      </c>
      <c r="H609" s="24">
        <v>0</v>
      </c>
      <c r="I609" s="24">
        <v>0</v>
      </c>
      <c r="J609" s="15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2" hidden="1" customHeight="1" x14ac:dyDescent="0.3">
      <c r="A610" s="40">
        <v>730</v>
      </c>
      <c r="B610" s="50" t="s">
        <v>615</v>
      </c>
      <c r="C610" s="23"/>
      <c r="D610" s="24">
        <v>0</v>
      </c>
      <c r="E610" s="24">
        <v>0</v>
      </c>
      <c r="F610" s="24">
        <v>0</v>
      </c>
      <c r="G610" s="24">
        <v>0</v>
      </c>
      <c r="H610" s="24">
        <v>0</v>
      </c>
      <c r="I610" s="24">
        <v>0</v>
      </c>
      <c r="J610" s="15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2" hidden="1" customHeight="1" x14ac:dyDescent="0.3">
      <c r="A611" s="40">
        <v>735</v>
      </c>
      <c r="B611" s="50" t="s">
        <v>616</v>
      </c>
      <c r="C611" s="23"/>
      <c r="D611" s="24">
        <v>0</v>
      </c>
      <c r="E611" s="24">
        <v>0</v>
      </c>
      <c r="F611" s="24">
        <v>0</v>
      </c>
      <c r="G611" s="24">
        <v>0</v>
      </c>
      <c r="H611" s="24">
        <v>0</v>
      </c>
      <c r="I611" s="24">
        <v>0</v>
      </c>
      <c r="J611" s="15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2" hidden="1" customHeight="1" x14ac:dyDescent="0.3">
      <c r="A612" s="40">
        <v>790</v>
      </c>
      <c r="B612" s="50" t="s">
        <v>617</v>
      </c>
      <c r="C612" s="23"/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15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2" hidden="1" customHeight="1" x14ac:dyDescent="0.3">
      <c r="A613" s="40">
        <v>799</v>
      </c>
      <c r="B613" s="50" t="s">
        <v>618</v>
      </c>
      <c r="C613" s="23"/>
      <c r="D613" s="24">
        <v>0</v>
      </c>
      <c r="E613" s="24">
        <v>0</v>
      </c>
      <c r="F613" s="24">
        <v>0</v>
      </c>
      <c r="G613" s="24">
        <v>0</v>
      </c>
      <c r="H613" s="24">
        <v>0</v>
      </c>
      <c r="I613" s="24">
        <v>0</v>
      </c>
      <c r="J613" s="15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2" hidden="1" customHeight="1" x14ac:dyDescent="0.3">
      <c r="A614" s="40"/>
      <c r="B614" s="50"/>
      <c r="C614" s="23"/>
      <c r="D614" s="24"/>
      <c r="E614" s="24"/>
      <c r="F614" s="24"/>
      <c r="G614" s="24"/>
      <c r="H614" s="24"/>
      <c r="I614" s="24"/>
      <c r="J614" s="15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2" customHeight="1" x14ac:dyDescent="0.3">
      <c r="A615" s="48"/>
      <c r="B615" s="49" t="s">
        <v>619</v>
      </c>
      <c r="C615" s="52">
        <f t="shared" ref="C615:I615" si="47">SUM(C593:C614)</f>
        <v>0</v>
      </c>
      <c r="D615" s="53">
        <f t="shared" si="47"/>
        <v>10000</v>
      </c>
      <c r="E615" s="53">
        <f t="shared" si="47"/>
        <v>5000</v>
      </c>
      <c r="F615" s="53">
        <f t="shared" si="47"/>
        <v>10000</v>
      </c>
      <c r="G615" s="53">
        <f t="shared" si="47"/>
        <v>5000</v>
      </c>
      <c r="H615" s="53">
        <f t="shared" si="47"/>
        <v>5000</v>
      </c>
      <c r="I615" s="53">
        <f t="shared" si="47"/>
        <v>5000</v>
      </c>
      <c r="J615" s="29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2" customHeight="1" x14ac:dyDescent="0.3">
      <c r="A616" s="48"/>
      <c r="B616" s="49"/>
      <c r="C616" s="23"/>
      <c r="D616" s="24"/>
      <c r="E616" s="24"/>
      <c r="F616" s="24"/>
      <c r="G616" s="24"/>
      <c r="H616" s="24"/>
      <c r="I616" s="24"/>
      <c r="J616" s="15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2" hidden="1" customHeight="1" x14ac:dyDescent="0.3">
      <c r="A617" s="49" t="s">
        <v>33</v>
      </c>
      <c r="B617" s="20"/>
      <c r="C617" s="23"/>
      <c r="D617" s="24"/>
      <c r="E617" s="24"/>
      <c r="F617" s="24"/>
      <c r="G617" s="24"/>
      <c r="H617" s="24"/>
      <c r="I617" s="24"/>
      <c r="J617" s="15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2" hidden="1" customHeight="1" x14ac:dyDescent="0.3">
      <c r="A618" s="40">
        <v>0</v>
      </c>
      <c r="B618" s="50"/>
      <c r="C618" s="23">
        <v>0</v>
      </c>
      <c r="D618" s="24">
        <v>0</v>
      </c>
      <c r="E618" s="24">
        <v>0</v>
      </c>
      <c r="F618" s="24">
        <v>0</v>
      </c>
      <c r="G618" s="24">
        <v>0</v>
      </c>
      <c r="H618" s="24">
        <v>0</v>
      </c>
      <c r="I618" s="24">
        <v>0</v>
      </c>
      <c r="J618" s="15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2" hidden="1" customHeight="1" x14ac:dyDescent="0.3">
      <c r="A619" s="40">
        <v>0</v>
      </c>
      <c r="B619" s="50"/>
      <c r="C619" s="23">
        <v>0</v>
      </c>
      <c r="D619" s="24">
        <v>0</v>
      </c>
      <c r="E619" s="24">
        <v>0</v>
      </c>
      <c r="F619" s="24">
        <v>0</v>
      </c>
      <c r="G619" s="24">
        <v>0</v>
      </c>
      <c r="H619" s="24">
        <v>0</v>
      </c>
      <c r="I619" s="24">
        <v>0</v>
      </c>
      <c r="J619" s="15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2" hidden="1" customHeight="1" x14ac:dyDescent="0.3">
      <c r="A620" s="48"/>
      <c r="B620" s="49" t="s">
        <v>620</v>
      </c>
      <c r="C620" s="52">
        <f t="shared" ref="C620:I620" si="48">SUM(C618:C619)</f>
        <v>0</v>
      </c>
      <c r="D620" s="53">
        <f t="shared" si="48"/>
        <v>0</v>
      </c>
      <c r="E620" s="53">
        <f t="shared" si="48"/>
        <v>0</v>
      </c>
      <c r="F620" s="53">
        <f t="shared" si="48"/>
        <v>0</v>
      </c>
      <c r="G620" s="53">
        <f t="shared" si="48"/>
        <v>0</v>
      </c>
      <c r="H620" s="53">
        <f t="shared" si="48"/>
        <v>0</v>
      </c>
      <c r="I620" s="53">
        <f t="shared" si="48"/>
        <v>0</v>
      </c>
      <c r="J620" s="29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2" hidden="1" customHeight="1" x14ac:dyDescent="0.3">
      <c r="A621" s="48"/>
      <c r="B621" s="49"/>
      <c r="C621" s="23"/>
      <c r="D621" s="24"/>
      <c r="E621" s="24"/>
      <c r="F621" s="24"/>
      <c r="G621" s="24"/>
      <c r="H621" s="24"/>
      <c r="I621" s="24"/>
      <c r="J621" s="15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2" customHeight="1" x14ac:dyDescent="0.3">
      <c r="A622" s="51" t="s">
        <v>621</v>
      </c>
      <c r="B622" s="49"/>
      <c r="C622" s="52">
        <f t="shared" ref="C622:I622" si="49">C331+C350+C459+C536+C569+C590+C615+C620</f>
        <v>0</v>
      </c>
      <c r="D622" s="53">
        <f t="shared" si="49"/>
        <v>4416544.4114593035</v>
      </c>
      <c r="E622" s="53">
        <f t="shared" si="49"/>
        <v>5613171.951210225</v>
      </c>
      <c r="F622" s="53">
        <f t="shared" si="49"/>
        <v>5556664.4545872156</v>
      </c>
      <c r="G622" s="53">
        <f t="shared" si="49"/>
        <v>5661310.9477674654</v>
      </c>
      <c r="H622" s="53">
        <f t="shared" si="49"/>
        <v>5775599.3857077761</v>
      </c>
      <c r="I622" s="53">
        <f t="shared" si="49"/>
        <v>5893688.1200868515</v>
      </c>
      <c r="J622" s="29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2" customHeight="1" x14ac:dyDescent="0.3">
      <c r="A623" s="51"/>
      <c r="B623" s="26"/>
      <c r="C623" s="26"/>
      <c r="D623" s="30"/>
      <c r="E623" s="30"/>
      <c r="F623" s="30"/>
      <c r="G623" s="30"/>
      <c r="H623" s="30"/>
      <c r="I623" s="30"/>
      <c r="J623" s="29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2" customHeight="1" x14ac:dyDescent="0.3">
      <c r="A624" s="6"/>
      <c r="B624" s="2"/>
      <c r="C624" s="55"/>
      <c r="D624" s="2"/>
      <c r="E624" s="2"/>
      <c r="F624" s="2"/>
      <c r="G624" s="2"/>
      <c r="H624" s="2"/>
      <c r="I624" s="2"/>
      <c r="J624" s="15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 x14ac:dyDescent="0.3">
      <c r="A625" s="6"/>
      <c r="B625" s="2"/>
      <c r="C625" s="2"/>
      <c r="D625" s="2"/>
      <c r="E625" s="2"/>
      <c r="F625" s="2"/>
      <c r="G625" s="2"/>
      <c r="H625" s="2"/>
      <c r="I625" s="2"/>
      <c r="J625" s="15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 x14ac:dyDescent="0.3">
      <c r="A626" s="6"/>
      <c r="B626" s="2"/>
      <c r="C626" s="2"/>
      <c r="D626" s="2"/>
      <c r="E626" s="2"/>
      <c r="F626" s="2"/>
      <c r="G626" s="2"/>
      <c r="H626" s="2"/>
      <c r="I626" s="2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 x14ac:dyDescent="0.3">
      <c r="A627" s="6"/>
      <c r="B627" s="2"/>
      <c r="C627" s="2"/>
      <c r="D627" s="2"/>
      <c r="E627" s="2"/>
      <c r="F627" s="2"/>
      <c r="G627" s="2"/>
      <c r="H627" s="2"/>
      <c r="I627" s="2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 x14ac:dyDescent="0.3">
      <c r="A628" s="6"/>
      <c r="B628" s="2"/>
      <c r="C628" s="2"/>
      <c r="D628" s="2"/>
      <c r="E628" s="2"/>
      <c r="F628" s="2"/>
      <c r="G628" s="2"/>
      <c r="H628" s="2"/>
      <c r="I628" s="2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 x14ac:dyDescent="0.3">
      <c r="A629" s="6"/>
      <c r="B629" s="2"/>
      <c r="C629" s="2"/>
      <c r="D629" s="2"/>
      <c r="E629" s="2"/>
      <c r="F629" s="2"/>
      <c r="G629" s="2"/>
      <c r="H629" s="2"/>
      <c r="I629" s="2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 x14ac:dyDescent="0.3">
      <c r="A630" s="6"/>
      <c r="B630" s="2"/>
      <c r="C630" s="2"/>
      <c r="D630" s="2"/>
      <c r="E630" s="2"/>
      <c r="F630" s="2"/>
      <c r="G630" s="2"/>
      <c r="H630" s="2"/>
      <c r="I630" s="2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 x14ac:dyDescent="0.3">
      <c r="A631" s="6"/>
      <c r="B631" s="2"/>
      <c r="C631" s="2"/>
      <c r="D631" s="2"/>
      <c r="E631" s="2"/>
      <c r="F631" s="2"/>
      <c r="G631" s="2"/>
      <c r="H631" s="2"/>
      <c r="I631" s="2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 x14ac:dyDescent="0.3">
      <c r="A632" s="6"/>
      <c r="B632" s="2"/>
      <c r="C632" s="2"/>
      <c r="D632" s="2"/>
      <c r="E632" s="2"/>
      <c r="F632" s="2"/>
      <c r="G632" s="2"/>
      <c r="H632" s="2"/>
      <c r="I632" s="2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 x14ac:dyDescent="0.3">
      <c r="A633" s="6"/>
      <c r="B633" s="2"/>
      <c r="C633" s="2"/>
      <c r="D633" s="2"/>
      <c r="E633" s="2"/>
      <c r="F633" s="2"/>
      <c r="G633" s="2"/>
      <c r="H633" s="2"/>
      <c r="I633" s="2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 x14ac:dyDescent="0.3">
      <c r="A634" s="6"/>
      <c r="B634" s="2"/>
      <c r="C634" s="2"/>
      <c r="D634" s="2"/>
      <c r="E634" s="2"/>
      <c r="F634" s="2"/>
      <c r="G634" s="2"/>
      <c r="H634" s="2"/>
      <c r="I634" s="2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 x14ac:dyDescent="0.3">
      <c r="A635" s="6"/>
      <c r="B635" s="2"/>
      <c r="C635" s="2"/>
      <c r="D635" s="2"/>
      <c r="E635" s="2"/>
      <c r="F635" s="2"/>
      <c r="G635" s="2"/>
      <c r="H635" s="2"/>
      <c r="I635" s="2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 x14ac:dyDescent="0.3">
      <c r="A636" s="6"/>
      <c r="B636" s="2"/>
      <c r="C636" s="2"/>
      <c r="D636" s="2"/>
      <c r="E636" s="2"/>
      <c r="F636" s="2"/>
      <c r="G636" s="2"/>
      <c r="H636" s="2"/>
      <c r="I636" s="2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 x14ac:dyDescent="0.3">
      <c r="A637" s="6"/>
      <c r="B637" s="2"/>
      <c r="C637" s="2"/>
      <c r="D637" s="2"/>
      <c r="E637" s="2"/>
      <c r="F637" s="2"/>
      <c r="G637" s="2"/>
      <c r="H637" s="2"/>
      <c r="I637" s="2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 x14ac:dyDescent="0.3">
      <c r="A638" s="6"/>
      <c r="B638" s="2"/>
      <c r="C638" s="2"/>
      <c r="D638" s="2"/>
      <c r="E638" s="2"/>
      <c r="F638" s="2"/>
      <c r="G638" s="2"/>
      <c r="H638" s="2"/>
      <c r="I638" s="2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 x14ac:dyDescent="0.3">
      <c r="A639" s="6"/>
      <c r="B639" s="2"/>
      <c r="C639" s="2"/>
      <c r="D639" s="2"/>
      <c r="E639" s="2"/>
      <c r="F639" s="2"/>
      <c r="G639" s="2"/>
      <c r="H639" s="2"/>
      <c r="I639" s="2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 x14ac:dyDescent="0.3">
      <c r="A640" s="6"/>
      <c r="B640" s="2"/>
      <c r="C640" s="2"/>
      <c r="D640" s="2"/>
      <c r="E640" s="2"/>
      <c r="F640" s="2"/>
      <c r="G640" s="2"/>
      <c r="H640" s="2"/>
      <c r="I640" s="2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 x14ac:dyDescent="0.3">
      <c r="A641" s="6"/>
      <c r="B641" s="2"/>
      <c r="C641" s="2"/>
      <c r="D641" s="2"/>
      <c r="E641" s="2"/>
      <c r="F641" s="2"/>
      <c r="G641" s="2"/>
      <c r="H641" s="2"/>
      <c r="I641" s="2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 x14ac:dyDescent="0.3">
      <c r="A642" s="6"/>
      <c r="B642" s="2"/>
      <c r="C642" s="2"/>
      <c r="D642" s="2"/>
      <c r="E642" s="2"/>
      <c r="F642" s="2"/>
      <c r="G642" s="2"/>
      <c r="H642" s="2"/>
      <c r="I642" s="2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 x14ac:dyDescent="0.3">
      <c r="A643" s="6"/>
      <c r="B643" s="2"/>
      <c r="C643" s="2"/>
      <c r="D643" s="2"/>
      <c r="E643" s="2"/>
      <c r="F643" s="2"/>
      <c r="G643" s="2"/>
      <c r="H643" s="2"/>
      <c r="I643" s="2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 x14ac:dyDescent="0.3">
      <c r="A644" s="6"/>
      <c r="B644" s="2"/>
      <c r="C644" s="2"/>
      <c r="D644" s="2"/>
      <c r="E644" s="2"/>
      <c r="F644" s="2"/>
      <c r="G644" s="2"/>
      <c r="H644" s="2"/>
      <c r="I644" s="2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 x14ac:dyDescent="0.3">
      <c r="A645" s="6"/>
      <c r="B645" s="2"/>
      <c r="C645" s="2"/>
      <c r="D645" s="2"/>
      <c r="E645" s="2"/>
      <c r="F645" s="2"/>
      <c r="G645" s="2"/>
      <c r="H645" s="2"/>
      <c r="I645" s="2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 x14ac:dyDescent="0.3">
      <c r="A646" s="6"/>
      <c r="B646" s="2"/>
      <c r="C646" s="2"/>
      <c r="D646" s="2"/>
      <c r="E646" s="2"/>
      <c r="F646" s="2"/>
      <c r="G646" s="2"/>
      <c r="H646" s="2"/>
      <c r="I646" s="2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 x14ac:dyDescent="0.3">
      <c r="A647" s="6"/>
      <c r="B647" s="2"/>
      <c r="C647" s="2"/>
      <c r="D647" s="2"/>
      <c r="E647" s="2"/>
      <c r="F647" s="2"/>
      <c r="G647" s="2"/>
      <c r="H647" s="2"/>
      <c r="I647" s="2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 x14ac:dyDescent="0.3">
      <c r="A648" s="6"/>
      <c r="B648" s="2"/>
      <c r="C648" s="2"/>
      <c r="D648" s="2"/>
      <c r="E648" s="2"/>
      <c r="F648" s="2"/>
      <c r="G648" s="2"/>
      <c r="H648" s="2"/>
      <c r="I648" s="2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 x14ac:dyDescent="0.3">
      <c r="A649" s="6"/>
      <c r="B649" s="2"/>
      <c r="C649" s="2"/>
      <c r="D649" s="2"/>
      <c r="E649" s="2"/>
      <c r="F649" s="2"/>
      <c r="G649" s="2"/>
      <c r="H649" s="2"/>
      <c r="I649" s="2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 x14ac:dyDescent="0.3">
      <c r="A650" s="6"/>
      <c r="B650" s="2"/>
      <c r="C650" s="2"/>
      <c r="D650" s="2"/>
      <c r="E650" s="2"/>
      <c r="F650" s="2"/>
      <c r="G650" s="2"/>
      <c r="H650" s="2"/>
      <c r="I650" s="2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 x14ac:dyDescent="0.3">
      <c r="A651" s="6"/>
      <c r="B651" s="2"/>
      <c r="C651" s="2"/>
      <c r="D651" s="2"/>
      <c r="E651" s="2"/>
      <c r="F651" s="2"/>
      <c r="G651" s="2"/>
      <c r="H651" s="2"/>
      <c r="I651" s="2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 x14ac:dyDescent="0.3">
      <c r="A652" s="6"/>
      <c r="B652" s="2"/>
      <c r="C652" s="2"/>
      <c r="D652" s="2"/>
      <c r="E652" s="2"/>
      <c r="F652" s="2"/>
      <c r="G652" s="2"/>
      <c r="H652" s="2"/>
      <c r="I652" s="2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 x14ac:dyDescent="0.3">
      <c r="A653" s="6"/>
      <c r="B653" s="2"/>
      <c r="C653" s="2"/>
      <c r="D653" s="2"/>
      <c r="E653" s="2"/>
      <c r="F653" s="2"/>
      <c r="G653" s="2"/>
      <c r="H653" s="2"/>
      <c r="I653" s="2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 x14ac:dyDescent="0.3">
      <c r="A654" s="6"/>
      <c r="B654" s="2"/>
      <c r="C654" s="2"/>
      <c r="D654" s="2"/>
      <c r="E654" s="2"/>
      <c r="F654" s="2"/>
      <c r="G654" s="2"/>
      <c r="H654" s="2"/>
      <c r="I654" s="2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 x14ac:dyDescent="0.3">
      <c r="A655" s="6"/>
      <c r="B655" s="2"/>
      <c r="C655" s="2"/>
      <c r="D655" s="2"/>
      <c r="E655" s="2"/>
      <c r="F655" s="2"/>
      <c r="G655" s="2"/>
      <c r="H655" s="2"/>
      <c r="I655" s="2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 x14ac:dyDescent="0.3">
      <c r="A656" s="6"/>
      <c r="B656" s="2"/>
      <c r="C656" s="2"/>
      <c r="D656" s="2"/>
      <c r="E656" s="2"/>
      <c r="F656" s="2"/>
      <c r="G656" s="2"/>
      <c r="H656" s="2"/>
      <c r="I656" s="2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 x14ac:dyDescent="0.3">
      <c r="A657" s="6"/>
      <c r="B657" s="2"/>
      <c r="C657" s="2"/>
      <c r="D657" s="2"/>
      <c r="E657" s="2"/>
      <c r="F657" s="2"/>
      <c r="G657" s="2"/>
      <c r="H657" s="2"/>
      <c r="I657" s="2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 x14ac:dyDescent="0.3">
      <c r="A658" s="6"/>
      <c r="B658" s="2"/>
      <c r="C658" s="2"/>
      <c r="D658" s="2"/>
      <c r="E658" s="2"/>
      <c r="F658" s="2"/>
      <c r="G658" s="2"/>
      <c r="H658" s="2"/>
      <c r="I658" s="2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 x14ac:dyDescent="0.3">
      <c r="A659" s="6"/>
      <c r="B659" s="2"/>
      <c r="C659" s="2"/>
      <c r="D659" s="2"/>
      <c r="E659" s="2"/>
      <c r="F659" s="2"/>
      <c r="G659" s="2"/>
      <c r="H659" s="2"/>
      <c r="I659" s="2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 x14ac:dyDescent="0.3">
      <c r="A660" s="6"/>
      <c r="B660" s="2"/>
      <c r="C660" s="2"/>
      <c r="D660" s="2"/>
      <c r="E660" s="2"/>
      <c r="F660" s="2"/>
      <c r="G660" s="2"/>
      <c r="H660" s="2"/>
      <c r="I660" s="2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 x14ac:dyDescent="0.3">
      <c r="A661" s="6"/>
      <c r="B661" s="2"/>
      <c r="C661" s="2"/>
      <c r="D661" s="2"/>
      <c r="E661" s="2"/>
      <c r="F661" s="2"/>
      <c r="G661" s="2"/>
      <c r="H661" s="2"/>
      <c r="I661" s="2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 x14ac:dyDescent="0.3">
      <c r="A662" s="6"/>
      <c r="B662" s="2"/>
      <c r="C662" s="2"/>
      <c r="D662" s="2"/>
      <c r="E662" s="2"/>
      <c r="F662" s="2"/>
      <c r="G662" s="2"/>
      <c r="H662" s="2"/>
      <c r="I662" s="2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 x14ac:dyDescent="0.3">
      <c r="A663" s="6"/>
      <c r="B663" s="2"/>
      <c r="C663" s="2"/>
      <c r="D663" s="2"/>
      <c r="E663" s="2"/>
      <c r="F663" s="2"/>
      <c r="G663" s="2"/>
      <c r="H663" s="2"/>
      <c r="I663" s="2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 x14ac:dyDescent="0.3">
      <c r="A664" s="6"/>
      <c r="B664" s="2"/>
      <c r="C664" s="2"/>
      <c r="D664" s="2"/>
      <c r="E664" s="2"/>
      <c r="F664" s="2"/>
      <c r="G664" s="2"/>
      <c r="H664" s="2"/>
      <c r="I664" s="2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 x14ac:dyDescent="0.3">
      <c r="A665" s="6"/>
      <c r="B665" s="2"/>
      <c r="C665" s="2"/>
      <c r="D665" s="2"/>
      <c r="E665" s="2"/>
      <c r="F665" s="2"/>
      <c r="G665" s="2"/>
      <c r="H665" s="2"/>
      <c r="I665" s="2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 x14ac:dyDescent="0.3">
      <c r="A666" s="6"/>
      <c r="B666" s="2"/>
      <c r="C666" s="2"/>
      <c r="D666" s="2"/>
      <c r="E666" s="2"/>
      <c r="F666" s="2"/>
      <c r="G666" s="2"/>
      <c r="H666" s="2"/>
      <c r="I666" s="2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 x14ac:dyDescent="0.3">
      <c r="A667" s="6"/>
      <c r="B667" s="2"/>
      <c r="C667" s="2"/>
      <c r="D667" s="2"/>
      <c r="E667" s="2"/>
      <c r="F667" s="2"/>
      <c r="G667" s="2"/>
      <c r="H667" s="2"/>
      <c r="I667" s="2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 x14ac:dyDescent="0.3">
      <c r="A668" s="6"/>
      <c r="B668" s="2"/>
      <c r="C668" s="2"/>
      <c r="D668" s="2"/>
      <c r="E668" s="2"/>
      <c r="F668" s="2"/>
      <c r="G668" s="2"/>
      <c r="H668" s="2"/>
      <c r="I668" s="2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 x14ac:dyDescent="0.3">
      <c r="A669" s="6"/>
      <c r="B669" s="2"/>
      <c r="C669" s="2"/>
      <c r="D669" s="2"/>
      <c r="E669" s="2"/>
      <c r="F669" s="2"/>
      <c r="G669" s="2"/>
      <c r="H669" s="2"/>
      <c r="I669" s="2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 x14ac:dyDescent="0.3">
      <c r="A670" s="6"/>
      <c r="B670" s="2"/>
      <c r="C670" s="2"/>
      <c r="D670" s="2"/>
      <c r="E670" s="2"/>
      <c r="F670" s="2"/>
      <c r="G670" s="2"/>
      <c r="H670" s="2"/>
      <c r="I670" s="2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 x14ac:dyDescent="0.3">
      <c r="A671" s="6"/>
      <c r="B671" s="2"/>
      <c r="C671" s="2"/>
      <c r="D671" s="2"/>
      <c r="E671" s="2"/>
      <c r="F671" s="2"/>
      <c r="G671" s="2"/>
      <c r="H671" s="2"/>
      <c r="I671" s="2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 x14ac:dyDescent="0.3">
      <c r="A672" s="6"/>
      <c r="B672" s="2"/>
      <c r="C672" s="2"/>
      <c r="D672" s="2"/>
      <c r="E672" s="2"/>
      <c r="F672" s="2"/>
      <c r="G672" s="2"/>
      <c r="H672" s="2"/>
      <c r="I672" s="2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 x14ac:dyDescent="0.3">
      <c r="A673" s="6"/>
      <c r="B673" s="2"/>
      <c r="C673" s="2"/>
      <c r="D673" s="2"/>
      <c r="E673" s="2"/>
      <c r="F673" s="2"/>
      <c r="G673" s="2"/>
      <c r="H673" s="2"/>
      <c r="I673" s="2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 x14ac:dyDescent="0.3">
      <c r="A674" s="6"/>
      <c r="B674" s="2"/>
      <c r="C674" s="2"/>
      <c r="D674" s="2"/>
      <c r="E674" s="2"/>
      <c r="F674" s="2"/>
      <c r="G674" s="2"/>
      <c r="H674" s="2"/>
      <c r="I674" s="2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 x14ac:dyDescent="0.3">
      <c r="A675" s="6"/>
      <c r="B675" s="2"/>
      <c r="C675" s="2"/>
      <c r="D675" s="2"/>
      <c r="E675" s="2"/>
      <c r="F675" s="2"/>
      <c r="G675" s="2"/>
      <c r="H675" s="2"/>
      <c r="I675" s="2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 x14ac:dyDescent="0.3">
      <c r="A676" s="6"/>
      <c r="B676" s="2"/>
      <c r="C676" s="2"/>
      <c r="D676" s="2"/>
      <c r="E676" s="2"/>
      <c r="F676" s="2"/>
      <c r="G676" s="2"/>
      <c r="H676" s="2"/>
      <c r="I676" s="2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 x14ac:dyDescent="0.3">
      <c r="A677" s="6"/>
      <c r="B677" s="2"/>
      <c r="C677" s="2"/>
      <c r="D677" s="2"/>
      <c r="E677" s="2"/>
      <c r="F677" s="2"/>
      <c r="G677" s="2"/>
      <c r="H677" s="2"/>
      <c r="I677" s="2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 x14ac:dyDescent="0.3">
      <c r="A678" s="6"/>
      <c r="B678" s="2"/>
      <c r="C678" s="2"/>
      <c r="D678" s="2"/>
      <c r="E678" s="2"/>
      <c r="F678" s="2"/>
      <c r="G678" s="2"/>
      <c r="H678" s="2"/>
      <c r="I678" s="2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 x14ac:dyDescent="0.3">
      <c r="A679" s="6"/>
      <c r="B679" s="2"/>
      <c r="C679" s="2"/>
      <c r="D679" s="2"/>
      <c r="E679" s="2"/>
      <c r="F679" s="2"/>
      <c r="G679" s="2"/>
      <c r="H679" s="2"/>
      <c r="I679" s="2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 x14ac:dyDescent="0.3">
      <c r="A680" s="6"/>
      <c r="B680" s="2"/>
      <c r="C680" s="2"/>
      <c r="D680" s="2"/>
      <c r="E680" s="2"/>
      <c r="F680" s="2"/>
      <c r="G680" s="2"/>
      <c r="H680" s="2"/>
      <c r="I680" s="2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 x14ac:dyDescent="0.3">
      <c r="A681" s="6"/>
      <c r="B681" s="2"/>
      <c r="C681" s="2"/>
      <c r="D681" s="2"/>
      <c r="E681" s="2"/>
      <c r="F681" s="2"/>
      <c r="G681" s="2"/>
      <c r="H681" s="2"/>
      <c r="I681" s="2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 x14ac:dyDescent="0.3">
      <c r="A682" s="6"/>
      <c r="B682" s="2"/>
      <c r="C682" s="2"/>
      <c r="D682" s="2"/>
      <c r="E682" s="2"/>
      <c r="F682" s="2"/>
      <c r="G682" s="2"/>
      <c r="H682" s="2"/>
      <c r="I682" s="2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 x14ac:dyDescent="0.3">
      <c r="A683" s="6"/>
      <c r="B683" s="2"/>
      <c r="C683" s="2"/>
      <c r="D683" s="2"/>
      <c r="E683" s="2"/>
      <c r="F683" s="2"/>
      <c r="G683" s="2"/>
      <c r="H683" s="2"/>
      <c r="I683" s="2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 x14ac:dyDescent="0.3">
      <c r="A684" s="6"/>
      <c r="B684" s="2"/>
      <c r="C684" s="2"/>
      <c r="D684" s="2"/>
      <c r="E684" s="2"/>
      <c r="F684" s="2"/>
      <c r="G684" s="2"/>
      <c r="H684" s="2"/>
      <c r="I684" s="2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 x14ac:dyDescent="0.3">
      <c r="A685" s="6"/>
      <c r="B685" s="2"/>
      <c r="C685" s="2"/>
      <c r="D685" s="2"/>
      <c r="E685" s="2"/>
      <c r="F685" s="2"/>
      <c r="G685" s="2"/>
      <c r="H685" s="2"/>
      <c r="I685" s="2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 x14ac:dyDescent="0.3">
      <c r="A686" s="6"/>
      <c r="B686" s="2"/>
      <c r="C686" s="2"/>
      <c r="D686" s="2"/>
      <c r="E686" s="2"/>
      <c r="F686" s="2"/>
      <c r="G686" s="2"/>
      <c r="H686" s="2"/>
      <c r="I686" s="2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 x14ac:dyDescent="0.3">
      <c r="A687" s="6"/>
      <c r="B687" s="2"/>
      <c r="C687" s="2"/>
      <c r="D687" s="2"/>
      <c r="E687" s="2"/>
      <c r="F687" s="2"/>
      <c r="G687" s="2"/>
      <c r="H687" s="2"/>
      <c r="I687" s="2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 x14ac:dyDescent="0.3">
      <c r="A688" s="6"/>
      <c r="B688" s="2"/>
      <c r="C688" s="2"/>
      <c r="D688" s="2"/>
      <c r="E688" s="2"/>
      <c r="F688" s="2"/>
      <c r="G688" s="2"/>
      <c r="H688" s="2"/>
      <c r="I688" s="2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 x14ac:dyDescent="0.3">
      <c r="A689" s="6"/>
      <c r="B689" s="2"/>
      <c r="C689" s="2"/>
      <c r="D689" s="2"/>
      <c r="E689" s="2"/>
      <c r="F689" s="2"/>
      <c r="G689" s="2"/>
      <c r="H689" s="2"/>
      <c r="I689" s="2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 x14ac:dyDescent="0.3">
      <c r="A690" s="6"/>
      <c r="B690" s="2"/>
      <c r="C690" s="2"/>
      <c r="D690" s="2"/>
      <c r="E690" s="2"/>
      <c r="F690" s="2"/>
      <c r="G690" s="2"/>
      <c r="H690" s="2"/>
      <c r="I690" s="2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 x14ac:dyDescent="0.3">
      <c r="A691" s="6"/>
      <c r="B691" s="2"/>
      <c r="C691" s="2"/>
      <c r="D691" s="2"/>
      <c r="E691" s="2"/>
      <c r="F691" s="2"/>
      <c r="G691" s="2"/>
      <c r="H691" s="2"/>
      <c r="I691" s="2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 x14ac:dyDescent="0.3">
      <c r="A692" s="6"/>
      <c r="B692" s="2"/>
      <c r="C692" s="2"/>
      <c r="D692" s="2"/>
      <c r="E692" s="2"/>
      <c r="F692" s="2"/>
      <c r="G692" s="2"/>
      <c r="H692" s="2"/>
      <c r="I692" s="2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 x14ac:dyDescent="0.3">
      <c r="A693" s="6"/>
      <c r="B693" s="2"/>
      <c r="C693" s="2"/>
      <c r="D693" s="2"/>
      <c r="E693" s="2"/>
      <c r="F693" s="2"/>
      <c r="G693" s="2"/>
      <c r="H693" s="2"/>
      <c r="I693" s="2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 x14ac:dyDescent="0.3">
      <c r="A694" s="6"/>
      <c r="B694" s="2"/>
      <c r="C694" s="2"/>
      <c r="D694" s="2"/>
      <c r="E694" s="2"/>
      <c r="F694" s="2"/>
      <c r="G694" s="2"/>
      <c r="H694" s="2"/>
      <c r="I694" s="2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 x14ac:dyDescent="0.3">
      <c r="A695" s="6"/>
      <c r="B695" s="2"/>
      <c r="C695" s="2"/>
      <c r="D695" s="2"/>
      <c r="E695" s="2"/>
      <c r="F695" s="2"/>
      <c r="G695" s="2"/>
      <c r="H695" s="2"/>
      <c r="I695" s="2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 x14ac:dyDescent="0.3">
      <c r="A696" s="6"/>
      <c r="B696" s="2"/>
      <c r="C696" s="2"/>
      <c r="D696" s="2"/>
      <c r="E696" s="2"/>
      <c r="F696" s="2"/>
      <c r="G696" s="2"/>
      <c r="H696" s="2"/>
      <c r="I696" s="2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 x14ac:dyDescent="0.3">
      <c r="A697" s="6"/>
      <c r="B697" s="2"/>
      <c r="C697" s="2"/>
      <c r="D697" s="2"/>
      <c r="E697" s="2"/>
      <c r="F697" s="2"/>
      <c r="G697" s="2"/>
      <c r="H697" s="2"/>
      <c r="I697" s="2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 x14ac:dyDescent="0.3">
      <c r="A698" s="6"/>
      <c r="B698" s="2"/>
      <c r="C698" s="2"/>
      <c r="D698" s="2"/>
      <c r="E698" s="2"/>
      <c r="F698" s="2"/>
      <c r="G698" s="2"/>
      <c r="H698" s="2"/>
      <c r="I698" s="2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 x14ac:dyDescent="0.3">
      <c r="A699" s="6"/>
      <c r="B699" s="2"/>
      <c r="C699" s="2"/>
      <c r="D699" s="2"/>
      <c r="E699" s="2"/>
      <c r="F699" s="2"/>
      <c r="G699" s="2"/>
      <c r="H699" s="2"/>
      <c r="I699" s="2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 x14ac:dyDescent="0.3">
      <c r="A700" s="6"/>
      <c r="B700" s="2"/>
      <c r="C700" s="2"/>
      <c r="D700" s="2"/>
      <c r="E700" s="2"/>
      <c r="F700" s="2"/>
      <c r="G700" s="2"/>
      <c r="H700" s="2"/>
      <c r="I700" s="2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 x14ac:dyDescent="0.3">
      <c r="A701" s="6"/>
      <c r="B701" s="2"/>
      <c r="C701" s="2"/>
      <c r="D701" s="2"/>
      <c r="E701" s="2"/>
      <c r="F701" s="2"/>
      <c r="G701" s="2"/>
      <c r="H701" s="2"/>
      <c r="I701" s="2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 x14ac:dyDescent="0.3">
      <c r="A702" s="6"/>
      <c r="B702" s="2"/>
      <c r="C702" s="2"/>
      <c r="D702" s="2"/>
      <c r="E702" s="2"/>
      <c r="F702" s="2"/>
      <c r="G702" s="2"/>
      <c r="H702" s="2"/>
      <c r="I702" s="2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 x14ac:dyDescent="0.3">
      <c r="A703" s="6"/>
      <c r="B703" s="2"/>
      <c r="C703" s="2"/>
      <c r="D703" s="2"/>
      <c r="E703" s="2"/>
      <c r="F703" s="2"/>
      <c r="G703" s="2"/>
      <c r="H703" s="2"/>
      <c r="I703" s="2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 x14ac:dyDescent="0.3">
      <c r="A704" s="6"/>
      <c r="B704" s="2"/>
      <c r="C704" s="2"/>
      <c r="D704" s="2"/>
      <c r="E704" s="2"/>
      <c r="F704" s="2"/>
      <c r="G704" s="2"/>
      <c r="H704" s="2"/>
      <c r="I704" s="2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 x14ac:dyDescent="0.3">
      <c r="A705" s="6"/>
      <c r="B705" s="2"/>
      <c r="C705" s="2"/>
      <c r="D705" s="2"/>
      <c r="E705" s="2"/>
      <c r="F705" s="2"/>
      <c r="G705" s="2"/>
      <c r="H705" s="2"/>
      <c r="I705" s="2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 x14ac:dyDescent="0.3">
      <c r="A706" s="6"/>
      <c r="B706" s="2"/>
      <c r="C706" s="2"/>
      <c r="D706" s="2"/>
      <c r="E706" s="2"/>
      <c r="F706" s="2"/>
      <c r="G706" s="2"/>
      <c r="H706" s="2"/>
      <c r="I706" s="2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 x14ac:dyDescent="0.3">
      <c r="A707" s="6"/>
      <c r="B707" s="2"/>
      <c r="C707" s="2"/>
      <c r="D707" s="2"/>
      <c r="E707" s="2"/>
      <c r="F707" s="2"/>
      <c r="G707" s="2"/>
      <c r="H707" s="2"/>
      <c r="I707" s="2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 x14ac:dyDescent="0.3">
      <c r="A708" s="6"/>
      <c r="B708" s="2"/>
      <c r="C708" s="2"/>
      <c r="D708" s="2"/>
      <c r="E708" s="2"/>
      <c r="F708" s="2"/>
      <c r="G708" s="2"/>
      <c r="H708" s="2"/>
      <c r="I708" s="2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 x14ac:dyDescent="0.3">
      <c r="A709" s="6"/>
      <c r="B709" s="2"/>
      <c r="C709" s="2"/>
      <c r="D709" s="2"/>
      <c r="E709" s="2"/>
      <c r="F709" s="2"/>
      <c r="G709" s="2"/>
      <c r="H709" s="2"/>
      <c r="I709" s="2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 x14ac:dyDescent="0.3">
      <c r="A710" s="6"/>
      <c r="B710" s="2"/>
      <c r="C710" s="2"/>
      <c r="D710" s="2"/>
      <c r="E710" s="2"/>
      <c r="F710" s="2"/>
      <c r="G710" s="2"/>
      <c r="H710" s="2"/>
      <c r="I710" s="2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 x14ac:dyDescent="0.3">
      <c r="A711" s="6"/>
      <c r="B711" s="2"/>
      <c r="C711" s="2"/>
      <c r="D711" s="2"/>
      <c r="E711" s="2"/>
      <c r="F711" s="2"/>
      <c r="G711" s="2"/>
      <c r="H711" s="2"/>
      <c r="I711" s="2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 x14ac:dyDescent="0.3">
      <c r="A712" s="6"/>
      <c r="B712" s="2"/>
      <c r="C712" s="2"/>
      <c r="D712" s="2"/>
      <c r="E712" s="2"/>
      <c r="F712" s="2"/>
      <c r="G712" s="2"/>
      <c r="H712" s="2"/>
      <c r="I712" s="2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 x14ac:dyDescent="0.3">
      <c r="A713" s="6"/>
      <c r="B713" s="2"/>
      <c r="C713" s="2"/>
      <c r="D713" s="2"/>
      <c r="E713" s="2"/>
      <c r="F713" s="2"/>
      <c r="G713" s="2"/>
      <c r="H713" s="2"/>
      <c r="I713" s="2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 x14ac:dyDescent="0.3">
      <c r="A714" s="6"/>
      <c r="B714" s="2"/>
      <c r="C714" s="2"/>
      <c r="D714" s="2"/>
      <c r="E714" s="2"/>
      <c r="F714" s="2"/>
      <c r="G714" s="2"/>
      <c r="H714" s="2"/>
      <c r="I714" s="2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 x14ac:dyDescent="0.3">
      <c r="A715" s="6"/>
      <c r="B715" s="2"/>
      <c r="C715" s="2"/>
      <c r="D715" s="2"/>
      <c r="E715" s="2"/>
      <c r="F715" s="2"/>
      <c r="G715" s="2"/>
      <c r="H715" s="2"/>
      <c r="I715" s="2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 x14ac:dyDescent="0.3">
      <c r="A716" s="6"/>
      <c r="B716" s="2"/>
      <c r="C716" s="2"/>
      <c r="D716" s="2"/>
      <c r="E716" s="2"/>
      <c r="F716" s="2"/>
      <c r="G716" s="2"/>
      <c r="H716" s="2"/>
      <c r="I716" s="2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 x14ac:dyDescent="0.3">
      <c r="A717" s="6"/>
      <c r="B717" s="2"/>
      <c r="C717" s="2"/>
      <c r="D717" s="2"/>
      <c r="E717" s="2"/>
      <c r="F717" s="2"/>
      <c r="G717" s="2"/>
      <c r="H717" s="2"/>
      <c r="I717" s="2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 x14ac:dyDescent="0.3">
      <c r="A718" s="6"/>
      <c r="B718" s="2"/>
      <c r="C718" s="2"/>
      <c r="D718" s="2"/>
      <c r="E718" s="2"/>
      <c r="F718" s="2"/>
      <c r="G718" s="2"/>
      <c r="H718" s="2"/>
      <c r="I718" s="2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 x14ac:dyDescent="0.3">
      <c r="A719" s="6"/>
      <c r="B719" s="2"/>
      <c r="C719" s="2"/>
      <c r="D719" s="2"/>
      <c r="E719" s="2"/>
      <c r="F719" s="2"/>
      <c r="G719" s="2"/>
      <c r="H719" s="2"/>
      <c r="I719" s="2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 x14ac:dyDescent="0.3">
      <c r="A720" s="6"/>
      <c r="B720" s="2"/>
      <c r="C720" s="2"/>
      <c r="D720" s="2"/>
      <c r="E720" s="2"/>
      <c r="F720" s="2"/>
      <c r="G720" s="2"/>
      <c r="H720" s="2"/>
      <c r="I720" s="2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 x14ac:dyDescent="0.3">
      <c r="A721" s="6"/>
      <c r="B721" s="2"/>
      <c r="C721" s="2"/>
      <c r="D721" s="2"/>
      <c r="E721" s="2"/>
      <c r="F721" s="2"/>
      <c r="G721" s="2"/>
      <c r="H721" s="2"/>
      <c r="I721" s="2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 x14ac:dyDescent="0.3">
      <c r="A722" s="6"/>
      <c r="B722" s="2"/>
      <c r="C722" s="2"/>
      <c r="D722" s="2"/>
      <c r="E722" s="2"/>
      <c r="F722" s="2"/>
      <c r="G722" s="2"/>
      <c r="H722" s="2"/>
      <c r="I722" s="2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 x14ac:dyDescent="0.3">
      <c r="A723" s="6"/>
      <c r="B723" s="2"/>
      <c r="C723" s="2"/>
      <c r="D723" s="2"/>
      <c r="E723" s="2"/>
      <c r="F723" s="2"/>
      <c r="G723" s="2"/>
      <c r="H723" s="2"/>
      <c r="I723" s="2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 x14ac:dyDescent="0.3">
      <c r="A724" s="6"/>
      <c r="B724" s="2"/>
      <c r="C724" s="2"/>
      <c r="D724" s="2"/>
      <c r="E724" s="2"/>
      <c r="F724" s="2"/>
      <c r="G724" s="2"/>
      <c r="H724" s="2"/>
      <c r="I724" s="2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 x14ac:dyDescent="0.3">
      <c r="A725" s="6"/>
      <c r="B725" s="2"/>
      <c r="C725" s="2"/>
      <c r="D725" s="2"/>
      <c r="E725" s="2"/>
      <c r="F725" s="2"/>
      <c r="G725" s="2"/>
      <c r="H725" s="2"/>
      <c r="I725" s="2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 x14ac:dyDescent="0.3">
      <c r="A726" s="6"/>
      <c r="B726" s="2"/>
      <c r="C726" s="2"/>
      <c r="D726" s="2"/>
      <c r="E726" s="2"/>
      <c r="F726" s="2"/>
      <c r="G726" s="2"/>
      <c r="H726" s="2"/>
      <c r="I726" s="2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 x14ac:dyDescent="0.3">
      <c r="A727" s="6"/>
      <c r="B727" s="2"/>
      <c r="C727" s="2"/>
      <c r="D727" s="2"/>
      <c r="E727" s="2"/>
      <c r="F727" s="2"/>
      <c r="G727" s="2"/>
      <c r="H727" s="2"/>
      <c r="I727" s="2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 x14ac:dyDescent="0.3">
      <c r="A728" s="6"/>
      <c r="B728" s="2"/>
      <c r="C728" s="2"/>
      <c r="D728" s="2"/>
      <c r="E728" s="2"/>
      <c r="F728" s="2"/>
      <c r="G728" s="2"/>
      <c r="H728" s="2"/>
      <c r="I728" s="2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 x14ac:dyDescent="0.3">
      <c r="A729" s="6"/>
      <c r="B729" s="2"/>
      <c r="C729" s="2"/>
      <c r="D729" s="2"/>
      <c r="E729" s="2"/>
      <c r="F729" s="2"/>
      <c r="G729" s="2"/>
      <c r="H729" s="2"/>
      <c r="I729" s="2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 x14ac:dyDescent="0.3">
      <c r="A730" s="6"/>
      <c r="B730" s="2"/>
      <c r="C730" s="2"/>
      <c r="D730" s="2"/>
      <c r="E730" s="2"/>
      <c r="F730" s="2"/>
      <c r="G730" s="2"/>
      <c r="H730" s="2"/>
      <c r="I730" s="2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 x14ac:dyDescent="0.3">
      <c r="A731" s="6"/>
      <c r="B731" s="2"/>
      <c r="C731" s="2"/>
      <c r="D731" s="2"/>
      <c r="E731" s="2"/>
      <c r="F731" s="2"/>
      <c r="G731" s="2"/>
      <c r="H731" s="2"/>
      <c r="I731" s="2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 x14ac:dyDescent="0.3">
      <c r="A732" s="6"/>
      <c r="B732" s="2"/>
      <c r="C732" s="2"/>
      <c r="D732" s="2"/>
      <c r="E732" s="2"/>
      <c r="F732" s="2"/>
      <c r="G732" s="2"/>
      <c r="H732" s="2"/>
      <c r="I732" s="2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 x14ac:dyDescent="0.3">
      <c r="A733" s="6"/>
      <c r="B733" s="2"/>
      <c r="C733" s="2"/>
      <c r="D733" s="2"/>
      <c r="E733" s="2"/>
      <c r="F733" s="2"/>
      <c r="G733" s="2"/>
      <c r="H733" s="2"/>
      <c r="I733" s="2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 x14ac:dyDescent="0.3">
      <c r="A734" s="6"/>
      <c r="B734" s="2"/>
      <c r="C734" s="2"/>
      <c r="D734" s="2"/>
      <c r="E734" s="2"/>
      <c r="F734" s="2"/>
      <c r="G734" s="2"/>
      <c r="H734" s="2"/>
      <c r="I734" s="2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 x14ac:dyDescent="0.3">
      <c r="A735" s="6"/>
      <c r="B735" s="2"/>
      <c r="C735" s="2"/>
      <c r="D735" s="2"/>
      <c r="E735" s="2"/>
      <c r="F735" s="2"/>
      <c r="G735" s="2"/>
      <c r="H735" s="2"/>
      <c r="I735" s="2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 x14ac:dyDescent="0.3">
      <c r="A736" s="6"/>
      <c r="B736" s="2"/>
      <c r="C736" s="2"/>
      <c r="D736" s="2"/>
      <c r="E736" s="2"/>
      <c r="F736" s="2"/>
      <c r="G736" s="2"/>
      <c r="H736" s="2"/>
      <c r="I736" s="2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 x14ac:dyDescent="0.3">
      <c r="A737" s="6"/>
      <c r="B737" s="2"/>
      <c r="C737" s="2"/>
      <c r="D737" s="2"/>
      <c r="E737" s="2"/>
      <c r="F737" s="2"/>
      <c r="G737" s="2"/>
      <c r="H737" s="2"/>
      <c r="I737" s="2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 x14ac:dyDescent="0.3">
      <c r="A738" s="6"/>
      <c r="B738" s="2"/>
      <c r="C738" s="2"/>
      <c r="D738" s="2"/>
      <c r="E738" s="2"/>
      <c r="F738" s="2"/>
      <c r="G738" s="2"/>
      <c r="H738" s="2"/>
      <c r="I738" s="2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 x14ac:dyDescent="0.3">
      <c r="A739" s="6"/>
      <c r="B739" s="2"/>
      <c r="C739" s="2"/>
      <c r="D739" s="2"/>
      <c r="E739" s="2"/>
      <c r="F739" s="2"/>
      <c r="G739" s="2"/>
      <c r="H739" s="2"/>
      <c r="I739" s="2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 x14ac:dyDescent="0.3">
      <c r="A740" s="6"/>
      <c r="B740" s="2"/>
      <c r="C740" s="2"/>
      <c r="D740" s="2"/>
      <c r="E740" s="2"/>
      <c r="F740" s="2"/>
      <c r="G740" s="2"/>
      <c r="H740" s="2"/>
      <c r="I740" s="2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 x14ac:dyDescent="0.3">
      <c r="A741" s="6"/>
      <c r="B741" s="2"/>
      <c r="C741" s="2"/>
      <c r="D741" s="2"/>
      <c r="E741" s="2"/>
      <c r="F741" s="2"/>
      <c r="G741" s="2"/>
      <c r="H741" s="2"/>
      <c r="I741" s="2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 x14ac:dyDescent="0.3">
      <c r="A742" s="6"/>
      <c r="B742" s="2"/>
      <c r="C742" s="2"/>
      <c r="D742" s="2"/>
      <c r="E742" s="2"/>
      <c r="F742" s="2"/>
      <c r="G742" s="2"/>
      <c r="H742" s="2"/>
      <c r="I742" s="2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 x14ac:dyDescent="0.3">
      <c r="A743" s="6"/>
      <c r="B743" s="2"/>
      <c r="C743" s="2"/>
      <c r="D743" s="2"/>
      <c r="E743" s="2"/>
      <c r="F743" s="2"/>
      <c r="G743" s="2"/>
      <c r="H743" s="2"/>
      <c r="I743" s="2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 x14ac:dyDescent="0.3">
      <c r="A744" s="6"/>
      <c r="B744" s="2"/>
      <c r="C744" s="2"/>
      <c r="D744" s="2"/>
      <c r="E744" s="2"/>
      <c r="F744" s="2"/>
      <c r="G744" s="2"/>
      <c r="H744" s="2"/>
      <c r="I744" s="2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 x14ac:dyDescent="0.3">
      <c r="A745" s="6"/>
      <c r="B745" s="2"/>
      <c r="C745" s="2"/>
      <c r="D745" s="2"/>
      <c r="E745" s="2"/>
      <c r="F745" s="2"/>
      <c r="G745" s="2"/>
      <c r="H745" s="2"/>
      <c r="I745" s="2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 x14ac:dyDescent="0.3">
      <c r="A746" s="6"/>
      <c r="B746" s="2"/>
      <c r="C746" s="2"/>
      <c r="D746" s="2"/>
      <c r="E746" s="2"/>
      <c r="F746" s="2"/>
      <c r="G746" s="2"/>
      <c r="H746" s="2"/>
      <c r="I746" s="2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 x14ac:dyDescent="0.3">
      <c r="A747" s="6"/>
      <c r="B747" s="2"/>
      <c r="C747" s="2"/>
      <c r="D747" s="2"/>
      <c r="E747" s="2"/>
      <c r="F747" s="2"/>
      <c r="G747" s="2"/>
      <c r="H747" s="2"/>
      <c r="I747" s="2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 x14ac:dyDescent="0.3">
      <c r="A748" s="6"/>
      <c r="B748" s="2"/>
      <c r="C748" s="2"/>
      <c r="D748" s="2"/>
      <c r="E748" s="2"/>
      <c r="F748" s="2"/>
      <c r="G748" s="2"/>
      <c r="H748" s="2"/>
      <c r="I748" s="2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 x14ac:dyDescent="0.3">
      <c r="A749" s="6"/>
      <c r="B749" s="2"/>
      <c r="C749" s="2"/>
      <c r="D749" s="2"/>
      <c r="E749" s="2"/>
      <c r="F749" s="2"/>
      <c r="G749" s="2"/>
      <c r="H749" s="2"/>
      <c r="I749" s="2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 x14ac:dyDescent="0.3">
      <c r="A750" s="6"/>
      <c r="B750" s="2"/>
      <c r="C750" s="2"/>
      <c r="D750" s="2"/>
      <c r="E750" s="2"/>
      <c r="F750" s="2"/>
      <c r="G750" s="2"/>
      <c r="H750" s="2"/>
      <c r="I750" s="2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 x14ac:dyDescent="0.3">
      <c r="A751" s="6"/>
      <c r="B751" s="2"/>
      <c r="C751" s="2"/>
      <c r="D751" s="2"/>
      <c r="E751" s="2"/>
      <c r="F751" s="2"/>
      <c r="G751" s="2"/>
      <c r="H751" s="2"/>
      <c r="I751" s="2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 x14ac:dyDescent="0.3">
      <c r="A752" s="6"/>
      <c r="B752" s="2"/>
      <c r="C752" s="2"/>
      <c r="D752" s="2"/>
      <c r="E752" s="2"/>
      <c r="F752" s="2"/>
      <c r="G752" s="2"/>
      <c r="H752" s="2"/>
      <c r="I752" s="2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 x14ac:dyDescent="0.3">
      <c r="A753" s="6"/>
      <c r="B753" s="2"/>
      <c r="C753" s="2"/>
      <c r="D753" s="2"/>
      <c r="E753" s="2"/>
      <c r="F753" s="2"/>
      <c r="G753" s="2"/>
      <c r="H753" s="2"/>
      <c r="I753" s="2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 x14ac:dyDescent="0.3">
      <c r="A754" s="6"/>
      <c r="B754" s="2"/>
      <c r="C754" s="2"/>
      <c r="D754" s="2"/>
      <c r="E754" s="2"/>
      <c r="F754" s="2"/>
      <c r="G754" s="2"/>
      <c r="H754" s="2"/>
      <c r="I754" s="2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 x14ac:dyDescent="0.3">
      <c r="A755" s="6"/>
      <c r="B755" s="2"/>
      <c r="C755" s="2"/>
      <c r="D755" s="2"/>
      <c r="E755" s="2"/>
      <c r="F755" s="2"/>
      <c r="G755" s="2"/>
      <c r="H755" s="2"/>
      <c r="I755" s="2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 x14ac:dyDescent="0.3">
      <c r="A756" s="6"/>
      <c r="B756" s="2"/>
      <c r="C756" s="2"/>
      <c r="D756" s="2"/>
      <c r="E756" s="2"/>
      <c r="F756" s="2"/>
      <c r="G756" s="2"/>
      <c r="H756" s="2"/>
      <c r="I756" s="2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 x14ac:dyDescent="0.3">
      <c r="A757" s="6"/>
      <c r="B757" s="2"/>
      <c r="C757" s="2"/>
      <c r="D757" s="2"/>
      <c r="E757" s="2"/>
      <c r="F757" s="2"/>
      <c r="G757" s="2"/>
      <c r="H757" s="2"/>
      <c r="I757" s="2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 x14ac:dyDescent="0.3">
      <c r="A758" s="6"/>
      <c r="B758" s="2"/>
      <c r="C758" s="2"/>
      <c r="D758" s="2"/>
      <c r="E758" s="2"/>
      <c r="F758" s="2"/>
      <c r="G758" s="2"/>
      <c r="H758" s="2"/>
      <c r="I758" s="2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 x14ac:dyDescent="0.3">
      <c r="A759" s="6"/>
      <c r="B759" s="2"/>
      <c r="C759" s="2"/>
      <c r="D759" s="2"/>
      <c r="E759" s="2"/>
      <c r="F759" s="2"/>
      <c r="G759" s="2"/>
      <c r="H759" s="2"/>
      <c r="I759" s="2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 x14ac:dyDescent="0.3">
      <c r="A760" s="6"/>
      <c r="B760" s="2"/>
      <c r="C760" s="2"/>
      <c r="D760" s="2"/>
      <c r="E760" s="2"/>
      <c r="F760" s="2"/>
      <c r="G760" s="2"/>
      <c r="H760" s="2"/>
      <c r="I760" s="2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 x14ac:dyDescent="0.3">
      <c r="A761" s="6"/>
      <c r="B761" s="2"/>
      <c r="C761" s="2"/>
      <c r="D761" s="2"/>
      <c r="E761" s="2"/>
      <c r="F761" s="2"/>
      <c r="G761" s="2"/>
      <c r="H761" s="2"/>
      <c r="I761" s="2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 x14ac:dyDescent="0.3">
      <c r="A762" s="6"/>
      <c r="B762" s="2"/>
      <c r="C762" s="2"/>
      <c r="D762" s="2"/>
      <c r="E762" s="2"/>
      <c r="F762" s="2"/>
      <c r="G762" s="2"/>
      <c r="H762" s="2"/>
      <c r="I762" s="2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 x14ac:dyDescent="0.3">
      <c r="A763" s="6"/>
      <c r="B763" s="2"/>
      <c r="C763" s="2"/>
      <c r="D763" s="2"/>
      <c r="E763" s="2"/>
      <c r="F763" s="2"/>
      <c r="G763" s="2"/>
      <c r="H763" s="2"/>
      <c r="I763" s="2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 x14ac:dyDescent="0.3">
      <c r="A764" s="6"/>
      <c r="B764" s="2"/>
      <c r="C764" s="2"/>
      <c r="D764" s="2"/>
      <c r="E764" s="2"/>
      <c r="F764" s="2"/>
      <c r="G764" s="2"/>
      <c r="H764" s="2"/>
      <c r="I764" s="2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 x14ac:dyDescent="0.3">
      <c r="A765" s="6"/>
      <c r="B765" s="2"/>
      <c r="C765" s="2"/>
      <c r="D765" s="2"/>
      <c r="E765" s="2"/>
      <c r="F765" s="2"/>
      <c r="G765" s="2"/>
      <c r="H765" s="2"/>
      <c r="I765" s="2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 x14ac:dyDescent="0.3">
      <c r="A766" s="6"/>
      <c r="B766" s="2"/>
      <c r="C766" s="2"/>
      <c r="D766" s="2"/>
      <c r="E766" s="2"/>
      <c r="F766" s="2"/>
      <c r="G766" s="2"/>
      <c r="H766" s="2"/>
      <c r="I766" s="2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 x14ac:dyDescent="0.3">
      <c r="A767" s="6"/>
      <c r="B767" s="2"/>
      <c r="C767" s="2"/>
      <c r="D767" s="2"/>
      <c r="E767" s="2"/>
      <c r="F767" s="2"/>
      <c r="G767" s="2"/>
      <c r="H767" s="2"/>
      <c r="I767" s="2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 x14ac:dyDescent="0.3">
      <c r="A768" s="6"/>
      <c r="B768" s="2"/>
      <c r="C768" s="2"/>
      <c r="D768" s="2"/>
      <c r="E768" s="2"/>
      <c r="F768" s="2"/>
      <c r="G768" s="2"/>
      <c r="H768" s="2"/>
      <c r="I768" s="2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 x14ac:dyDescent="0.3">
      <c r="A769" s="6"/>
      <c r="B769" s="2"/>
      <c r="C769" s="2"/>
      <c r="D769" s="2"/>
      <c r="E769" s="2"/>
      <c r="F769" s="2"/>
      <c r="G769" s="2"/>
      <c r="H769" s="2"/>
      <c r="I769" s="2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 x14ac:dyDescent="0.3">
      <c r="A770" s="6"/>
      <c r="B770" s="2"/>
      <c r="C770" s="2"/>
      <c r="D770" s="2"/>
      <c r="E770" s="2"/>
      <c r="F770" s="2"/>
      <c r="G770" s="2"/>
      <c r="H770" s="2"/>
      <c r="I770" s="2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 x14ac:dyDescent="0.3">
      <c r="A771" s="6"/>
      <c r="B771" s="2"/>
      <c r="C771" s="2"/>
      <c r="D771" s="2"/>
      <c r="E771" s="2"/>
      <c r="F771" s="2"/>
      <c r="G771" s="2"/>
      <c r="H771" s="2"/>
      <c r="I771" s="2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 x14ac:dyDescent="0.3">
      <c r="A772" s="6"/>
      <c r="B772" s="2"/>
      <c r="C772" s="2"/>
      <c r="D772" s="2"/>
      <c r="E772" s="2"/>
      <c r="F772" s="2"/>
      <c r="G772" s="2"/>
      <c r="H772" s="2"/>
      <c r="I772" s="2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 x14ac:dyDescent="0.3">
      <c r="A773" s="6"/>
      <c r="B773" s="2"/>
      <c r="C773" s="2"/>
      <c r="D773" s="2"/>
      <c r="E773" s="2"/>
      <c r="F773" s="2"/>
      <c r="G773" s="2"/>
      <c r="H773" s="2"/>
      <c r="I773" s="2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 x14ac:dyDescent="0.3">
      <c r="A774" s="6"/>
      <c r="B774" s="2"/>
      <c r="C774" s="2"/>
      <c r="D774" s="2"/>
      <c r="E774" s="2"/>
      <c r="F774" s="2"/>
      <c r="G774" s="2"/>
      <c r="H774" s="2"/>
      <c r="I774" s="2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 x14ac:dyDescent="0.3">
      <c r="A775" s="6"/>
      <c r="B775" s="2"/>
      <c r="C775" s="2"/>
      <c r="D775" s="2"/>
      <c r="E775" s="2"/>
      <c r="F775" s="2"/>
      <c r="G775" s="2"/>
      <c r="H775" s="2"/>
      <c r="I775" s="2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 x14ac:dyDescent="0.3">
      <c r="A776" s="6"/>
      <c r="B776" s="2"/>
      <c r="C776" s="2"/>
      <c r="D776" s="2"/>
      <c r="E776" s="2"/>
      <c r="F776" s="2"/>
      <c r="G776" s="2"/>
      <c r="H776" s="2"/>
      <c r="I776" s="2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 x14ac:dyDescent="0.3">
      <c r="A777" s="6"/>
      <c r="B777" s="2"/>
      <c r="C777" s="2"/>
      <c r="D777" s="2"/>
      <c r="E777" s="2"/>
      <c r="F777" s="2"/>
      <c r="G777" s="2"/>
      <c r="H777" s="2"/>
      <c r="I777" s="2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 x14ac:dyDescent="0.3">
      <c r="A778" s="6"/>
      <c r="B778" s="2"/>
      <c r="C778" s="2"/>
      <c r="D778" s="2"/>
      <c r="E778" s="2"/>
      <c r="F778" s="2"/>
      <c r="G778" s="2"/>
      <c r="H778" s="2"/>
      <c r="I778" s="2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 x14ac:dyDescent="0.3">
      <c r="A779" s="6"/>
      <c r="B779" s="2"/>
      <c r="C779" s="2"/>
      <c r="D779" s="2"/>
      <c r="E779" s="2"/>
      <c r="F779" s="2"/>
      <c r="G779" s="2"/>
      <c r="H779" s="2"/>
      <c r="I779" s="2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 x14ac:dyDescent="0.3">
      <c r="A780" s="6"/>
      <c r="B780" s="2"/>
      <c r="C780" s="2"/>
      <c r="D780" s="2"/>
      <c r="E780" s="2"/>
      <c r="F780" s="2"/>
      <c r="G780" s="2"/>
      <c r="H780" s="2"/>
      <c r="I780" s="2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 x14ac:dyDescent="0.3">
      <c r="A781" s="6"/>
      <c r="B781" s="2"/>
      <c r="C781" s="2"/>
      <c r="D781" s="2"/>
      <c r="E781" s="2"/>
      <c r="F781" s="2"/>
      <c r="G781" s="2"/>
      <c r="H781" s="2"/>
      <c r="I781" s="2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 x14ac:dyDescent="0.3">
      <c r="A782" s="6"/>
      <c r="B782" s="2"/>
      <c r="C782" s="2"/>
      <c r="D782" s="2"/>
      <c r="E782" s="2"/>
      <c r="F782" s="2"/>
      <c r="G782" s="2"/>
      <c r="H782" s="2"/>
      <c r="I782" s="2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 x14ac:dyDescent="0.3">
      <c r="A783" s="6"/>
      <c r="B783" s="2"/>
      <c r="C783" s="2"/>
      <c r="D783" s="2"/>
      <c r="E783" s="2"/>
      <c r="F783" s="2"/>
      <c r="G783" s="2"/>
      <c r="H783" s="2"/>
      <c r="I783" s="2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 x14ac:dyDescent="0.3">
      <c r="A784" s="6"/>
      <c r="B784" s="2"/>
      <c r="C784" s="2"/>
      <c r="D784" s="2"/>
      <c r="E784" s="2"/>
      <c r="F784" s="2"/>
      <c r="G784" s="2"/>
      <c r="H784" s="2"/>
      <c r="I784" s="2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 x14ac:dyDescent="0.3">
      <c r="A785" s="6"/>
      <c r="B785" s="2"/>
      <c r="C785" s="2"/>
      <c r="D785" s="2"/>
      <c r="E785" s="2"/>
      <c r="F785" s="2"/>
      <c r="G785" s="2"/>
      <c r="H785" s="2"/>
      <c r="I785" s="2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 x14ac:dyDescent="0.3">
      <c r="A786" s="6"/>
      <c r="B786" s="2"/>
      <c r="C786" s="2"/>
      <c r="D786" s="2"/>
      <c r="E786" s="2"/>
      <c r="F786" s="2"/>
      <c r="G786" s="2"/>
      <c r="H786" s="2"/>
      <c r="I786" s="2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 x14ac:dyDescent="0.3">
      <c r="A787" s="6"/>
      <c r="B787" s="2"/>
      <c r="C787" s="2"/>
      <c r="D787" s="2"/>
      <c r="E787" s="2"/>
      <c r="F787" s="2"/>
      <c r="G787" s="2"/>
      <c r="H787" s="2"/>
      <c r="I787" s="2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 x14ac:dyDescent="0.3">
      <c r="A788" s="6"/>
      <c r="B788" s="2"/>
      <c r="C788" s="2"/>
      <c r="D788" s="2"/>
      <c r="E788" s="2"/>
      <c r="F788" s="2"/>
      <c r="G788" s="2"/>
      <c r="H788" s="2"/>
      <c r="I788" s="2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 x14ac:dyDescent="0.3">
      <c r="A789" s="6"/>
      <c r="B789" s="2"/>
      <c r="C789" s="2"/>
      <c r="D789" s="2"/>
      <c r="E789" s="2"/>
      <c r="F789" s="2"/>
      <c r="G789" s="2"/>
      <c r="H789" s="2"/>
      <c r="I789" s="2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 x14ac:dyDescent="0.3">
      <c r="A790" s="6"/>
      <c r="B790" s="2"/>
      <c r="C790" s="2"/>
      <c r="D790" s="2"/>
      <c r="E790" s="2"/>
      <c r="F790" s="2"/>
      <c r="G790" s="2"/>
      <c r="H790" s="2"/>
      <c r="I790" s="2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 x14ac:dyDescent="0.3">
      <c r="A791" s="6"/>
      <c r="B791" s="2"/>
      <c r="C791" s="2"/>
      <c r="D791" s="2"/>
      <c r="E791" s="2"/>
      <c r="F791" s="2"/>
      <c r="G791" s="2"/>
      <c r="H791" s="2"/>
      <c r="I791" s="2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 x14ac:dyDescent="0.3">
      <c r="A792" s="6"/>
      <c r="B792" s="2"/>
      <c r="C792" s="2"/>
      <c r="D792" s="2"/>
      <c r="E792" s="2"/>
      <c r="F792" s="2"/>
      <c r="G792" s="2"/>
      <c r="H792" s="2"/>
      <c r="I792" s="2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 x14ac:dyDescent="0.3">
      <c r="A793" s="6"/>
      <c r="B793" s="2"/>
      <c r="C793" s="2"/>
      <c r="D793" s="2"/>
      <c r="E793" s="2"/>
      <c r="F793" s="2"/>
      <c r="G793" s="2"/>
      <c r="H793" s="2"/>
      <c r="I793" s="2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 x14ac:dyDescent="0.3">
      <c r="A794" s="6"/>
      <c r="B794" s="2"/>
      <c r="C794" s="2"/>
      <c r="D794" s="2"/>
      <c r="E794" s="2"/>
      <c r="F794" s="2"/>
      <c r="G794" s="2"/>
      <c r="H794" s="2"/>
      <c r="I794" s="2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 x14ac:dyDescent="0.3">
      <c r="A795" s="6"/>
      <c r="B795" s="2"/>
      <c r="C795" s="2"/>
      <c r="D795" s="2"/>
      <c r="E795" s="2"/>
      <c r="F795" s="2"/>
      <c r="G795" s="2"/>
      <c r="H795" s="2"/>
      <c r="I795" s="2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 x14ac:dyDescent="0.3">
      <c r="A796" s="6"/>
      <c r="B796" s="2"/>
      <c r="C796" s="2"/>
      <c r="D796" s="2"/>
      <c r="E796" s="2"/>
      <c r="F796" s="2"/>
      <c r="G796" s="2"/>
      <c r="H796" s="2"/>
      <c r="I796" s="2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 x14ac:dyDescent="0.3">
      <c r="A797" s="6"/>
      <c r="B797" s="2"/>
      <c r="C797" s="2"/>
      <c r="D797" s="2"/>
      <c r="E797" s="2"/>
      <c r="F797" s="2"/>
      <c r="G797" s="2"/>
      <c r="H797" s="2"/>
      <c r="I797" s="2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 x14ac:dyDescent="0.3">
      <c r="A798" s="6"/>
      <c r="B798" s="2"/>
      <c r="C798" s="2"/>
      <c r="D798" s="2"/>
      <c r="E798" s="2"/>
      <c r="F798" s="2"/>
      <c r="G798" s="2"/>
      <c r="H798" s="2"/>
      <c r="I798" s="2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 x14ac:dyDescent="0.3">
      <c r="A799" s="6"/>
      <c r="B799" s="2"/>
      <c r="C799" s="2"/>
      <c r="D799" s="2"/>
      <c r="E799" s="2"/>
      <c r="F799" s="2"/>
      <c r="G799" s="2"/>
      <c r="H799" s="2"/>
      <c r="I799" s="2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 x14ac:dyDescent="0.3">
      <c r="A800" s="6"/>
      <c r="B800" s="2"/>
      <c r="C800" s="2"/>
      <c r="D800" s="2"/>
      <c r="E800" s="2"/>
      <c r="F800" s="2"/>
      <c r="G800" s="2"/>
      <c r="H800" s="2"/>
      <c r="I800" s="2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 x14ac:dyDescent="0.3">
      <c r="A801" s="6"/>
      <c r="B801" s="2"/>
      <c r="C801" s="2"/>
      <c r="D801" s="2"/>
      <c r="E801" s="2"/>
      <c r="F801" s="2"/>
      <c r="G801" s="2"/>
      <c r="H801" s="2"/>
      <c r="I801" s="2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 x14ac:dyDescent="0.3">
      <c r="A802" s="6"/>
      <c r="B802" s="2"/>
      <c r="C802" s="2"/>
      <c r="D802" s="2"/>
      <c r="E802" s="2"/>
      <c r="F802" s="2"/>
      <c r="G802" s="2"/>
      <c r="H802" s="2"/>
      <c r="I802" s="2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 x14ac:dyDescent="0.3">
      <c r="A803" s="6"/>
      <c r="B803" s="2"/>
      <c r="C803" s="2"/>
      <c r="D803" s="2"/>
      <c r="E803" s="2"/>
      <c r="F803" s="2"/>
      <c r="G803" s="2"/>
      <c r="H803" s="2"/>
      <c r="I803" s="2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 x14ac:dyDescent="0.3">
      <c r="A804" s="6"/>
      <c r="B804" s="2"/>
      <c r="C804" s="2"/>
      <c r="D804" s="2"/>
      <c r="E804" s="2"/>
      <c r="F804" s="2"/>
      <c r="G804" s="2"/>
      <c r="H804" s="2"/>
      <c r="I804" s="2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 x14ac:dyDescent="0.3">
      <c r="A805" s="6"/>
      <c r="B805" s="2"/>
      <c r="C805" s="2"/>
      <c r="D805" s="2"/>
      <c r="E805" s="2"/>
      <c r="F805" s="2"/>
      <c r="G805" s="2"/>
      <c r="H805" s="2"/>
      <c r="I805" s="2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 x14ac:dyDescent="0.3">
      <c r="A806" s="6"/>
      <c r="B806" s="2"/>
      <c r="C806" s="2"/>
      <c r="D806" s="2"/>
      <c r="E806" s="2"/>
      <c r="F806" s="2"/>
      <c r="G806" s="2"/>
      <c r="H806" s="2"/>
      <c r="I806" s="2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 x14ac:dyDescent="0.3">
      <c r="A807" s="6"/>
      <c r="B807" s="2"/>
      <c r="C807" s="2"/>
      <c r="D807" s="2"/>
      <c r="E807" s="2"/>
      <c r="F807" s="2"/>
      <c r="G807" s="2"/>
      <c r="H807" s="2"/>
      <c r="I807" s="2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 x14ac:dyDescent="0.3">
      <c r="A808" s="6"/>
      <c r="B808" s="2"/>
      <c r="C808" s="2"/>
      <c r="D808" s="2"/>
      <c r="E808" s="2"/>
      <c r="F808" s="2"/>
      <c r="G808" s="2"/>
      <c r="H808" s="2"/>
      <c r="I808" s="2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 x14ac:dyDescent="0.3">
      <c r="A809" s="6"/>
      <c r="B809" s="2"/>
      <c r="C809" s="2"/>
      <c r="D809" s="2"/>
      <c r="E809" s="2"/>
      <c r="F809" s="2"/>
      <c r="G809" s="2"/>
      <c r="H809" s="2"/>
      <c r="I809" s="2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 x14ac:dyDescent="0.3">
      <c r="A810" s="6"/>
      <c r="B810" s="2"/>
      <c r="C810" s="2"/>
      <c r="D810" s="2"/>
      <c r="E810" s="2"/>
      <c r="F810" s="2"/>
      <c r="G810" s="2"/>
      <c r="H810" s="2"/>
      <c r="I810" s="2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 x14ac:dyDescent="0.3">
      <c r="A811" s="6"/>
      <c r="B811" s="2"/>
      <c r="C811" s="2"/>
      <c r="D811" s="2"/>
      <c r="E811" s="2"/>
      <c r="F811" s="2"/>
      <c r="G811" s="2"/>
      <c r="H811" s="2"/>
      <c r="I811" s="2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 x14ac:dyDescent="0.3">
      <c r="A812" s="6"/>
      <c r="B812" s="2"/>
      <c r="C812" s="2"/>
      <c r="D812" s="2"/>
      <c r="E812" s="2"/>
      <c r="F812" s="2"/>
      <c r="G812" s="2"/>
      <c r="H812" s="2"/>
      <c r="I812" s="2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 x14ac:dyDescent="0.3">
      <c r="A813" s="6"/>
      <c r="B813" s="2"/>
      <c r="C813" s="2"/>
      <c r="D813" s="2"/>
      <c r="E813" s="2"/>
      <c r="F813" s="2"/>
      <c r="G813" s="2"/>
      <c r="H813" s="2"/>
      <c r="I813" s="2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 x14ac:dyDescent="0.3">
      <c r="A814" s="6"/>
      <c r="B814" s="2"/>
      <c r="C814" s="2"/>
      <c r="D814" s="2"/>
      <c r="E814" s="2"/>
      <c r="F814" s="2"/>
      <c r="G814" s="2"/>
      <c r="H814" s="2"/>
      <c r="I814" s="2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 x14ac:dyDescent="0.3">
      <c r="A815" s="6"/>
      <c r="B815" s="2"/>
      <c r="C815" s="2"/>
      <c r="D815" s="2"/>
      <c r="E815" s="2"/>
      <c r="F815" s="2"/>
      <c r="G815" s="2"/>
      <c r="H815" s="2"/>
      <c r="I815" s="2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 x14ac:dyDescent="0.3">
      <c r="A816" s="6"/>
      <c r="B816" s="2"/>
      <c r="C816" s="2"/>
      <c r="D816" s="2"/>
      <c r="E816" s="2"/>
      <c r="F816" s="2"/>
      <c r="G816" s="2"/>
      <c r="H816" s="2"/>
      <c r="I816" s="2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 x14ac:dyDescent="0.3">
      <c r="A817" s="6"/>
      <c r="B817" s="2"/>
      <c r="C817" s="2"/>
      <c r="D817" s="2"/>
      <c r="E817" s="2"/>
      <c r="F817" s="2"/>
      <c r="G817" s="2"/>
      <c r="H817" s="2"/>
      <c r="I817" s="2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 x14ac:dyDescent="0.3">
      <c r="A818" s="6"/>
      <c r="B818" s="2"/>
      <c r="C818" s="2"/>
      <c r="D818" s="2"/>
      <c r="E818" s="2"/>
      <c r="F818" s="2"/>
      <c r="G818" s="2"/>
      <c r="H818" s="2"/>
      <c r="I818" s="2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 x14ac:dyDescent="0.3">
      <c r="A819" s="6"/>
      <c r="B819" s="2"/>
      <c r="C819" s="2"/>
      <c r="D819" s="2"/>
      <c r="E819" s="2"/>
      <c r="F819" s="2"/>
      <c r="G819" s="2"/>
      <c r="H819" s="2"/>
      <c r="I819" s="2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 x14ac:dyDescent="0.3">
      <c r="A820" s="6"/>
      <c r="B820" s="2"/>
      <c r="C820" s="2"/>
      <c r="D820" s="2"/>
      <c r="E820" s="2"/>
      <c r="F820" s="2"/>
      <c r="G820" s="2"/>
      <c r="H820" s="2"/>
      <c r="I820" s="2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 x14ac:dyDescent="0.3">
      <c r="A821" s="6"/>
      <c r="B821" s="2"/>
      <c r="C821" s="2"/>
      <c r="D821" s="2"/>
      <c r="E821" s="2"/>
      <c r="F821" s="2"/>
      <c r="G821" s="2"/>
      <c r="H821" s="2"/>
      <c r="I821" s="2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 x14ac:dyDescent="0.3">
      <c r="A822" s="6"/>
      <c r="B822" s="2"/>
      <c r="C822" s="2"/>
      <c r="D822" s="2"/>
      <c r="E822" s="2"/>
      <c r="F822" s="2"/>
      <c r="G822" s="2"/>
      <c r="H822" s="2"/>
      <c r="I822" s="2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 x14ac:dyDescent="0.3">
      <c r="A823" s="6"/>
      <c r="B823" s="2"/>
      <c r="C823" s="2"/>
      <c r="D823" s="2"/>
      <c r="E823" s="2"/>
      <c r="F823" s="2"/>
      <c r="G823" s="2"/>
      <c r="H823" s="2"/>
      <c r="I823" s="2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 x14ac:dyDescent="0.3">
      <c r="A824" s="6"/>
      <c r="B824" s="2"/>
      <c r="C824" s="2"/>
      <c r="D824" s="2"/>
      <c r="E824" s="2"/>
      <c r="F824" s="2"/>
      <c r="G824" s="2"/>
      <c r="H824" s="2"/>
      <c r="I824" s="2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 x14ac:dyDescent="0.3">
      <c r="A825" s="6"/>
      <c r="B825" s="2"/>
      <c r="C825" s="2"/>
      <c r="D825" s="2"/>
      <c r="E825" s="2"/>
      <c r="F825" s="2"/>
      <c r="G825" s="2"/>
      <c r="H825" s="2"/>
      <c r="I825" s="2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 x14ac:dyDescent="0.3">
      <c r="A826" s="6"/>
      <c r="B826" s="2"/>
      <c r="C826" s="2"/>
      <c r="D826" s="2"/>
      <c r="E826" s="2"/>
      <c r="F826" s="2"/>
      <c r="G826" s="2"/>
      <c r="H826" s="2"/>
      <c r="I826" s="2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 x14ac:dyDescent="0.3">
      <c r="A827" s="6"/>
      <c r="B827" s="2"/>
      <c r="C827" s="2"/>
      <c r="D827" s="2"/>
      <c r="E827" s="2"/>
      <c r="F827" s="2"/>
      <c r="G827" s="2"/>
      <c r="H827" s="2"/>
      <c r="I827" s="2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 x14ac:dyDescent="0.3">
      <c r="A828" s="6"/>
      <c r="B828" s="2"/>
      <c r="C828" s="2"/>
      <c r="D828" s="2"/>
      <c r="E828" s="2"/>
      <c r="F828" s="2"/>
      <c r="G828" s="2"/>
      <c r="H828" s="2"/>
      <c r="I828" s="2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 x14ac:dyDescent="0.3">
      <c r="A829" s="6"/>
      <c r="B829" s="2"/>
      <c r="C829" s="2"/>
      <c r="D829" s="2"/>
      <c r="E829" s="2"/>
      <c r="F829" s="2"/>
      <c r="G829" s="2"/>
      <c r="H829" s="2"/>
      <c r="I829" s="2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 x14ac:dyDescent="0.3">
      <c r="A830" s="6"/>
      <c r="B830" s="2"/>
      <c r="C830" s="2"/>
      <c r="D830" s="2"/>
      <c r="E830" s="2"/>
      <c r="F830" s="2"/>
      <c r="G830" s="2"/>
      <c r="H830" s="2"/>
      <c r="I830" s="2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 x14ac:dyDescent="0.3">
      <c r="A831" s="6"/>
      <c r="B831" s="2"/>
      <c r="C831" s="2"/>
      <c r="D831" s="2"/>
      <c r="E831" s="2"/>
      <c r="F831" s="2"/>
      <c r="G831" s="2"/>
      <c r="H831" s="2"/>
      <c r="I831" s="2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 x14ac:dyDescent="0.3">
      <c r="A832" s="6"/>
      <c r="B832" s="2"/>
      <c r="C832" s="2"/>
      <c r="D832" s="2"/>
      <c r="E832" s="2"/>
      <c r="F832" s="2"/>
      <c r="G832" s="2"/>
      <c r="H832" s="2"/>
      <c r="I832" s="2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 x14ac:dyDescent="0.3">
      <c r="A833" s="6"/>
      <c r="B833" s="2"/>
      <c r="C833" s="2"/>
      <c r="D833" s="2"/>
      <c r="E833" s="2"/>
      <c r="F833" s="2"/>
      <c r="G833" s="2"/>
      <c r="H833" s="2"/>
      <c r="I833" s="2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 x14ac:dyDescent="0.3">
      <c r="A834" s="6"/>
      <c r="B834" s="2"/>
      <c r="C834" s="2"/>
      <c r="D834" s="2"/>
      <c r="E834" s="2"/>
      <c r="F834" s="2"/>
      <c r="G834" s="2"/>
      <c r="H834" s="2"/>
      <c r="I834" s="2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 x14ac:dyDescent="0.3">
      <c r="A835" s="6"/>
      <c r="B835" s="2"/>
      <c r="C835" s="2"/>
      <c r="D835" s="2"/>
      <c r="E835" s="2"/>
      <c r="F835" s="2"/>
      <c r="G835" s="2"/>
      <c r="H835" s="2"/>
      <c r="I835" s="2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 x14ac:dyDescent="0.3">
      <c r="A836" s="6"/>
      <c r="B836" s="2"/>
      <c r="C836" s="2"/>
      <c r="D836" s="2"/>
      <c r="E836" s="2"/>
      <c r="F836" s="2"/>
      <c r="G836" s="2"/>
      <c r="H836" s="2"/>
      <c r="I836" s="2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 x14ac:dyDescent="0.3">
      <c r="A837" s="6"/>
      <c r="B837" s="2"/>
      <c r="C837" s="2"/>
      <c r="D837" s="2"/>
      <c r="E837" s="2"/>
      <c r="F837" s="2"/>
      <c r="G837" s="2"/>
      <c r="H837" s="2"/>
      <c r="I837" s="2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 x14ac:dyDescent="0.3">
      <c r="A838" s="6"/>
      <c r="B838" s="2"/>
      <c r="C838" s="2"/>
      <c r="D838" s="2"/>
      <c r="E838" s="2"/>
      <c r="F838" s="2"/>
      <c r="G838" s="2"/>
      <c r="H838" s="2"/>
      <c r="I838" s="2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 x14ac:dyDescent="0.3">
      <c r="A839" s="6"/>
      <c r="B839" s="2"/>
      <c r="C839" s="2"/>
      <c r="D839" s="2"/>
      <c r="E839" s="2"/>
      <c r="F839" s="2"/>
      <c r="G839" s="2"/>
      <c r="H839" s="2"/>
      <c r="I839" s="2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 x14ac:dyDescent="0.3">
      <c r="A840" s="6"/>
      <c r="B840" s="2"/>
      <c r="C840" s="2"/>
      <c r="D840" s="2"/>
      <c r="E840" s="2"/>
      <c r="F840" s="2"/>
      <c r="G840" s="2"/>
      <c r="H840" s="2"/>
      <c r="I840" s="2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 x14ac:dyDescent="0.3">
      <c r="A841" s="6"/>
      <c r="B841" s="2"/>
      <c r="C841" s="2"/>
      <c r="D841" s="2"/>
      <c r="E841" s="2"/>
      <c r="F841" s="2"/>
      <c r="G841" s="2"/>
      <c r="H841" s="2"/>
      <c r="I841" s="2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 x14ac:dyDescent="0.3">
      <c r="A842" s="6"/>
      <c r="B842" s="2"/>
      <c r="C842" s="2"/>
      <c r="D842" s="2"/>
      <c r="E842" s="2"/>
      <c r="F842" s="2"/>
      <c r="G842" s="2"/>
      <c r="H842" s="2"/>
      <c r="I842" s="2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 x14ac:dyDescent="0.3">
      <c r="A843" s="6"/>
      <c r="B843" s="2"/>
      <c r="C843" s="2"/>
      <c r="D843" s="2"/>
      <c r="E843" s="2"/>
      <c r="F843" s="2"/>
      <c r="G843" s="2"/>
      <c r="H843" s="2"/>
      <c r="I843" s="2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 x14ac:dyDescent="0.3">
      <c r="A844" s="6"/>
      <c r="B844" s="2"/>
      <c r="C844" s="2"/>
      <c r="D844" s="2"/>
      <c r="E844" s="2"/>
      <c r="F844" s="2"/>
      <c r="G844" s="2"/>
      <c r="H844" s="2"/>
      <c r="I844" s="2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 x14ac:dyDescent="0.3">
      <c r="A845" s="6"/>
      <c r="B845" s="2"/>
      <c r="C845" s="2"/>
      <c r="D845" s="2"/>
      <c r="E845" s="2"/>
      <c r="F845" s="2"/>
      <c r="G845" s="2"/>
      <c r="H845" s="2"/>
      <c r="I845" s="2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 x14ac:dyDescent="0.3">
      <c r="A846" s="6"/>
      <c r="B846" s="2"/>
      <c r="C846" s="2"/>
      <c r="D846" s="2"/>
      <c r="E846" s="2"/>
      <c r="F846" s="2"/>
      <c r="G846" s="2"/>
      <c r="H846" s="2"/>
      <c r="I846" s="2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 x14ac:dyDescent="0.3">
      <c r="A847" s="6"/>
      <c r="B847" s="2"/>
      <c r="C847" s="2"/>
      <c r="D847" s="2"/>
      <c r="E847" s="2"/>
      <c r="F847" s="2"/>
      <c r="G847" s="2"/>
      <c r="H847" s="2"/>
      <c r="I847" s="2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 x14ac:dyDescent="0.3">
      <c r="A848" s="6"/>
      <c r="B848" s="2"/>
      <c r="C848" s="2"/>
      <c r="D848" s="2"/>
      <c r="E848" s="2"/>
      <c r="F848" s="2"/>
      <c r="G848" s="2"/>
      <c r="H848" s="2"/>
      <c r="I848" s="2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 x14ac:dyDescent="0.3">
      <c r="A849" s="6"/>
      <c r="B849" s="2"/>
      <c r="C849" s="2"/>
      <c r="D849" s="2"/>
      <c r="E849" s="2"/>
      <c r="F849" s="2"/>
      <c r="G849" s="2"/>
      <c r="H849" s="2"/>
      <c r="I849" s="2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 x14ac:dyDescent="0.3">
      <c r="A850" s="6"/>
      <c r="B850" s="2"/>
      <c r="C850" s="2"/>
      <c r="D850" s="2"/>
      <c r="E850" s="2"/>
      <c r="F850" s="2"/>
      <c r="G850" s="2"/>
      <c r="H850" s="2"/>
      <c r="I850" s="2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 x14ac:dyDescent="0.3">
      <c r="A851" s="6"/>
      <c r="B851" s="2"/>
      <c r="C851" s="2"/>
      <c r="D851" s="2"/>
      <c r="E851" s="2"/>
      <c r="F851" s="2"/>
      <c r="G851" s="2"/>
      <c r="H851" s="2"/>
      <c r="I851" s="2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 x14ac:dyDescent="0.3">
      <c r="A852" s="6"/>
      <c r="B852" s="2"/>
      <c r="C852" s="2"/>
      <c r="D852" s="2"/>
      <c r="E852" s="2"/>
      <c r="F852" s="2"/>
      <c r="G852" s="2"/>
      <c r="H852" s="2"/>
      <c r="I852" s="2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 x14ac:dyDescent="0.3">
      <c r="A853" s="6"/>
      <c r="B853" s="2"/>
      <c r="C853" s="2"/>
      <c r="D853" s="2"/>
      <c r="E853" s="2"/>
      <c r="F853" s="2"/>
      <c r="G853" s="2"/>
      <c r="H853" s="2"/>
      <c r="I853" s="2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 x14ac:dyDescent="0.3">
      <c r="A854" s="6"/>
      <c r="B854" s="2"/>
      <c r="C854" s="2"/>
      <c r="D854" s="2"/>
      <c r="E854" s="2"/>
      <c r="F854" s="2"/>
      <c r="G854" s="2"/>
      <c r="H854" s="2"/>
      <c r="I854" s="2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 x14ac:dyDescent="0.3">
      <c r="A855" s="6"/>
      <c r="B855" s="2"/>
      <c r="C855" s="2"/>
      <c r="D855" s="2"/>
      <c r="E855" s="2"/>
      <c r="F855" s="2"/>
      <c r="G855" s="2"/>
      <c r="H855" s="2"/>
      <c r="I855" s="2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 x14ac:dyDescent="0.3">
      <c r="A856" s="6"/>
      <c r="B856" s="2"/>
      <c r="C856" s="2"/>
      <c r="D856" s="2"/>
      <c r="E856" s="2"/>
      <c r="F856" s="2"/>
      <c r="G856" s="2"/>
      <c r="H856" s="2"/>
      <c r="I856" s="2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 x14ac:dyDescent="0.3">
      <c r="A857" s="6"/>
      <c r="B857" s="2"/>
      <c r="C857" s="2"/>
      <c r="D857" s="2"/>
      <c r="E857" s="2"/>
      <c r="F857" s="2"/>
      <c r="G857" s="2"/>
      <c r="H857" s="2"/>
      <c r="I857" s="2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 x14ac:dyDescent="0.3">
      <c r="A858" s="6"/>
      <c r="B858" s="2"/>
      <c r="C858" s="2"/>
      <c r="D858" s="2"/>
      <c r="E858" s="2"/>
      <c r="F858" s="2"/>
      <c r="G858" s="2"/>
      <c r="H858" s="2"/>
      <c r="I858" s="2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 x14ac:dyDescent="0.3">
      <c r="A859" s="6"/>
      <c r="B859" s="2"/>
      <c r="C859" s="2"/>
      <c r="D859" s="2"/>
      <c r="E859" s="2"/>
      <c r="F859" s="2"/>
      <c r="G859" s="2"/>
      <c r="H859" s="2"/>
      <c r="I859" s="2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 x14ac:dyDescent="0.3">
      <c r="A860" s="6"/>
      <c r="B860" s="2"/>
      <c r="C860" s="2"/>
      <c r="D860" s="2"/>
      <c r="E860" s="2"/>
      <c r="F860" s="2"/>
      <c r="G860" s="2"/>
      <c r="H860" s="2"/>
      <c r="I860" s="2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 x14ac:dyDescent="0.3">
      <c r="A861" s="6"/>
      <c r="B861" s="2"/>
      <c r="C861" s="2"/>
      <c r="D861" s="2"/>
      <c r="E861" s="2"/>
      <c r="F861" s="2"/>
      <c r="G861" s="2"/>
      <c r="H861" s="2"/>
      <c r="I861" s="2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 x14ac:dyDescent="0.3">
      <c r="A862" s="6"/>
      <c r="B862" s="2"/>
      <c r="C862" s="2"/>
      <c r="D862" s="2"/>
      <c r="E862" s="2"/>
      <c r="F862" s="2"/>
      <c r="G862" s="2"/>
      <c r="H862" s="2"/>
      <c r="I862" s="2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 x14ac:dyDescent="0.3">
      <c r="A863" s="6"/>
      <c r="B863" s="2"/>
      <c r="C863" s="2"/>
      <c r="D863" s="2"/>
      <c r="E863" s="2"/>
      <c r="F863" s="2"/>
      <c r="G863" s="2"/>
      <c r="H863" s="2"/>
      <c r="I863" s="2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 x14ac:dyDescent="0.3">
      <c r="A864" s="6"/>
      <c r="B864" s="2"/>
      <c r="C864" s="2"/>
      <c r="D864" s="2"/>
      <c r="E864" s="2"/>
      <c r="F864" s="2"/>
      <c r="G864" s="2"/>
      <c r="H864" s="2"/>
      <c r="I864" s="2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 x14ac:dyDescent="0.3">
      <c r="A865" s="6"/>
      <c r="B865" s="2"/>
      <c r="C865" s="2"/>
      <c r="D865" s="2"/>
      <c r="E865" s="2"/>
      <c r="F865" s="2"/>
      <c r="G865" s="2"/>
      <c r="H865" s="2"/>
      <c r="I865" s="2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 x14ac:dyDescent="0.3">
      <c r="A866" s="6"/>
      <c r="B866" s="2"/>
      <c r="C866" s="2"/>
      <c r="D866" s="2"/>
      <c r="E866" s="2"/>
      <c r="F866" s="2"/>
      <c r="G866" s="2"/>
      <c r="H866" s="2"/>
      <c r="I866" s="2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 x14ac:dyDescent="0.3">
      <c r="A867" s="6"/>
      <c r="B867" s="2"/>
      <c r="C867" s="2"/>
      <c r="D867" s="2"/>
      <c r="E867" s="2"/>
      <c r="F867" s="2"/>
      <c r="G867" s="2"/>
      <c r="H867" s="2"/>
      <c r="I867" s="2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 x14ac:dyDescent="0.3">
      <c r="A868" s="6"/>
      <c r="B868" s="2"/>
      <c r="C868" s="2"/>
      <c r="D868" s="2"/>
      <c r="E868" s="2"/>
      <c r="F868" s="2"/>
      <c r="G868" s="2"/>
      <c r="H868" s="2"/>
      <c r="I868" s="2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 x14ac:dyDescent="0.3">
      <c r="A869" s="6"/>
      <c r="B869" s="2"/>
      <c r="C869" s="2"/>
      <c r="D869" s="2"/>
      <c r="E869" s="2"/>
      <c r="F869" s="2"/>
      <c r="G869" s="2"/>
      <c r="H869" s="2"/>
      <c r="I869" s="2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 x14ac:dyDescent="0.3">
      <c r="A870" s="6"/>
      <c r="B870" s="2"/>
      <c r="C870" s="2"/>
      <c r="D870" s="2"/>
      <c r="E870" s="2"/>
      <c r="F870" s="2"/>
      <c r="G870" s="2"/>
      <c r="H870" s="2"/>
      <c r="I870" s="2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 x14ac:dyDescent="0.3">
      <c r="A871" s="6"/>
      <c r="B871" s="2"/>
      <c r="C871" s="2"/>
      <c r="D871" s="2"/>
      <c r="E871" s="2"/>
      <c r="F871" s="2"/>
      <c r="G871" s="2"/>
      <c r="H871" s="2"/>
      <c r="I871" s="2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 x14ac:dyDescent="0.3">
      <c r="A872" s="6"/>
      <c r="B872" s="2"/>
      <c r="C872" s="2"/>
      <c r="D872" s="2"/>
      <c r="E872" s="2"/>
      <c r="F872" s="2"/>
      <c r="G872" s="2"/>
      <c r="H872" s="2"/>
      <c r="I872" s="2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 x14ac:dyDescent="0.3">
      <c r="A873" s="6"/>
      <c r="B873" s="2"/>
      <c r="C873" s="2"/>
      <c r="D873" s="2"/>
      <c r="E873" s="2"/>
      <c r="F873" s="2"/>
      <c r="G873" s="2"/>
      <c r="H873" s="2"/>
      <c r="I873" s="2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 x14ac:dyDescent="0.3">
      <c r="A874" s="6"/>
      <c r="B874" s="2"/>
      <c r="C874" s="2"/>
      <c r="D874" s="2"/>
      <c r="E874" s="2"/>
      <c r="F874" s="2"/>
      <c r="G874" s="2"/>
      <c r="H874" s="2"/>
      <c r="I874" s="2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 x14ac:dyDescent="0.3">
      <c r="A875" s="6"/>
      <c r="B875" s="2"/>
      <c r="C875" s="2"/>
      <c r="D875" s="2"/>
      <c r="E875" s="2"/>
      <c r="F875" s="2"/>
      <c r="G875" s="2"/>
      <c r="H875" s="2"/>
      <c r="I875" s="2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 x14ac:dyDescent="0.3">
      <c r="A876" s="6"/>
      <c r="B876" s="2"/>
      <c r="C876" s="2"/>
      <c r="D876" s="2"/>
      <c r="E876" s="2"/>
      <c r="F876" s="2"/>
      <c r="G876" s="2"/>
      <c r="H876" s="2"/>
      <c r="I876" s="2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 x14ac:dyDescent="0.3">
      <c r="A877" s="6"/>
      <c r="B877" s="2"/>
      <c r="C877" s="2"/>
      <c r="D877" s="2"/>
      <c r="E877" s="2"/>
      <c r="F877" s="2"/>
      <c r="G877" s="2"/>
      <c r="H877" s="2"/>
      <c r="I877" s="2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 x14ac:dyDescent="0.3">
      <c r="A878" s="6"/>
      <c r="B878" s="2"/>
      <c r="C878" s="2"/>
      <c r="D878" s="2"/>
      <c r="E878" s="2"/>
      <c r="F878" s="2"/>
      <c r="G878" s="2"/>
      <c r="H878" s="2"/>
      <c r="I878" s="2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 x14ac:dyDescent="0.3">
      <c r="A879" s="6"/>
      <c r="B879" s="2"/>
      <c r="C879" s="2"/>
      <c r="D879" s="2"/>
      <c r="E879" s="2"/>
      <c r="F879" s="2"/>
      <c r="G879" s="2"/>
      <c r="H879" s="2"/>
      <c r="I879" s="2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 x14ac:dyDescent="0.3">
      <c r="A880" s="6"/>
      <c r="B880" s="2"/>
      <c r="C880" s="2"/>
      <c r="D880" s="2"/>
      <c r="E880" s="2"/>
      <c r="F880" s="2"/>
      <c r="G880" s="2"/>
      <c r="H880" s="2"/>
      <c r="I880" s="2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 x14ac:dyDescent="0.3">
      <c r="A881" s="6"/>
      <c r="B881" s="2"/>
      <c r="C881" s="2"/>
      <c r="D881" s="2"/>
      <c r="E881" s="2"/>
      <c r="F881" s="2"/>
      <c r="G881" s="2"/>
      <c r="H881" s="2"/>
      <c r="I881" s="2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 x14ac:dyDescent="0.3">
      <c r="A882" s="6"/>
      <c r="B882" s="2"/>
      <c r="C882" s="2"/>
      <c r="D882" s="2"/>
      <c r="E882" s="2"/>
      <c r="F882" s="2"/>
      <c r="G882" s="2"/>
      <c r="H882" s="2"/>
      <c r="I882" s="2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 x14ac:dyDescent="0.3">
      <c r="A883" s="6"/>
      <c r="B883" s="2"/>
      <c r="C883" s="2"/>
      <c r="D883" s="2"/>
      <c r="E883" s="2"/>
      <c r="F883" s="2"/>
      <c r="G883" s="2"/>
      <c r="H883" s="2"/>
      <c r="I883" s="2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 x14ac:dyDescent="0.3">
      <c r="A884" s="6"/>
      <c r="B884" s="2"/>
      <c r="C884" s="2"/>
      <c r="D884" s="2"/>
      <c r="E884" s="2"/>
      <c r="F884" s="2"/>
      <c r="G884" s="2"/>
      <c r="H884" s="2"/>
      <c r="I884" s="2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 x14ac:dyDescent="0.3">
      <c r="A885" s="6"/>
      <c r="B885" s="2"/>
      <c r="C885" s="2"/>
      <c r="D885" s="2"/>
      <c r="E885" s="2"/>
      <c r="F885" s="2"/>
      <c r="G885" s="2"/>
      <c r="H885" s="2"/>
      <c r="I885" s="2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 x14ac:dyDescent="0.3">
      <c r="A886" s="6"/>
      <c r="B886" s="2"/>
      <c r="C886" s="2"/>
      <c r="D886" s="2"/>
      <c r="E886" s="2"/>
      <c r="F886" s="2"/>
      <c r="G886" s="2"/>
      <c r="H886" s="2"/>
      <c r="I886" s="2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 x14ac:dyDescent="0.3">
      <c r="A887" s="6"/>
      <c r="B887" s="2"/>
      <c r="C887" s="2"/>
      <c r="D887" s="2"/>
      <c r="E887" s="2"/>
      <c r="F887" s="2"/>
      <c r="G887" s="2"/>
      <c r="H887" s="2"/>
      <c r="I887" s="2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 x14ac:dyDescent="0.3">
      <c r="A888" s="6"/>
      <c r="B888" s="2"/>
      <c r="C888" s="2"/>
      <c r="D888" s="2"/>
      <c r="E888" s="2"/>
      <c r="F888" s="2"/>
      <c r="G888" s="2"/>
      <c r="H888" s="2"/>
      <c r="I888" s="2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 x14ac:dyDescent="0.3">
      <c r="A889" s="6"/>
      <c r="B889" s="2"/>
      <c r="C889" s="2"/>
      <c r="D889" s="2"/>
      <c r="E889" s="2"/>
      <c r="F889" s="2"/>
      <c r="G889" s="2"/>
      <c r="H889" s="2"/>
      <c r="I889" s="2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 x14ac:dyDescent="0.3">
      <c r="A890" s="6"/>
      <c r="B890" s="2"/>
      <c r="C890" s="2"/>
      <c r="D890" s="2"/>
      <c r="E890" s="2"/>
      <c r="F890" s="2"/>
      <c r="G890" s="2"/>
      <c r="H890" s="2"/>
      <c r="I890" s="2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 x14ac:dyDescent="0.3">
      <c r="A891" s="6"/>
      <c r="B891" s="2"/>
      <c r="C891" s="2"/>
      <c r="D891" s="2"/>
      <c r="E891" s="2"/>
      <c r="F891" s="2"/>
      <c r="G891" s="2"/>
      <c r="H891" s="2"/>
      <c r="I891" s="2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 x14ac:dyDescent="0.3">
      <c r="A892" s="6"/>
      <c r="B892" s="2"/>
      <c r="C892" s="2"/>
      <c r="D892" s="2"/>
      <c r="E892" s="2"/>
      <c r="F892" s="2"/>
      <c r="G892" s="2"/>
      <c r="H892" s="2"/>
      <c r="I892" s="2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 x14ac:dyDescent="0.3">
      <c r="A893" s="6"/>
      <c r="B893" s="2"/>
      <c r="C893" s="2"/>
      <c r="D893" s="2"/>
      <c r="E893" s="2"/>
      <c r="F893" s="2"/>
      <c r="G893" s="2"/>
      <c r="H893" s="2"/>
      <c r="I893" s="2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 x14ac:dyDescent="0.3">
      <c r="A894" s="6"/>
      <c r="B894" s="2"/>
      <c r="C894" s="2"/>
      <c r="D894" s="2"/>
      <c r="E894" s="2"/>
      <c r="F894" s="2"/>
      <c r="G894" s="2"/>
      <c r="H894" s="2"/>
      <c r="I894" s="2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 x14ac:dyDescent="0.3">
      <c r="A895" s="6"/>
      <c r="B895" s="2"/>
      <c r="C895" s="2"/>
      <c r="D895" s="2"/>
      <c r="E895" s="2"/>
      <c r="F895" s="2"/>
      <c r="G895" s="2"/>
      <c r="H895" s="2"/>
      <c r="I895" s="2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 x14ac:dyDescent="0.3">
      <c r="A896" s="6"/>
      <c r="B896" s="2"/>
      <c r="C896" s="2"/>
      <c r="D896" s="2"/>
      <c r="E896" s="2"/>
      <c r="F896" s="2"/>
      <c r="G896" s="2"/>
      <c r="H896" s="2"/>
      <c r="I896" s="2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 x14ac:dyDescent="0.3">
      <c r="A897" s="6"/>
      <c r="B897" s="2"/>
      <c r="C897" s="2"/>
      <c r="D897" s="2"/>
      <c r="E897" s="2"/>
      <c r="F897" s="2"/>
      <c r="G897" s="2"/>
      <c r="H897" s="2"/>
      <c r="I897" s="2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 x14ac:dyDescent="0.3">
      <c r="A898" s="6"/>
      <c r="B898" s="2"/>
      <c r="C898" s="2"/>
      <c r="D898" s="2"/>
      <c r="E898" s="2"/>
      <c r="F898" s="2"/>
      <c r="G898" s="2"/>
      <c r="H898" s="2"/>
      <c r="I898" s="2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 x14ac:dyDescent="0.3">
      <c r="A899" s="6"/>
      <c r="B899" s="2"/>
      <c r="C899" s="2"/>
      <c r="D899" s="2"/>
      <c r="E899" s="2"/>
      <c r="F899" s="2"/>
      <c r="G899" s="2"/>
      <c r="H899" s="2"/>
      <c r="I899" s="2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 x14ac:dyDescent="0.3">
      <c r="A900" s="6"/>
      <c r="B900" s="2"/>
      <c r="C900" s="2"/>
      <c r="D900" s="2"/>
      <c r="E900" s="2"/>
      <c r="F900" s="2"/>
      <c r="G900" s="2"/>
      <c r="H900" s="2"/>
      <c r="I900" s="2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 x14ac:dyDescent="0.3">
      <c r="A901" s="6"/>
      <c r="B901" s="2"/>
      <c r="C901" s="2"/>
      <c r="D901" s="2"/>
      <c r="E901" s="2"/>
      <c r="F901" s="2"/>
      <c r="G901" s="2"/>
      <c r="H901" s="2"/>
      <c r="I901" s="2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 x14ac:dyDescent="0.3">
      <c r="A902" s="6"/>
      <c r="B902" s="2"/>
      <c r="C902" s="2"/>
      <c r="D902" s="2"/>
      <c r="E902" s="2"/>
      <c r="F902" s="2"/>
      <c r="G902" s="2"/>
      <c r="H902" s="2"/>
      <c r="I902" s="2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 x14ac:dyDescent="0.3">
      <c r="A903" s="6"/>
      <c r="B903" s="2"/>
      <c r="C903" s="2"/>
      <c r="D903" s="2"/>
      <c r="E903" s="2"/>
      <c r="F903" s="2"/>
      <c r="G903" s="2"/>
      <c r="H903" s="2"/>
      <c r="I903" s="2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 x14ac:dyDescent="0.3">
      <c r="A904" s="6"/>
      <c r="B904" s="2"/>
      <c r="C904" s="2"/>
      <c r="D904" s="2"/>
      <c r="E904" s="2"/>
      <c r="F904" s="2"/>
      <c r="G904" s="2"/>
      <c r="H904" s="2"/>
      <c r="I904" s="2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 x14ac:dyDescent="0.3">
      <c r="A905" s="6"/>
      <c r="B905" s="2"/>
      <c r="C905" s="2"/>
      <c r="D905" s="2"/>
      <c r="E905" s="2"/>
      <c r="F905" s="2"/>
      <c r="G905" s="2"/>
      <c r="H905" s="2"/>
      <c r="I905" s="2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 x14ac:dyDescent="0.3">
      <c r="A906" s="6"/>
      <c r="B906" s="2"/>
      <c r="C906" s="2"/>
      <c r="D906" s="2"/>
      <c r="E906" s="2"/>
      <c r="F906" s="2"/>
      <c r="G906" s="2"/>
      <c r="H906" s="2"/>
      <c r="I906" s="2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 x14ac:dyDescent="0.3">
      <c r="A907" s="6"/>
      <c r="B907" s="2"/>
      <c r="C907" s="2"/>
      <c r="D907" s="2"/>
      <c r="E907" s="2"/>
      <c r="F907" s="2"/>
      <c r="G907" s="2"/>
      <c r="H907" s="2"/>
      <c r="I907" s="2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 x14ac:dyDescent="0.3">
      <c r="A908" s="6"/>
      <c r="B908" s="2"/>
      <c r="C908" s="2"/>
      <c r="D908" s="2"/>
      <c r="E908" s="2"/>
      <c r="F908" s="2"/>
      <c r="G908" s="2"/>
      <c r="H908" s="2"/>
      <c r="I908" s="2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 x14ac:dyDescent="0.3">
      <c r="A909" s="6"/>
      <c r="B909" s="2"/>
      <c r="C909" s="2"/>
      <c r="D909" s="2"/>
      <c r="E909" s="2"/>
      <c r="F909" s="2"/>
      <c r="G909" s="2"/>
      <c r="H909" s="2"/>
      <c r="I909" s="2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 x14ac:dyDescent="0.3">
      <c r="A910" s="6"/>
      <c r="B910" s="2"/>
      <c r="C910" s="2"/>
      <c r="D910" s="2"/>
      <c r="E910" s="2"/>
      <c r="F910" s="2"/>
      <c r="G910" s="2"/>
      <c r="H910" s="2"/>
      <c r="I910" s="2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 x14ac:dyDescent="0.3">
      <c r="A911" s="6"/>
      <c r="B911" s="2"/>
      <c r="C911" s="2"/>
      <c r="D911" s="2"/>
      <c r="E911" s="2"/>
      <c r="F911" s="2"/>
      <c r="G911" s="2"/>
      <c r="H911" s="2"/>
      <c r="I911" s="2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 x14ac:dyDescent="0.3">
      <c r="A912" s="6"/>
      <c r="B912" s="2"/>
      <c r="C912" s="2"/>
      <c r="D912" s="2"/>
      <c r="E912" s="2"/>
      <c r="F912" s="2"/>
      <c r="G912" s="2"/>
      <c r="H912" s="2"/>
      <c r="I912" s="2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 x14ac:dyDescent="0.3">
      <c r="A913" s="6"/>
      <c r="B913" s="2"/>
      <c r="C913" s="2"/>
      <c r="D913" s="2"/>
      <c r="E913" s="2"/>
      <c r="F913" s="2"/>
      <c r="G913" s="2"/>
      <c r="H913" s="2"/>
      <c r="I913" s="2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 x14ac:dyDescent="0.3">
      <c r="A914" s="6"/>
      <c r="B914" s="2"/>
      <c r="C914" s="2"/>
      <c r="D914" s="2"/>
      <c r="E914" s="2"/>
      <c r="F914" s="2"/>
      <c r="G914" s="2"/>
      <c r="H914" s="2"/>
      <c r="I914" s="2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 x14ac:dyDescent="0.3">
      <c r="A915" s="6"/>
      <c r="B915" s="2"/>
      <c r="C915" s="2"/>
      <c r="D915" s="2"/>
      <c r="E915" s="2"/>
      <c r="F915" s="2"/>
      <c r="G915" s="2"/>
      <c r="H915" s="2"/>
      <c r="I915" s="2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 x14ac:dyDescent="0.3">
      <c r="A916" s="6"/>
      <c r="B916" s="2"/>
      <c r="C916" s="2"/>
      <c r="D916" s="2"/>
      <c r="E916" s="2"/>
      <c r="F916" s="2"/>
      <c r="G916" s="2"/>
      <c r="H916" s="2"/>
      <c r="I916" s="2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 x14ac:dyDescent="0.3">
      <c r="A917" s="6"/>
      <c r="B917" s="2"/>
      <c r="C917" s="2"/>
      <c r="D917" s="2"/>
      <c r="E917" s="2"/>
      <c r="F917" s="2"/>
      <c r="G917" s="2"/>
      <c r="H917" s="2"/>
      <c r="I917" s="2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 x14ac:dyDescent="0.3">
      <c r="A918" s="6"/>
      <c r="B918" s="2"/>
      <c r="C918" s="2"/>
      <c r="D918" s="2"/>
      <c r="E918" s="2"/>
      <c r="F918" s="2"/>
      <c r="G918" s="2"/>
      <c r="H918" s="2"/>
      <c r="I918" s="2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 x14ac:dyDescent="0.3">
      <c r="A919" s="6"/>
      <c r="B919" s="2"/>
      <c r="C919" s="2"/>
      <c r="D919" s="2"/>
      <c r="E919" s="2"/>
      <c r="F919" s="2"/>
      <c r="G919" s="2"/>
      <c r="H919" s="2"/>
      <c r="I919" s="2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 x14ac:dyDescent="0.3">
      <c r="A920" s="6"/>
      <c r="B920" s="2"/>
      <c r="C920" s="2"/>
      <c r="D920" s="2"/>
      <c r="E920" s="2"/>
      <c r="F920" s="2"/>
      <c r="G920" s="2"/>
      <c r="H920" s="2"/>
      <c r="I920" s="2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 x14ac:dyDescent="0.3">
      <c r="A921" s="6"/>
      <c r="B921" s="2"/>
      <c r="C921" s="2"/>
      <c r="D921" s="2"/>
      <c r="E921" s="2"/>
      <c r="F921" s="2"/>
      <c r="G921" s="2"/>
      <c r="H921" s="2"/>
      <c r="I921" s="2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 x14ac:dyDescent="0.3">
      <c r="A922" s="6"/>
      <c r="B922" s="2"/>
      <c r="C922" s="2"/>
      <c r="D922" s="2"/>
      <c r="E922" s="2"/>
      <c r="F922" s="2"/>
      <c r="G922" s="2"/>
      <c r="H922" s="2"/>
      <c r="I922" s="2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 x14ac:dyDescent="0.3">
      <c r="A923" s="6"/>
      <c r="B923" s="2"/>
      <c r="C923" s="2"/>
      <c r="D923" s="2"/>
      <c r="E923" s="2"/>
      <c r="F923" s="2"/>
      <c r="G923" s="2"/>
      <c r="H923" s="2"/>
      <c r="I923" s="2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 x14ac:dyDescent="0.3">
      <c r="A924" s="6"/>
      <c r="B924" s="2"/>
      <c r="C924" s="2"/>
      <c r="D924" s="2"/>
      <c r="E924" s="2"/>
      <c r="F924" s="2"/>
      <c r="G924" s="2"/>
      <c r="H924" s="2"/>
      <c r="I924" s="2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 x14ac:dyDescent="0.3">
      <c r="A925" s="6"/>
      <c r="B925" s="2"/>
      <c r="C925" s="2"/>
      <c r="D925" s="2"/>
      <c r="E925" s="2"/>
      <c r="F925" s="2"/>
      <c r="G925" s="2"/>
      <c r="H925" s="2"/>
      <c r="I925" s="2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 x14ac:dyDescent="0.3">
      <c r="A926" s="6"/>
      <c r="B926" s="2"/>
      <c r="C926" s="2"/>
      <c r="D926" s="2"/>
      <c r="E926" s="2"/>
      <c r="F926" s="2"/>
      <c r="G926" s="2"/>
      <c r="H926" s="2"/>
      <c r="I926" s="2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 x14ac:dyDescent="0.3">
      <c r="A927" s="6"/>
      <c r="B927" s="2"/>
      <c r="C927" s="2"/>
      <c r="D927" s="2"/>
      <c r="E927" s="2"/>
      <c r="F927" s="2"/>
      <c r="G927" s="2"/>
      <c r="H927" s="2"/>
      <c r="I927" s="2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 x14ac:dyDescent="0.3">
      <c r="A928" s="6"/>
      <c r="B928" s="2"/>
      <c r="C928" s="2"/>
      <c r="D928" s="2"/>
      <c r="E928" s="2"/>
      <c r="F928" s="2"/>
      <c r="G928" s="2"/>
      <c r="H928" s="2"/>
      <c r="I928" s="2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 x14ac:dyDescent="0.3">
      <c r="A929" s="6"/>
      <c r="B929" s="2"/>
      <c r="C929" s="2"/>
      <c r="D929" s="2"/>
      <c r="E929" s="2"/>
      <c r="F929" s="2"/>
      <c r="G929" s="2"/>
      <c r="H929" s="2"/>
      <c r="I929" s="2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 x14ac:dyDescent="0.3">
      <c r="A930" s="6"/>
      <c r="B930" s="2"/>
      <c r="C930" s="2"/>
      <c r="D930" s="2"/>
      <c r="E930" s="2"/>
      <c r="F930" s="2"/>
      <c r="G930" s="2"/>
      <c r="H930" s="2"/>
      <c r="I930" s="2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 x14ac:dyDescent="0.3">
      <c r="A931" s="6"/>
      <c r="B931" s="2"/>
      <c r="C931" s="2"/>
      <c r="D931" s="2"/>
      <c r="E931" s="2"/>
      <c r="F931" s="2"/>
      <c r="G931" s="2"/>
      <c r="H931" s="2"/>
      <c r="I931" s="2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 x14ac:dyDescent="0.3">
      <c r="A932" s="6"/>
      <c r="B932" s="2"/>
      <c r="C932" s="2"/>
      <c r="D932" s="2"/>
      <c r="E932" s="2"/>
      <c r="F932" s="2"/>
      <c r="G932" s="2"/>
      <c r="H932" s="2"/>
      <c r="I932" s="2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 x14ac:dyDescent="0.3">
      <c r="A933" s="6"/>
      <c r="B933" s="2"/>
      <c r="C933" s="2"/>
      <c r="D933" s="2"/>
      <c r="E933" s="2"/>
      <c r="F933" s="2"/>
      <c r="G933" s="2"/>
      <c r="H933" s="2"/>
      <c r="I933" s="2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 x14ac:dyDescent="0.3">
      <c r="A934" s="6"/>
      <c r="B934" s="2"/>
      <c r="C934" s="2"/>
      <c r="D934" s="2"/>
      <c r="E934" s="2"/>
      <c r="F934" s="2"/>
      <c r="G934" s="2"/>
      <c r="H934" s="2"/>
      <c r="I934" s="2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 x14ac:dyDescent="0.3">
      <c r="A935" s="6"/>
      <c r="B935" s="2"/>
      <c r="C935" s="2"/>
      <c r="D935" s="2"/>
      <c r="E935" s="2"/>
      <c r="F935" s="2"/>
      <c r="G935" s="2"/>
      <c r="H935" s="2"/>
      <c r="I935" s="2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 x14ac:dyDescent="0.3">
      <c r="A936" s="6"/>
      <c r="B936" s="2"/>
      <c r="C936" s="2"/>
      <c r="D936" s="2"/>
      <c r="E936" s="2"/>
      <c r="F936" s="2"/>
      <c r="G936" s="2"/>
      <c r="H936" s="2"/>
      <c r="I936" s="2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 x14ac:dyDescent="0.3">
      <c r="A937" s="6"/>
      <c r="B937" s="2"/>
      <c r="C937" s="2"/>
      <c r="D937" s="2"/>
      <c r="E937" s="2"/>
      <c r="F937" s="2"/>
      <c r="G937" s="2"/>
      <c r="H937" s="2"/>
      <c r="I937" s="2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 x14ac:dyDescent="0.3">
      <c r="A938" s="6"/>
      <c r="B938" s="2"/>
      <c r="C938" s="2"/>
      <c r="D938" s="2"/>
      <c r="E938" s="2"/>
      <c r="F938" s="2"/>
      <c r="G938" s="2"/>
      <c r="H938" s="2"/>
      <c r="I938" s="2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 x14ac:dyDescent="0.3">
      <c r="A939" s="6"/>
      <c r="B939" s="2"/>
      <c r="C939" s="2"/>
      <c r="D939" s="2"/>
      <c r="E939" s="2"/>
      <c r="F939" s="2"/>
      <c r="G939" s="2"/>
      <c r="H939" s="2"/>
      <c r="I939" s="2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 x14ac:dyDescent="0.3">
      <c r="A940" s="6"/>
      <c r="B940" s="2"/>
      <c r="C940" s="2"/>
      <c r="D940" s="2"/>
      <c r="E940" s="2"/>
      <c r="F940" s="2"/>
      <c r="G940" s="2"/>
      <c r="H940" s="2"/>
      <c r="I940" s="2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 x14ac:dyDescent="0.3">
      <c r="A941" s="6"/>
      <c r="B941" s="2"/>
      <c r="C941" s="2"/>
      <c r="D941" s="2"/>
      <c r="E941" s="2"/>
      <c r="F941" s="2"/>
      <c r="G941" s="2"/>
      <c r="H941" s="2"/>
      <c r="I941" s="2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 x14ac:dyDescent="0.3">
      <c r="A942" s="6"/>
      <c r="B942" s="2"/>
      <c r="C942" s="2"/>
      <c r="D942" s="2"/>
      <c r="E942" s="2"/>
      <c r="F942" s="2"/>
      <c r="G942" s="2"/>
      <c r="H942" s="2"/>
      <c r="I942" s="2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 x14ac:dyDescent="0.3">
      <c r="A943" s="6"/>
      <c r="B943" s="2"/>
      <c r="C943" s="2"/>
      <c r="D943" s="2"/>
      <c r="E943" s="2"/>
      <c r="F943" s="2"/>
      <c r="G943" s="2"/>
      <c r="H943" s="2"/>
      <c r="I943" s="2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 x14ac:dyDescent="0.3">
      <c r="A944" s="6"/>
      <c r="B944" s="2"/>
      <c r="C944" s="2"/>
      <c r="D944" s="2"/>
      <c r="E944" s="2"/>
      <c r="F944" s="2"/>
      <c r="G944" s="2"/>
      <c r="H944" s="2"/>
      <c r="I944" s="2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 x14ac:dyDescent="0.3">
      <c r="A945" s="6"/>
      <c r="B945" s="2"/>
      <c r="C945" s="2"/>
      <c r="D945" s="2"/>
      <c r="E945" s="2"/>
      <c r="F945" s="2"/>
      <c r="G945" s="2"/>
      <c r="H945" s="2"/>
      <c r="I945" s="2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 x14ac:dyDescent="0.3">
      <c r="A946" s="6"/>
      <c r="B946" s="2"/>
      <c r="C946" s="2"/>
      <c r="D946" s="2"/>
      <c r="E946" s="2"/>
      <c r="F946" s="2"/>
      <c r="G946" s="2"/>
      <c r="H946" s="2"/>
      <c r="I946" s="2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 x14ac:dyDescent="0.3">
      <c r="A947" s="6"/>
      <c r="B947" s="2"/>
      <c r="C947" s="2"/>
      <c r="D947" s="2"/>
      <c r="E947" s="2"/>
      <c r="F947" s="2"/>
      <c r="G947" s="2"/>
      <c r="H947" s="2"/>
      <c r="I947" s="2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 x14ac:dyDescent="0.3">
      <c r="A948" s="6"/>
      <c r="B948" s="2"/>
      <c r="C948" s="2"/>
      <c r="D948" s="2"/>
      <c r="E948" s="2"/>
      <c r="F948" s="2"/>
      <c r="G948" s="2"/>
      <c r="H948" s="2"/>
      <c r="I948" s="2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 x14ac:dyDescent="0.3">
      <c r="A949" s="6"/>
      <c r="B949" s="2"/>
      <c r="C949" s="2"/>
      <c r="D949" s="2"/>
      <c r="E949" s="2"/>
      <c r="F949" s="2"/>
      <c r="G949" s="2"/>
      <c r="H949" s="2"/>
      <c r="I949" s="2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 x14ac:dyDescent="0.3">
      <c r="A950" s="6"/>
      <c r="B950" s="2"/>
      <c r="C950" s="2"/>
      <c r="D950" s="2"/>
      <c r="E950" s="2"/>
      <c r="F950" s="2"/>
      <c r="G950" s="2"/>
      <c r="H950" s="2"/>
      <c r="I950" s="2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 x14ac:dyDescent="0.3">
      <c r="A951" s="6"/>
      <c r="B951" s="2"/>
      <c r="C951" s="2"/>
      <c r="D951" s="2"/>
      <c r="E951" s="2"/>
      <c r="F951" s="2"/>
      <c r="G951" s="2"/>
      <c r="H951" s="2"/>
      <c r="I951" s="2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 x14ac:dyDescent="0.3">
      <c r="A952" s="6"/>
      <c r="B952" s="2"/>
      <c r="C952" s="2"/>
      <c r="D952" s="2"/>
      <c r="E952" s="2"/>
      <c r="F952" s="2"/>
      <c r="G952" s="2"/>
      <c r="H952" s="2"/>
      <c r="I952" s="2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 x14ac:dyDescent="0.3">
      <c r="A953" s="6"/>
      <c r="B953" s="2"/>
      <c r="C953" s="2"/>
      <c r="D953" s="2"/>
      <c r="E953" s="2"/>
      <c r="F953" s="2"/>
      <c r="G953" s="2"/>
      <c r="H953" s="2"/>
      <c r="I953" s="2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 x14ac:dyDescent="0.3">
      <c r="A954" s="6"/>
      <c r="B954" s="2"/>
      <c r="C954" s="2"/>
      <c r="D954" s="2"/>
      <c r="E954" s="2"/>
      <c r="F954" s="2"/>
      <c r="G954" s="2"/>
      <c r="H954" s="2"/>
      <c r="I954" s="2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 x14ac:dyDescent="0.3">
      <c r="A955" s="6"/>
      <c r="B955" s="2"/>
      <c r="C955" s="2"/>
      <c r="D955" s="2"/>
      <c r="E955" s="2"/>
      <c r="F955" s="2"/>
      <c r="G955" s="2"/>
      <c r="H955" s="2"/>
      <c r="I955" s="2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 x14ac:dyDescent="0.3">
      <c r="A956" s="6"/>
      <c r="B956" s="2"/>
      <c r="C956" s="2"/>
      <c r="D956" s="2"/>
      <c r="E956" s="2"/>
      <c r="F956" s="2"/>
      <c r="G956" s="2"/>
      <c r="H956" s="2"/>
      <c r="I956" s="2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 x14ac:dyDescent="0.3">
      <c r="A957" s="6"/>
      <c r="B957" s="2"/>
      <c r="C957" s="2"/>
      <c r="D957" s="2"/>
      <c r="E957" s="2"/>
      <c r="F957" s="2"/>
      <c r="G957" s="2"/>
      <c r="H957" s="2"/>
      <c r="I957" s="2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 x14ac:dyDescent="0.3">
      <c r="A958" s="6"/>
      <c r="B958" s="2"/>
      <c r="C958" s="2"/>
      <c r="D958" s="2"/>
      <c r="E958" s="2"/>
      <c r="F958" s="2"/>
      <c r="G958" s="2"/>
      <c r="H958" s="2"/>
      <c r="I958" s="2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 x14ac:dyDescent="0.3">
      <c r="A959" s="6"/>
      <c r="B959" s="2"/>
      <c r="C959" s="2"/>
      <c r="D959" s="2"/>
      <c r="E959" s="2"/>
      <c r="F959" s="2"/>
      <c r="G959" s="2"/>
      <c r="H959" s="2"/>
      <c r="I959" s="2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 x14ac:dyDescent="0.3">
      <c r="A960" s="6"/>
      <c r="B960" s="2"/>
      <c r="C960" s="2"/>
      <c r="D960" s="2"/>
      <c r="E960" s="2"/>
      <c r="F960" s="2"/>
      <c r="G960" s="2"/>
      <c r="H960" s="2"/>
      <c r="I960" s="2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 x14ac:dyDescent="0.3">
      <c r="A961" s="6"/>
      <c r="B961" s="2"/>
      <c r="C961" s="2"/>
      <c r="D961" s="2"/>
      <c r="E961" s="2"/>
      <c r="F961" s="2"/>
      <c r="G961" s="2"/>
      <c r="H961" s="2"/>
      <c r="I961" s="2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 x14ac:dyDescent="0.3">
      <c r="A962" s="6"/>
      <c r="B962" s="2"/>
      <c r="C962" s="2"/>
      <c r="D962" s="2"/>
      <c r="E962" s="2"/>
      <c r="F962" s="2"/>
      <c r="G962" s="2"/>
      <c r="H962" s="2"/>
      <c r="I962" s="2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 x14ac:dyDescent="0.3">
      <c r="A963" s="6"/>
      <c r="B963" s="2"/>
      <c r="C963" s="2"/>
      <c r="D963" s="2"/>
      <c r="E963" s="2"/>
      <c r="F963" s="2"/>
      <c r="G963" s="2"/>
      <c r="H963" s="2"/>
      <c r="I963" s="2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 x14ac:dyDescent="0.3">
      <c r="A964" s="6"/>
      <c r="B964" s="2"/>
      <c r="C964" s="2"/>
      <c r="D964" s="2"/>
      <c r="E964" s="2"/>
      <c r="F964" s="2"/>
      <c r="G964" s="2"/>
      <c r="H964" s="2"/>
      <c r="I964" s="2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 x14ac:dyDescent="0.3">
      <c r="A965" s="6"/>
      <c r="B965" s="2"/>
      <c r="C965" s="2"/>
      <c r="D965" s="2"/>
      <c r="E965" s="2"/>
      <c r="F965" s="2"/>
      <c r="G965" s="2"/>
      <c r="H965" s="2"/>
      <c r="I965" s="2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 x14ac:dyDescent="0.3">
      <c r="A966" s="6"/>
      <c r="B966" s="2"/>
      <c r="C966" s="2"/>
      <c r="D966" s="2"/>
      <c r="E966" s="2"/>
      <c r="F966" s="2"/>
      <c r="G966" s="2"/>
      <c r="H966" s="2"/>
      <c r="I966" s="2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 x14ac:dyDescent="0.3">
      <c r="A967" s="6"/>
      <c r="B967" s="2"/>
      <c r="C967" s="2"/>
      <c r="D967" s="2"/>
      <c r="E967" s="2"/>
      <c r="F967" s="2"/>
      <c r="G967" s="2"/>
      <c r="H967" s="2"/>
      <c r="I967" s="2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 x14ac:dyDescent="0.3">
      <c r="A968" s="6"/>
      <c r="B968" s="2"/>
      <c r="C968" s="2"/>
      <c r="D968" s="2"/>
      <c r="E968" s="2"/>
      <c r="F968" s="2"/>
      <c r="G968" s="2"/>
      <c r="H968" s="2"/>
      <c r="I968" s="2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 x14ac:dyDescent="0.3">
      <c r="A969" s="6"/>
      <c r="B969" s="2"/>
      <c r="C969" s="2"/>
      <c r="D969" s="2"/>
      <c r="E969" s="2"/>
      <c r="F969" s="2"/>
      <c r="G969" s="2"/>
      <c r="H969" s="2"/>
      <c r="I969" s="2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 x14ac:dyDescent="0.3">
      <c r="A970" s="6"/>
      <c r="B970" s="2"/>
      <c r="C970" s="2"/>
      <c r="D970" s="2"/>
      <c r="E970" s="2"/>
      <c r="F970" s="2"/>
      <c r="G970" s="2"/>
      <c r="H970" s="2"/>
      <c r="I970" s="2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 x14ac:dyDescent="0.3">
      <c r="A971" s="6"/>
      <c r="B971" s="2"/>
      <c r="C971" s="2"/>
      <c r="D971" s="2"/>
      <c r="E971" s="2"/>
      <c r="F971" s="2"/>
      <c r="G971" s="2"/>
      <c r="H971" s="2"/>
      <c r="I971" s="2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 x14ac:dyDescent="0.3">
      <c r="A972" s="6"/>
      <c r="B972" s="2"/>
      <c r="C972" s="2"/>
      <c r="D972" s="2"/>
      <c r="E972" s="2"/>
      <c r="F972" s="2"/>
      <c r="G972" s="2"/>
      <c r="H972" s="2"/>
      <c r="I972" s="2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 x14ac:dyDescent="0.3">
      <c r="A973" s="6"/>
      <c r="B973" s="2"/>
      <c r="C973" s="2"/>
      <c r="D973" s="2"/>
      <c r="E973" s="2"/>
      <c r="F973" s="2"/>
      <c r="G973" s="2"/>
      <c r="H973" s="2"/>
      <c r="I973" s="2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 x14ac:dyDescent="0.3">
      <c r="A974" s="6"/>
      <c r="B974" s="2"/>
      <c r="C974" s="2"/>
      <c r="D974" s="2"/>
      <c r="E974" s="2"/>
      <c r="F974" s="2"/>
      <c r="G974" s="2"/>
      <c r="H974" s="2"/>
      <c r="I974" s="2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 x14ac:dyDescent="0.3">
      <c r="A975" s="6"/>
      <c r="B975" s="2"/>
      <c r="C975" s="2"/>
      <c r="D975" s="2"/>
      <c r="E975" s="2"/>
      <c r="F975" s="2"/>
      <c r="G975" s="2"/>
      <c r="H975" s="2"/>
      <c r="I975" s="2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 x14ac:dyDescent="0.3">
      <c r="A976" s="6"/>
      <c r="B976" s="2"/>
      <c r="C976" s="2"/>
      <c r="D976" s="2"/>
      <c r="E976" s="2"/>
      <c r="F976" s="2"/>
      <c r="G976" s="2"/>
      <c r="H976" s="2"/>
      <c r="I976" s="2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 x14ac:dyDescent="0.3">
      <c r="A977" s="6"/>
      <c r="B977" s="2"/>
      <c r="C977" s="2"/>
      <c r="D977" s="2"/>
      <c r="E977" s="2"/>
      <c r="F977" s="2"/>
      <c r="G977" s="2"/>
      <c r="H977" s="2"/>
      <c r="I977" s="2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 x14ac:dyDescent="0.3">
      <c r="A978" s="6"/>
      <c r="B978" s="2"/>
      <c r="C978" s="2"/>
      <c r="D978" s="2"/>
      <c r="E978" s="2"/>
      <c r="F978" s="2"/>
      <c r="G978" s="2"/>
      <c r="H978" s="2"/>
      <c r="I978" s="2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 x14ac:dyDescent="0.3">
      <c r="A979" s="6"/>
      <c r="B979" s="2"/>
      <c r="C979" s="2"/>
      <c r="D979" s="2"/>
      <c r="E979" s="2"/>
      <c r="F979" s="2"/>
      <c r="G979" s="2"/>
      <c r="H979" s="2"/>
      <c r="I979" s="2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 x14ac:dyDescent="0.3">
      <c r="A980" s="6"/>
      <c r="B980" s="2"/>
      <c r="C980" s="2"/>
      <c r="D980" s="2"/>
      <c r="E980" s="2"/>
      <c r="F980" s="2"/>
      <c r="G980" s="2"/>
      <c r="H980" s="2"/>
      <c r="I980" s="2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 x14ac:dyDescent="0.3">
      <c r="A981" s="6"/>
      <c r="B981" s="2"/>
      <c r="C981" s="2"/>
      <c r="D981" s="2"/>
      <c r="E981" s="2"/>
      <c r="F981" s="2"/>
      <c r="G981" s="2"/>
      <c r="H981" s="2"/>
      <c r="I981" s="2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 x14ac:dyDescent="0.3">
      <c r="A982" s="6"/>
      <c r="B982" s="2"/>
      <c r="C982" s="2"/>
      <c r="D982" s="2"/>
      <c r="E982" s="2"/>
      <c r="F982" s="2"/>
      <c r="G982" s="2"/>
      <c r="H982" s="2"/>
      <c r="I982" s="2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 x14ac:dyDescent="0.3">
      <c r="A983" s="6"/>
      <c r="B983" s="2"/>
      <c r="C983" s="2"/>
      <c r="D983" s="2"/>
      <c r="E983" s="2"/>
      <c r="F983" s="2"/>
      <c r="G983" s="2"/>
      <c r="H983" s="2"/>
      <c r="I983" s="2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 x14ac:dyDescent="0.3">
      <c r="A984" s="6"/>
      <c r="B984" s="2"/>
      <c r="C984" s="2"/>
      <c r="D984" s="2"/>
      <c r="E984" s="2"/>
      <c r="F984" s="2"/>
      <c r="G984" s="2"/>
      <c r="H984" s="2"/>
      <c r="I984" s="2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 x14ac:dyDescent="0.3">
      <c r="A985" s="6"/>
      <c r="B985" s="2"/>
      <c r="C985" s="2"/>
      <c r="D985" s="2"/>
      <c r="E985" s="2"/>
      <c r="F985" s="2"/>
      <c r="G985" s="2"/>
      <c r="H985" s="2"/>
      <c r="I985" s="2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 x14ac:dyDescent="0.3">
      <c r="A986" s="6"/>
      <c r="B986" s="2"/>
      <c r="C986" s="2"/>
      <c r="D986" s="2"/>
      <c r="E986" s="2"/>
      <c r="F986" s="2"/>
      <c r="G986" s="2"/>
      <c r="H986" s="2"/>
      <c r="I986" s="2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 x14ac:dyDescent="0.3">
      <c r="A987" s="6"/>
      <c r="B987" s="2"/>
      <c r="C987" s="2"/>
      <c r="D987" s="2"/>
      <c r="E987" s="2"/>
      <c r="F987" s="2"/>
      <c r="G987" s="2"/>
      <c r="H987" s="2"/>
      <c r="I987" s="2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 x14ac:dyDescent="0.3">
      <c r="A988" s="6"/>
      <c r="B988" s="2"/>
      <c r="C988" s="2"/>
      <c r="D988" s="2"/>
      <c r="E988" s="2"/>
      <c r="F988" s="2"/>
      <c r="G988" s="2"/>
      <c r="H988" s="2"/>
      <c r="I988" s="2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 x14ac:dyDescent="0.3">
      <c r="A989" s="6"/>
      <c r="B989" s="2"/>
      <c r="C989" s="2"/>
      <c r="D989" s="2"/>
      <c r="E989" s="2"/>
      <c r="F989" s="2"/>
      <c r="G989" s="2"/>
      <c r="H989" s="2"/>
      <c r="I989" s="2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 x14ac:dyDescent="0.3">
      <c r="A990" s="6"/>
      <c r="B990" s="2"/>
      <c r="C990" s="2"/>
      <c r="D990" s="2"/>
      <c r="E990" s="2"/>
      <c r="F990" s="2"/>
      <c r="G990" s="2"/>
      <c r="H990" s="2"/>
      <c r="I990" s="2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 x14ac:dyDescent="0.3">
      <c r="A991" s="6"/>
      <c r="B991" s="2"/>
      <c r="C991" s="2"/>
      <c r="D991" s="2"/>
      <c r="E991" s="2"/>
      <c r="F991" s="2"/>
      <c r="G991" s="2"/>
      <c r="H991" s="2"/>
      <c r="I991" s="2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 x14ac:dyDescent="0.3">
      <c r="A992" s="6"/>
      <c r="B992" s="2"/>
      <c r="C992" s="2"/>
      <c r="D992" s="2"/>
      <c r="E992" s="2"/>
      <c r="F992" s="2"/>
      <c r="G992" s="2"/>
      <c r="H992" s="2"/>
      <c r="I992" s="2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 x14ac:dyDescent="0.3">
      <c r="A993" s="6"/>
      <c r="B993" s="2"/>
      <c r="C993" s="2"/>
      <c r="D993" s="2"/>
      <c r="E993" s="2"/>
      <c r="F993" s="2"/>
      <c r="G993" s="2"/>
      <c r="H993" s="2"/>
      <c r="I993" s="2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 x14ac:dyDescent="0.3">
      <c r="A994" s="6"/>
      <c r="B994" s="2"/>
      <c r="C994" s="2"/>
      <c r="D994" s="2"/>
      <c r="E994" s="2"/>
      <c r="F994" s="2"/>
      <c r="G994" s="2"/>
      <c r="H994" s="2"/>
      <c r="I994" s="2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 x14ac:dyDescent="0.3">
      <c r="A995" s="6"/>
      <c r="B995" s="2"/>
      <c r="C995" s="2"/>
      <c r="D995" s="2"/>
      <c r="E995" s="2"/>
      <c r="F995" s="2"/>
      <c r="G995" s="2"/>
      <c r="H995" s="2"/>
      <c r="I995" s="2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 x14ac:dyDescent="0.3">
      <c r="A996" s="6"/>
      <c r="B996" s="2"/>
      <c r="C996" s="2"/>
      <c r="D996" s="2"/>
      <c r="E996" s="2"/>
      <c r="F996" s="2"/>
      <c r="G996" s="2"/>
      <c r="H996" s="2"/>
      <c r="I996" s="2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 x14ac:dyDescent="0.3">
      <c r="A997" s="6"/>
      <c r="B997" s="2"/>
      <c r="C997" s="2"/>
      <c r="D997" s="2"/>
      <c r="E997" s="2"/>
      <c r="F997" s="2"/>
      <c r="G997" s="2"/>
      <c r="H997" s="2"/>
      <c r="I997" s="2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 x14ac:dyDescent="0.3">
      <c r="A998" s="6"/>
      <c r="B998" s="2"/>
      <c r="C998" s="2"/>
      <c r="D998" s="2"/>
      <c r="E998" s="2"/>
      <c r="F998" s="2"/>
      <c r="G998" s="2"/>
      <c r="H998" s="2"/>
      <c r="I998" s="2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 x14ac:dyDescent="0.3">
      <c r="A999" s="6"/>
      <c r="B999" s="2"/>
      <c r="C999" s="2"/>
      <c r="D999" s="2"/>
      <c r="E999" s="2"/>
      <c r="F999" s="2"/>
      <c r="G999" s="2"/>
      <c r="H999" s="2"/>
      <c r="I999" s="2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 x14ac:dyDescent="0.3">
      <c r="A1000" s="6"/>
      <c r="B1000" s="2"/>
      <c r="C1000" s="2"/>
      <c r="D1000" s="2"/>
      <c r="E1000" s="2"/>
      <c r="F1000" s="2"/>
      <c r="G1000" s="2"/>
      <c r="H1000" s="2"/>
      <c r="I1000" s="2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C5:C6"/>
    <mergeCell ref="J5:J6"/>
  </mergeCells>
  <pageMargins left="0.75" right="0.75" top="0.75" bottom="0.75" header="0" footer="0"/>
  <pageSetup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Z620"/>
  <sheetViews>
    <sheetView showGridLines="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ColWidth="12.6640625" defaultRowHeight="15" customHeight="1" outlineLevelRow="1" outlineLevelCol="1" x14ac:dyDescent="0.3"/>
  <cols>
    <col min="1" max="1" width="8.75" customWidth="1"/>
    <col min="2" max="2" width="44.4140625" customWidth="1"/>
    <col min="3" max="4" width="10.25" hidden="1" customWidth="1" outlineLevel="1"/>
    <col min="5" max="5" width="2.5" hidden="1" customWidth="1" outlineLevel="1"/>
    <col min="6" max="6" width="10.25" hidden="1" customWidth="1" outlineLevel="1"/>
    <col min="7" max="7" width="0.1640625" hidden="1" customWidth="1" outlineLevel="1"/>
    <col min="8" max="8" width="10.25" hidden="1" customWidth="1"/>
    <col min="9" max="9" width="10.25" customWidth="1"/>
    <col min="10" max="11" width="10.25" hidden="1" customWidth="1"/>
    <col min="12" max="12" width="0.1640625" hidden="1" customWidth="1"/>
    <col min="13" max="13" width="10.25" hidden="1" customWidth="1" outlineLevel="1"/>
    <col min="14" max="14" width="10.25" customWidth="1" outlineLevel="1"/>
    <col min="15" max="16" width="10.25" hidden="1" customWidth="1" outlineLevel="1"/>
    <col min="17" max="17" width="0.1640625" customWidth="1" outlineLevel="1"/>
    <col min="18" max="18" width="10.25" hidden="1" customWidth="1" outlineLevel="1"/>
    <col min="19" max="19" width="10.25" customWidth="1" outlineLevel="1"/>
    <col min="20" max="20" width="2.5" hidden="1" customWidth="1" outlineLevel="1"/>
    <col min="21" max="21" width="10.25" hidden="1" customWidth="1" outlineLevel="1"/>
    <col min="22" max="22" width="0.1640625" hidden="1" customWidth="1" outlineLevel="1"/>
    <col min="23" max="23" width="10.5" hidden="1" customWidth="1"/>
    <col min="24" max="24" width="10.5" customWidth="1"/>
    <col min="25" max="25" width="2" hidden="1" customWidth="1"/>
    <col min="26" max="26" width="10.25" hidden="1" customWidth="1"/>
    <col min="27" max="27" width="0.1640625" hidden="1" customWidth="1"/>
    <col min="28" max="28" width="10.25" hidden="1" customWidth="1" outlineLevel="1"/>
    <col min="29" max="29" width="10.25" customWidth="1" outlineLevel="1"/>
    <col min="30" max="31" width="10.25" hidden="1" customWidth="1" outlineLevel="1"/>
    <col min="32" max="32" width="0.1640625" customWidth="1" outlineLevel="1"/>
    <col min="33" max="33" width="10.25" hidden="1" customWidth="1"/>
    <col min="34" max="34" width="10.25" customWidth="1"/>
    <col min="35" max="35" width="2" hidden="1" customWidth="1"/>
    <col min="36" max="36" width="10.25" hidden="1" customWidth="1"/>
    <col min="37" max="37" width="0.1640625" hidden="1" customWidth="1"/>
    <col min="38" max="38" width="10.25" hidden="1" customWidth="1"/>
    <col min="39" max="39" width="10.25" customWidth="1"/>
    <col min="40" max="40" width="2" hidden="1" customWidth="1"/>
    <col min="41" max="41" width="10.25" hidden="1" customWidth="1"/>
    <col min="42" max="42" width="0.1640625" hidden="1" customWidth="1"/>
    <col min="43" max="43" width="10.25" hidden="1" customWidth="1"/>
    <col min="44" max="44" width="10.25" customWidth="1"/>
    <col min="45" max="45" width="2" hidden="1" customWidth="1"/>
    <col min="46" max="46" width="10.25" hidden="1" customWidth="1"/>
    <col min="47" max="47" width="0.1640625" hidden="1" customWidth="1"/>
    <col min="48" max="48" width="10.25" hidden="1" customWidth="1"/>
    <col min="49" max="49" width="10.25" customWidth="1"/>
    <col min="50" max="50" width="2" hidden="1" customWidth="1"/>
    <col min="51" max="51" width="10.25" hidden="1" customWidth="1"/>
    <col min="52" max="52" width="0.1640625" hidden="1" customWidth="1"/>
  </cols>
  <sheetData>
    <row r="1" spans="1:52" ht="12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t="12" customHeight="1" x14ac:dyDescent="0.3">
      <c r="A2" s="4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ht="12" customHeight="1" x14ac:dyDescent="0.3">
      <c r="A3" s="4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ht="12" customHeight="1" x14ac:dyDescent="0.3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</row>
    <row r="5" spans="1:52" ht="13.5" customHeight="1" x14ac:dyDescent="0.3">
      <c r="A5" s="6"/>
      <c r="B5" s="2"/>
      <c r="C5" s="327" t="s">
        <v>4</v>
      </c>
      <c r="D5" s="328"/>
      <c r="E5" s="328"/>
      <c r="F5" s="328"/>
      <c r="G5" s="56"/>
      <c r="H5" s="327" t="s">
        <v>4</v>
      </c>
      <c r="I5" s="328"/>
      <c r="J5" s="328"/>
      <c r="K5" s="328"/>
      <c r="L5" s="56"/>
      <c r="M5" s="327" t="s">
        <v>4</v>
      </c>
      <c r="N5" s="328"/>
      <c r="O5" s="328"/>
      <c r="P5" s="328"/>
      <c r="Q5" s="56"/>
      <c r="R5" s="327" t="s">
        <v>5</v>
      </c>
      <c r="S5" s="328"/>
      <c r="T5" s="328"/>
      <c r="U5" s="328"/>
      <c r="V5" s="56"/>
      <c r="W5" s="327" t="s">
        <v>5</v>
      </c>
      <c r="X5" s="328"/>
      <c r="Y5" s="328"/>
      <c r="Z5" s="328"/>
      <c r="AA5" s="56"/>
      <c r="AB5" s="327" t="s">
        <v>5</v>
      </c>
      <c r="AC5" s="328"/>
      <c r="AD5" s="328"/>
      <c r="AE5" s="328"/>
      <c r="AF5" s="56"/>
      <c r="AG5" s="327" t="s">
        <v>6</v>
      </c>
      <c r="AH5" s="328"/>
      <c r="AI5" s="328"/>
      <c r="AJ5" s="328"/>
      <c r="AK5" s="56"/>
      <c r="AL5" s="327" t="s">
        <v>7</v>
      </c>
      <c r="AM5" s="328"/>
      <c r="AN5" s="328"/>
      <c r="AO5" s="328"/>
      <c r="AP5" s="56"/>
      <c r="AQ5" s="327" t="s">
        <v>8</v>
      </c>
      <c r="AR5" s="328"/>
      <c r="AS5" s="328"/>
      <c r="AT5" s="328"/>
      <c r="AU5" s="56"/>
      <c r="AV5" s="327" t="s">
        <v>9</v>
      </c>
      <c r="AW5" s="328"/>
      <c r="AX5" s="328"/>
      <c r="AY5" s="328"/>
      <c r="AZ5" s="56"/>
    </row>
    <row r="6" spans="1:52" ht="12" customHeight="1" x14ac:dyDescent="0.3">
      <c r="A6" s="6"/>
      <c r="B6" s="2"/>
      <c r="C6" s="329" t="s">
        <v>11</v>
      </c>
      <c r="D6" s="326"/>
      <c r="E6" s="326"/>
      <c r="F6" s="326"/>
      <c r="G6" s="57"/>
      <c r="H6" s="329" t="s">
        <v>11</v>
      </c>
      <c r="I6" s="326"/>
      <c r="J6" s="326"/>
      <c r="K6" s="326"/>
      <c r="L6" s="57"/>
      <c r="M6" s="329" t="s">
        <v>11</v>
      </c>
      <c r="N6" s="326"/>
      <c r="O6" s="326"/>
      <c r="P6" s="326"/>
      <c r="Q6" s="57"/>
      <c r="R6" s="329" t="s">
        <v>12</v>
      </c>
      <c r="S6" s="326"/>
      <c r="T6" s="326"/>
      <c r="U6" s="326"/>
      <c r="V6" s="57"/>
      <c r="W6" s="329" t="s">
        <v>12</v>
      </c>
      <c r="X6" s="326"/>
      <c r="Y6" s="326"/>
      <c r="Z6" s="326"/>
      <c r="AA6" s="57"/>
      <c r="AB6" s="329" t="s">
        <v>12</v>
      </c>
      <c r="AC6" s="326"/>
      <c r="AD6" s="326"/>
      <c r="AE6" s="326"/>
      <c r="AF6" s="57"/>
      <c r="AG6" s="329" t="s">
        <v>13</v>
      </c>
      <c r="AH6" s="326"/>
      <c r="AI6" s="326"/>
      <c r="AJ6" s="326"/>
      <c r="AK6" s="57"/>
      <c r="AL6" s="329" t="s">
        <v>14</v>
      </c>
      <c r="AM6" s="326"/>
      <c r="AN6" s="326"/>
      <c r="AO6" s="326"/>
      <c r="AP6" s="57"/>
      <c r="AQ6" s="329" t="s">
        <v>15</v>
      </c>
      <c r="AR6" s="326"/>
      <c r="AS6" s="326"/>
      <c r="AT6" s="326"/>
      <c r="AU6" s="57"/>
      <c r="AV6" s="329" t="s">
        <v>16</v>
      </c>
      <c r="AW6" s="326"/>
      <c r="AX6" s="326"/>
      <c r="AY6" s="326"/>
      <c r="AZ6" s="57"/>
    </row>
    <row r="7" spans="1:52" ht="45.75" customHeight="1" x14ac:dyDescent="0.3">
      <c r="A7" s="11"/>
      <c r="B7" s="12"/>
      <c r="C7" s="330" t="s">
        <v>622</v>
      </c>
      <c r="D7" s="331"/>
      <c r="E7" s="331"/>
      <c r="F7" s="331"/>
      <c r="G7" s="59"/>
      <c r="H7" s="330" t="s">
        <v>623</v>
      </c>
      <c r="I7" s="331"/>
      <c r="J7" s="331"/>
      <c r="K7" s="332"/>
      <c r="L7" s="59"/>
      <c r="M7" s="330" t="s">
        <v>624</v>
      </c>
      <c r="N7" s="331"/>
      <c r="O7" s="331"/>
      <c r="P7" s="332"/>
      <c r="Q7" s="59"/>
      <c r="R7" s="330" t="s">
        <v>622</v>
      </c>
      <c r="S7" s="331"/>
      <c r="T7" s="331"/>
      <c r="U7" s="331"/>
      <c r="V7" s="59"/>
      <c r="W7" s="330" t="s">
        <v>623</v>
      </c>
      <c r="X7" s="331"/>
      <c r="Y7" s="331"/>
      <c r="Z7" s="331"/>
      <c r="AA7" s="59"/>
      <c r="AB7" s="330" t="s">
        <v>624</v>
      </c>
      <c r="AC7" s="331"/>
      <c r="AD7" s="331"/>
      <c r="AE7" s="332"/>
      <c r="AF7" s="59"/>
      <c r="AG7" s="330" t="s">
        <v>625</v>
      </c>
      <c r="AH7" s="331"/>
      <c r="AI7" s="331"/>
      <c r="AJ7" s="331"/>
      <c r="AK7" s="59"/>
      <c r="AL7" s="330" t="s">
        <v>625</v>
      </c>
      <c r="AM7" s="331"/>
      <c r="AN7" s="331"/>
      <c r="AO7" s="331"/>
      <c r="AP7" s="59"/>
      <c r="AQ7" s="330" t="s">
        <v>625</v>
      </c>
      <c r="AR7" s="331"/>
      <c r="AS7" s="331"/>
      <c r="AT7" s="331"/>
      <c r="AU7" s="59"/>
      <c r="AV7" s="330" t="s">
        <v>625</v>
      </c>
      <c r="AW7" s="331"/>
      <c r="AX7" s="331"/>
      <c r="AY7" s="331"/>
      <c r="AZ7" s="59"/>
    </row>
    <row r="8" spans="1:52" ht="12" hidden="1" customHeight="1" x14ac:dyDescent="0.3">
      <c r="A8" s="11"/>
      <c r="B8" s="12"/>
      <c r="C8" s="58" t="s">
        <v>74</v>
      </c>
      <c r="D8" s="58" t="s">
        <v>626</v>
      </c>
      <c r="E8" s="58"/>
      <c r="F8" s="58" t="s">
        <v>627</v>
      </c>
      <c r="G8" s="59"/>
      <c r="H8" s="58" t="s">
        <v>74</v>
      </c>
      <c r="I8" s="58" t="s">
        <v>626</v>
      </c>
      <c r="J8" s="58"/>
      <c r="K8" s="58" t="s">
        <v>627</v>
      </c>
      <c r="L8" s="59"/>
      <c r="M8" s="58" t="s">
        <v>74</v>
      </c>
      <c r="N8" s="58" t="s">
        <v>626</v>
      </c>
      <c r="O8" s="58"/>
      <c r="P8" s="58" t="s">
        <v>627</v>
      </c>
      <c r="Q8" s="59"/>
      <c r="R8" s="58" t="s">
        <v>74</v>
      </c>
      <c r="S8" s="58" t="s">
        <v>626</v>
      </c>
      <c r="T8" s="58"/>
      <c r="U8" s="58" t="s">
        <v>627</v>
      </c>
      <c r="V8" s="59"/>
      <c r="W8" s="58" t="s">
        <v>74</v>
      </c>
      <c r="X8" s="58" t="s">
        <v>626</v>
      </c>
      <c r="Y8" s="58"/>
      <c r="Z8" s="58" t="s">
        <v>627</v>
      </c>
      <c r="AA8" s="59"/>
      <c r="AB8" s="58" t="s">
        <v>74</v>
      </c>
      <c r="AC8" s="58" t="s">
        <v>626</v>
      </c>
      <c r="AD8" s="58"/>
      <c r="AE8" s="58" t="s">
        <v>627</v>
      </c>
      <c r="AF8" s="59"/>
      <c r="AG8" s="58" t="s">
        <v>74</v>
      </c>
      <c r="AH8" s="58" t="s">
        <v>626</v>
      </c>
      <c r="AI8" s="58"/>
      <c r="AJ8" s="58" t="s">
        <v>627</v>
      </c>
      <c r="AK8" s="59"/>
      <c r="AL8" s="58" t="s">
        <v>74</v>
      </c>
      <c r="AM8" s="58" t="s">
        <v>626</v>
      </c>
      <c r="AN8" s="58"/>
      <c r="AO8" s="58" t="s">
        <v>627</v>
      </c>
      <c r="AP8" s="59"/>
      <c r="AQ8" s="58" t="s">
        <v>74</v>
      </c>
      <c r="AR8" s="58" t="s">
        <v>626</v>
      </c>
      <c r="AS8" s="58"/>
      <c r="AT8" s="58" t="s">
        <v>627</v>
      </c>
      <c r="AU8" s="59"/>
      <c r="AV8" s="58" t="s">
        <v>74</v>
      </c>
      <c r="AW8" s="58" t="s">
        <v>626</v>
      </c>
      <c r="AX8" s="58"/>
      <c r="AY8" s="58" t="s">
        <v>627</v>
      </c>
      <c r="AZ8" s="59"/>
    </row>
    <row r="9" spans="1:52" ht="12" customHeight="1" x14ac:dyDescent="0.3">
      <c r="A9" s="16"/>
      <c r="B9" s="17"/>
      <c r="C9" s="18"/>
      <c r="D9" s="18"/>
      <c r="E9" s="18"/>
      <c r="F9" s="18"/>
      <c r="G9" s="60"/>
      <c r="H9" s="61"/>
      <c r="I9" s="61"/>
      <c r="J9" s="61"/>
      <c r="K9" s="18"/>
      <c r="L9" s="60"/>
      <c r="M9" s="18"/>
      <c r="N9" s="18"/>
      <c r="O9" s="18"/>
      <c r="P9" s="18"/>
      <c r="Q9" s="60"/>
      <c r="R9" s="18"/>
      <c r="S9" s="18"/>
      <c r="T9" s="18"/>
      <c r="U9" s="18"/>
      <c r="V9" s="60"/>
      <c r="W9" s="61"/>
      <c r="X9" s="61"/>
      <c r="Y9" s="61"/>
      <c r="Z9" s="18"/>
      <c r="AA9" s="60"/>
      <c r="AB9" s="18"/>
      <c r="AC9" s="18"/>
      <c r="AD9" s="18"/>
      <c r="AE9" s="18"/>
      <c r="AF9" s="60"/>
      <c r="AG9" s="61"/>
      <c r="AH9" s="61"/>
      <c r="AI9" s="61"/>
      <c r="AJ9" s="18"/>
      <c r="AK9" s="60"/>
      <c r="AL9" s="61"/>
      <c r="AM9" s="61"/>
      <c r="AN9" s="61"/>
      <c r="AO9" s="18"/>
      <c r="AP9" s="60"/>
      <c r="AQ9" s="61"/>
      <c r="AR9" s="61"/>
      <c r="AS9" s="61"/>
      <c r="AT9" s="18"/>
      <c r="AU9" s="60"/>
      <c r="AV9" s="61"/>
      <c r="AW9" s="61"/>
      <c r="AX9" s="61"/>
      <c r="AY9" s="18"/>
      <c r="AZ9" s="60"/>
    </row>
    <row r="10" spans="1:52" ht="12" customHeight="1" x14ac:dyDescent="0.3">
      <c r="A10" s="19" t="s">
        <v>17</v>
      </c>
      <c r="B10" s="20"/>
      <c r="C10" s="20"/>
      <c r="D10" s="20"/>
      <c r="E10" s="20"/>
      <c r="F10" s="20"/>
      <c r="G10" s="62"/>
      <c r="H10" s="20"/>
      <c r="I10" s="20"/>
      <c r="J10" s="20"/>
      <c r="K10" s="20"/>
      <c r="L10" s="62"/>
      <c r="M10" s="20"/>
      <c r="N10" s="20"/>
      <c r="O10" s="20"/>
      <c r="P10" s="20"/>
      <c r="Q10" s="62"/>
      <c r="R10" s="20"/>
      <c r="S10" s="20"/>
      <c r="T10" s="20"/>
      <c r="U10" s="20"/>
      <c r="V10" s="62"/>
      <c r="W10" s="20"/>
      <c r="X10" s="20"/>
      <c r="Y10" s="20"/>
      <c r="Z10" s="20"/>
      <c r="AA10" s="62"/>
      <c r="AB10" s="20"/>
      <c r="AC10" s="20"/>
      <c r="AD10" s="20"/>
      <c r="AE10" s="20"/>
      <c r="AF10" s="62"/>
      <c r="AG10" s="20"/>
      <c r="AH10" s="20"/>
      <c r="AI10" s="20"/>
      <c r="AJ10" s="20"/>
      <c r="AK10" s="62"/>
      <c r="AL10" s="20"/>
      <c r="AM10" s="20"/>
      <c r="AN10" s="20"/>
      <c r="AO10" s="20"/>
      <c r="AP10" s="62"/>
      <c r="AQ10" s="20"/>
      <c r="AR10" s="20"/>
      <c r="AS10" s="20"/>
      <c r="AT10" s="20"/>
      <c r="AU10" s="62"/>
      <c r="AV10" s="20"/>
      <c r="AW10" s="20"/>
      <c r="AX10" s="20"/>
      <c r="AY10" s="20"/>
      <c r="AZ10" s="62"/>
    </row>
    <row r="11" spans="1:52" ht="12" customHeight="1" x14ac:dyDescent="0.3">
      <c r="A11" s="19" t="s">
        <v>18</v>
      </c>
      <c r="B11" s="20"/>
      <c r="C11" s="20"/>
      <c r="D11" s="20"/>
      <c r="E11" s="20"/>
      <c r="F11" s="20"/>
      <c r="G11" s="62"/>
      <c r="H11" s="20"/>
      <c r="I11" s="20"/>
      <c r="J11" s="20"/>
      <c r="K11" s="20"/>
      <c r="L11" s="62"/>
      <c r="M11" s="20"/>
      <c r="N11" s="20"/>
      <c r="O11" s="20"/>
      <c r="P11" s="20"/>
      <c r="Q11" s="62"/>
      <c r="R11" s="20"/>
      <c r="S11" s="20"/>
      <c r="T11" s="20"/>
      <c r="U11" s="20"/>
      <c r="V11" s="62"/>
      <c r="W11" s="20"/>
      <c r="X11" s="20"/>
      <c r="Y11" s="20"/>
      <c r="Z11" s="20"/>
      <c r="AA11" s="62"/>
      <c r="AB11" s="20"/>
      <c r="AC11" s="20"/>
      <c r="AD11" s="20"/>
      <c r="AE11" s="20"/>
      <c r="AF11" s="62"/>
      <c r="AG11" s="20"/>
      <c r="AH11" s="20"/>
      <c r="AI11" s="20"/>
      <c r="AJ11" s="20"/>
      <c r="AK11" s="62"/>
      <c r="AL11" s="20"/>
      <c r="AM11" s="20"/>
      <c r="AN11" s="20"/>
      <c r="AO11" s="20"/>
      <c r="AP11" s="62"/>
      <c r="AQ11" s="20"/>
      <c r="AR11" s="20"/>
      <c r="AS11" s="20"/>
      <c r="AT11" s="20"/>
      <c r="AU11" s="62"/>
      <c r="AV11" s="20"/>
      <c r="AW11" s="20"/>
      <c r="AX11" s="20"/>
      <c r="AY11" s="20"/>
      <c r="AZ11" s="62"/>
    </row>
    <row r="12" spans="1:52" ht="12" customHeight="1" x14ac:dyDescent="0.3">
      <c r="A12" s="21"/>
      <c r="B12" s="22" t="s">
        <v>19</v>
      </c>
      <c r="C12" s="24">
        <f t="shared" ref="C12:D12" si="0">C134</f>
        <v>0</v>
      </c>
      <c r="D12" s="24">
        <f t="shared" si="0"/>
        <v>5725</v>
      </c>
      <c r="E12" s="24"/>
      <c r="F12" s="24">
        <f t="shared" ref="F12:F17" si="1">SUM(C12:E12)</f>
        <v>5725</v>
      </c>
      <c r="G12" s="63"/>
      <c r="H12" s="24">
        <f t="shared" ref="H12:I12" si="2">H134</f>
        <v>0</v>
      </c>
      <c r="I12" s="24">
        <f t="shared" si="2"/>
        <v>5725</v>
      </c>
      <c r="J12" s="24"/>
      <c r="K12" s="24">
        <f t="shared" ref="K12:K17" si="3">SUM(H12:J12)</f>
        <v>5725</v>
      </c>
      <c r="L12" s="63"/>
      <c r="M12" s="24">
        <f t="shared" ref="M12:N12" si="4">INDEX($H12:$J12,1,MATCH(M$8,$H$8:$J$8,0))-INDEX($C12:$E12,1,MATCH(M$8,$C$8:$E$8,0))</f>
        <v>0</v>
      </c>
      <c r="N12" s="24">
        <f t="shared" si="4"/>
        <v>0</v>
      </c>
      <c r="O12" s="24"/>
      <c r="P12" s="24">
        <f t="shared" ref="P12:P17" si="5">SUM(M12:O12)</f>
        <v>0</v>
      </c>
      <c r="Q12" s="63"/>
      <c r="R12" s="24">
        <f t="shared" ref="R12:S12" si="6">R134</f>
        <v>0</v>
      </c>
      <c r="S12" s="24">
        <f t="shared" si="6"/>
        <v>12857.927012987</v>
      </c>
      <c r="T12" s="24"/>
      <c r="U12" s="24">
        <f t="shared" ref="U12:U17" si="7">SUM(R12:T12)</f>
        <v>12857.927012987</v>
      </c>
      <c r="V12" s="63"/>
      <c r="W12" s="24">
        <f t="shared" ref="W12:X12" si="8">W134</f>
        <v>0</v>
      </c>
      <c r="X12" s="24">
        <f t="shared" si="8"/>
        <v>12624.778285714281</v>
      </c>
      <c r="Y12" s="24"/>
      <c r="Z12" s="24">
        <f t="shared" ref="Z12:Z17" si="9">SUM(W12:Y12)</f>
        <v>12624.778285714281</v>
      </c>
      <c r="AA12" s="63"/>
      <c r="AB12" s="24">
        <f t="shared" ref="AB12:AC12" si="10">INDEX($W12:$Y12,1,MATCH(AB$8,$W$8:$Y$8,0))-INDEX($R12:$T12,1,MATCH(AB$8,$R$8:$T$8,0))</f>
        <v>0</v>
      </c>
      <c r="AC12" s="24">
        <f t="shared" si="10"/>
        <v>-233.14872727271904</v>
      </c>
      <c r="AD12" s="24"/>
      <c r="AE12" s="24">
        <f t="shared" ref="AE12:AE17" si="11">SUM(AB12:AD12)</f>
        <v>-233.14872727271904</v>
      </c>
      <c r="AF12" s="63"/>
      <c r="AG12" s="24">
        <f t="shared" ref="AG12:AH12" si="12">AG134</f>
        <v>0</v>
      </c>
      <c r="AH12" s="24">
        <f t="shared" si="12"/>
        <v>12624.778285714281</v>
      </c>
      <c r="AI12" s="24"/>
      <c r="AJ12" s="24">
        <f t="shared" ref="AJ12:AJ17" si="13">SUM(AG12:AI12)</f>
        <v>12624.778285714281</v>
      </c>
      <c r="AK12" s="63"/>
      <c r="AL12" s="24">
        <f t="shared" ref="AL12:AM12" si="14">AL134</f>
        <v>0</v>
      </c>
      <c r="AM12" s="24">
        <f t="shared" si="14"/>
        <v>12624.778285714281</v>
      </c>
      <c r="AN12" s="24"/>
      <c r="AO12" s="24">
        <f t="shared" ref="AO12:AO17" si="15">SUM(AL12:AN12)</f>
        <v>12624.778285714281</v>
      </c>
      <c r="AP12" s="63"/>
      <c r="AQ12" s="24">
        <f t="shared" ref="AQ12:AR12" si="16">AQ134</f>
        <v>0</v>
      </c>
      <c r="AR12" s="24">
        <f t="shared" si="16"/>
        <v>12624.778285714281</v>
      </c>
      <c r="AS12" s="24"/>
      <c r="AT12" s="24">
        <f t="shared" ref="AT12:AT17" si="17">SUM(AQ12:AS12)</f>
        <v>12624.778285714281</v>
      </c>
      <c r="AU12" s="63"/>
      <c r="AV12" s="24">
        <f t="shared" ref="AV12:AW12" si="18">AV134</f>
        <v>0</v>
      </c>
      <c r="AW12" s="24">
        <f t="shared" si="18"/>
        <v>12624.778285714281</v>
      </c>
      <c r="AX12" s="20"/>
      <c r="AY12" s="24">
        <f t="shared" ref="AY12:AY17" si="19">SUM(AV12:AX12)</f>
        <v>12624.778285714281</v>
      </c>
      <c r="AZ12" s="64"/>
    </row>
    <row r="13" spans="1:52" ht="12" customHeight="1" x14ac:dyDescent="0.3">
      <c r="A13" s="21"/>
      <c r="B13" s="22" t="s">
        <v>20</v>
      </c>
      <c r="C13" s="24">
        <f t="shared" ref="C13:D13" si="20">C171</f>
        <v>0</v>
      </c>
      <c r="D13" s="24">
        <f t="shared" si="20"/>
        <v>204033.6</v>
      </c>
      <c r="E13" s="24"/>
      <c r="F13" s="24">
        <f t="shared" si="1"/>
        <v>204033.6</v>
      </c>
      <c r="G13" s="63"/>
      <c r="H13" s="24">
        <f t="shared" ref="H13:I13" si="21">H171</f>
        <v>0</v>
      </c>
      <c r="I13" s="24">
        <f t="shared" si="21"/>
        <v>214519.77000000002</v>
      </c>
      <c r="J13" s="24"/>
      <c r="K13" s="24">
        <f t="shared" si="3"/>
        <v>214519.77000000002</v>
      </c>
      <c r="L13" s="63"/>
      <c r="M13" s="24">
        <f t="shared" ref="M13:N13" si="22">INDEX($H13:$J13,1,MATCH(M$8,$H$8:$J$8,0))-INDEX($C13:$E13,1,MATCH(M$8,$C$8:$E$8,0))</f>
        <v>0</v>
      </c>
      <c r="N13" s="24">
        <f t="shared" si="22"/>
        <v>10486.170000000013</v>
      </c>
      <c r="O13" s="24"/>
      <c r="P13" s="24">
        <f t="shared" si="5"/>
        <v>10486.170000000013</v>
      </c>
      <c r="Q13" s="63"/>
      <c r="R13" s="24">
        <f t="shared" ref="R13:S13" si="23">R171</f>
        <v>0</v>
      </c>
      <c r="S13" s="24">
        <f t="shared" si="23"/>
        <v>116548.6</v>
      </c>
      <c r="T13" s="24"/>
      <c r="U13" s="24">
        <f t="shared" si="7"/>
        <v>116548.6</v>
      </c>
      <c r="V13" s="63"/>
      <c r="W13" s="24">
        <f t="shared" ref="W13:X13" si="24">W171</f>
        <v>0</v>
      </c>
      <c r="X13" s="24">
        <f t="shared" si="24"/>
        <v>124008.951804878</v>
      </c>
      <c r="Y13" s="24"/>
      <c r="Z13" s="24">
        <f t="shared" si="9"/>
        <v>124008.951804878</v>
      </c>
      <c r="AA13" s="63"/>
      <c r="AB13" s="24">
        <f t="shared" ref="AB13:AC13" si="25">INDEX($W13:$Y13,1,MATCH(AB$8,$W$8:$Y$8,0))-INDEX($R13:$T13,1,MATCH(AB$8,$R$8:$T$8,0))</f>
        <v>0</v>
      </c>
      <c r="AC13" s="24">
        <f t="shared" si="25"/>
        <v>7460.3518048779952</v>
      </c>
      <c r="AD13" s="24"/>
      <c r="AE13" s="24">
        <f t="shared" si="11"/>
        <v>7460.3518048779952</v>
      </c>
      <c r="AF13" s="63"/>
      <c r="AG13" s="24">
        <f t="shared" ref="AG13:AH13" si="26">AG171</f>
        <v>0</v>
      </c>
      <c r="AH13" s="24">
        <f t="shared" si="26"/>
        <v>124008.951804878</v>
      </c>
      <c r="AI13" s="24"/>
      <c r="AJ13" s="24">
        <f t="shared" si="13"/>
        <v>124008.951804878</v>
      </c>
      <c r="AK13" s="63"/>
      <c r="AL13" s="24">
        <f t="shared" ref="AL13:AM13" si="27">AL171</f>
        <v>0</v>
      </c>
      <c r="AM13" s="24">
        <f t="shared" si="27"/>
        <v>124008.951804878</v>
      </c>
      <c r="AN13" s="24"/>
      <c r="AO13" s="24">
        <f t="shared" si="15"/>
        <v>124008.951804878</v>
      </c>
      <c r="AP13" s="63"/>
      <c r="AQ13" s="24">
        <f t="shared" ref="AQ13:AR13" si="28">AQ171</f>
        <v>0</v>
      </c>
      <c r="AR13" s="24">
        <f t="shared" si="28"/>
        <v>124008.951804878</v>
      </c>
      <c r="AS13" s="24"/>
      <c r="AT13" s="24">
        <f t="shared" si="17"/>
        <v>124008.951804878</v>
      </c>
      <c r="AU13" s="63"/>
      <c r="AV13" s="24">
        <f t="shared" ref="AV13:AW13" si="29">AV171</f>
        <v>0</v>
      </c>
      <c r="AW13" s="24">
        <f t="shared" si="29"/>
        <v>124008.951804878</v>
      </c>
      <c r="AX13" s="20"/>
      <c r="AY13" s="24">
        <f t="shared" si="19"/>
        <v>124008.951804878</v>
      </c>
      <c r="AZ13" s="64"/>
    </row>
    <row r="14" spans="1:52" ht="12" customHeight="1" x14ac:dyDescent="0.3">
      <c r="A14" s="21"/>
      <c r="B14" s="22" t="s">
        <v>21</v>
      </c>
      <c r="C14" s="24">
        <f t="shared" ref="C14:D14" si="30">C210</f>
        <v>0</v>
      </c>
      <c r="D14" s="24">
        <f t="shared" si="30"/>
        <v>4710674.34</v>
      </c>
      <c r="E14" s="24"/>
      <c r="F14" s="24">
        <f t="shared" si="1"/>
        <v>4710674.34</v>
      </c>
      <c r="G14" s="63"/>
      <c r="H14" s="24">
        <f t="shared" ref="H14:I14" si="31">H210</f>
        <v>0</v>
      </c>
      <c r="I14" s="24">
        <f t="shared" si="31"/>
        <v>5047186.7191740833</v>
      </c>
      <c r="J14" s="24"/>
      <c r="K14" s="24">
        <f t="shared" si="3"/>
        <v>5047186.7191740833</v>
      </c>
      <c r="L14" s="63"/>
      <c r="M14" s="24">
        <f t="shared" ref="M14:N14" si="32">INDEX($H14:$J14,1,MATCH(M$8,$H$8:$J$8,0))-INDEX($C14:$E14,1,MATCH(M$8,$C$8:$E$8,0))</f>
        <v>0</v>
      </c>
      <c r="N14" s="24">
        <f t="shared" si="32"/>
        <v>336512.37917408347</v>
      </c>
      <c r="O14" s="24"/>
      <c r="P14" s="24">
        <f t="shared" si="5"/>
        <v>336512.37917408347</v>
      </c>
      <c r="Q14" s="63"/>
      <c r="R14" s="24">
        <f t="shared" ref="R14:S14" si="33">R210</f>
        <v>0</v>
      </c>
      <c r="S14" s="24">
        <f t="shared" si="33"/>
        <v>4718380.5</v>
      </c>
      <c r="T14" s="24"/>
      <c r="U14" s="24">
        <f t="shared" si="7"/>
        <v>4718380.5</v>
      </c>
      <c r="V14" s="63"/>
      <c r="W14" s="24">
        <f t="shared" ref="W14:X14" si="34">W210</f>
        <v>0</v>
      </c>
      <c r="X14" s="24">
        <f t="shared" si="34"/>
        <v>4713779.2984615387</v>
      </c>
      <c r="Y14" s="24"/>
      <c r="Z14" s="24">
        <f t="shared" si="9"/>
        <v>4713779.2984615387</v>
      </c>
      <c r="AA14" s="63"/>
      <c r="AB14" s="24">
        <f t="shared" ref="AB14:AC14" si="35">INDEX($W14:$Y14,1,MATCH(AB$8,$W$8:$Y$8,0))-INDEX($R14:$T14,1,MATCH(AB$8,$R$8:$T$8,0))</f>
        <v>0</v>
      </c>
      <c r="AC14" s="24">
        <f t="shared" si="35"/>
        <v>-4601.2015384612605</v>
      </c>
      <c r="AD14" s="24"/>
      <c r="AE14" s="24">
        <f t="shared" si="11"/>
        <v>-4601.2015384612605</v>
      </c>
      <c r="AF14" s="63"/>
      <c r="AG14" s="24">
        <f t="shared" ref="AG14:AH14" si="36">AG210</f>
        <v>0</v>
      </c>
      <c r="AH14" s="24">
        <f t="shared" si="36"/>
        <v>4853774.9730461538</v>
      </c>
      <c r="AI14" s="24"/>
      <c r="AJ14" s="24">
        <f t="shared" si="13"/>
        <v>4853774.9730461538</v>
      </c>
      <c r="AK14" s="63"/>
      <c r="AL14" s="24">
        <f t="shared" ref="AL14:AM14" si="37">AL210</f>
        <v>0</v>
      </c>
      <c r="AM14" s="24">
        <f t="shared" si="37"/>
        <v>4997956.3408246152</v>
      </c>
      <c r="AN14" s="24"/>
      <c r="AO14" s="24">
        <f t="shared" si="15"/>
        <v>4997956.3408246152</v>
      </c>
      <c r="AP14" s="63"/>
      <c r="AQ14" s="24">
        <f t="shared" ref="AQ14:AR14" si="38">AQ210</f>
        <v>0</v>
      </c>
      <c r="AR14" s="24">
        <f t="shared" si="38"/>
        <v>5146448.8308223011</v>
      </c>
      <c r="AS14" s="24"/>
      <c r="AT14" s="24">
        <f t="shared" si="17"/>
        <v>5146448.8308223011</v>
      </c>
      <c r="AU14" s="63"/>
      <c r="AV14" s="24">
        <f t="shared" ref="AV14:AW14" si="39">AV210</f>
        <v>0</v>
      </c>
      <c r="AW14" s="24">
        <f t="shared" si="39"/>
        <v>5299381.6335176434</v>
      </c>
      <c r="AX14" s="20"/>
      <c r="AY14" s="24">
        <f t="shared" si="19"/>
        <v>5299381.6335176434</v>
      </c>
      <c r="AZ14" s="64"/>
    </row>
    <row r="15" spans="1:52" ht="12" customHeight="1" x14ac:dyDescent="0.3">
      <c r="A15" s="21"/>
      <c r="B15" s="22" t="s">
        <v>22</v>
      </c>
      <c r="C15" s="24">
        <f t="shared" ref="C15:D15" si="40">C247</f>
        <v>0</v>
      </c>
      <c r="D15" s="24">
        <f t="shared" si="40"/>
        <v>644634.78</v>
      </c>
      <c r="E15" s="24"/>
      <c r="F15" s="24">
        <f t="shared" si="1"/>
        <v>644634.78</v>
      </c>
      <c r="G15" s="63"/>
      <c r="H15" s="24">
        <f t="shared" ref="H15:I15" si="41">H247</f>
        <v>0</v>
      </c>
      <c r="I15" s="24">
        <f t="shared" si="41"/>
        <v>655591.78</v>
      </c>
      <c r="J15" s="24"/>
      <c r="K15" s="24">
        <f t="shared" si="3"/>
        <v>655591.78</v>
      </c>
      <c r="L15" s="63"/>
      <c r="M15" s="24">
        <f t="shared" ref="M15:N15" si="42">INDEX($H15:$J15,1,MATCH(M$8,$H$8:$J$8,0))-INDEX($C15:$E15,1,MATCH(M$8,$C$8:$E$8,0))</f>
        <v>0</v>
      </c>
      <c r="N15" s="24">
        <f t="shared" si="42"/>
        <v>10957</v>
      </c>
      <c r="O15" s="24"/>
      <c r="P15" s="24">
        <f t="shared" si="5"/>
        <v>10957</v>
      </c>
      <c r="Q15" s="63"/>
      <c r="R15" s="24">
        <f t="shared" ref="R15:S15" si="43">R247</f>
        <v>0</v>
      </c>
      <c r="S15" s="24">
        <f t="shared" si="43"/>
        <v>743979.45987012982</v>
      </c>
      <c r="T15" s="24"/>
      <c r="U15" s="24">
        <f t="shared" si="7"/>
        <v>743979.45987012982</v>
      </c>
      <c r="V15" s="63"/>
      <c r="W15" s="24">
        <f t="shared" ref="W15:X15" si="44">W247</f>
        <v>0</v>
      </c>
      <c r="X15" s="24">
        <f t="shared" si="44"/>
        <v>1427637.3716571431</v>
      </c>
      <c r="Y15" s="24"/>
      <c r="Z15" s="24">
        <f t="shared" si="9"/>
        <v>1427637.3716571431</v>
      </c>
      <c r="AA15" s="63"/>
      <c r="AB15" s="24">
        <f t="shared" ref="AB15:AC15" si="45">INDEX($W15:$Y15,1,MATCH(AB$8,$W$8:$Y$8,0))-INDEX($R15:$T15,1,MATCH(AB$8,$R$8:$T$8,0))</f>
        <v>0</v>
      </c>
      <c r="AC15" s="24">
        <f t="shared" si="45"/>
        <v>683657.91178701329</v>
      </c>
      <c r="AD15" s="24"/>
      <c r="AE15" s="24">
        <f t="shared" si="11"/>
        <v>683657.91178701329</v>
      </c>
      <c r="AF15" s="63"/>
      <c r="AG15" s="24">
        <f t="shared" ref="AG15:AH15" si="46">AG247</f>
        <v>0</v>
      </c>
      <c r="AH15" s="24">
        <f t="shared" si="46"/>
        <v>874277.37165714311</v>
      </c>
      <c r="AI15" s="24"/>
      <c r="AJ15" s="24">
        <f t="shared" si="13"/>
        <v>874277.37165714311</v>
      </c>
      <c r="AK15" s="63"/>
      <c r="AL15" s="24">
        <f t="shared" ref="AL15:AM15" si="47">AL247</f>
        <v>0</v>
      </c>
      <c r="AM15" s="24">
        <f t="shared" si="47"/>
        <v>874277.37165714311</v>
      </c>
      <c r="AN15" s="24"/>
      <c r="AO15" s="24">
        <f t="shared" si="15"/>
        <v>874277.37165714311</v>
      </c>
      <c r="AP15" s="63"/>
      <c r="AQ15" s="24">
        <f t="shared" ref="AQ15:AR15" si="48">AQ247</f>
        <v>0</v>
      </c>
      <c r="AR15" s="24">
        <f t="shared" si="48"/>
        <v>462732.37165714311</v>
      </c>
      <c r="AS15" s="24"/>
      <c r="AT15" s="24">
        <f t="shared" si="17"/>
        <v>462732.37165714311</v>
      </c>
      <c r="AU15" s="63"/>
      <c r="AV15" s="24">
        <f t="shared" ref="AV15:AW15" si="49">AV247</f>
        <v>0</v>
      </c>
      <c r="AW15" s="24">
        <f t="shared" si="49"/>
        <v>462732.37165714311</v>
      </c>
      <c r="AX15" s="20"/>
      <c r="AY15" s="24">
        <f t="shared" si="19"/>
        <v>462732.37165714311</v>
      </c>
      <c r="AZ15" s="64"/>
    </row>
    <row r="16" spans="1:52" ht="12" hidden="1" customHeight="1" x14ac:dyDescent="0.3">
      <c r="A16" s="21"/>
      <c r="B16" s="22" t="s">
        <v>23</v>
      </c>
      <c r="C16" s="24">
        <f t="shared" ref="C16:D16" si="50">C263</f>
        <v>0</v>
      </c>
      <c r="D16" s="24">
        <f t="shared" si="50"/>
        <v>0</v>
      </c>
      <c r="E16" s="24"/>
      <c r="F16" s="24">
        <f t="shared" si="1"/>
        <v>0</v>
      </c>
      <c r="G16" s="63"/>
      <c r="H16" s="24">
        <f t="shared" ref="H16:I16" si="51">H263</f>
        <v>0</v>
      </c>
      <c r="I16" s="24">
        <f t="shared" si="51"/>
        <v>0</v>
      </c>
      <c r="J16" s="24"/>
      <c r="K16" s="24">
        <f t="shared" si="3"/>
        <v>0</v>
      </c>
      <c r="L16" s="63"/>
      <c r="M16" s="24">
        <f t="shared" ref="M16:N16" si="52">INDEX($H16:$J16,1,MATCH(M$8,$H$8:$J$8,0))-INDEX($C16:$E16,1,MATCH(M$8,$C$8:$E$8,0))</f>
        <v>0</v>
      </c>
      <c r="N16" s="24">
        <f t="shared" si="52"/>
        <v>0</v>
      </c>
      <c r="O16" s="24"/>
      <c r="P16" s="24">
        <f t="shared" si="5"/>
        <v>0</v>
      </c>
      <c r="Q16" s="63"/>
      <c r="R16" s="24">
        <f t="shared" ref="R16:S16" si="53">R263</f>
        <v>0</v>
      </c>
      <c r="S16" s="24">
        <f t="shared" si="53"/>
        <v>0</v>
      </c>
      <c r="T16" s="24"/>
      <c r="U16" s="24">
        <f t="shared" si="7"/>
        <v>0</v>
      </c>
      <c r="V16" s="63"/>
      <c r="W16" s="24">
        <f t="shared" ref="W16:X16" si="54">W263</f>
        <v>0</v>
      </c>
      <c r="X16" s="24">
        <f t="shared" si="54"/>
        <v>0</v>
      </c>
      <c r="Y16" s="24"/>
      <c r="Z16" s="24">
        <f t="shared" si="9"/>
        <v>0</v>
      </c>
      <c r="AA16" s="63"/>
      <c r="AB16" s="24">
        <f t="shared" ref="AB16:AC16" si="55">INDEX($W16:$Y16,1,MATCH(AB$8,$W$8:$Y$8,0))-INDEX($R16:$T16,1,MATCH(AB$8,$R$8:$T$8,0))</f>
        <v>0</v>
      </c>
      <c r="AC16" s="24">
        <f t="shared" si="55"/>
        <v>0</v>
      </c>
      <c r="AD16" s="24"/>
      <c r="AE16" s="24">
        <f t="shared" si="11"/>
        <v>0</v>
      </c>
      <c r="AF16" s="63"/>
      <c r="AG16" s="24">
        <f t="shared" ref="AG16:AH16" si="56">AG263</f>
        <v>0</v>
      </c>
      <c r="AH16" s="24">
        <f t="shared" si="56"/>
        <v>0</v>
      </c>
      <c r="AI16" s="24"/>
      <c r="AJ16" s="24">
        <f t="shared" si="13"/>
        <v>0</v>
      </c>
      <c r="AK16" s="63"/>
      <c r="AL16" s="24">
        <f t="shared" ref="AL16:AM16" si="57">AL263</f>
        <v>0</v>
      </c>
      <c r="AM16" s="24">
        <f t="shared" si="57"/>
        <v>0</v>
      </c>
      <c r="AN16" s="24"/>
      <c r="AO16" s="24">
        <f t="shared" si="15"/>
        <v>0</v>
      </c>
      <c r="AP16" s="63"/>
      <c r="AQ16" s="24">
        <f t="shared" ref="AQ16:AR16" si="58">AQ263</f>
        <v>0</v>
      </c>
      <c r="AR16" s="24">
        <f t="shared" si="58"/>
        <v>0</v>
      </c>
      <c r="AS16" s="24"/>
      <c r="AT16" s="24">
        <f t="shared" si="17"/>
        <v>0</v>
      </c>
      <c r="AU16" s="63"/>
      <c r="AV16" s="24">
        <f t="shared" ref="AV16:AW16" si="59">AV263</f>
        <v>0</v>
      </c>
      <c r="AW16" s="24">
        <f t="shared" si="59"/>
        <v>0</v>
      </c>
      <c r="AX16" s="20"/>
      <c r="AY16" s="24">
        <f t="shared" si="19"/>
        <v>0</v>
      </c>
      <c r="AZ16" s="64"/>
    </row>
    <row r="17" spans="1:52" ht="12" customHeight="1" x14ac:dyDescent="0.3">
      <c r="A17" s="21"/>
      <c r="B17" s="25" t="s">
        <v>24</v>
      </c>
      <c r="C17" s="27">
        <f t="shared" ref="C17:D17" si="60">SUM(C12:C16)</f>
        <v>0</v>
      </c>
      <c r="D17" s="27">
        <f t="shared" si="60"/>
        <v>5565067.7199999997</v>
      </c>
      <c r="E17" s="27"/>
      <c r="F17" s="27">
        <f t="shared" si="1"/>
        <v>5565067.7199999997</v>
      </c>
      <c r="G17" s="65"/>
      <c r="H17" s="27">
        <f t="shared" ref="H17:I17" si="61">SUM(H12:H16)</f>
        <v>0</v>
      </c>
      <c r="I17" s="27">
        <f t="shared" si="61"/>
        <v>5923023.2691740831</v>
      </c>
      <c r="J17" s="27"/>
      <c r="K17" s="27">
        <f t="shared" si="3"/>
        <v>5923023.2691740831</v>
      </c>
      <c r="L17" s="65"/>
      <c r="M17" s="27">
        <f t="shared" ref="M17:N17" si="62">INDEX($H17:$J17,1,MATCH(M$8,$H$8:$J$8,0))-INDEX($C17:$E17,1,MATCH(M$8,$C$8:$E$8,0))</f>
        <v>0</v>
      </c>
      <c r="N17" s="27">
        <f t="shared" si="62"/>
        <v>357955.5491740834</v>
      </c>
      <c r="O17" s="27"/>
      <c r="P17" s="27">
        <f t="shared" si="5"/>
        <v>357955.5491740834</v>
      </c>
      <c r="Q17" s="65"/>
      <c r="R17" s="27">
        <f t="shared" ref="R17:S17" si="63">SUM(R12:R16)</f>
        <v>0</v>
      </c>
      <c r="S17" s="27">
        <f t="shared" si="63"/>
        <v>5591766.4868831169</v>
      </c>
      <c r="T17" s="27"/>
      <c r="U17" s="27">
        <f t="shared" si="7"/>
        <v>5591766.4868831169</v>
      </c>
      <c r="V17" s="65"/>
      <c r="W17" s="27">
        <f t="shared" ref="W17:X17" si="64">SUM(W12:W16)</f>
        <v>0</v>
      </c>
      <c r="X17" s="27">
        <f t="shared" si="64"/>
        <v>6278050.4002092741</v>
      </c>
      <c r="Y17" s="27"/>
      <c r="Z17" s="27">
        <f t="shared" si="9"/>
        <v>6278050.4002092741</v>
      </c>
      <c r="AA17" s="65"/>
      <c r="AB17" s="27">
        <f t="shared" ref="AB17:AC17" si="65">INDEX($W17:$Y17,1,MATCH(AB$8,$W$8:$Y$8,0))-INDEX($R17:$T17,1,MATCH(AB$8,$R$8:$T$8,0))</f>
        <v>0</v>
      </c>
      <c r="AC17" s="27">
        <f t="shared" si="65"/>
        <v>686283.91332615726</v>
      </c>
      <c r="AD17" s="27"/>
      <c r="AE17" s="27">
        <f t="shared" si="11"/>
        <v>686283.91332615726</v>
      </c>
      <c r="AF17" s="65"/>
      <c r="AG17" s="27">
        <f t="shared" ref="AG17:AH17" si="66">SUM(AG12:AG16)</f>
        <v>0</v>
      </c>
      <c r="AH17" s="27">
        <f t="shared" si="66"/>
        <v>5864686.0747938892</v>
      </c>
      <c r="AI17" s="27"/>
      <c r="AJ17" s="27">
        <f t="shared" si="13"/>
        <v>5864686.0747938892</v>
      </c>
      <c r="AK17" s="65"/>
      <c r="AL17" s="27">
        <f t="shared" ref="AL17:AM17" si="67">SUM(AL12:AL16)</f>
        <v>0</v>
      </c>
      <c r="AM17" s="27">
        <f t="shared" si="67"/>
        <v>6008867.4425723506</v>
      </c>
      <c r="AN17" s="27"/>
      <c r="AO17" s="27">
        <f t="shared" si="15"/>
        <v>6008867.4425723506</v>
      </c>
      <c r="AP17" s="65"/>
      <c r="AQ17" s="27">
        <f t="shared" ref="AQ17:AR17" si="68">SUM(AQ12:AQ16)</f>
        <v>0</v>
      </c>
      <c r="AR17" s="27">
        <f t="shared" si="68"/>
        <v>5745814.9325700365</v>
      </c>
      <c r="AS17" s="27"/>
      <c r="AT17" s="27">
        <f t="shared" si="17"/>
        <v>5745814.9325700365</v>
      </c>
      <c r="AU17" s="65"/>
      <c r="AV17" s="27">
        <f t="shared" ref="AV17:AW17" si="69">SUM(AV12:AV16)</f>
        <v>0</v>
      </c>
      <c r="AW17" s="27">
        <f t="shared" si="69"/>
        <v>5898747.7352653788</v>
      </c>
      <c r="AX17" s="30"/>
      <c r="AY17" s="27">
        <f t="shared" si="19"/>
        <v>5898747.7352653788</v>
      </c>
      <c r="AZ17" s="66"/>
    </row>
    <row r="18" spans="1:52" ht="12" customHeight="1" x14ac:dyDescent="0.3">
      <c r="A18" s="28"/>
      <c r="B18" s="20"/>
      <c r="C18" s="24"/>
      <c r="D18" s="24"/>
      <c r="E18" s="24"/>
      <c r="F18" s="24"/>
      <c r="G18" s="63"/>
      <c r="H18" s="24"/>
      <c r="I18" s="24"/>
      <c r="J18" s="24"/>
      <c r="K18" s="24"/>
      <c r="L18" s="63"/>
      <c r="M18" s="24"/>
      <c r="N18" s="24"/>
      <c r="O18" s="24"/>
      <c r="P18" s="24"/>
      <c r="Q18" s="63"/>
      <c r="R18" s="24"/>
      <c r="S18" s="24"/>
      <c r="T18" s="24"/>
      <c r="U18" s="24"/>
      <c r="V18" s="63"/>
      <c r="W18" s="24"/>
      <c r="X18" s="24"/>
      <c r="Y18" s="24"/>
      <c r="Z18" s="24"/>
      <c r="AA18" s="63"/>
      <c r="AB18" s="24"/>
      <c r="AC18" s="24"/>
      <c r="AD18" s="24"/>
      <c r="AE18" s="24"/>
      <c r="AF18" s="63"/>
      <c r="AG18" s="24"/>
      <c r="AH18" s="24"/>
      <c r="AI18" s="24"/>
      <c r="AJ18" s="24"/>
      <c r="AK18" s="63"/>
      <c r="AL18" s="24"/>
      <c r="AM18" s="24"/>
      <c r="AN18" s="24"/>
      <c r="AO18" s="24"/>
      <c r="AP18" s="63"/>
      <c r="AQ18" s="24"/>
      <c r="AR18" s="24"/>
      <c r="AS18" s="24"/>
      <c r="AT18" s="24"/>
      <c r="AU18" s="63"/>
      <c r="AV18" s="24"/>
      <c r="AW18" s="24"/>
      <c r="AX18" s="20"/>
      <c r="AY18" s="24"/>
      <c r="AZ18" s="64"/>
    </row>
    <row r="19" spans="1:52" ht="12" customHeight="1" x14ac:dyDescent="0.3">
      <c r="A19" s="25" t="s">
        <v>25</v>
      </c>
      <c r="B19" s="20"/>
      <c r="C19" s="24"/>
      <c r="D19" s="24"/>
      <c r="E19" s="24"/>
      <c r="F19" s="24"/>
      <c r="G19" s="63"/>
      <c r="H19" s="24"/>
      <c r="I19" s="24"/>
      <c r="J19" s="24"/>
      <c r="K19" s="24"/>
      <c r="L19" s="63"/>
      <c r="M19" s="24"/>
      <c r="N19" s="24"/>
      <c r="O19" s="24"/>
      <c r="P19" s="24"/>
      <c r="Q19" s="63"/>
      <c r="R19" s="24"/>
      <c r="S19" s="24"/>
      <c r="T19" s="24"/>
      <c r="U19" s="24"/>
      <c r="V19" s="63"/>
      <c r="W19" s="24"/>
      <c r="X19" s="24"/>
      <c r="Y19" s="24"/>
      <c r="Z19" s="24"/>
      <c r="AA19" s="63"/>
      <c r="AB19" s="24"/>
      <c r="AC19" s="24"/>
      <c r="AD19" s="24"/>
      <c r="AE19" s="24"/>
      <c r="AF19" s="63"/>
      <c r="AG19" s="24"/>
      <c r="AH19" s="24"/>
      <c r="AI19" s="24"/>
      <c r="AJ19" s="24"/>
      <c r="AK19" s="63"/>
      <c r="AL19" s="24"/>
      <c r="AM19" s="24"/>
      <c r="AN19" s="24"/>
      <c r="AO19" s="24"/>
      <c r="AP19" s="63"/>
      <c r="AQ19" s="24"/>
      <c r="AR19" s="24"/>
      <c r="AS19" s="24"/>
      <c r="AT19" s="24"/>
      <c r="AU19" s="63"/>
      <c r="AV19" s="24"/>
      <c r="AW19" s="24"/>
      <c r="AX19" s="20"/>
      <c r="AY19" s="24"/>
      <c r="AZ19" s="64"/>
    </row>
    <row r="20" spans="1:52" ht="12" customHeight="1" x14ac:dyDescent="0.3">
      <c r="A20" s="21"/>
      <c r="B20" s="22" t="s">
        <v>26</v>
      </c>
      <c r="C20" s="24">
        <f t="shared" ref="C20:D20" si="70">C327</f>
        <v>0</v>
      </c>
      <c r="D20" s="24">
        <f t="shared" si="70"/>
        <v>2307656.6475268812</v>
      </c>
      <c r="E20" s="24"/>
      <c r="F20" s="24">
        <f t="shared" ref="F20:F28" si="71">SUM(C20:E20)</f>
        <v>2307656.6475268812</v>
      </c>
      <c r="G20" s="63"/>
      <c r="H20" s="24">
        <f t="shared" ref="H20:I20" si="72">H327</f>
        <v>0</v>
      </c>
      <c r="I20" s="24">
        <f t="shared" si="72"/>
        <v>2306156.6475268812</v>
      </c>
      <c r="J20" s="24"/>
      <c r="K20" s="24">
        <f t="shared" ref="K20:K28" si="73">SUM(H20:J20)</f>
        <v>2306156.6475268812</v>
      </c>
      <c r="L20" s="63"/>
      <c r="M20" s="24">
        <f t="shared" ref="M20:N20" si="74">INDEX($C20:$E20,1,MATCH(M$8,$C$8:$E$8,0))-INDEX($H20:$J20,1,MATCH(M$8,$H$8:$J$8,0))</f>
        <v>0</v>
      </c>
      <c r="N20" s="24">
        <f t="shared" si="74"/>
        <v>1500</v>
      </c>
      <c r="O20" s="24"/>
      <c r="P20" s="24">
        <f t="shared" ref="P20:P28" si="75">SUM(M20:O20)</f>
        <v>1500</v>
      </c>
      <c r="Q20" s="63"/>
      <c r="R20" s="24">
        <f t="shared" ref="R20:S20" si="76">R327</f>
        <v>0</v>
      </c>
      <c r="S20" s="24">
        <f t="shared" si="76"/>
        <v>2311748.6403999999</v>
      </c>
      <c r="T20" s="24"/>
      <c r="U20" s="24">
        <f t="shared" ref="U20:U28" si="77">SUM(R20:T20)</f>
        <v>2311748.6403999999</v>
      </c>
      <c r="V20" s="63"/>
      <c r="W20" s="24">
        <f t="shared" ref="W20:X20" si="78">W327</f>
        <v>0</v>
      </c>
      <c r="X20" s="24">
        <f t="shared" si="78"/>
        <v>2587711.8475000001</v>
      </c>
      <c r="Y20" s="24"/>
      <c r="Z20" s="24">
        <f t="shared" ref="Z20:Z28" si="79">SUM(W20:Y20)</f>
        <v>2587711.8475000001</v>
      </c>
      <c r="AA20" s="63"/>
      <c r="AB20" s="24">
        <f t="shared" ref="AB20:AC20" si="80">INDEX($R20:$T20,1,MATCH(AB$8,$R$8:$T$8,0))-INDEX($W20:$Y20,1,MATCH(AB$8,$W$8:$Y$8,0))</f>
        <v>0</v>
      </c>
      <c r="AC20" s="24">
        <f t="shared" si="80"/>
        <v>-275963.20710000023</v>
      </c>
      <c r="AD20" s="24"/>
      <c r="AE20" s="24">
        <f t="shared" ref="AE20:AE28" si="81">SUM(AB20:AD20)</f>
        <v>-275963.20710000023</v>
      </c>
      <c r="AF20" s="63"/>
      <c r="AG20" s="24">
        <f t="shared" ref="AG20:AH20" si="82">AG327</f>
        <v>0</v>
      </c>
      <c r="AH20" s="24">
        <f t="shared" si="82"/>
        <v>2665343.2029249999</v>
      </c>
      <c r="AI20" s="24"/>
      <c r="AJ20" s="24">
        <f t="shared" ref="AJ20:AJ28" si="83">SUM(AG20:AI20)</f>
        <v>2665343.2029249999</v>
      </c>
      <c r="AK20" s="63"/>
      <c r="AL20" s="24">
        <f t="shared" ref="AL20:AM20" si="84">AL327</f>
        <v>0</v>
      </c>
      <c r="AM20" s="24">
        <f t="shared" si="84"/>
        <v>2745303.4990127501</v>
      </c>
      <c r="AN20" s="24"/>
      <c r="AO20" s="24">
        <f t="shared" ref="AO20:AO28" si="85">SUM(AL20:AN20)</f>
        <v>2745303.4990127501</v>
      </c>
      <c r="AP20" s="63"/>
      <c r="AQ20" s="24">
        <f t="shared" ref="AQ20:AR20" si="86">AQ327</f>
        <v>0</v>
      </c>
      <c r="AR20" s="24">
        <f t="shared" si="86"/>
        <v>2827662.6039831317</v>
      </c>
      <c r="AS20" s="24"/>
      <c r="AT20" s="24">
        <f t="shared" ref="AT20:AT28" si="87">SUM(AQ20:AS20)</f>
        <v>2827662.6039831317</v>
      </c>
      <c r="AU20" s="63"/>
      <c r="AV20" s="24">
        <f t="shared" ref="AV20:AW20" si="88">AV327</f>
        <v>0</v>
      </c>
      <c r="AW20" s="24">
        <f t="shared" si="88"/>
        <v>2912492.4821026265</v>
      </c>
      <c r="AX20" s="20"/>
      <c r="AY20" s="24">
        <f t="shared" ref="AY20:AY28" si="89">SUM(AV20:AX20)</f>
        <v>2912492.4821026265</v>
      </c>
      <c r="AZ20" s="64"/>
    </row>
    <row r="21" spans="1:52" ht="12" customHeight="1" x14ac:dyDescent="0.3">
      <c r="A21" s="21"/>
      <c r="B21" s="22" t="s">
        <v>27</v>
      </c>
      <c r="C21" s="24">
        <f t="shared" ref="C21:D21" si="90">C346</f>
        <v>0</v>
      </c>
      <c r="D21" s="24">
        <f t="shared" si="90"/>
        <v>668134.83196537476</v>
      </c>
      <c r="E21" s="24"/>
      <c r="F21" s="24">
        <f t="shared" si="71"/>
        <v>668134.83196537476</v>
      </c>
      <c r="G21" s="63"/>
      <c r="H21" s="24">
        <f t="shared" ref="H21:I21" si="91">H346</f>
        <v>0</v>
      </c>
      <c r="I21" s="24">
        <f t="shared" si="91"/>
        <v>736897.79268348322</v>
      </c>
      <c r="J21" s="24"/>
      <c r="K21" s="24">
        <f t="shared" si="73"/>
        <v>736897.79268348322</v>
      </c>
      <c r="L21" s="63"/>
      <c r="M21" s="24">
        <f t="shared" ref="M21:N21" si="92">INDEX($C21:$E21,1,MATCH(M$8,$C$8:$E$8,0))-INDEX($H21:$J21,1,MATCH(M$8,$H$8:$J$8,0))</f>
        <v>0</v>
      </c>
      <c r="N21" s="24">
        <f t="shared" si="92"/>
        <v>-68762.960718108458</v>
      </c>
      <c r="O21" s="24"/>
      <c r="P21" s="24">
        <f t="shared" si="75"/>
        <v>-68762.960718108458</v>
      </c>
      <c r="Q21" s="63"/>
      <c r="R21" s="24">
        <f t="shared" ref="R21:S21" si="93">R346</f>
        <v>0</v>
      </c>
      <c r="S21" s="24">
        <f t="shared" si="93"/>
        <v>686788.82659205457</v>
      </c>
      <c r="T21" s="24"/>
      <c r="U21" s="24">
        <f t="shared" si="77"/>
        <v>686788.82659205457</v>
      </c>
      <c r="V21" s="63"/>
      <c r="W21" s="24">
        <f t="shared" ref="W21:X21" si="94">W346</f>
        <v>0</v>
      </c>
      <c r="X21" s="24">
        <f t="shared" si="94"/>
        <v>820912.45814314694</v>
      </c>
      <c r="Y21" s="24"/>
      <c r="Z21" s="24">
        <f t="shared" si="79"/>
        <v>820912.45814314694</v>
      </c>
      <c r="AA21" s="63"/>
      <c r="AB21" s="24">
        <f t="shared" ref="AB21:AC21" si="95">INDEX($R21:$T21,1,MATCH(AB$8,$R$8:$T$8,0))-INDEX($W21:$Y21,1,MATCH(AB$8,$W$8:$Y$8,0))</f>
        <v>0</v>
      </c>
      <c r="AC21" s="24">
        <f t="shared" si="95"/>
        <v>-134123.63155109237</v>
      </c>
      <c r="AD21" s="24"/>
      <c r="AE21" s="24">
        <f t="shared" si="81"/>
        <v>-134123.63155109237</v>
      </c>
      <c r="AF21" s="63"/>
      <c r="AG21" s="24">
        <f t="shared" ref="AG21:AH21" si="96">AG346</f>
        <v>0</v>
      </c>
      <c r="AH21" s="24">
        <f t="shared" si="96"/>
        <v>854079.26146186248</v>
      </c>
      <c r="AI21" s="24"/>
      <c r="AJ21" s="24">
        <f t="shared" si="83"/>
        <v>854079.26146186248</v>
      </c>
      <c r="AK21" s="63"/>
      <c r="AL21" s="24">
        <f t="shared" ref="AL21:AM21" si="97">AL346</f>
        <v>0</v>
      </c>
      <c r="AM21" s="24">
        <f t="shared" si="97"/>
        <v>886786.71380571881</v>
      </c>
      <c r="AN21" s="24"/>
      <c r="AO21" s="24">
        <f t="shared" si="85"/>
        <v>886786.71380571881</v>
      </c>
      <c r="AP21" s="63"/>
      <c r="AQ21" s="24">
        <f t="shared" ref="AQ21:AR21" si="98">AQ346</f>
        <v>0</v>
      </c>
      <c r="AR21" s="24">
        <f t="shared" si="98"/>
        <v>920834.52909488941</v>
      </c>
      <c r="AS21" s="24"/>
      <c r="AT21" s="24">
        <f t="shared" si="87"/>
        <v>920834.52909488941</v>
      </c>
      <c r="AU21" s="63"/>
      <c r="AV21" s="24">
        <f t="shared" ref="AV21:AW21" si="99">AV346</f>
        <v>0</v>
      </c>
      <c r="AW21" s="24">
        <f t="shared" si="99"/>
        <v>956280.8751864871</v>
      </c>
      <c r="AX21" s="20"/>
      <c r="AY21" s="24">
        <f t="shared" si="89"/>
        <v>956280.8751864871</v>
      </c>
      <c r="AZ21" s="64"/>
    </row>
    <row r="22" spans="1:52" ht="12" customHeight="1" x14ac:dyDescent="0.3">
      <c r="A22" s="21"/>
      <c r="B22" s="22" t="s">
        <v>28</v>
      </c>
      <c r="C22" s="24">
        <f t="shared" ref="C22:D22" si="100">C455</f>
        <v>0</v>
      </c>
      <c r="D22" s="24">
        <f t="shared" si="100"/>
        <v>563849.00553553971</v>
      </c>
      <c r="E22" s="24"/>
      <c r="F22" s="24">
        <f t="shared" si="71"/>
        <v>563849.00553553971</v>
      </c>
      <c r="G22" s="63"/>
      <c r="H22" s="24">
        <f t="shared" ref="H22:I22" si="101">H455</f>
        <v>0</v>
      </c>
      <c r="I22" s="24">
        <f t="shared" si="101"/>
        <v>591894.48967532429</v>
      </c>
      <c r="J22" s="24"/>
      <c r="K22" s="24">
        <f t="shared" si="73"/>
        <v>591894.48967532429</v>
      </c>
      <c r="L22" s="63"/>
      <c r="M22" s="24">
        <f t="shared" ref="M22:N22" si="102">INDEX($C22:$E22,1,MATCH(M$8,$C$8:$E$8,0))-INDEX($H22:$J22,1,MATCH(M$8,$H$8:$J$8,0))</f>
        <v>0</v>
      </c>
      <c r="N22" s="24">
        <f t="shared" si="102"/>
        <v>-28045.484139784588</v>
      </c>
      <c r="O22" s="24"/>
      <c r="P22" s="24">
        <f t="shared" si="75"/>
        <v>-28045.484139784588</v>
      </c>
      <c r="Q22" s="63"/>
      <c r="R22" s="24">
        <f t="shared" ref="R22:S22" si="103">R455</f>
        <v>0</v>
      </c>
      <c r="S22" s="24">
        <f t="shared" si="103"/>
        <v>1241975.953571429</v>
      </c>
      <c r="T22" s="24"/>
      <c r="U22" s="24">
        <f t="shared" si="77"/>
        <v>1241975.953571429</v>
      </c>
      <c r="V22" s="63"/>
      <c r="W22" s="24">
        <f t="shared" ref="W22:X22" si="104">W455</f>
        <v>0</v>
      </c>
      <c r="X22" s="24">
        <f t="shared" si="104"/>
        <v>1336085.5095020407</v>
      </c>
      <c r="Y22" s="24"/>
      <c r="Z22" s="24">
        <f t="shared" si="79"/>
        <v>1336085.5095020407</v>
      </c>
      <c r="AA22" s="63"/>
      <c r="AB22" s="24">
        <f t="shared" ref="AB22:AC22" si="105">INDEX($R22:$T22,1,MATCH(AB$8,$R$8:$T$8,0))-INDEX($W22:$Y22,1,MATCH(AB$8,$W$8:$Y$8,0))</f>
        <v>0</v>
      </c>
      <c r="AC22" s="24">
        <f t="shared" si="105"/>
        <v>-94109.555930611677</v>
      </c>
      <c r="AD22" s="24"/>
      <c r="AE22" s="24">
        <f t="shared" si="81"/>
        <v>-94109.555930611677</v>
      </c>
      <c r="AF22" s="63"/>
      <c r="AG22" s="24">
        <f t="shared" ref="AG22:AH22" si="106">AG455</f>
        <v>0</v>
      </c>
      <c r="AH22" s="24">
        <f t="shared" si="106"/>
        <v>1243783.0095020407</v>
      </c>
      <c r="AI22" s="24"/>
      <c r="AJ22" s="24">
        <f t="shared" si="83"/>
        <v>1243783.0095020407</v>
      </c>
      <c r="AK22" s="63"/>
      <c r="AL22" s="24">
        <f t="shared" ref="AL22:AM22" si="107">AL455</f>
        <v>0</v>
      </c>
      <c r="AM22" s="24">
        <f t="shared" si="107"/>
        <v>1247665.3845020407</v>
      </c>
      <c r="AN22" s="24"/>
      <c r="AO22" s="24">
        <f t="shared" si="85"/>
        <v>1247665.3845020407</v>
      </c>
      <c r="AP22" s="63"/>
      <c r="AQ22" s="24">
        <f t="shared" ref="AQ22:AR22" si="108">AQ455</f>
        <v>0</v>
      </c>
      <c r="AR22" s="24">
        <f t="shared" si="108"/>
        <v>1251741.8782520406</v>
      </c>
      <c r="AS22" s="24"/>
      <c r="AT22" s="24">
        <f t="shared" si="87"/>
        <v>1251741.8782520406</v>
      </c>
      <c r="AU22" s="63"/>
      <c r="AV22" s="24">
        <f t="shared" ref="AV22:AW22" si="109">AV455</f>
        <v>0</v>
      </c>
      <c r="AW22" s="24">
        <f t="shared" si="109"/>
        <v>1256022.1966895408</v>
      </c>
      <c r="AX22" s="20"/>
      <c r="AY22" s="24">
        <f t="shared" si="89"/>
        <v>1256022.1966895408</v>
      </c>
      <c r="AZ22" s="64"/>
    </row>
    <row r="23" spans="1:52" ht="12" customHeight="1" x14ac:dyDescent="0.3">
      <c r="A23" s="21"/>
      <c r="B23" s="22" t="s">
        <v>29</v>
      </c>
      <c r="C23" s="24">
        <f t="shared" ref="C23:D23" si="110">C532</f>
        <v>0</v>
      </c>
      <c r="D23" s="24">
        <f t="shared" si="110"/>
        <v>508625.85677721363</v>
      </c>
      <c r="E23" s="24"/>
      <c r="F23" s="24">
        <f t="shared" si="71"/>
        <v>508625.85677721363</v>
      </c>
      <c r="G23" s="63"/>
      <c r="H23" s="24">
        <f t="shared" ref="H23:I23" si="111">H532</f>
        <v>0</v>
      </c>
      <c r="I23" s="24">
        <f t="shared" si="111"/>
        <v>501635.80999999994</v>
      </c>
      <c r="J23" s="24"/>
      <c r="K23" s="24">
        <f t="shared" si="73"/>
        <v>501635.80999999994</v>
      </c>
      <c r="L23" s="63"/>
      <c r="M23" s="24">
        <f t="shared" ref="M23:N23" si="112">INDEX($C23:$E23,1,MATCH(M$8,$C$8:$E$8,0))-INDEX($H23:$J23,1,MATCH(M$8,$H$8:$J$8,0))</f>
        <v>0</v>
      </c>
      <c r="N23" s="24">
        <f t="shared" si="112"/>
        <v>6990.0467772136908</v>
      </c>
      <c r="O23" s="24"/>
      <c r="P23" s="24">
        <f t="shared" si="75"/>
        <v>6990.0467772136908</v>
      </c>
      <c r="Q23" s="63"/>
      <c r="R23" s="24">
        <f t="shared" ref="R23:S23" si="113">R532</f>
        <v>0</v>
      </c>
      <c r="S23" s="24">
        <f t="shared" si="113"/>
        <v>616378.63395650848</v>
      </c>
      <c r="T23" s="24"/>
      <c r="U23" s="24">
        <f t="shared" si="77"/>
        <v>616378.63395650848</v>
      </c>
      <c r="V23" s="63"/>
      <c r="W23" s="24">
        <f t="shared" ref="W23:X23" si="114">W532</f>
        <v>0</v>
      </c>
      <c r="X23" s="24">
        <f t="shared" si="114"/>
        <v>608196.3526184432</v>
      </c>
      <c r="Y23" s="24"/>
      <c r="Z23" s="24">
        <f t="shared" si="79"/>
        <v>608196.3526184432</v>
      </c>
      <c r="AA23" s="63"/>
      <c r="AB23" s="24">
        <f t="shared" ref="AB23:AC23" si="115">INDEX($R23:$T23,1,MATCH(AB$8,$R$8:$T$8,0))-INDEX($W23:$Y23,1,MATCH(AB$8,$W$8:$Y$8,0))</f>
        <v>0</v>
      </c>
      <c r="AC23" s="24">
        <f t="shared" si="115"/>
        <v>8182.2813380652806</v>
      </c>
      <c r="AD23" s="24"/>
      <c r="AE23" s="24">
        <f t="shared" si="81"/>
        <v>8182.2813380652806</v>
      </c>
      <c r="AF23" s="63"/>
      <c r="AG23" s="24">
        <f t="shared" ref="AG23:AH23" si="116">AG532</f>
        <v>0</v>
      </c>
      <c r="AH23" s="24">
        <f t="shared" si="116"/>
        <v>542196.3526184432</v>
      </c>
      <c r="AI23" s="24"/>
      <c r="AJ23" s="24">
        <f t="shared" si="83"/>
        <v>542196.3526184432</v>
      </c>
      <c r="AK23" s="63"/>
      <c r="AL23" s="24">
        <f t="shared" ref="AL23:AM23" si="117">AL532</f>
        <v>0</v>
      </c>
      <c r="AM23" s="24">
        <f t="shared" si="117"/>
        <v>542196.3526184432</v>
      </c>
      <c r="AN23" s="24"/>
      <c r="AO23" s="24">
        <f t="shared" si="85"/>
        <v>542196.3526184432</v>
      </c>
      <c r="AP23" s="63"/>
      <c r="AQ23" s="24">
        <f t="shared" ref="AQ23:AR23" si="118">AQ532</f>
        <v>0</v>
      </c>
      <c r="AR23" s="24">
        <f t="shared" si="118"/>
        <v>542196.3526184432</v>
      </c>
      <c r="AS23" s="24"/>
      <c r="AT23" s="24">
        <f t="shared" si="87"/>
        <v>542196.3526184432</v>
      </c>
      <c r="AU23" s="63"/>
      <c r="AV23" s="24">
        <f t="shared" ref="AV23:AW23" si="119">AV532</f>
        <v>0</v>
      </c>
      <c r="AW23" s="24">
        <f t="shared" si="119"/>
        <v>542196.3526184432</v>
      </c>
      <c r="AX23" s="20"/>
      <c r="AY23" s="24">
        <f t="shared" si="89"/>
        <v>542196.3526184432</v>
      </c>
      <c r="AZ23" s="64"/>
    </row>
    <row r="24" spans="1:52" ht="12" customHeight="1" x14ac:dyDescent="0.3">
      <c r="A24" s="21"/>
      <c r="B24" s="22" t="s">
        <v>30</v>
      </c>
      <c r="C24" s="24">
        <f t="shared" ref="C24:D24" si="120">C565</f>
        <v>0</v>
      </c>
      <c r="D24" s="24">
        <f t="shared" si="120"/>
        <v>133363.79999999999</v>
      </c>
      <c r="E24" s="24"/>
      <c r="F24" s="24">
        <f t="shared" si="71"/>
        <v>133363.79999999999</v>
      </c>
      <c r="G24" s="63"/>
      <c r="H24" s="24">
        <f t="shared" ref="H24:I24" si="121">H565</f>
        <v>0</v>
      </c>
      <c r="I24" s="24">
        <f t="shared" si="121"/>
        <v>133363.79999999999</v>
      </c>
      <c r="J24" s="24"/>
      <c r="K24" s="24">
        <f t="shared" si="73"/>
        <v>133363.79999999999</v>
      </c>
      <c r="L24" s="63"/>
      <c r="M24" s="24">
        <f t="shared" ref="M24:N24" si="122">INDEX($C24:$E24,1,MATCH(M$8,$C$8:$E$8,0))-INDEX($H24:$J24,1,MATCH(M$8,$H$8:$J$8,0))</f>
        <v>0</v>
      </c>
      <c r="N24" s="24">
        <f t="shared" si="122"/>
        <v>0</v>
      </c>
      <c r="O24" s="24"/>
      <c r="P24" s="24">
        <f t="shared" si="75"/>
        <v>0</v>
      </c>
      <c r="Q24" s="63"/>
      <c r="R24" s="24">
        <f t="shared" ref="R24:S24" si="123">R565</f>
        <v>0</v>
      </c>
      <c r="S24" s="24">
        <f t="shared" si="123"/>
        <v>125333.8</v>
      </c>
      <c r="T24" s="24"/>
      <c r="U24" s="24">
        <f t="shared" si="77"/>
        <v>125333.8</v>
      </c>
      <c r="V24" s="63"/>
      <c r="W24" s="24">
        <f t="shared" ref="W24:X24" si="124">W565</f>
        <v>0</v>
      </c>
      <c r="X24" s="24">
        <f t="shared" si="124"/>
        <v>124118.88</v>
      </c>
      <c r="Y24" s="24"/>
      <c r="Z24" s="24">
        <f t="shared" si="79"/>
        <v>124118.88</v>
      </c>
      <c r="AA24" s="63"/>
      <c r="AB24" s="24">
        <f t="shared" ref="AB24:AC24" si="125">INDEX($R24:$T24,1,MATCH(AB$8,$R$8:$T$8,0))-INDEX($W24:$Y24,1,MATCH(AB$8,$W$8:$Y$8,0))</f>
        <v>0</v>
      </c>
      <c r="AC24" s="24">
        <f t="shared" si="125"/>
        <v>1214.9199999999983</v>
      </c>
      <c r="AD24" s="24"/>
      <c r="AE24" s="24">
        <f t="shared" si="81"/>
        <v>1214.9199999999983</v>
      </c>
      <c r="AF24" s="63"/>
      <c r="AG24" s="24">
        <f t="shared" ref="AG24:AH24" si="126">AG565</f>
        <v>0</v>
      </c>
      <c r="AH24" s="24">
        <f t="shared" si="126"/>
        <v>115801.88</v>
      </c>
      <c r="AI24" s="24"/>
      <c r="AJ24" s="24">
        <f t="shared" si="83"/>
        <v>115801.88</v>
      </c>
      <c r="AK24" s="63"/>
      <c r="AL24" s="24">
        <f t="shared" ref="AL24:AM24" si="127">AL565</f>
        <v>0</v>
      </c>
      <c r="AM24" s="24">
        <f t="shared" si="127"/>
        <v>114832.88</v>
      </c>
      <c r="AN24" s="24"/>
      <c r="AO24" s="24">
        <f t="shared" si="85"/>
        <v>114832.88</v>
      </c>
      <c r="AP24" s="63"/>
      <c r="AQ24" s="24">
        <f t="shared" ref="AQ24:AR24" si="128">AQ565</f>
        <v>0</v>
      </c>
      <c r="AR24" s="24">
        <f t="shared" si="128"/>
        <v>114832.88</v>
      </c>
      <c r="AS24" s="24"/>
      <c r="AT24" s="24">
        <f t="shared" si="87"/>
        <v>114832.88</v>
      </c>
      <c r="AU24" s="63"/>
      <c r="AV24" s="24">
        <f t="shared" ref="AV24:AW24" si="129">AV565</f>
        <v>0</v>
      </c>
      <c r="AW24" s="24">
        <f t="shared" si="129"/>
        <v>114832.88</v>
      </c>
      <c r="AX24" s="20"/>
      <c r="AY24" s="24">
        <f t="shared" si="89"/>
        <v>114832.88</v>
      </c>
      <c r="AZ24" s="64"/>
    </row>
    <row r="25" spans="1:52" ht="12" customHeight="1" x14ac:dyDescent="0.3">
      <c r="A25" s="21"/>
      <c r="B25" s="22" t="s">
        <v>31</v>
      </c>
      <c r="C25" s="24">
        <f t="shared" ref="C25:D25" si="130">C586</f>
        <v>0</v>
      </c>
      <c r="D25" s="24">
        <f t="shared" si="130"/>
        <v>145996.90070266699</v>
      </c>
      <c r="E25" s="24"/>
      <c r="F25" s="24">
        <f t="shared" si="71"/>
        <v>145996.90070266699</v>
      </c>
      <c r="G25" s="63"/>
      <c r="H25" s="24">
        <f t="shared" ref="H25:I25" si="131">H586</f>
        <v>0</v>
      </c>
      <c r="I25" s="24">
        <f t="shared" si="131"/>
        <v>136595.871573615</v>
      </c>
      <c r="J25" s="24"/>
      <c r="K25" s="24">
        <f t="shared" si="73"/>
        <v>136595.871573615</v>
      </c>
      <c r="L25" s="63"/>
      <c r="M25" s="24">
        <f t="shared" ref="M25:N25" si="132">INDEX($C25:$E25,1,MATCH(M$8,$C$8:$E$8,0))-INDEX($H25:$J25,1,MATCH(M$8,$H$8:$J$8,0))</f>
        <v>0</v>
      </c>
      <c r="N25" s="24">
        <f t="shared" si="132"/>
        <v>9401.0291290519817</v>
      </c>
      <c r="O25" s="24"/>
      <c r="P25" s="24">
        <f t="shared" si="75"/>
        <v>9401.0291290519817</v>
      </c>
      <c r="Q25" s="63"/>
      <c r="R25" s="24">
        <f t="shared" ref="R25:S25" si="133">R586</f>
        <v>0</v>
      </c>
      <c r="S25" s="24">
        <f t="shared" si="133"/>
        <v>140267.87063498999</v>
      </c>
      <c r="T25" s="24"/>
      <c r="U25" s="24">
        <f t="shared" si="77"/>
        <v>140267.87063498999</v>
      </c>
      <c r="V25" s="63"/>
      <c r="W25" s="24">
        <f t="shared" ref="W25:X25" si="134">W586</f>
        <v>0</v>
      </c>
      <c r="X25" s="24">
        <f t="shared" si="134"/>
        <v>131146.90344659501</v>
      </c>
      <c r="Y25" s="24"/>
      <c r="Z25" s="24">
        <f t="shared" si="79"/>
        <v>131146.90344659501</v>
      </c>
      <c r="AA25" s="63"/>
      <c r="AB25" s="24">
        <f t="shared" ref="AB25:AC25" si="135">INDEX($R25:$T25,1,MATCH(AB$8,$R$8:$T$8,0))-INDEX($W25:$Y25,1,MATCH(AB$8,$W$8:$Y$8,0))</f>
        <v>0</v>
      </c>
      <c r="AC25" s="24">
        <f t="shared" si="135"/>
        <v>9120.9671883949777</v>
      </c>
      <c r="AD25" s="24"/>
      <c r="AE25" s="24">
        <f t="shared" si="81"/>
        <v>9120.9671883949777</v>
      </c>
      <c r="AF25" s="63"/>
      <c r="AG25" s="24">
        <f t="shared" ref="AG25:AH25" si="136">AG586</f>
        <v>0</v>
      </c>
      <c r="AH25" s="24">
        <f t="shared" si="136"/>
        <v>125460.74807987</v>
      </c>
      <c r="AI25" s="24"/>
      <c r="AJ25" s="24">
        <f t="shared" si="83"/>
        <v>125460.74807987</v>
      </c>
      <c r="AK25" s="63"/>
      <c r="AL25" s="24">
        <f t="shared" ref="AL25:AM25" si="137">AL586</f>
        <v>0</v>
      </c>
      <c r="AM25" s="24">
        <f t="shared" si="137"/>
        <v>119526.117828513</v>
      </c>
      <c r="AN25" s="24"/>
      <c r="AO25" s="24">
        <f t="shared" si="85"/>
        <v>119526.117828513</v>
      </c>
      <c r="AP25" s="63"/>
      <c r="AQ25" s="24">
        <f t="shared" ref="AQ25:AR25" si="138">AQ586</f>
        <v>0</v>
      </c>
      <c r="AR25" s="24">
        <f t="shared" si="138"/>
        <v>113331.141759272</v>
      </c>
      <c r="AS25" s="24"/>
      <c r="AT25" s="24">
        <f t="shared" si="87"/>
        <v>113331.141759272</v>
      </c>
      <c r="AU25" s="63"/>
      <c r="AV25" s="24">
        <f t="shared" ref="AV25:AW25" si="139">AV586</f>
        <v>0</v>
      </c>
      <c r="AW25" s="24">
        <f t="shared" si="139"/>
        <v>106863.333489754</v>
      </c>
      <c r="AX25" s="20"/>
      <c r="AY25" s="24">
        <f t="shared" si="89"/>
        <v>106863.333489754</v>
      </c>
      <c r="AZ25" s="64"/>
    </row>
    <row r="26" spans="1:52" ht="12" customHeight="1" x14ac:dyDescent="0.3">
      <c r="A26" s="21"/>
      <c r="B26" s="22" t="s">
        <v>32</v>
      </c>
      <c r="C26" s="24">
        <f t="shared" ref="C26:D26" si="140">C611</f>
        <v>0</v>
      </c>
      <c r="D26" s="24">
        <f t="shared" si="140"/>
        <v>10000</v>
      </c>
      <c r="E26" s="24"/>
      <c r="F26" s="24">
        <f t="shared" si="71"/>
        <v>10000</v>
      </c>
      <c r="G26" s="63"/>
      <c r="H26" s="24">
        <f t="shared" ref="H26:I26" si="141">H611</f>
        <v>0</v>
      </c>
      <c r="I26" s="24">
        <f t="shared" si="141"/>
        <v>10000</v>
      </c>
      <c r="J26" s="24"/>
      <c r="K26" s="24">
        <f t="shared" si="73"/>
        <v>10000</v>
      </c>
      <c r="L26" s="63"/>
      <c r="M26" s="24">
        <f t="shared" ref="M26:N26" si="142">INDEX($C26:$E26,1,MATCH(M$8,$C$8:$E$8,0))-INDEX($H26:$J26,1,MATCH(M$8,$H$8:$J$8,0))</f>
        <v>0</v>
      </c>
      <c r="N26" s="24">
        <f t="shared" si="142"/>
        <v>0</v>
      </c>
      <c r="O26" s="24"/>
      <c r="P26" s="24">
        <f t="shared" si="75"/>
        <v>0</v>
      </c>
      <c r="Q26" s="63"/>
      <c r="R26" s="24">
        <f t="shared" ref="R26:S26" si="143">R611</f>
        <v>0</v>
      </c>
      <c r="S26" s="24">
        <f t="shared" si="143"/>
        <v>5000</v>
      </c>
      <c r="T26" s="24"/>
      <c r="U26" s="24">
        <f t="shared" si="77"/>
        <v>5000</v>
      </c>
      <c r="V26" s="63"/>
      <c r="W26" s="24">
        <f t="shared" ref="W26:X26" si="144">W611</f>
        <v>0</v>
      </c>
      <c r="X26" s="24">
        <f t="shared" si="144"/>
        <v>5000</v>
      </c>
      <c r="Y26" s="24"/>
      <c r="Z26" s="24">
        <f t="shared" si="79"/>
        <v>5000</v>
      </c>
      <c r="AA26" s="63"/>
      <c r="AB26" s="24">
        <f t="shared" ref="AB26:AC26" si="145">INDEX($R26:$T26,1,MATCH(AB$8,$R$8:$T$8,0))-INDEX($W26:$Y26,1,MATCH(AB$8,$W$8:$Y$8,0))</f>
        <v>0</v>
      </c>
      <c r="AC26" s="24">
        <f t="shared" si="145"/>
        <v>0</v>
      </c>
      <c r="AD26" s="24"/>
      <c r="AE26" s="24">
        <f t="shared" si="81"/>
        <v>0</v>
      </c>
      <c r="AF26" s="63"/>
      <c r="AG26" s="24">
        <f t="shared" ref="AG26:AH26" si="146">AG611</f>
        <v>0</v>
      </c>
      <c r="AH26" s="24">
        <f t="shared" si="146"/>
        <v>10000</v>
      </c>
      <c r="AI26" s="24"/>
      <c r="AJ26" s="24">
        <f t="shared" si="83"/>
        <v>10000</v>
      </c>
      <c r="AK26" s="63"/>
      <c r="AL26" s="24">
        <f t="shared" ref="AL26:AM26" si="147">AL611</f>
        <v>0</v>
      </c>
      <c r="AM26" s="24">
        <f t="shared" si="147"/>
        <v>5000</v>
      </c>
      <c r="AN26" s="24"/>
      <c r="AO26" s="24">
        <f t="shared" si="85"/>
        <v>5000</v>
      </c>
      <c r="AP26" s="63"/>
      <c r="AQ26" s="24">
        <f t="shared" ref="AQ26:AR26" si="148">AQ611</f>
        <v>0</v>
      </c>
      <c r="AR26" s="24">
        <f t="shared" si="148"/>
        <v>5000</v>
      </c>
      <c r="AS26" s="24"/>
      <c r="AT26" s="24">
        <f t="shared" si="87"/>
        <v>5000</v>
      </c>
      <c r="AU26" s="63"/>
      <c r="AV26" s="24">
        <f t="shared" ref="AV26:AW26" si="149">AV611</f>
        <v>0</v>
      </c>
      <c r="AW26" s="24">
        <f t="shared" si="149"/>
        <v>5000</v>
      </c>
      <c r="AX26" s="20"/>
      <c r="AY26" s="24">
        <f t="shared" si="89"/>
        <v>5000</v>
      </c>
      <c r="AZ26" s="64"/>
    </row>
    <row r="27" spans="1:52" ht="12" hidden="1" customHeight="1" x14ac:dyDescent="0.3">
      <c r="A27" s="21"/>
      <c r="B27" s="22" t="s">
        <v>33</v>
      </c>
      <c r="C27" s="24">
        <f t="shared" ref="C27:D27" si="150">C616</f>
        <v>0</v>
      </c>
      <c r="D27" s="24">
        <f t="shared" si="150"/>
        <v>0</v>
      </c>
      <c r="E27" s="24"/>
      <c r="F27" s="24">
        <f t="shared" si="71"/>
        <v>0</v>
      </c>
      <c r="G27" s="63"/>
      <c r="H27" s="24">
        <f t="shared" ref="H27:I27" si="151">H616</f>
        <v>0</v>
      </c>
      <c r="I27" s="24">
        <f t="shared" si="151"/>
        <v>0</v>
      </c>
      <c r="J27" s="24"/>
      <c r="K27" s="24">
        <f t="shared" si="73"/>
        <v>0</v>
      </c>
      <c r="L27" s="63"/>
      <c r="M27" s="24">
        <f t="shared" ref="M27:N27" si="152">INDEX($C27:$E27,1,MATCH(M$8,$C$8:$E$8,0))-INDEX($H27:$J27,1,MATCH(M$8,$H$8:$J$8,0))</f>
        <v>0</v>
      </c>
      <c r="N27" s="24">
        <f t="shared" si="152"/>
        <v>0</v>
      </c>
      <c r="O27" s="24"/>
      <c r="P27" s="24">
        <f t="shared" si="75"/>
        <v>0</v>
      </c>
      <c r="Q27" s="63"/>
      <c r="R27" s="24">
        <f t="shared" ref="R27:S27" si="153">R616</f>
        <v>0</v>
      </c>
      <c r="S27" s="24">
        <f t="shared" si="153"/>
        <v>0</v>
      </c>
      <c r="T27" s="24"/>
      <c r="U27" s="24">
        <f t="shared" si="77"/>
        <v>0</v>
      </c>
      <c r="V27" s="63"/>
      <c r="W27" s="24">
        <f t="shared" ref="W27:X27" si="154">W616</f>
        <v>0</v>
      </c>
      <c r="X27" s="24">
        <f t="shared" si="154"/>
        <v>0</v>
      </c>
      <c r="Y27" s="24"/>
      <c r="Z27" s="24">
        <f t="shared" si="79"/>
        <v>0</v>
      </c>
      <c r="AA27" s="63"/>
      <c r="AB27" s="24">
        <f t="shared" ref="AB27:AC27" si="155">INDEX($R27:$T27,1,MATCH(AB$8,$R$8:$T$8,0))-INDEX($W27:$Y27,1,MATCH(AB$8,$W$8:$Y$8,0))</f>
        <v>0</v>
      </c>
      <c r="AC27" s="24">
        <f t="shared" si="155"/>
        <v>0</v>
      </c>
      <c r="AD27" s="24"/>
      <c r="AE27" s="24">
        <f t="shared" si="81"/>
        <v>0</v>
      </c>
      <c r="AF27" s="63"/>
      <c r="AG27" s="24">
        <f t="shared" ref="AG27:AH27" si="156">AG616</f>
        <v>0</v>
      </c>
      <c r="AH27" s="24">
        <f t="shared" si="156"/>
        <v>0</v>
      </c>
      <c r="AI27" s="24"/>
      <c r="AJ27" s="24">
        <f t="shared" si="83"/>
        <v>0</v>
      </c>
      <c r="AK27" s="63"/>
      <c r="AL27" s="24">
        <f t="shared" ref="AL27:AM27" si="157">AL616</f>
        <v>0</v>
      </c>
      <c r="AM27" s="24">
        <f t="shared" si="157"/>
        <v>0</v>
      </c>
      <c r="AN27" s="24"/>
      <c r="AO27" s="24">
        <f t="shared" si="85"/>
        <v>0</v>
      </c>
      <c r="AP27" s="63"/>
      <c r="AQ27" s="24">
        <f t="shared" ref="AQ27:AR27" si="158">AQ616</f>
        <v>0</v>
      </c>
      <c r="AR27" s="24">
        <f t="shared" si="158"/>
        <v>0</v>
      </c>
      <c r="AS27" s="24"/>
      <c r="AT27" s="24">
        <f t="shared" si="87"/>
        <v>0</v>
      </c>
      <c r="AU27" s="63"/>
      <c r="AV27" s="24">
        <f t="shared" ref="AV27:AW27" si="159">AV616</f>
        <v>0</v>
      </c>
      <c r="AW27" s="24">
        <f t="shared" si="159"/>
        <v>0</v>
      </c>
      <c r="AX27" s="20"/>
      <c r="AY27" s="24">
        <f t="shared" si="89"/>
        <v>0</v>
      </c>
      <c r="AZ27" s="64"/>
    </row>
    <row r="28" spans="1:52" ht="12" customHeight="1" x14ac:dyDescent="0.3">
      <c r="A28" s="19"/>
      <c r="B28" s="25" t="s">
        <v>34</v>
      </c>
      <c r="C28" s="27">
        <f t="shared" ref="C28:D28" si="160">SUM(C20:C27)</f>
        <v>0</v>
      </c>
      <c r="D28" s="27">
        <f t="shared" si="160"/>
        <v>4337627.0425076764</v>
      </c>
      <c r="E28" s="27"/>
      <c r="F28" s="27">
        <f t="shared" si="71"/>
        <v>4337627.0425076764</v>
      </c>
      <c r="G28" s="65"/>
      <c r="H28" s="27">
        <f t="shared" ref="H28:I28" si="161">SUM(H20:H27)</f>
        <v>0</v>
      </c>
      <c r="I28" s="27">
        <f t="shared" si="161"/>
        <v>4416544.4114593035</v>
      </c>
      <c r="J28" s="27"/>
      <c r="K28" s="27">
        <f t="shared" si="73"/>
        <v>4416544.4114593035</v>
      </c>
      <c r="L28" s="65"/>
      <c r="M28" s="27">
        <f t="shared" ref="M28:N28" si="162">INDEX($C28:$E28,1,MATCH(M$8,$C$8:$E$8,0))-INDEX($H28:$J28,1,MATCH(M$8,$H$8:$J$8,0))</f>
        <v>0</v>
      </c>
      <c r="N28" s="27">
        <f t="shared" si="162"/>
        <v>-78917.368951627053</v>
      </c>
      <c r="O28" s="27"/>
      <c r="P28" s="27">
        <f t="shared" si="75"/>
        <v>-78917.368951627053</v>
      </c>
      <c r="Q28" s="65"/>
      <c r="R28" s="27">
        <f t="shared" ref="R28:S28" si="163">SUM(R20:R27)</f>
        <v>0</v>
      </c>
      <c r="S28" s="27">
        <f t="shared" si="163"/>
        <v>5127493.7251549819</v>
      </c>
      <c r="T28" s="27"/>
      <c r="U28" s="27">
        <f t="shared" si="77"/>
        <v>5127493.7251549819</v>
      </c>
      <c r="V28" s="65"/>
      <c r="W28" s="27">
        <f t="shared" ref="W28:X28" si="164">SUM(W20:W27)</f>
        <v>0</v>
      </c>
      <c r="X28" s="27">
        <f t="shared" si="164"/>
        <v>5613171.951210225</v>
      </c>
      <c r="Y28" s="27"/>
      <c r="Z28" s="27">
        <f t="shared" si="79"/>
        <v>5613171.951210225</v>
      </c>
      <c r="AA28" s="65"/>
      <c r="AB28" s="27">
        <f t="shared" ref="AB28:AC28" si="165">INDEX($R28:$T28,1,MATCH(AB$8,$R$8:$T$8,0))-INDEX($W28:$Y28,1,MATCH(AB$8,$W$8:$Y$8,0))</f>
        <v>0</v>
      </c>
      <c r="AC28" s="27">
        <f t="shared" si="165"/>
        <v>-485678.22605524305</v>
      </c>
      <c r="AD28" s="27"/>
      <c r="AE28" s="27">
        <f t="shared" si="81"/>
        <v>-485678.22605524305</v>
      </c>
      <c r="AF28" s="65"/>
      <c r="AG28" s="27">
        <f t="shared" ref="AG28:AH28" si="166">SUM(AG20:AG27)</f>
        <v>0</v>
      </c>
      <c r="AH28" s="27">
        <f t="shared" si="166"/>
        <v>5556664.4545872156</v>
      </c>
      <c r="AI28" s="27"/>
      <c r="AJ28" s="27">
        <f t="shared" si="83"/>
        <v>5556664.4545872156</v>
      </c>
      <c r="AK28" s="65"/>
      <c r="AL28" s="27">
        <f t="shared" ref="AL28:AM28" si="167">SUM(AL20:AL27)</f>
        <v>0</v>
      </c>
      <c r="AM28" s="27">
        <f t="shared" si="167"/>
        <v>5661310.9477674654</v>
      </c>
      <c r="AN28" s="27"/>
      <c r="AO28" s="27">
        <f t="shared" si="85"/>
        <v>5661310.9477674654</v>
      </c>
      <c r="AP28" s="65"/>
      <c r="AQ28" s="27">
        <f t="shared" ref="AQ28:AR28" si="168">SUM(AQ20:AQ27)</f>
        <v>0</v>
      </c>
      <c r="AR28" s="27">
        <f t="shared" si="168"/>
        <v>5775599.3857077761</v>
      </c>
      <c r="AS28" s="27"/>
      <c r="AT28" s="27">
        <f t="shared" si="87"/>
        <v>5775599.3857077761</v>
      </c>
      <c r="AU28" s="65"/>
      <c r="AV28" s="27">
        <f t="shared" ref="AV28:AW28" si="169">SUM(AV20:AV27)</f>
        <v>0</v>
      </c>
      <c r="AW28" s="27">
        <f t="shared" si="169"/>
        <v>5893688.1200868515</v>
      </c>
      <c r="AX28" s="30"/>
      <c r="AY28" s="27">
        <f t="shared" si="89"/>
        <v>5893688.1200868515</v>
      </c>
      <c r="AZ28" s="66"/>
    </row>
    <row r="29" spans="1:52" ht="12" customHeight="1" x14ac:dyDescent="0.3">
      <c r="A29" s="21"/>
      <c r="B29" s="20"/>
      <c r="C29" s="24"/>
      <c r="D29" s="24"/>
      <c r="E29" s="24"/>
      <c r="F29" s="24"/>
      <c r="G29" s="63"/>
      <c r="H29" s="24"/>
      <c r="I29" s="24"/>
      <c r="J29" s="24"/>
      <c r="K29" s="24"/>
      <c r="L29" s="63"/>
      <c r="M29" s="24"/>
      <c r="N29" s="24"/>
      <c r="O29" s="24"/>
      <c r="P29" s="24"/>
      <c r="Q29" s="63"/>
      <c r="R29" s="24"/>
      <c r="S29" s="24"/>
      <c r="T29" s="24"/>
      <c r="U29" s="24"/>
      <c r="V29" s="63"/>
      <c r="W29" s="24"/>
      <c r="X29" s="24"/>
      <c r="Y29" s="24"/>
      <c r="Z29" s="24"/>
      <c r="AA29" s="63"/>
      <c r="AB29" s="24"/>
      <c r="AC29" s="24"/>
      <c r="AD29" s="24"/>
      <c r="AE29" s="24"/>
      <c r="AF29" s="63"/>
      <c r="AG29" s="24"/>
      <c r="AH29" s="24"/>
      <c r="AI29" s="24"/>
      <c r="AJ29" s="24"/>
      <c r="AK29" s="63"/>
      <c r="AL29" s="24"/>
      <c r="AM29" s="24"/>
      <c r="AN29" s="24"/>
      <c r="AO29" s="24"/>
      <c r="AP29" s="63"/>
      <c r="AQ29" s="24"/>
      <c r="AR29" s="24"/>
      <c r="AS29" s="24"/>
      <c r="AT29" s="24"/>
      <c r="AU29" s="63"/>
      <c r="AV29" s="24"/>
      <c r="AW29" s="24"/>
      <c r="AX29" s="20"/>
      <c r="AY29" s="24"/>
      <c r="AZ29" s="64"/>
    </row>
    <row r="30" spans="1:52" ht="12" customHeight="1" x14ac:dyDescent="0.3">
      <c r="A30" s="31" t="s">
        <v>35</v>
      </c>
      <c r="B30" s="32"/>
      <c r="C30" s="34">
        <f t="shared" ref="C30:D30" si="170">C17-C28</f>
        <v>0</v>
      </c>
      <c r="D30" s="34">
        <f t="shared" si="170"/>
        <v>1227440.6774923233</v>
      </c>
      <c r="E30" s="34"/>
      <c r="F30" s="34">
        <f>SUM(C30:E30)</f>
        <v>1227440.6774923233</v>
      </c>
      <c r="G30" s="67"/>
      <c r="H30" s="34">
        <f t="shared" ref="H30:I30" si="171">H17-H28</f>
        <v>0</v>
      </c>
      <c r="I30" s="34">
        <f t="shared" si="171"/>
        <v>1506478.8577147797</v>
      </c>
      <c r="J30" s="34"/>
      <c r="K30" s="34">
        <f>SUM(H30:J30)</f>
        <v>1506478.8577147797</v>
      </c>
      <c r="L30" s="67"/>
      <c r="M30" s="34">
        <f t="shared" ref="M30:N30" si="172">INDEX($H30:$J30,1,MATCH(M$8,$H$8:$J$8,0))-INDEX($C30:$E30,1,MATCH(M$8,$C$8:$E$8,0))</f>
        <v>0</v>
      </c>
      <c r="N30" s="34">
        <f t="shared" si="172"/>
        <v>279038.18022245634</v>
      </c>
      <c r="O30" s="34"/>
      <c r="P30" s="34">
        <f>SUM(M30:O30)</f>
        <v>279038.18022245634</v>
      </c>
      <c r="Q30" s="67"/>
      <c r="R30" s="34">
        <f t="shared" ref="R30:S30" si="173">R17-R28</f>
        <v>0</v>
      </c>
      <c r="S30" s="34">
        <f t="shared" si="173"/>
        <v>464272.76172813494</v>
      </c>
      <c r="T30" s="34"/>
      <c r="U30" s="34">
        <f>SUM(R30:T30)</f>
        <v>464272.76172813494</v>
      </c>
      <c r="V30" s="67"/>
      <c r="W30" s="34">
        <f t="shared" ref="W30:X30" si="174">W17-W28</f>
        <v>0</v>
      </c>
      <c r="X30" s="34">
        <f t="shared" si="174"/>
        <v>664878.44899904914</v>
      </c>
      <c r="Y30" s="34"/>
      <c r="Z30" s="34">
        <f>SUM(W30:Y30)</f>
        <v>664878.44899904914</v>
      </c>
      <c r="AA30" s="67"/>
      <c r="AB30" s="34">
        <f t="shared" ref="AB30:AC30" si="175">INDEX($W30:$Y30,1,MATCH(AB$8,$W$8:$Y$8,0))-INDEX($R30:$T30,1,MATCH(AB$8,$R$8:$T$8,0))</f>
        <v>0</v>
      </c>
      <c r="AC30" s="34">
        <f t="shared" si="175"/>
        <v>200605.6872709142</v>
      </c>
      <c r="AD30" s="34"/>
      <c r="AE30" s="34">
        <f>SUM(AB30:AD30)</f>
        <v>200605.6872709142</v>
      </c>
      <c r="AF30" s="67"/>
      <c r="AG30" s="34">
        <f t="shared" ref="AG30:AH30" si="176">AG17-AG28</f>
        <v>0</v>
      </c>
      <c r="AH30" s="34">
        <f t="shared" si="176"/>
        <v>308021.62020667363</v>
      </c>
      <c r="AI30" s="34"/>
      <c r="AJ30" s="34">
        <f>SUM(AG30:AI30)</f>
        <v>308021.62020667363</v>
      </c>
      <c r="AK30" s="67"/>
      <c r="AL30" s="34">
        <f t="shared" ref="AL30:AM30" si="177">AL17-AL28</f>
        <v>0</v>
      </c>
      <c r="AM30" s="34">
        <f t="shared" si="177"/>
        <v>347556.49480488524</v>
      </c>
      <c r="AN30" s="34"/>
      <c r="AO30" s="34">
        <f>SUM(AL30:AN30)</f>
        <v>347556.49480488524</v>
      </c>
      <c r="AP30" s="67"/>
      <c r="AQ30" s="34">
        <f t="shared" ref="AQ30:AR30" si="178">AQ17-AQ28</f>
        <v>0</v>
      </c>
      <c r="AR30" s="34">
        <f t="shared" si="178"/>
        <v>-29784.453137739561</v>
      </c>
      <c r="AS30" s="34"/>
      <c r="AT30" s="34">
        <f>SUM(AQ30:AS30)</f>
        <v>-29784.453137739561</v>
      </c>
      <c r="AU30" s="67"/>
      <c r="AV30" s="34">
        <f t="shared" ref="AV30:AW30" si="179">AV17-AV28</f>
        <v>0</v>
      </c>
      <c r="AW30" s="34">
        <f t="shared" si="179"/>
        <v>5059.6151785273105</v>
      </c>
      <c r="AX30" s="68"/>
      <c r="AY30" s="34">
        <f>SUM(AV30:AX30)</f>
        <v>5059.6151785273105</v>
      </c>
      <c r="AZ30" s="69"/>
    </row>
    <row r="31" spans="1:52" ht="12" customHeight="1" x14ac:dyDescent="0.3">
      <c r="A31" s="21"/>
      <c r="B31" s="20"/>
      <c r="C31" s="24"/>
      <c r="D31" s="24"/>
      <c r="E31" s="24"/>
      <c r="F31" s="24"/>
      <c r="G31" s="63"/>
      <c r="H31" s="24"/>
      <c r="I31" s="24"/>
      <c r="J31" s="24"/>
      <c r="K31" s="24"/>
      <c r="L31" s="63"/>
      <c r="M31" s="24"/>
      <c r="N31" s="24"/>
      <c r="O31" s="24"/>
      <c r="P31" s="24"/>
      <c r="Q31" s="63"/>
      <c r="R31" s="24"/>
      <c r="S31" s="24"/>
      <c r="T31" s="24"/>
      <c r="U31" s="24"/>
      <c r="V31" s="63"/>
      <c r="W31" s="24"/>
      <c r="X31" s="24"/>
      <c r="Y31" s="24"/>
      <c r="Z31" s="24"/>
      <c r="AA31" s="63"/>
      <c r="AB31" s="24"/>
      <c r="AC31" s="24"/>
      <c r="AD31" s="24"/>
      <c r="AE31" s="24"/>
      <c r="AF31" s="63"/>
      <c r="AG31" s="24"/>
      <c r="AH31" s="24"/>
      <c r="AI31" s="24"/>
      <c r="AJ31" s="24"/>
      <c r="AK31" s="63"/>
      <c r="AL31" s="24"/>
      <c r="AM31" s="24"/>
      <c r="AN31" s="24"/>
      <c r="AO31" s="24"/>
      <c r="AP31" s="63"/>
      <c r="AQ31" s="24"/>
      <c r="AR31" s="24"/>
      <c r="AS31" s="24"/>
      <c r="AT31" s="24"/>
      <c r="AU31" s="63"/>
      <c r="AV31" s="24"/>
      <c r="AW31" s="24"/>
      <c r="AX31" s="20"/>
      <c r="AY31" s="24"/>
      <c r="AZ31" s="64"/>
    </row>
    <row r="32" spans="1:52" ht="12" customHeight="1" x14ac:dyDescent="0.3">
      <c r="A32" s="25" t="s">
        <v>36</v>
      </c>
      <c r="B32" s="20"/>
      <c r="C32" s="24"/>
      <c r="D32" s="24"/>
      <c r="E32" s="24"/>
      <c r="F32" s="24"/>
      <c r="G32" s="63"/>
      <c r="H32" s="24"/>
      <c r="I32" s="24"/>
      <c r="J32" s="24"/>
      <c r="K32" s="24"/>
      <c r="L32" s="63"/>
      <c r="M32" s="24"/>
      <c r="N32" s="24"/>
      <c r="O32" s="24"/>
      <c r="P32" s="24"/>
      <c r="Q32" s="63"/>
      <c r="R32" s="24"/>
      <c r="S32" s="24"/>
      <c r="T32" s="24"/>
      <c r="U32" s="24"/>
      <c r="V32" s="63"/>
      <c r="W32" s="24"/>
      <c r="X32" s="24"/>
      <c r="Y32" s="24"/>
      <c r="Z32" s="24"/>
      <c r="AA32" s="63"/>
      <c r="AB32" s="24"/>
      <c r="AC32" s="24"/>
      <c r="AD32" s="24"/>
      <c r="AE32" s="24"/>
      <c r="AF32" s="63"/>
      <c r="AG32" s="24"/>
      <c r="AH32" s="24"/>
      <c r="AI32" s="24"/>
      <c r="AJ32" s="24"/>
      <c r="AK32" s="63"/>
      <c r="AL32" s="24"/>
      <c r="AM32" s="24"/>
      <c r="AN32" s="24"/>
      <c r="AO32" s="24"/>
      <c r="AP32" s="63"/>
      <c r="AQ32" s="24"/>
      <c r="AR32" s="24"/>
      <c r="AS32" s="24"/>
      <c r="AT32" s="24"/>
      <c r="AU32" s="63"/>
      <c r="AV32" s="24"/>
      <c r="AW32" s="24"/>
      <c r="AX32" s="20"/>
      <c r="AY32" s="24"/>
      <c r="AZ32" s="64"/>
    </row>
    <row r="33" spans="1:52" ht="12" customHeight="1" x14ac:dyDescent="0.3">
      <c r="A33" s="21"/>
      <c r="B33" s="28" t="s">
        <v>37</v>
      </c>
      <c r="C33" s="24"/>
      <c r="D33" s="24">
        <v>1721069.11</v>
      </c>
      <c r="E33" s="24"/>
      <c r="F33" s="24">
        <f t="shared" ref="F33:F36" si="180">SUM(C33:E33)</f>
        <v>1721069.11</v>
      </c>
      <c r="G33" s="63"/>
      <c r="H33" s="24"/>
      <c r="I33" s="24">
        <v>1721069.11</v>
      </c>
      <c r="J33" s="24"/>
      <c r="K33" s="24">
        <f t="shared" ref="K33:K36" si="181">SUM(H33:J33)</f>
        <v>1721069.11</v>
      </c>
      <c r="L33" s="63"/>
      <c r="M33" s="24">
        <f t="shared" ref="M33:N33" si="182">INDEX($H33:$J33,1,MATCH(M$8,$H$8:$J$8,0))-INDEX($C33:$E33,1,MATCH(M$8,$C$8:$E$8,0))</f>
        <v>0</v>
      </c>
      <c r="N33" s="24">
        <f t="shared" si="182"/>
        <v>0</v>
      </c>
      <c r="O33" s="24"/>
      <c r="P33" s="24">
        <f t="shared" ref="P33:P36" si="183">SUM(M33:O33)</f>
        <v>0</v>
      </c>
      <c r="Q33" s="63"/>
      <c r="R33" s="24"/>
      <c r="S33" s="24">
        <v>3115755.7874923199</v>
      </c>
      <c r="T33" s="24"/>
      <c r="U33" s="24">
        <f t="shared" ref="U33:U36" si="184">SUM(R33:T33)</f>
        <v>3115755.7874923199</v>
      </c>
      <c r="V33" s="63"/>
      <c r="W33" s="24">
        <f t="shared" ref="W33:X33" ca="1" si="185">OFFSET($H38,,COLUMN()-COLUMN($W33))</f>
        <v>0</v>
      </c>
      <c r="X33" s="24">
        <f t="shared" ca="1" si="185"/>
        <v>3394793.96771478</v>
      </c>
      <c r="Y33" s="24"/>
      <c r="Z33" s="24">
        <f t="shared" ref="Z33:Z36" ca="1" si="186">SUM(W33:Y33)</f>
        <v>3394793.96771478</v>
      </c>
      <c r="AA33" s="63"/>
      <c r="AB33" s="24">
        <f t="shared" ref="AB33:AC33" ca="1" si="187">INDEX($W33:$Y33,1,MATCH(AB$8,$W$8:$Y$8,0))-INDEX($R33:$T33,1,MATCH(AB$8,$R$8:$T$8,0))</f>
        <v>0</v>
      </c>
      <c r="AC33" s="24">
        <f t="shared" ca="1" si="187"/>
        <v>279038.18022246007</v>
      </c>
      <c r="AD33" s="24"/>
      <c r="AE33" s="24">
        <f t="shared" ref="AE33:AE36" ca="1" si="188">SUM(AB33:AD33)</f>
        <v>279038.18022246007</v>
      </c>
      <c r="AF33" s="63"/>
      <c r="AG33" s="24">
        <f t="shared" ref="AG33:AH33" ca="1" si="189">OFFSET($W38,,COLUMN()-COLUMN($AG33))</f>
        <v>0</v>
      </c>
      <c r="AH33" s="24">
        <f t="shared" ca="1" si="189"/>
        <v>4059672.4167138292</v>
      </c>
      <c r="AI33" s="24"/>
      <c r="AJ33" s="24">
        <f t="shared" ref="AJ33:AJ36" ca="1" si="190">SUM(AG33:AI33)</f>
        <v>4059672.4167138292</v>
      </c>
      <c r="AK33" s="63"/>
      <c r="AL33" s="24">
        <f t="shared" ref="AL33:AM33" ca="1" si="191">OFFSET($AG38,,COLUMN()-COLUMN($AL33))</f>
        <v>0</v>
      </c>
      <c r="AM33" s="24">
        <f t="shared" ca="1" si="191"/>
        <v>4367694.0369205028</v>
      </c>
      <c r="AN33" s="24"/>
      <c r="AO33" s="24">
        <f t="shared" ref="AO33:AO36" ca="1" si="192">SUM(AL33:AN33)</f>
        <v>4367694.0369205028</v>
      </c>
      <c r="AP33" s="63"/>
      <c r="AQ33" s="24">
        <f t="shared" ref="AQ33:AR33" ca="1" si="193">OFFSET($AL38,,COLUMN()-COLUMN($AQ33))</f>
        <v>0</v>
      </c>
      <c r="AR33" s="24">
        <f t="shared" ca="1" si="193"/>
        <v>4715250.531725388</v>
      </c>
      <c r="AS33" s="24"/>
      <c r="AT33" s="24">
        <f t="shared" ref="AT33:AT36" ca="1" si="194">SUM(AQ33:AS33)</f>
        <v>4715250.531725388</v>
      </c>
      <c r="AU33" s="63"/>
      <c r="AV33" s="24">
        <f t="shared" ref="AV33:AW33" ca="1" si="195">OFFSET($AQ38,,COLUMN()-COLUMN($AV33))</f>
        <v>0</v>
      </c>
      <c r="AW33" s="24">
        <f t="shared" ca="1" si="195"/>
        <v>4685466.0785876485</v>
      </c>
      <c r="AX33" s="20"/>
      <c r="AY33" s="24">
        <f t="shared" ref="AY33:AY36" ca="1" si="196">SUM(AV33:AX33)</f>
        <v>4685466.0785876485</v>
      </c>
      <c r="AZ33" s="64"/>
    </row>
    <row r="34" spans="1:52" ht="12" customHeight="1" x14ac:dyDescent="0.3">
      <c r="A34" s="25"/>
      <c r="B34" s="28" t="s">
        <v>38</v>
      </c>
      <c r="C34" s="24"/>
      <c r="D34" s="24">
        <v>167246</v>
      </c>
      <c r="E34" s="24"/>
      <c r="F34" s="24">
        <f t="shared" si="180"/>
        <v>167246</v>
      </c>
      <c r="G34" s="63"/>
      <c r="H34" s="24"/>
      <c r="I34" s="24">
        <v>167246</v>
      </c>
      <c r="J34" s="24"/>
      <c r="K34" s="24">
        <f t="shared" si="181"/>
        <v>167246</v>
      </c>
      <c r="L34" s="63"/>
      <c r="M34" s="24">
        <f t="shared" ref="M34:N34" si="197">INDEX($H34:$J34,1,MATCH(M$8,$H$8:$J$8,0))-INDEX($C34:$E34,1,MATCH(M$8,$C$8:$E$8,0))</f>
        <v>0</v>
      </c>
      <c r="N34" s="24">
        <f t="shared" si="197"/>
        <v>0</v>
      </c>
      <c r="O34" s="24"/>
      <c r="P34" s="24">
        <f t="shared" si="183"/>
        <v>0</v>
      </c>
      <c r="Q34" s="63"/>
      <c r="R34" s="24"/>
      <c r="S34" s="24"/>
      <c r="T34" s="24"/>
      <c r="U34" s="24">
        <f t="shared" si="184"/>
        <v>0</v>
      </c>
      <c r="V34" s="63"/>
      <c r="W34" s="24"/>
      <c r="X34" s="24"/>
      <c r="Y34" s="24"/>
      <c r="Z34" s="24">
        <f t="shared" si="186"/>
        <v>0</v>
      </c>
      <c r="AA34" s="63"/>
      <c r="AB34" s="24">
        <f t="shared" ref="AB34:AC34" si="198">INDEX($W34:$Y34,1,MATCH(AB$8,$W$8:$Y$8,0))-INDEX($R34:$T34,1,MATCH(AB$8,$R$8:$T$8,0))</f>
        <v>0</v>
      </c>
      <c r="AC34" s="24">
        <f t="shared" si="198"/>
        <v>0</v>
      </c>
      <c r="AD34" s="24"/>
      <c r="AE34" s="24">
        <f t="shared" si="188"/>
        <v>0</v>
      </c>
      <c r="AF34" s="63"/>
      <c r="AG34" s="24"/>
      <c r="AH34" s="24"/>
      <c r="AI34" s="24"/>
      <c r="AJ34" s="24">
        <f t="shared" si="190"/>
        <v>0</v>
      </c>
      <c r="AK34" s="63"/>
      <c r="AL34" s="24"/>
      <c r="AM34" s="24"/>
      <c r="AN34" s="24"/>
      <c r="AO34" s="24">
        <f t="shared" si="192"/>
        <v>0</v>
      </c>
      <c r="AP34" s="63"/>
      <c r="AQ34" s="24"/>
      <c r="AR34" s="24"/>
      <c r="AS34" s="24"/>
      <c r="AT34" s="24">
        <f t="shared" si="194"/>
        <v>0</v>
      </c>
      <c r="AU34" s="63"/>
      <c r="AV34" s="24"/>
      <c r="AW34" s="24"/>
      <c r="AX34" s="20"/>
      <c r="AY34" s="24">
        <f t="shared" si="196"/>
        <v>0</v>
      </c>
      <c r="AZ34" s="64"/>
    </row>
    <row r="35" spans="1:52" ht="12" customHeight="1" x14ac:dyDescent="0.3">
      <c r="A35" s="21"/>
      <c r="B35" s="28" t="s">
        <v>39</v>
      </c>
      <c r="C35" s="24">
        <f t="shared" ref="C35:D35" si="199">SUM(C33:C34)</f>
        <v>0</v>
      </c>
      <c r="D35" s="24">
        <f t="shared" si="199"/>
        <v>1888315.11</v>
      </c>
      <c r="E35" s="24"/>
      <c r="F35" s="24">
        <f t="shared" si="180"/>
        <v>1888315.11</v>
      </c>
      <c r="G35" s="63"/>
      <c r="H35" s="24">
        <f t="shared" ref="H35:I35" si="200">SUM(H33:H34)</f>
        <v>0</v>
      </c>
      <c r="I35" s="24">
        <f t="shared" si="200"/>
        <v>1888315.11</v>
      </c>
      <c r="J35" s="24"/>
      <c r="K35" s="24">
        <f t="shared" si="181"/>
        <v>1888315.11</v>
      </c>
      <c r="L35" s="63"/>
      <c r="M35" s="24">
        <f t="shared" ref="M35:N35" si="201">INDEX($H35:$J35,1,MATCH(M$8,$H$8:$J$8,0))-INDEX($C35:$E35,1,MATCH(M$8,$C$8:$E$8,0))</f>
        <v>0</v>
      </c>
      <c r="N35" s="24">
        <f t="shared" si="201"/>
        <v>0</v>
      </c>
      <c r="O35" s="24"/>
      <c r="P35" s="24">
        <f t="shared" si="183"/>
        <v>0</v>
      </c>
      <c r="Q35" s="63"/>
      <c r="R35" s="24">
        <f t="shared" ref="R35:S35" si="202">SUM(R33:R34)</f>
        <v>0</v>
      </c>
      <c r="S35" s="24">
        <f t="shared" si="202"/>
        <v>3115755.7874923199</v>
      </c>
      <c r="T35" s="24"/>
      <c r="U35" s="24">
        <f t="shared" si="184"/>
        <v>3115755.7874923199</v>
      </c>
      <c r="V35" s="63"/>
      <c r="W35" s="24">
        <f t="shared" ref="W35:X35" ca="1" si="203">SUM(W33:W34)</f>
        <v>0</v>
      </c>
      <c r="X35" s="24">
        <f t="shared" ca="1" si="203"/>
        <v>3394793.96771478</v>
      </c>
      <c r="Y35" s="24"/>
      <c r="Z35" s="24">
        <f t="shared" ca="1" si="186"/>
        <v>3394793.96771478</v>
      </c>
      <c r="AA35" s="63"/>
      <c r="AB35" s="24">
        <f t="shared" ref="AB35:AC35" ca="1" si="204">INDEX($W35:$Y35,1,MATCH(AB$8,$W$8:$Y$8,0))-INDEX($R35:$T35,1,MATCH(AB$8,$R$8:$T$8,0))</f>
        <v>0</v>
      </c>
      <c r="AC35" s="24">
        <f t="shared" ca="1" si="204"/>
        <v>279038.18022246007</v>
      </c>
      <c r="AD35" s="24"/>
      <c r="AE35" s="24">
        <f t="shared" ca="1" si="188"/>
        <v>279038.18022246007</v>
      </c>
      <c r="AF35" s="63"/>
      <c r="AG35" s="24">
        <f t="shared" ref="AG35:AH35" ca="1" si="205">SUM(AG33:AG34)</f>
        <v>0</v>
      </c>
      <c r="AH35" s="24">
        <f t="shared" ca="1" si="205"/>
        <v>4059672.4167138292</v>
      </c>
      <c r="AI35" s="24"/>
      <c r="AJ35" s="24">
        <f t="shared" ca="1" si="190"/>
        <v>4059672.4167138292</v>
      </c>
      <c r="AK35" s="63"/>
      <c r="AL35" s="24">
        <f t="shared" ref="AL35:AM35" ca="1" si="206">SUM(AL33:AL34)</f>
        <v>0</v>
      </c>
      <c r="AM35" s="24">
        <f t="shared" ca="1" si="206"/>
        <v>4367694.0369205028</v>
      </c>
      <c r="AN35" s="24"/>
      <c r="AO35" s="24">
        <f t="shared" ca="1" si="192"/>
        <v>4367694.0369205028</v>
      </c>
      <c r="AP35" s="63"/>
      <c r="AQ35" s="24">
        <f t="shared" ref="AQ35:AR35" ca="1" si="207">SUM(AQ33:AQ34)</f>
        <v>0</v>
      </c>
      <c r="AR35" s="24">
        <f t="shared" ca="1" si="207"/>
        <v>4715250.531725388</v>
      </c>
      <c r="AS35" s="24"/>
      <c r="AT35" s="24">
        <f t="shared" ca="1" si="194"/>
        <v>4715250.531725388</v>
      </c>
      <c r="AU35" s="63"/>
      <c r="AV35" s="24">
        <f t="shared" ref="AV35:AW35" ca="1" si="208">SUM(AV33:AV34)</f>
        <v>0</v>
      </c>
      <c r="AW35" s="24">
        <f t="shared" ca="1" si="208"/>
        <v>4685466.0785876485</v>
      </c>
      <c r="AX35" s="20"/>
      <c r="AY35" s="24">
        <f t="shared" ca="1" si="196"/>
        <v>4685466.0785876485</v>
      </c>
      <c r="AZ35" s="64"/>
    </row>
    <row r="36" spans="1:52" ht="12" customHeight="1" x14ac:dyDescent="0.3">
      <c r="A36" s="21"/>
      <c r="B36" s="28" t="s">
        <v>35</v>
      </c>
      <c r="C36" s="24">
        <f t="shared" ref="C36:D36" si="209">C30</f>
        <v>0</v>
      </c>
      <c r="D36" s="24">
        <f t="shared" si="209"/>
        <v>1227440.6774923233</v>
      </c>
      <c r="E36" s="24"/>
      <c r="F36" s="24">
        <f t="shared" si="180"/>
        <v>1227440.6774923233</v>
      </c>
      <c r="G36" s="63"/>
      <c r="H36" s="24">
        <f t="shared" ref="H36:I36" si="210">+H30</f>
        <v>0</v>
      </c>
      <c r="I36" s="24">
        <f t="shared" si="210"/>
        <v>1506478.8577147797</v>
      </c>
      <c r="J36" s="24"/>
      <c r="K36" s="24">
        <f t="shared" si="181"/>
        <v>1506478.8577147797</v>
      </c>
      <c r="L36" s="63"/>
      <c r="M36" s="24">
        <f t="shared" ref="M36:N36" si="211">INDEX($H36:$J36,1,MATCH(M$8,$H$8:$J$8,0))-INDEX($C36:$E36,1,MATCH(M$8,$C$8:$E$8,0))</f>
        <v>0</v>
      </c>
      <c r="N36" s="24">
        <f t="shared" si="211"/>
        <v>279038.18022245634</v>
      </c>
      <c r="O36" s="24"/>
      <c r="P36" s="24">
        <f t="shared" si="183"/>
        <v>279038.18022245634</v>
      </c>
      <c r="Q36" s="63"/>
      <c r="R36" s="24">
        <f t="shared" ref="R36:S36" si="212">R30</f>
        <v>0</v>
      </c>
      <c r="S36" s="24">
        <f t="shared" si="212"/>
        <v>464272.76172813494</v>
      </c>
      <c r="T36" s="24"/>
      <c r="U36" s="24">
        <f t="shared" si="184"/>
        <v>464272.76172813494</v>
      </c>
      <c r="V36" s="63"/>
      <c r="W36" s="24">
        <f t="shared" ref="W36:X36" si="213">+W30</f>
        <v>0</v>
      </c>
      <c r="X36" s="24">
        <f t="shared" si="213"/>
        <v>664878.44899904914</v>
      </c>
      <c r="Y36" s="24"/>
      <c r="Z36" s="24">
        <f t="shared" si="186"/>
        <v>664878.44899904914</v>
      </c>
      <c r="AA36" s="63"/>
      <c r="AB36" s="24">
        <f t="shared" ref="AB36:AC36" si="214">INDEX($W36:$Y36,1,MATCH(AB$8,$W$8:$Y$8,0))-INDEX($R36:$T36,1,MATCH(AB$8,$R$8:$T$8,0))</f>
        <v>0</v>
      </c>
      <c r="AC36" s="24">
        <f t="shared" si="214"/>
        <v>200605.6872709142</v>
      </c>
      <c r="AD36" s="24"/>
      <c r="AE36" s="24">
        <f t="shared" si="188"/>
        <v>200605.6872709142</v>
      </c>
      <c r="AF36" s="63"/>
      <c r="AG36" s="24">
        <f t="shared" ref="AG36:AH36" si="215">+AG30</f>
        <v>0</v>
      </c>
      <c r="AH36" s="24">
        <f t="shared" si="215"/>
        <v>308021.62020667363</v>
      </c>
      <c r="AI36" s="24"/>
      <c r="AJ36" s="24">
        <f t="shared" si="190"/>
        <v>308021.62020667363</v>
      </c>
      <c r="AK36" s="63"/>
      <c r="AL36" s="24">
        <f t="shared" ref="AL36:AM36" si="216">+AL30</f>
        <v>0</v>
      </c>
      <c r="AM36" s="24">
        <f t="shared" si="216"/>
        <v>347556.49480488524</v>
      </c>
      <c r="AN36" s="24"/>
      <c r="AO36" s="24">
        <f t="shared" si="192"/>
        <v>347556.49480488524</v>
      </c>
      <c r="AP36" s="63"/>
      <c r="AQ36" s="24">
        <f t="shared" ref="AQ36:AR36" si="217">+AQ30</f>
        <v>0</v>
      </c>
      <c r="AR36" s="24">
        <f t="shared" si="217"/>
        <v>-29784.453137739561</v>
      </c>
      <c r="AS36" s="24"/>
      <c r="AT36" s="24">
        <f t="shared" si="194"/>
        <v>-29784.453137739561</v>
      </c>
      <c r="AU36" s="63"/>
      <c r="AV36" s="24">
        <f t="shared" ref="AV36:AW36" si="218">+AV30</f>
        <v>0</v>
      </c>
      <c r="AW36" s="24">
        <f t="shared" si="218"/>
        <v>5059.6151785273105</v>
      </c>
      <c r="AX36" s="20"/>
      <c r="AY36" s="24">
        <f t="shared" si="196"/>
        <v>5059.6151785273105</v>
      </c>
      <c r="AZ36" s="64"/>
    </row>
    <row r="37" spans="1:52" ht="12" customHeight="1" x14ac:dyDescent="0.3">
      <c r="A37" s="21"/>
      <c r="B37" s="28"/>
      <c r="C37" s="24"/>
      <c r="D37" s="24"/>
      <c r="E37" s="24"/>
      <c r="F37" s="24"/>
      <c r="G37" s="63"/>
      <c r="H37" s="24"/>
      <c r="I37" s="24"/>
      <c r="J37" s="24"/>
      <c r="K37" s="24"/>
      <c r="L37" s="63"/>
      <c r="M37" s="24"/>
      <c r="N37" s="24"/>
      <c r="O37" s="24"/>
      <c r="P37" s="24"/>
      <c r="Q37" s="63"/>
      <c r="R37" s="24"/>
      <c r="S37" s="24"/>
      <c r="T37" s="24"/>
      <c r="U37" s="24"/>
      <c r="V37" s="63"/>
      <c r="W37" s="24"/>
      <c r="X37" s="24"/>
      <c r="Y37" s="24"/>
      <c r="Z37" s="24"/>
      <c r="AA37" s="63"/>
      <c r="AB37" s="24"/>
      <c r="AC37" s="24"/>
      <c r="AD37" s="24"/>
      <c r="AE37" s="24"/>
      <c r="AF37" s="63"/>
      <c r="AG37" s="24"/>
      <c r="AH37" s="24"/>
      <c r="AI37" s="24"/>
      <c r="AJ37" s="24"/>
      <c r="AK37" s="63"/>
      <c r="AL37" s="24"/>
      <c r="AM37" s="24"/>
      <c r="AN37" s="24"/>
      <c r="AO37" s="24"/>
      <c r="AP37" s="63"/>
      <c r="AQ37" s="24"/>
      <c r="AR37" s="24"/>
      <c r="AS37" s="24"/>
      <c r="AT37" s="24"/>
      <c r="AU37" s="63"/>
      <c r="AV37" s="24"/>
      <c r="AW37" s="24"/>
      <c r="AX37" s="20"/>
      <c r="AY37" s="24"/>
      <c r="AZ37" s="64"/>
    </row>
    <row r="38" spans="1:52" ht="12" customHeight="1" x14ac:dyDescent="0.3">
      <c r="A38" s="31" t="s">
        <v>40</v>
      </c>
      <c r="B38" s="32"/>
      <c r="C38" s="34">
        <f t="shared" ref="C38:D38" si="219">C35+C36</f>
        <v>0</v>
      </c>
      <c r="D38" s="34">
        <f t="shared" si="219"/>
        <v>3115755.7874923237</v>
      </c>
      <c r="E38" s="34"/>
      <c r="F38" s="34">
        <f>SUM(C38:E38)</f>
        <v>3115755.7874923237</v>
      </c>
      <c r="G38" s="67"/>
      <c r="H38" s="34">
        <f t="shared" ref="H38:I38" si="220">H35+H36</f>
        <v>0</v>
      </c>
      <c r="I38" s="34">
        <f t="shared" si="220"/>
        <v>3394793.96771478</v>
      </c>
      <c r="J38" s="34"/>
      <c r="K38" s="34">
        <f>SUM(H38:J38)</f>
        <v>3394793.96771478</v>
      </c>
      <c r="L38" s="67"/>
      <c r="M38" s="34">
        <f t="shared" ref="M38:N38" si="221">INDEX($H38:$J38,1,MATCH(M$8,$H$8:$J$8,0))-INDEX($C38:$E38,1,MATCH(M$8,$C$8:$E$8,0))</f>
        <v>0</v>
      </c>
      <c r="N38" s="34">
        <f t="shared" si="221"/>
        <v>279038.18022245634</v>
      </c>
      <c r="O38" s="34"/>
      <c r="P38" s="34">
        <f>SUM(M38:O38)</f>
        <v>279038.18022245634</v>
      </c>
      <c r="Q38" s="67"/>
      <c r="R38" s="34">
        <f t="shared" ref="R38:S38" si="222">R35+R36</f>
        <v>0</v>
      </c>
      <c r="S38" s="34">
        <f t="shared" si="222"/>
        <v>3580028.5492204549</v>
      </c>
      <c r="T38" s="34"/>
      <c r="U38" s="34">
        <f>SUM(R38:T38)</f>
        <v>3580028.5492204549</v>
      </c>
      <c r="V38" s="67"/>
      <c r="W38" s="34">
        <f t="shared" ref="W38:X38" ca="1" si="223">W35+W36</f>
        <v>0</v>
      </c>
      <c r="X38" s="34">
        <f t="shared" ca="1" si="223"/>
        <v>4059672.4167138292</v>
      </c>
      <c r="Y38" s="34"/>
      <c r="Z38" s="34">
        <f ca="1">SUM(W38:Y38)</f>
        <v>4059672.4167138292</v>
      </c>
      <c r="AA38" s="67"/>
      <c r="AB38" s="34">
        <f t="shared" ref="AB38:AC38" ca="1" si="224">INDEX($W38:$Y38,1,MATCH(AB$8,$W$8:$Y$8,0))-INDEX($R38:$T38,1,MATCH(AB$8,$R$8:$T$8,0))</f>
        <v>0</v>
      </c>
      <c r="AC38" s="34">
        <f t="shared" ca="1" si="224"/>
        <v>479643.86749337427</v>
      </c>
      <c r="AD38" s="34"/>
      <c r="AE38" s="34">
        <f ca="1">SUM(AB38:AD38)</f>
        <v>479643.86749337427</v>
      </c>
      <c r="AF38" s="67"/>
      <c r="AG38" s="34">
        <f t="shared" ref="AG38:AH38" ca="1" si="225">AG35+AG36</f>
        <v>0</v>
      </c>
      <c r="AH38" s="34">
        <f t="shared" ca="1" si="225"/>
        <v>4367694.0369205028</v>
      </c>
      <c r="AI38" s="34"/>
      <c r="AJ38" s="34">
        <f ca="1">SUM(AG38:AI38)</f>
        <v>4367694.0369205028</v>
      </c>
      <c r="AK38" s="67"/>
      <c r="AL38" s="34">
        <f t="shared" ref="AL38:AM38" ca="1" si="226">AL35+AL36</f>
        <v>0</v>
      </c>
      <c r="AM38" s="34">
        <f t="shared" ca="1" si="226"/>
        <v>4715250.531725388</v>
      </c>
      <c r="AN38" s="34"/>
      <c r="AO38" s="34">
        <f ca="1">SUM(AL38:AN38)</f>
        <v>4715250.531725388</v>
      </c>
      <c r="AP38" s="67"/>
      <c r="AQ38" s="34">
        <f t="shared" ref="AQ38:AR38" ca="1" si="227">AQ35+AQ36</f>
        <v>0</v>
      </c>
      <c r="AR38" s="34">
        <f t="shared" ca="1" si="227"/>
        <v>4685466.0785876485</v>
      </c>
      <c r="AS38" s="34"/>
      <c r="AT38" s="34">
        <f ca="1">SUM(AQ38:AS38)</f>
        <v>4685466.0785876485</v>
      </c>
      <c r="AU38" s="67"/>
      <c r="AV38" s="34">
        <f t="shared" ref="AV38:AW38" ca="1" si="228">AV35+AV36</f>
        <v>0</v>
      </c>
      <c r="AW38" s="34">
        <f t="shared" ca="1" si="228"/>
        <v>4690525.6937661758</v>
      </c>
      <c r="AX38" s="68"/>
      <c r="AY38" s="34">
        <f ca="1">SUM(AV38:AX38)</f>
        <v>4690525.6937661758</v>
      </c>
      <c r="AZ38" s="69"/>
    </row>
    <row r="39" spans="1:52" ht="12" customHeight="1" x14ac:dyDescent="0.3">
      <c r="A39" s="21"/>
      <c r="B39" s="28"/>
      <c r="C39" s="24"/>
      <c r="D39" s="24"/>
      <c r="E39" s="24"/>
      <c r="F39" s="24"/>
      <c r="G39" s="63"/>
      <c r="H39" s="24"/>
      <c r="I39" s="24"/>
      <c r="J39" s="24"/>
      <c r="K39" s="24"/>
      <c r="L39" s="63"/>
      <c r="M39" s="24"/>
      <c r="N39" s="24"/>
      <c r="O39" s="24"/>
      <c r="P39" s="24"/>
      <c r="Q39" s="63"/>
      <c r="R39" s="24"/>
      <c r="S39" s="24"/>
      <c r="T39" s="24"/>
      <c r="U39" s="24"/>
      <c r="V39" s="63"/>
      <c r="W39" s="24"/>
      <c r="X39" s="24"/>
      <c r="Y39" s="24"/>
      <c r="Z39" s="24"/>
      <c r="AA39" s="63"/>
      <c r="AB39" s="24"/>
      <c r="AC39" s="24"/>
      <c r="AD39" s="24"/>
      <c r="AE39" s="24"/>
      <c r="AF39" s="63"/>
      <c r="AG39" s="24"/>
      <c r="AH39" s="24"/>
      <c r="AI39" s="24"/>
      <c r="AJ39" s="24"/>
      <c r="AK39" s="63"/>
      <c r="AL39" s="24"/>
      <c r="AM39" s="24"/>
      <c r="AN39" s="24"/>
      <c r="AO39" s="24"/>
      <c r="AP39" s="63"/>
      <c r="AQ39" s="24"/>
      <c r="AR39" s="24"/>
      <c r="AS39" s="24"/>
      <c r="AT39" s="24"/>
      <c r="AU39" s="63"/>
      <c r="AV39" s="24"/>
      <c r="AW39" s="24"/>
      <c r="AX39" s="20"/>
      <c r="AY39" s="24"/>
      <c r="AZ39" s="64"/>
    </row>
    <row r="40" spans="1:52" ht="12" customHeight="1" x14ac:dyDescent="0.3">
      <c r="A40" s="19" t="s">
        <v>41</v>
      </c>
      <c r="B40" s="28"/>
      <c r="C40" s="24" t="str">
        <f t="shared" ref="C40:D40" si="229">IFERROR(C17/C$72,"")</f>
        <v/>
      </c>
      <c r="D40" s="24">
        <f t="shared" si="229"/>
        <v>14269.404410256409</v>
      </c>
      <c r="E40" s="24"/>
      <c r="F40" s="24">
        <f>IFERROR(F17/F$72,"")</f>
        <v>14269.404410256409</v>
      </c>
      <c r="G40" s="63"/>
      <c r="H40" s="24" t="str">
        <f t="shared" ref="H40:I40" si="230">IFERROR(H17/H$72,"")</f>
        <v/>
      </c>
      <c r="I40" s="24">
        <f t="shared" si="230"/>
        <v>14928.525895794073</v>
      </c>
      <c r="J40" s="24"/>
      <c r="K40" s="24">
        <f>IFERROR(K17/K$72,"")</f>
        <v>14928.525895794073</v>
      </c>
      <c r="L40" s="63"/>
      <c r="M40" s="24" t="str">
        <f t="shared" ref="M40:N40" si="231">IFERROR(INDEX($H40:$J40,1,MATCH(M$8,$H$8:$J$8,0))-INDEX($C40:$E40,1,MATCH(M$8,$C$8:$E$8,0)),"")</f>
        <v/>
      </c>
      <c r="N40" s="24">
        <f t="shared" si="231"/>
        <v>659.12148553766383</v>
      </c>
      <c r="O40" s="24"/>
      <c r="P40" s="24">
        <f t="shared" ref="P40:P43" si="232">SUM(M40:O40)</f>
        <v>659.12148553766383</v>
      </c>
      <c r="Q40" s="63"/>
      <c r="R40" s="24" t="str">
        <f t="shared" ref="R40:S40" si="233">IFERROR(R17/R$72,"")</f>
        <v/>
      </c>
      <c r="S40" s="24">
        <f t="shared" si="233"/>
        <v>14337.862786879787</v>
      </c>
      <c r="T40" s="24"/>
      <c r="U40" s="24">
        <f>IFERROR(U17/U$72,"")</f>
        <v>14337.862786879787</v>
      </c>
      <c r="V40" s="63"/>
      <c r="W40" s="24" t="str">
        <f t="shared" ref="W40:X40" si="234">IFERROR(W17/W$72,"")</f>
        <v/>
      </c>
      <c r="X40" s="24">
        <f t="shared" si="234"/>
        <v>16514.231902907391</v>
      </c>
      <c r="Y40" s="24"/>
      <c r="Z40" s="24">
        <f>IFERROR(Z17/Z$72,"")</f>
        <v>16514.231902907391</v>
      </c>
      <c r="AA40" s="63"/>
      <c r="AB40" s="24" t="str">
        <f t="shared" ref="AB40:AC40" si="235">IFERROR(INDEX($W40:$Y40,1,MATCH(AB$8,$W$8:$Y$8,0))-INDEX($R40:$T40,1,MATCH(AB$8,$R$8:$T$8,0)),"")</f>
        <v/>
      </c>
      <c r="AC40" s="24">
        <f t="shared" si="235"/>
        <v>2176.3691160276048</v>
      </c>
      <c r="AD40" s="24"/>
      <c r="AE40" s="24">
        <f t="shared" ref="AE40:AE43" si="236">SUM(AB40:AD40)</f>
        <v>2176.3691160276048</v>
      </c>
      <c r="AF40" s="63"/>
      <c r="AG40" s="24" t="str">
        <f t="shared" ref="AG40:AH40" si="237">IFERROR(AG17/AG$72,"")</f>
        <v/>
      </c>
      <c r="AH40" s="24">
        <f t="shared" si="237"/>
        <v>15426.888875194363</v>
      </c>
      <c r="AI40" s="24"/>
      <c r="AJ40" s="24">
        <f>IFERROR(AJ17/AJ$72,"")</f>
        <v>15426.888875194363</v>
      </c>
      <c r="AK40" s="63"/>
      <c r="AL40" s="24" t="str">
        <f t="shared" ref="AL40:AM40" si="238">IFERROR(AL17/AL$72,"")</f>
        <v/>
      </c>
      <c r="AM40" s="24">
        <f t="shared" si="238"/>
        <v>15806.153836732823</v>
      </c>
      <c r="AN40" s="24"/>
      <c r="AO40" s="24">
        <f>IFERROR(AO17/AO$72,"")</f>
        <v>15806.153836732823</v>
      </c>
      <c r="AP40" s="63"/>
      <c r="AQ40" s="24" t="str">
        <f t="shared" ref="AQ40:AR40" si="239">IFERROR(AQ17/AQ$72,"")</f>
        <v/>
      </c>
      <c r="AR40" s="24">
        <f t="shared" si="239"/>
        <v>15114.201737610574</v>
      </c>
      <c r="AS40" s="24"/>
      <c r="AT40" s="24">
        <f>IFERROR(AT17/AT$72,"")</f>
        <v>15114.201737610574</v>
      </c>
      <c r="AU40" s="63"/>
      <c r="AV40" s="24" t="str">
        <f t="shared" ref="AV40:AW40" si="240">IFERROR(AV17/AV$72,"")</f>
        <v/>
      </c>
      <c r="AW40" s="24">
        <f t="shared" si="240"/>
        <v>15516.48709823595</v>
      </c>
      <c r="AX40" s="20"/>
      <c r="AY40" s="24">
        <f>IFERROR(AY17/AY$72,"")</f>
        <v>15516.48709823595</v>
      </c>
      <c r="AZ40" s="64"/>
    </row>
    <row r="41" spans="1:52" ht="12" customHeight="1" x14ac:dyDescent="0.3">
      <c r="A41" s="19" t="s">
        <v>42</v>
      </c>
      <c r="B41" s="28"/>
      <c r="C41" s="24" t="str">
        <f t="shared" ref="C41:D41" si="241">IFERROR(C28/C$72,"")</f>
        <v/>
      </c>
      <c r="D41" s="24">
        <f t="shared" si="241"/>
        <v>11122.120621814554</v>
      </c>
      <c r="E41" s="24"/>
      <c r="F41" s="24">
        <f>IFERROR(F28/F$72,"")</f>
        <v>11122.120621814554</v>
      </c>
      <c r="G41" s="63"/>
      <c r="H41" s="24" t="str">
        <f t="shared" ref="H41:I41" si="242">IFERROR(H28/H$72,"")</f>
        <v/>
      </c>
      <c r="I41" s="24">
        <f t="shared" si="242"/>
        <v>11131.561471239764</v>
      </c>
      <c r="J41" s="24"/>
      <c r="K41" s="24">
        <f>IFERROR(K28/K$72,"")</f>
        <v>11131.561471239764</v>
      </c>
      <c r="L41" s="63"/>
      <c r="M41" s="24" t="str">
        <f t="shared" ref="M41:N41" si="243">IFERROR(INDEX($C41:$E41,1,MATCH(M$8,$C$8:$E$8,0))-INDEX($H41:$J41,1,MATCH(M$8,$H$8:$J$8,0)),"")</f>
        <v/>
      </c>
      <c r="N41" s="24">
        <f t="shared" si="243"/>
        <v>-9.4408494252093078</v>
      </c>
      <c r="O41" s="24"/>
      <c r="P41" s="24">
        <f t="shared" si="232"/>
        <v>-9.4408494252093078</v>
      </c>
      <c r="Q41" s="63"/>
      <c r="R41" s="24" t="str">
        <f t="shared" ref="R41:S41" si="244">IFERROR(R28/R$72,"")</f>
        <v/>
      </c>
      <c r="S41" s="24">
        <f t="shared" si="244"/>
        <v>13147.419808089697</v>
      </c>
      <c r="T41" s="24"/>
      <c r="U41" s="24">
        <f>IFERROR(U28/U$72,"")</f>
        <v>13147.419808089697</v>
      </c>
      <c r="V41" s="63"/>
      <c r="W41" s="24" t="str">
        <f t="shared" ref="W41:X41" si="245">IFERROR(W28/W$72,"")</f>
        <v/>
      </c>
      <c r="X41" s="24">
        <f t="shared" si="245"/>
        <v>14765.288171323193</v>
      </c>
      <c r="Y41" s="24"/>
      <c r="Z41" s="24">
        <f>IFERROR(Z28/Z$72,"")</f>
        <v>14765.288171323193</v>
      </c>
      <c r="AA41" s="63"/>
      <c r="AB41" s="24" t="str">
        <f t="shared" ref="AB41:AC41" si="246">IFERROR(INDEX($R41:$T41,1,MATCH(AB$8,$R$8:$T$8,0))-INDEX($W41:$Y41,1,MATCH(AB$8,$W$8:$Y$8,0)),"")</f>
        <v/>
      </c>
      <c r="AC41" s="24">
        <f t="shared" si="246"/>
        <v>-1617.868363233496</v>
      </c>
      <c r="AD41" s="24"/>
      <c r="AE41" s="24">
        <f t="shared" si="236"/>
        <v>-1617.868363233496</v>
      </c>
      <c r="AF41" s="63"/>
      <c r="AG41" s="24" t="str">
        <f t="shared" ref="AG41:AH41" si="247">IFERROR(AG28/AG$72,"")</f>
        <v/>
      </c>
      <c r="AH41" s="24">
        <f t="shared" si="247"/>
        <v>14616.646818674282</v>
      </c>
      <c r="AI41" s="24"/>
      <c r="AJ41" s="24">
        <f>IFERROR(AJ28/AJ$72,"")</f>
        <v>14616.646818674282</v>
      </c>
      <c r="AK41" s="63"/>
      <c r="AL41" s="24" t="str">
        <f t="shared" ref="AL41:AM41" si="248">IFERROR(AL28/AL$72,"")</f>
        <v/>
      </c>
      <c r="AM41" s="24">
        <f t="shared" si="248"/>
        <v>14891.916424051624</v>
      </c>
      <c r="AN41" s="24"/>
      <c r="AO41" s="24">
        <f>IFERROR(AO28/AO$72,"")</f>
        <v>14891.916424051624</v>
      </c>
      <c r="AP41" s="63"/>
      <c r="AQ41" s="24" t="str">
        <f t="shared" ref="AQ41:AR41" si="249">IFERROR(AQ28/AQ$72,"")</f>
        <v/>
      </c>
      <c r="AR41" s="24">
        <f t="shared" si="249"/>
        <v>15192.548889172389</v>
      </c>
      <c r="AS41" s="24"/>
      <c r="AT41" s="24">
        <f>IFERROR(AT28/AT$72,"")</f>
        <v>15192.548889172389</v>
      </c>
      <c r="AU41" s="63"/>
      <c r="AV41" s="24" t="str">
        <f t="shared" ref="AV41:AW41" si="250">IFERROR(AV28/AV$72,"")</f>
        <v/>
      </c>
      <c r="AW41" s="24">
        <f t="shared" si="250"/>
        <v>15503.177925312635</v>
      </c>
      <c r="AX41" s="20"/>
      <c r="AY41" s="24">
        <f>IFERROR(AY28/AY$72,"")</f>
        <v>15503.177925312635</v>
      </c>
      <c r="AZ41" s="64"/>
    </row>
    <row r="42" spans="1:52" ht="12" customHeight="1" x14ac:dyDescent="0.3">
      <c r="A42" s="19" t="s">
        <v>43</v>
      </c>
      <c r="B42" s="28"/>
      <c r="C42" s="24" t="str">
        <f t="shared" ref="C42:D42" si="251">IFERROR(C30/C$72,"")</f>
        <v/>
      </c>
      <c r="D42" s="24">
        <f t="shared" si="251"/>
        <v>3147.2837884418545</v>
      </c>
      <c r="E42" s="24"/>
      <c r="F42" s="24">
        <f>IFERROR(F30/F$72,"")</f>
        <v>3147.2837884418545</v>
      </c>
      <c r="G42" s="63"/>
      <c r="H42" s="24" t="str">
        <f t="shared" ref="H42:I42" si="252">IFERROR(H30/H$72,"")</f>
        <v/>
      </c>
      <c r="I42" s="24">
        <f t="shared" si="252"/>
        <v>3796.9644245543104</v>
      </c>
      <c r="J42" s="24"/>
      <c r="K42" s="24">
        <f>IFERROR(K30/K$72,"")</f>
        <v>3796.9644245543104</v>
      </c>
      <c r="L42" s="63"/>
      <c r="M42" s="24" t="str">
        <f t="shared" ref="M42:N42" si="253">IFERROR(INDEX($H42:$J42,1,MATCH(M$8,$H$8:$J$8,0))-INDEX($C42:$E42,1,MATCH(M$8,$C$8:$E$8,0)),"")</f>
        <v/>
      </c>
      <c r="N42" s="24">
        <f t="shared" si="253"/>
        <v>649.68063611245589</v>
      </c>
      <c r="O42" s="24"/>
      <c r="P42" s="24">
        <f t="shared" si="232"/>
        <v>649.68063611245589</v>
      </c>
      <c r="Q42" s="63"/>
      <c r="R42" s="24" t="str">
        <f t="shared" ref="R42:S42" si="254">IFERROR(R30/R$72,"")</f>
        <v/>
      </c>
      <c r="S42" s="24">
        <f t="shared" si="254"/>
        <v>1190.4429787900897</v>
      </c>
      <c r="T42" s="24"/>
      <c r="U42" s="24">
        <f>IFERROR(U30/U$72,"")</f>
        <v>1190.4429787900897</v>
      </c>
      <c r="V42" s="63"/>
      <c r="W42" s="24" t="str">
        <f t="shared" ref="W42:X42" si="255">IFERROR(W30/W$72,"")</f>
        <v/>
      </c>
      <c r="X42" s="24">
        <f t="shared" si="255"/>
        <v>1748.943731584199</v>
      </c>
      <c r="Y42" s="24"/>
      <c r="Z42" s="24">
        <f>IFERROR(Z30/Z$72,"")</f>
        <v>1748.943731584199</v>
      </c>
      <c r="AA42" s="63"/>
      <c r="AB42" s="24" t="str">
        <f t="shared" ref="AB42:AC42" si="256">IFERROR(INDEX($W42:$Y42,1,MATCH(AB$8,$W$8:$Y$8,0))-INDEX($R42:$T42,1,MATCH(AB$8,$R$8:$T$8,0)),"")</f>
        <v/>
      </c>
      <c r="AC42" s="24">
        <f t="shared" si="256"/>
        <v>558.5007527941093</v>
      </c>
      <c r="AD42" s="24"/>
      <c r="AE42" s="24">
        <f t="shared" si="236"/>
        <v>558.5007527941093</v>
      </c>
      <c r="AF42" s="63"/>
      <c r="AG42" s="24" t="str">
        <f t="shared" ref="AG42:AH42" si="257">IFERROR(AG30/AG$72,"")</f>
        <v/>
      </c>
      <c r="AH42" s="24">
        <f t="shared" si="257"/>
        <v>810.24205652008004</v>
      </c>
      <c r="AI42" s="24"/>
      <c r="AJ42" s="24">
        <f>IFERROR(AJ30/AJ$72,"")</f>
        <v>810.24205652008004</v>
      </c>
      <c r="AK42" s="63"/>
      <c r="AL42" s="24" t="str">
        <f t="shared" ref="AL42:AM42" si="258">IFERROR(AL30/AL$72,"")</f>
        <v/>
      </c>
      <c r="AM42" s="24">
        <f t="shared" si="258"/>
        <v>914.23741268120057</v>
      </c>
      <c r="AN42" s="24"/>
      <c r="AO42" s="24">
        <f>IFERROR(AO30/AO$72,"")</f>
        <v>914.23741268120057</v>
      </c>
      <c r="AP42" s="63"/>
      <c r="AQ42" s="24" t="str">
        <f t="shared" ref="AQ42:AR42" si="259">IFERROR(AQ30/AQ$72,"")</f>
        <v/>
      </c>
      <c r="AR42" s="24">
        <f t="shared" si="259"/>
        <v>-78.347151561814925</v>
      </c>
      <c r="AS42" s="24"/>
      <c r="AT42" s="24">
        <f>IFERROR(AT30/AT$72,"")</f>
        <v>-78.347151561814925</v>
      </c>
      <c r="AU42" s="63"/>
      <c r="AV42" s="24" t="str">
        <f t="shared" ref="AV42:AW42" si="260">IFERROR(AV30/AV$72,"")</f>
        <v/>
      </c>
      <c r="AW42" s="24">
        <f t="shared" si="260"/>
        <v>13.309172923314684</v>
      </c>
      <c r="AX42" s="20"/>
      <c r="AY42" s="24">
        <f>IFERROR(AY30/AY$72,"")</f>
        <v>13.309172923314684</v>
      </c>
      <c r="AZ42" s="64"/>
    </row>
    <row r="43" spans="1:52" ht="12" customHeight="1" x14ac:dyDescent="0.3">
      <c r="A43" s="19" t="s">
        <v>44</v>
      </c>
      <c r="B43" s="28"/>
      <c r="C43" s="35" t="str">
        <f t="shared" ref="C43:D43" si="261">IFERROR(C38/C28,"")</f>
        <v/>
      </c>
      <c r="D43" s="35">
        <f t="shared" si="261"/>
        <v>0.71830882576087907</v>
      </c>
      <c r="E43" s="35"/>
      <c r="F43" s="35">
        <f>IFERROR(F38/F28,"")</f>
        <v>0.71830882576087907</v>
      </c>
      <c r="G43" s="70"/>
      <c r="H43" s="35" t="str">
        <f t="shared" ref="H43:I43" si="262">IFERROR(H38/H28,"")</f>
        <v/>
      </c>
      <c r="I43" s="35">
        <f t="shared" si="262"/>
        <v>0.76865387312907851</v>
      </c>
      <c r="J43" s="35"/>
      <c r="K43" s="35">
        <f>IFERROR(K38/K28,"")</f>
        <v>0.76865387312907851</v>
      </c>
      <c r="L43" s="70"/>
      <c r="M43" s="35" t="str">
        <f t="shared" ref="M43:N43" si="263">IFERROR(INDEX($H43:$J43,1,MATCH(M$8,$H$8:$J$8,0))-INDEX($C43:$E43,1,MATCH(M$8,$C$8:$E$8,0)),"")</f>
        <v/>
      </c>
      <c r="N43" s="35">
        <f t="shared" si="263"/>
        <v>5.0345047368199447E-2</v>
      </c>
      <c r="O43" s="35"/>
      <c r="P43" s="35">
        <f t="shared" si="232"/>
        <v>5.0345047368199447E-2</v>
      </c>
      <c r="Q43" s="70"/>
      <c r="R43" s="35" t="str">
        <f t="shared" ref="R43:S43" si="264">IFERROR(R38/R28,"")</f>
        <v/>
      </c>
      <c r="S43" s="35">
        <f t="shared" si="264"/>
        <v>0.69820242424816348</v>
      </c>
      <c r="T43" s="35"/>
      <c r="U43" s="35">
        <f>IFERROR(U38/U28,"")</f>
        <v>0.69820242424816348</v>
      </c>
      <c r="V43" s="70"/>
      <c r="W43" s="35" t="str">
        <f t="shared" ref="W43:X43" ca="1" si="265">IFERROR(W38/W28,"")</f>
        <v/>
      </c>
      <c r="X43" s="35">
        <f t="shared" ca="1" si="265"/>
        <v>0.7232403446750898</v>
      </c>
      <c r="Y43" s="35"/>
      <c r="Z43" s="35">
        <f ca="1">IFERROR(Z38/Z28,"")</f>
        <v>0.7232403446750898</v>
      </c>
      <c r="AA43" s="70"/>
      <c r="AB43" s="35" t="str">
        <f t="shared" ref="AB43:AC43" ca="1" si="266">IFERROR(INDEX($W43:$Y43,1,MATCH(AB$8,$W$8:$Y$8,0))-INDEX($R43:$T43,1,MATCH(AB$8,$R$8:$T$8,0)),"")</f>
        <v/>
      </c>
      <c r="AC43" s="35">
        <f t="shared" ca="1" si="266"/>
        <v>2.5037920426926319E-2</v>
      </c>
      <c r="AD43" s="35"/>
      <c r="AE43" s="35">
        <f t="shared" ca="1" si="236"/>
        <v>2.5037920426926319E-2</v>
      </c>
      <c r="AF43" s="70"/>
      <c r="AG43" s="35" t="str">
        <f t="shared" ref="AG43:AH43" ca="1" si="267">IFERROR(AG38/AG28,"")</f>
        <v/>
      </c>
      <c r="AH43" s="35">
        <f t="shared" ca="1" si="267"/>
        <v>0.78602803401505061</v>
      </c>
      <c r="AI43" s="35"/>
      <c r="AJ43" s="35">
        <f ca="1">IFERROR(AJ38/AJ28,"")</f>
        <v>0.78602803401505061</v>
      </c>
      <c r="AK43" s="70"/>
      <c r="AL43" s="35" t="str">
        <f t="shared" ref="AL43:AM43" ca="1" si="268">IFERROR(AL38/AL28,"")</f>
        <v/>
      </c>
      <c r="AM43" s="35">
        <f t="shared" ca="1" si="268"/>
        <v>0.83289022193434614</v>
      </c>
      <c r="AN43" s="35"/>
      <c r="AO43" s="35">
        <f ca="1">IFERROR(AO38/AO28,"")</f>
        <v>0.83289022193434614</v>
      </c>
      <c r="AP43" s="70"/>
      <c r="AQ43" s="35" t="str">
        <f t="shared" ref="AQ43:AR43" ca="1" si="269">IFERROR(AQ38/AQ28,"")</f>
        <v/>
      </c>
      <c r="AR43" s="35">
        <f t="shared" ca="1" si="269"/>
        <v>0.81125191788444373</v>
      </c>
      <c r="AS43" s="35"/>
      <c r="AT43" s="35">
        <f ca="1">IFERROR(AT38/AT28,"")</f>
        <v>0.81125191788444373</v>
      </c>
      <c r="AU43" s="70"/>
      <c r="AV43" s="35" t="str">
        <f t="shared" ref="AV43:AW43" ca="1" si="270">IFERROR(AV38/AV28,"")</f>
        <v/>
      </c>
      <c r="AW43" s="35">
        <f t="shared" ca="1" si="270"/>
        <v>0.79585576945952385</v>
      </c>
      <c r="AX43" s="35"/>
      <c r="AY43" s="35">
        <f ca="1">IFERROR(AY38/AY28,"")</f>
        <v>0.79585576945952385</v>
      </c>
      <c r="AZ43" s="70"/>
    </row>
    <row r="44" spans="1:52" ht="12" customHeight="1" x14ac:dyDescent="0.3">
      <c r="A44" s="19" t="s">
        <v>45</v>
      </c>
      <c r="B44" s="28"/>
      <c r="C44" s="36"/>
      <c r="D44" s="36"/>
      <c r="E44" s="36"/>
      <c r="F44" s="36"/>
      <c r="G44" s="71"/>
      <c r="H44" s="36" t="str">
        <f t="shared" ref="H44:I44" si="271">IFERROR((H30+SUMIF($A$89:$A$906,514,H$89:H$906)+H25)/(H25+H45),"")</f>
        <v/>
      </c>
      <c r="I44" s="36">
        <f t="shared" si="271"/>
        <v>6.3909638906994752</v>
      </c>
      <c r="J44" s="36"/>
      <c r="K44" s="36">
        <f>IFERROR((K30+SUMIF($A$89:$A$906,514,K$89:K$906)+K25)/(K25+K45),"")</f>
        <v>6.3909638906994752</v>
      </c>
      <c r="L44" s="71"/>
      <c r="M44" s="36" t="str">
        <f t="shared" ref="M44:N44" si="272">IFERROR((M30+SUMIF($A$89:$A$906,514,M$89:M$906)+M25)/(M25+M45),"")</f>
        <v/>
      </c>
      <c r="N44" s="36">
        <f t="shared" si="272"/>
        <v>30.681663187293523</v>
      </c>
      <c r="O44" s="36"/>
      <c r="P44" s="36">
        <f>IFERROR((P30+SUMIF($A$89:$A$906,514,P$89:P$906)+P25)/(P25+P45),"")</f>
        <v>30.681663187293523</v>
      </c>
      <c r="Q44" s="71"/>
      <c r="R44" s="36"/>
      <c r="S44" s="36"/>
      <c r="T44" s="36"/>
      <c r="U44" s="36"/>
      <c r="V44" s="71"/>
      <c r="W44" s="36" t="str">
        <f t="shared" ref="W44:X44" si="273">IFERROR((W30+SUMIF($A$89:$A$906,514,W$89:W$906)+W25)/(W25+W45),"")</f>
        <v/>
      </c>
      <c r="X44" s="36">
        <f t="shared" si="273"/>
        <v>3.2518341444749499</v>
      </c>
      <c r="Y44" s="36"/>
      <c r="Z44" s="36">
        <f>IFERROR((Z30+SUMIF($A$89:$A$906,514,Z$89:Z$906)+Z25)/(Z25+Z45),"")</f>
        <v>3.2518341444749499</v>
      </c>
      <c r="AA44" s="71"/>
      <c r="AB44" s="36" t="str">
        <f t="shared" ref="AB44:AC44" si="274">IFERROR((AB30+SUMIF($A$89:$A$906,514,AB$89:AB$906)+AB25)/(AB25+AB45),"")</f>
        <v/>
      </c>
      <c r="AC44" s="36">
        <f t="shared" si="274"/>
        <v>22.993905155820972</v>
      </c>
      <c r="AD44" s="36"/>
      <c r="AE44" s="36">
        <f>IFERROR((AE30+SUMIF($A$89:$A$906,514,AE$89:AE$906)+AE25)/(AE25+AE45),"")</f>
        <v>22.993905155820972</v>
      </c>
      <c r="AF44" s="71"/>
      <c r="AG44" s="36" t="str">
        <f t="shared" ref="AG44:AH44" si="275">IFERROR((AG30+SUMIF($A$89:$A$906,514,AG$89:AG$906)+AG25)/(AG25+AG45),"")</f>
        <v/>
      </c>
      <c r="AH44" s="36">
        <f t="shared" si="275"/>
        <v>1.8903493051881743</v>
      </c>
      <c r="AI44" s="36"/>
      <c r="AJ44" s="36">
        <f>IFERROR((AJ30+SUMIF($A$89:$A$906,514,AJ$89:AJ$906)+AJ25)/(AJ25+AJ45),"")</f>
        <v>1.8903493051881743</v>
      </c>
      <c r="AK44" s="71"/>
      <c r="AL44" s="36" t="str">
        <f t="shared" ref="AL44:AM44" si="276">IFERROR((AL30+SUMIF($A$89:$A$906,514,AL$89:AL$906)+AL25)/(AL25+AL45),"")</f>
        <v/>
      </c>
      <c r="AM44" s="36">
        <f t="shared" si="276"/>
        <v>2.0101436921885405</v>
      </c>
      <c r="AN44" s="36"/>
      <c r="AO44" s="36">
        <f>IFERROR((AO30+SUMIF($A$89:$A$906,514,AO$89:AO$906)+AO25)/(AO25+AO45),"")</f>
        <v>2.0101436921885405</v>
      </c>
      <c r="AP44" s="71"/>
      <c r="AQ44" s="36" t="str">
        <f t="shared" ref="AQ44:AR44" si="277">IFERROR((AQ30+SUMIF($A$89:$A$906,514,AQ$89:AQ$906)+AQ25)/(AQ25+AQ45),"")</f>
        <v/>
      </c>
      <c r="AR44" s="36">
        <f t="shared" si="277"/>
        <v>0.60212350082709254</v>
      </c>
      <c r="AS44" s="36"/>
      <c r="AT44" s="36">
        <f>IFERROR((AT30+SUMIF($A$89:$A$906,514,AT$89:AT$906)+AT25)/(AT25+AT45),"")</f>
        <v>0.60212350082709254</v>
      </c>
      <c r="AU44" s="71"/>
      <c r="AV44" s="36" t="str">
        <f t="shared" ref="AV44:AW44" si="278">IFERROR((AV30+SUMIF($A$89:$A$906,514,AV$89:AV$906)+AV25)/(AV25+AV45),"")</f>
        <v/>
      </c>
      <c r="AW44" s="36">
        <f t="shared" si="278"/>
        <v>0.70629717687603921</v>
      </c>
      <c r="AX44" s="36"/>
      <c r="AY44" s="36">
        <f>IFERROR((AY30+SUMIF($A$89:$A$906,514,AY$89:AY$906)+AY25)/(AY25+AY45),"")</f>
        <v>0.70629717687603921</v>
      </c>
      <c r="AZ44" s="70"/>
    </row>
    <row r="45" spans="1:52" ht="12" hidden="1" customHeight="1" x14ac:dyDescent="0.3">
      <c r="A45" s="21" t="s">
        <v>46</v>
      </c>
      <c r="B45" s="28"/>
      <c r="C45" s="23"/>
      <c r="D45" s="23">
        <v>132597.62340375199</v>
      </c>
      <c r="E45" s="23"/>
      <c r="F45" s="23"/>
      <c r="G45" s="64"/>
      <c r="H45" s="23"/>
      <c r="I45" s="23">
        <v>135797.89547955201</v>
      </c>
      <c r="J45" s="23"/>
      <c r="K45" s="23">
        <f>SUM(H45:J45)</f>
        <v>135797.89547955201</v>
      </c>
      <c r="L45" s="64"/>
      <c r="M45" s="23"/>
      <c r="N45" s="23"/>
      <c r="O45" s="23"/>
      <c r="P45" s="23"/>
      <c r="Q45" s="64"/>
      <c r="R45" s="23"/>
      <c r="S45" s="23">
        <v>138326.65347143001</v>
      </c>
      <c r="T45" s="23"/>
      <c r="U45" s="23"/>
      <c r="V45" s="64"/>
      <c r="W45" s="23"/>
      <c r="X45" s="23">
        <v>141246.86360657201</v>
      </c>
      <c r="Y45" s="23"/>
      <c r="Z45" s="23">
        <f>SUM(W45:Y45)</f>
        <v>141246.86360657201</v>
      </c>
      <c r="AA45" s="64"/>
      <c r="AB45" s="23"/>
      <c r="AC45" s="23"/>
      <c r="AD45" s="23"/>
      <c r="AE45" s="23"/>
      <c r="AF45" s="64"/>
      <c r="AG45" s="23"/>
      <c r="AH45" s="23">
        <v>146933.018973297</v>
      </c>
      <c r="AI45" s="23"/>
      <c r="AJ45" s="23">
        <f>SUM(AG45:AI45)</f>
        <v>146933.018973297</v>
      </c>
      <c r="AK45" s="64"/>
      <c r="AL45" s="23"/>
      <c r="AM45" s="23">
        <v>152867.64922465399</v>
      </c>
      <c r="AN45" s="23"/>
      <c r="AO45" s="23">
        <f>SUM(AL45:AN45)</f>
        <v>152867.64922465399</v>
      </c>
      <c r="AP45" s="64"/>
      <c r="AQ45" s="23"/>
      <c r="AR45" s="23">
        <v>159062.62529389499</v>
      </c>
      <c r="AS45" s="23"/>
      <c r="AT45" s="23">
        <f>SUM(AQ45:AS45)</f>
        <v>159062.62529389499</v>
      </c>
      <c r="AU45" s="64"/>
      <c r="AV45" s="23"/>
      <c r="AW45" s="23">
        <v>165530.43356341301</v>
      </c>
      <c r="AX45" s="23"/>
      <c r="AY45" s="24">
        <f>SUM(AV45:AX45)</f>
        <v>165530.43356341301</v>
      </c>
      <c r="AZ45" s="64"/>
    </row>
    <row r="46" spans="1:52" ht="12" customHeight="1" x14ac:dyDescent="0.3">
      <c r="A46" s="21"/>
      <c r="B46" s="28"/>
      <c r="C46" s="23"/>
      <c r="D46" s="23"/>
      <c r="E46" s="23"/>
      <c r="F46" s="23"/>
      <c r="G46" s="64"/>
      <c r="H46" s="23"/>
      <c r="I46" s="23"/>
      <c r="J46" s="23"/>
      <c r="K46" s="23"/>
      <c r="L46" s="64"/>
      <c r="M46" s="23"/>
      <c r="N46" s="23"/>
      <c r="O46" s="23"/>
      <c r="P46" s="23"/>
      <c r="Q46" s="64"/>
      <c r="R46" s="23"/>
      <c r="S46" s="23"/>
      <c r="T46" s="23"/>
      <c r="U46" s="23"/>
      <c r="V46" s="64"/>
      <c r="W46" s="23"/>
      <c r="X46" s="23"/>
      <c r="Y46" s="23"/>
      <c r="Z46" s="23"/>
      <c r="AA46" s="64"/>
      <c r="AB46" s="23"/>
      <c r="AC46" s="23"/>
      <c r="AD46" s="23"/>
      <c r="AE46" s="23"/>
      <c r="AF46" s="64"/>
      <c r="AG46" s="23"/>
      <c r="AH46" s="23"/>
      <c r="AI46" s="23"/>
      <c r="AJ46" s="23"/>
      <c r="AK46" s="64"/>
      <c r="AL46" s="23"/>
      <c r="AM46" s="23"/>
      <c r="AN46" s="23"/>
      <c r="AO46" s="23"/>
      <c r="AP46" s="64"/>
      <c r="AQ46" s="23"/>
      <c r="AR46" s="23"/>
      <c r="AS46" s="23"/>
      <c r="AT46" s="23"/>
      <c r="AU46" s="64"/>
      <c r="AV46" s="23"/>
      <c r="AW46" s="23"/>
      <c r="AX46" s="23"/>
      <c r="AY46" s="24"/>
      <c r="AZ46" s="64"/>
    </row>
    <row r="47" spans="1:52" ht="12" customHeight="1" x14ac:dyDescent="0.3">
      <c r="A47" s="19" t="s">
        <v>51</v>
      </c>
      <c r="B47" s="20"/>
      <c r="C47" s="20"/>
      <c r="D47" s="20"/>
      <c r="E47" s="20"/>
      <c r="F47" s="20"/>
      <c r="G47" s="62"/>
      <c r="H47" s="20"/>
      <c r="I47" s="20"/>
      <c r="J47" s="20"/>
      <c r="K47" s="20"/>
      <c r="L47" s="62"/>
      <c r="M47" s="20"/>
      <c r="N47" s="20"/>
      <c r="O47" s="20"/>
      <c r="P47" s="20"/>
      <c r="Q47" s="62"/>
      <c r="R47" s="20"/>
      <c r="S47" s="20"/>
      <c r="T47" s="20"/>
      <c r="U47" s="20"/>
      <c r="V47" s="62"/>
      <c r="W47" s="20"/>
      <c r="X47" s="20"/>
      <c r="Y47" s="20"/>
      <c r="Z47" s="20"/>
      <c r="AA47" s="62"/>
      <c r="AB47" s="20"/>
      <c r="AC47" s="20"/>
      <c r="AD47" s="20"/>
      <c r="AE47" s="20"/>
      <c r="AF47" s="62"/>
      <c r="AG47" s="20"/>
      <c r="AH47" s="20"/>
      <c r="AI47" s="20"/>
      <c r="AJ47" s="20"/>
      <c r="AK47" s="62"/>
      <c r="AL47" s="20"/>
      <c r="AM47" s="20"/>
      <c r="AN47" s="20"/>
      <c r="AO47" s="20"/>
      <c r="AP47" s="62"/>
      <c r="AQ47" s="20"/>
      <c r="AR47" s="20"/>
      <c r="AS47" s="20"/>
      <c r="AT47" s="20"/>
      <c r="AU47" s="62"/>
      <c r="AV47" s="20"/>
      <c r="AW47" s="20"/>
      <c r="AX47" s="20"/>
      <c r="AY47" s="24"/>
      <c r="AZ47" s="62"/>
    </row>
    <row r="48" spans="1:52" ht="12" customHeight="1" x14ac:dyDescent="0.3">
      <c r="A48" s="19"/>
      <c r="B48" s="23"/>
      <c r="C48" s="2"/>
      <c r="D48" s="2"/>
      <c r="E48" s="2"/>
      <c r="F48" s="2"/>
      <c r="G48" s="72"/>
      <c r="H48" s="2"/>
      <c r="I48" s="2"/>
      <c r="J48" s="2"/>
      <c r="K48" s="2"/>
      <c r="L48" s="72"/>
      <c r="M48" s="2"/>
      <c r="N48" s="2"/>
      <c r="O48" s="2"/>
      <c r="P48" s="2"/>
      <c r="Q48" s="72"/>
      <c r="R48" s="2"/>
      <c r="S48" s="2"/>
      <c r="T48" s="2"/>
      <c r="U48" s="2"/>
      <c r="V48" s="72"/>
      <c r="W48" s="2"/>
      <c r="X48" s="2"/>
      <c r="Y48" s="2"/>
      <c r="Z48" s="2"/>
      <c r="AA48" s="72"/>
      <c r="AB48" s="2"/>
      <c r="AC48" s="2"/>
      <c r="AD48" s="2"/>
      <c r="AE48" s="2"/>
      <c r="AF48" s="72"/>
      <c r="AG48" s="2"/>
      <c r="AH48" s="2"/>
      <c r="AI48" s="2"/>
      <c r="AJ48" s="2"/>
      <c r="AK48" s="72"/>
      <c r="AL48" s="2"/>
      <c r="AM48" s="2"/>
      <c r="AN48" s="2"/>
      <c r="AO48" s="2"/>
      <c r="AP48" s="72"/>
      <c r="AQ48" s="2"/>
      <c r="AR48" s="2"/>
      <c r="AS48" s="2"/>
      <c r="AT48" s="2"/>
      <c r="AU48" s="72"/>
      <c r="AV48" s="2"/>
      <c r="AW48" s="2"/>
      <c r="AX48" s="2"/>
      <c r="AY48" s="41"/>
      <c r="AZ48" s="72"/>
    </row>
    <row r="49" spans="1:52" ht="12" customHeight="1" x14ac:dyDescent="0.3">
      <c r="A49" s="39" t="s">
        <v>52</v>
      </c>
      <c r="B49" s="23"/>
      <c r="C49" s="2"/>
      <c r="D49" s="2"/>
      <c r="E49" s="2"/>
      <c r="F49" s="2"/>
      <c r="G49" s="72"/>
      <c r="H49" s="2"/>
      <c r="I49" s="2"/>
      <c r="J49" s="2"/>
      <c r="K49" s="2"/>
      <c r="L49" s="72"/>
      <c r="M49" s="2"/>
      <c r="N49" s="2"/>
      <c r="O49" s="2"/>
      <c r="P49" s="2"/>
      <c r="Q49" s="72"/>
      <c r="R49" s="2"/>
      <c r="S49" s="2"/>
      <c r="T49" s="2"/>
      <c r="U49" s="2"/>
      <c r="V49" s="72"/>
      <c r="W49" s="2"/>
      <c r="X49" s="2"/>
      <c r="Y49" s="2"/>
      <c r="Z49" s="2"/>
      <c r="AA49" s="72"/>
      <c r="AB49" s="2"/>
      <c r="AC49" s="2"/>
      <c r="AD49" s="2"/>
      <c r="AE49" s="2"/>
      <c r="AF49" s="72"/>
      <c r="AG49" s="2"/>
      <c r="AH49" s="2"/>
      <c r="AI49" s="2"/>
      <c r="AJ49" s="2"/>
      <c r="AK49" s="72"/>
      <c r="AL49" s="2"/>
      <c r="AM49" s="2"/>
      <c r="AN49" s="2"/>
      <c r="AO49" s="2"/>
      <c r="AP49" s="72"/>
      <c r="AQ49" s="2"/>
      <c r="AR49" s="2"/>
      <c r="AS49" s="2"/>
      <c r="AT49" s="2"/>
      <c r="AU49" s="72"/>
      <c r="AV49" s="2"/>
      <c r="AW49" s="2"/>
      <c r="AX49" s="2"/>
      <c r="AY49" s="41"/>
      <c r="AZ49" s="72"/>
    </row>
    <row r="50" spans="1:52" ht="12" customHeight="1" x14ac:dyDescent="0.3">
      <c r="A50" s="39"/>
      <c r="B50" s="40" t="s">
        <v>53</v>
      </c>
      <c r="C50" s="41"/>
      <c r="D50" s="41">
        <v>70</v>
      </c>
      <c r="E50" s="41"/>
      <c r="F50" s="41">
        <f t="shared" ref="F50:F62" si="279">SUM(C50:E50)</f>
        <v>70</v>
      </c>
      <c r="G50" s="73"/>
      <c r="H50" s="41"/>
      <c r="I50" s="41">
        <v>70</v>
      </c>
      <c r="J50" s="41"/>
      <c r="K50" s="41">
        <f t="shared" ref="K50:K62" si="280">SUM(H50:J50)</f>
        <v>70</v>
      </c>
      <c r="L50" s="73"/>
      <c r="M50" s="41">
        <f t="shared" ref="M50:N50" si="281">INDEX($H50:$J50,1,MATCH(M$8,$H$8:$J$8,0))-INDEX($C50:$E50,1,MATCH(M$8,$C$8:$E$8,0))</f>
        <v>0</v>
      </c>
      <c r="N50" s="41">
        <f t="shared" si="281"/>
        <v>0</v>
      </c>
      <c r="O50" s="41"/>
      <c r="P50" s="41">
        <f t="shared" ref="P50:P62" si="282">SUM(M50:O50)</f>
        <v>0</v>
      </c>
      <c r="Q50" s="73"/>
      <c r="R50" s="41"/>
      <c r="S50" s="41">
        <v>70</v>
      </c>
      <c r="T50" s="41"/>
      <c r="U50" s="41">
        <f t="shared" ref="U50:U62" si="283">SUM(R50:T50)</f>
        <v>70</v>
      </c>
      <c r="V50" s="73"/>
      <c r="W50" s="41"/>
      <c r="X50" s="41">
        <v>66</v>
      </c>
      <c r="Y50" s="41"/>
      <c r="Z50" s="41">
        <f t="shared" ref="Z50:Z62" si="284">SUM(W50:Y50)</f>
        <v>66</v>
      </c>
      <c r="AA50" s="73"/>
      <c r="AB50" s="41">
        <f t="shared" ref="AB50:AC50" si="285">INDEX($W50:$Y50,1,MATCH(AB$8,$W$8:$Y$8,0))-INDEX($R50:$T50,1,MATCH(AB$8,$R$8:$T$8,0))</f>
        <v>0</v>
      </c>
      <c r="AC50" s="41">
        <f t="shared" si="285"/>
        <v>-4</v>
      </c>
      <c r="AD50" s="41"/>
      <c r="AE50" s="41">
        <f t="shared" ref="AE50:AE62" si="286">SUM(AB50:AD50)</f>
        <v>-4</v>
      </c>
      <c r="AF50" s="73"/>
      <c r="AG50" s="41"/>
      <c r="AH50" s="41">
        <v>66</v>
      </c>
      <c r="AI50" s="41"/>
      <c r="AJ50" s="41">
        <f t="shared" ref="AJ50:AJ62" si="287">SUM(AG50:AI50)</f>
        <v>66</v>
      </c>
      <c r="AK50" s="73"/>
      <c r="AL50" s="41"/>
      <c r="AM50" s="41">
        <v>99</v>
      </c>
      <c r="AN50" s="41"/>
      <c r="AO50" s="41">
        <f t="shared" ref="AO50:AO62" si="288">SUM(AL50:AN50)</f>
        <v>99</v>
      </c>
      <c r="AP50" s="73"/>
      <c r="AQ50" s="41"/>
      <c r="AR50" s="41">
        <v>99</v>
      </c>
      <c r="AS50" s="41"/>
      <c r="AT50" s="41">
        <f t="shared" ref="AT50:AT62" si="289">SUM(AQ50:AS50)</f>
        <v>99</v>
      </c>
      <c r="AU50" s="73"/>
      <c r="AV50" s="41"/>
      <c r="AW50" s="41">
        <v>66</v>
      </c>
      <c r="AX50" s="41"/>
      <c r="AY50" s="41">
        <f t="shared" ref="AY50:AY62" si="290">SUM(AV50:AX50)</f>
        <v>66</v>
      </c>
      <c r="AZ50" s="73"/>
    </row>
    <row r="51" spans="1:52" ht="12" customHeight="1" x14ac:dyDescent="0.3">
      <c r="A51" s="39"/>
      <c r="B51" s="40">
        <v>1</v>
      </c>
      <c r="C51" s="41"/>
      <c r="D51" s="41">
        <v>100</v>
      </c>
      <c r="E51" s="41"/>
      <c r="F51" s="41">
        <f t="shared" si="279"/>
        <v>100</v>
      </c>
      <c r="G51" s="73"/>
      <c r="H51" s="41"/>
      <c r="I51" s="41">
        <v>100</v>
      </c>
      <c r="J51" s="41"/>
      <c r="K51" s="41">
        <f t="shared" si="280"/>
        <v>100</v>
      </c>
      <c r="L51" s="73"/>
      <c r="M51" s="41">
        <f t="shared" ref="M51:N51" si="291">INDEX($H51:$J51,1,MATCH(M$8,$H$8:$J$8,0))-INDEX($C51:$E51,1,MATCH(M$8,$C$8:$E$8,0))</f>
        <v>0</v>
      </c>
      <c r="N51" s="41">
        <f t="shared" si="291"/>
        <v>0</v>
      </c>
      <c r="O51" s="41"/>
      <c r="P51" s="41">
        <f t="shared" si="282"/>
        <v>0</v>
      </c>
      <c r="Q51" s="73"/>
      <c r="R51" s="41"/>
      <c r="S51" s="41">
        <v>70</v>
      </c>
      <c r="T51" s="41"/>
      <c r="U51" s="41">
        <f t="shared" si="283"/>
        <v>70</v>
      </c>
      <c r="V51" s="73"/>
      <c r="W51" s="41"/>
      <c r="X51" s="41">
        <v>66</v>
      </c>
      <c r="Y51" s="41"/>
      <c r="Z51" s="41">
        <f t="shared" si="284"/>
        <v>66</v>
      </c>
      <c r="AA51" s="73"/>
      <c r="AB51" s="41">
        <f t="shared" ref="AB51:AC51" si="292">INDEX($W51:$Y51,1,MATCH(AB$8,$W$8:$Y$8,0))-INDEX($R51:$T51,1,MATCH(AB$8,$R$8:$T$8,0))</f>
        <v>0</v>
      </c>
      <c r="AC51" s="41">
        <f t="shared" si="292"/>
        <v>-4</v>
      </c>
      <c r="AD51" s="41"/>
      <c r="AE51" s="41">
        <f t="shared" si="286"/>
        <v>-4</v>
      </c>
      <c r="AF51" s="73"/>
      <c r="AG51" s="41"/>
      <c r="AH51" s="41">
        <v>66</v>
      </c>
      <c r="AI51" s="41"/>
      <c r="AJ51" s="41">
        <f t="shared" si="287"/>
        <v>66</v>
      </c>
      <c r="AK51" s="73"/>
      <c r="AL51" s="41"/>
      <c r="AM51" s="41">
        <v>66</v>
      </c>
      <c r="AN51" s="41"/>
      <c r="AO51" s="41">
        <f t="shared" si="288"/>
        <v>66</v>
      </c>
      <c r="AP51" s="73"/>
      <c r="AQ51" s="41"/>
      <c r="AR51" s="41">
        <v>99</v>
      </c>
      <c r="AS51" s="41"/>
      <c r="AT51" s="41">
        <f t="shared" si="289"/>
        <v>99</v>
      </c>
      <c r="AU51" s="73"/>
      <c r="AV51" s="41"/>
      <c r="AW51" s="41">
        <v>99</v>
      </c>
      <c r="AX51" s="41"/>
      <c r="AY51" s="41">
        <f t="shared" si="290"/>
        <v>99</v>
      </c>
      <c r="AZ51" s="73"/>
    </row>
    <row r="52" spans="1:52" ht="12" customHeight="1" x14ac:dyDescent="0.3">
      <c r="A52" s="39"/>
      <c r="B52" s="40">
        <v>2</v>
      </c>
      <c r="C52" s="41"/>
      <c r="D52" s="41">
        <v>100</v>
      </c>
      <c r="E52" s="41"/>
      <c r="F52" s="41">
        <f t="shared" si="279"/>
        <v>100</v>
      </c>
      <c r="G52" s="73"/>
      <c r="H52" s="41"/>
      <c r="I52" s="41">
        <v>100</v>
      </c>
      <c r="J52" s="41"/>
      <c r="K52" s="41">
        <f t="shared" si="280"/>
        <v>100</v>
      </c>
      <c r="L52" s="73"/>
      <c r="M52" s="41">
        <f t="shared" ref="M52:N52" si="293">INDEX($H52:$J52,1,MATCH(M$8,$H$8:$J$8,0))-INDEX($C52:$E52,1,MATCH(M$8,$C$8:$E$8,0))</f>
        <v>0</v>
      </c>
      <c r="N52" s="41">
        <f t="shared" si="293"/>
        <v>0</v>
      </c>
      <c r="O52" s="41"/>
      <c r="P52" s="41">
        <f t="shared" si="282"/>
        <v>0</v>
      </c>
      <c r="Q52" s="73"/>
      <c r="R52" s="41"/>
      <c r="S52" s="41">
        <v>100</v>
      </c>
      <c r="T52" s="41"/>
      <c r="U52" s="41">
        <f t="shared" si="283"/>
        <v>100</v>
      </c>
      <c r="V52" s="73"/>
      <c r="W52" s="41"/>
      <c r="X52" s="41">
        <v>99</v>
      </c>
      <c r="Y52" s="41"/>
      <c r="Z52" s="41">
        <f t="shared" si="284"/>
        <v>99</v>
      </c>
      <c r="AA52" s="73"/>
      <c r="AB52" s="41">
        <f t="shared" ref="AB52:AC52" si="294">INDEX($W52:$Y52,1,MATCH(AB$8,$W$8:$Y$8,0))-INDEX($R52:$T52,1,MATCH(AB$8,$R$8:$T$8,0))</f>
        <v>0</v>
      </c>
      <c r="AC52" s="41">
        <f t="shared" si="294"/>
        <v>-1</v>
      </c>
      <c r="AD52" s="41"/>
      <c r="AE52" s="41">
        <f t="shared" si="286"/>
        <v>-1</v>
      </c>
      <c r="AF52" s="73"/>
      <c r="AG52" s="41"/>
      <c r="AH52" s="41">
        <v>66</v>
      </c>
      <c r="AI52" s="41"/>
      <c r="AJ52" s="41">
        <f t="shared" si="287"/>
        <v>66</v>
      </c>
      <c r="AK52" s="73"/>
      <c r="AL52" s="41"/>
      <c r="AM52" s="41">
        <v>66</v>
      </c>
      <c r="AN52" s="41"/>
      <c r="AO52" s="41">
        <f t="shared" si="288"/>
        <v>66</v>
      </c>
      <c r="AP52" s="73"/>
      <c r="AQ52" s="41"/>
      <c r="AR52" s="41">
        <v>66</v>
      </c>
      <c r="AS52" s="41"/>
      <c r="AT52" s="41">
        <f t="shared" si="289"/>
        <v>66</v>
      </c>
      <c r="AU52" s="73"/>
      <c r="AV52" s="41"/>
      <c r="AW52" s="41">
        <v>99</v>
      </c>
      <c r="AX52" s="41"/>
      <c r="AY52" s="41">
        <f t="shared" si="290"/>
        <v>99</v>
      </c>
      <c r="AZ52" s="73"/>
    </row>
    <row r="53" spans="1:52" ht="12" customHeight="1" x14ac:dyDescent="0.3">
      <c r="A53" s="39"/>
      <c r="B53" s="40">
        <v>3</v>
      </c>
      <c r="C53" s="41"/>
      <c r="D53" s="41">
        <v>70</v>
      </c>
      <c r="E53" s="41"/>
      <c r="F53" s="41">
        <f t="shared" si="279"/>
        <v>70</v>
      </c>
      <c r="G53" s="73"/>
      <c r="H53" s="41"/>
      <c r="I53" s="41">
        <v>70</v>
      </c>
      <c r="J53" s="41"/>
      <c r="K53" s="41">
        <f t="shared" si="280"/>
        <v>70</v>
      </c>
      <c r="L53" s="73"/>
      <c r="M53" s="41">
        <f t="shared" ref="M53:N53" si="295">INDEX($H53:$J53,1,MATCH(M$8,$H$8:$J$8,0))-INDEX($C53:$E53,1,MATCH(M$8,$C$8:$E$8,0))</f>
        <v>0</v>
      </c>
      <c r="N53" s="41">
        <f t="shared" si="295"/>
        <v>0</v>
      </c>
      <c r="O53" s="41"/>
      <c r="P53" s="41">
        <f t="shared" si="282"/>
        <v>0</v>
      </c>
      <c r="Q53" s="73"/>
      <c r="R53" s="41"/>
      <c r="S53" s="41">
        <v>100</v>
      </c>
      <c r="T53" s="41"/>
      <c r="U53" s="41">
        <f t="shared" si="283"/>
        <v>100</v>
      </c>
      <c r="V53" s="73"/>
      <c r="W53" s="41"/>
      <c r="X53" s="41">
        <v>99</v>
      </c>
      <c r="Y53" s="41"/>
      <c r="Z53" s="41">
        <f t="shared" si="284"/>
        <v>99</v>
      </c>
      <c r="AA53" s="73"/>
      <c r="AB53" s="41">
        <f t="shared" ref="AB53:AC53" si="296">INDEX($W53:$Y53,1,MATCH(AB$8,$W$8:$Y$8,0))-INDEX($R53:$T53,1,MATCH(AB$8,$R$8:$T$8,0))</f>
        <v>0</v>
      </c>
      <c r="AC53" s="41">
        <f t="shared" si="296"/>
        <v>-1</v>
      </c>
      <c r="AD53" s="41"/>
      <c r="AE53" s="41">
        <f t="shared" si="286"/>
        <v>-1</v>
      </c>
      <c r="AF53" s="73"/>
      <c r="AG53" s="41"/>
      <c r="AH53" s="41">
        <v>99</v>
      </c>
      <c r="AI53" s="41"/>
      <c r="AJ53" s="41">
        <f t="shared" si="287"/>
        <v>99</v>
      </c>
      <c r="AK53" s="73"/>
      <c r="AL53" s="41"/>
      <c r="AM53" s="41">
        <v>66</v>
      </c>
      <c r="AN53" s="41"/>
      <c r="AO53" s="41">
        <f t="shared" si="288"/>
        <v>66</v>
      </c>
      <c r="AP53" s="73"/>
      <c r="AQ53" s="41"/>
      <c r="AR53" s="41">
        <v>66</v>
      </c>
      <c r="AS53" s="41"/>
      <c r="AT53" s="41">
        <f t="shared" si="289"/>
        <v>66</v>
      </c>
      <c r="AU53" s="73"/>
      <c r="AV53" s="41"/>
      <c r="AW53" s="41">
        <v>66</v>
      </c>
      <c r="AX53" s="41"/>
      <c r="AY53" s="41">
        <f t="shared" si="290"/>
        <v>66</v>
      </c>
      <c r="AZ53" s="73"/>
    </row>
    <row r="54" spans="1:52" ht="12" customHeight="1" x14ac:dyDescent="0.3">
      <c r="A54" s="39"/>
      <c r="B54" s="40">
        <v>4</v>
      </c>
      <c r="C54" s="41"/>
      <c r="D54" s="41">
        <v>70</v>
      </c>
      <c r="E54" s="41"/>
      <c r="F54" s="41">
        <f t="shared" si="279"/>
        <v>70</v>
      </c>
      <c r="G54" s="73"/>
      <c r="H54" s="41"/>
      <c r="I54" s="41">
        <v>70</v>
      </c>
      <c r="J54" s="41"/>
      <c r="K54" s="41">
        <f t="shared" si="280"/>
        <v>70</v>
      </c>
      <c r="L54" s="73"/>
      <c r="M54" s="41">
        <f t="shared" ref="M54:N54" si="297">INDEX($H54:$J54,1,MATCH(M$8,$H$8:$J$8,0))-INDEX($C54:$E54,1,MATCH(M$8,$C$8:$E$8,0))</f>
        <v>0</v>
      </c>
      <c r="N54" s="41">
        <f t="shared" si="297"/>
        <v>0</v>
      </c>
      <c r="O54" s="41"/>
      <c r="P54" s="41">
        <f t="shared" si="282"/>
        <v>0</v>
      </c>
      <c r="Q54" s="73"/>
      <c r="R54" s="41"/>
      <c r="S54" s="41">
        <v>70</v>
      </c>
      <c r="T54" s="41"/>
      <c r="U54" s="41">
        <f t="shared" si="283"/>
        <v>70</v>
      </c>
      <c r="V54" s="73"/>
      <c r="W54" s="41"/>
      <c r="X54" s="41">
        <v>66</v>
      </c>
      <c r="Y54" s="41"/>
      <c r="Z54" s="41">
        <f t="shared" si="284"/>
        <v>66</v>
      </c>
      <c r="AA54" s="73"/>
      <c r="AB54" s="41">
        <f t="shared" ref="AB54:AC54" si="298">INDEX($W54:$Y54,1,MATCH(AB$8,$W$8:$Y$8,0))-INDEX($R54:$T54,1,MATCH(AB$8,$R$8:$T$8,0))</f>
        <v>0</v>
      </c>
      <c r="AC54" s="41">
        <f t="shared" si="298"/>
        <v>-4</v>
      </c>
      <c r="AD54" s="41"/>
      <c r="AE54" s="41">
        <f t="shared" si="286"/>
        <v>-4</v>
      </c>
      <c r="AF54" s="73"/>
      <c r="AG54" s="41"/>
      <c r="AH54" s="41">
        <v>99</v>
      </c>
      <c r="AI54" s="41"/>
      <c r="AJ54" s="41">
        <f t="shared" si="287"/>
        <v>99</v>
      </c>
      <c r="AK54" s="73"/>
      <c r="AL54" s="41"/>
      <c r="AM54" s="41">
        <v>99</v>
      </c>
      <c r="AN54" s="41"/>
      <c r="AO54" s="41">
        <f t="shared" si="288"/>
        <v>99</v>
      </c>
      <c r="AP54" s="73"/>
      <c r="AQ54" s="41"/>
      <c r="AR54" s="41">
        <v>66</v>
      </c>
      <c r="AS54" s="41"/>
      <c r="AT54" s="41">
        <f t="shared" si="289"/>
        <v>66</v>
      </c>
      <c r="AU54" s="73"/>
      <c r="AV54" s="41"/>
      <c r="AW54" s="41">
        <v>66</v>
      </c>
      <c r="AX54" s="41"/>
      <c r="AY54" s="41">
        <f t="shared" si="290"/>
        <v>66</v>
      </c>
      <c r="AZ54" s="73"/>
    </row>
    <row r="55" spans="1:52" ht="12" hidden="1" customHeight="1" x14ac:dyDescent="0.3">
      <c r="A55" s="39"/>
      <c r="B55" s="40">
        <v>5</v>
      </c>
      <c r="C55" s="41"/>
      <c r="D55" s="41">
        <v>0</v>
      </c>
      <c r="E55" s="41"/>
      <c r="F55" s="41">
        <f t="shared" si="279"/>
        <v>0</v>
      </c>
      <c r="G55" s="73"/>
      <c r="H55" s="41"/>
      <c r="I55" s="41">
        <v>0</v>
      </c>
      <c r="J55" s="41"/>
      <c r="K55" s="41">
        <f t="shared" si="280"/>
        <v>0</v>
      </c>
      <c r="L55" s="73"/>
      <c r="M55" s="41">
        <f t="shared" ref="M55:N55" si="299">INDEX($H55:$J55,1,MATCH(M$8,$H$8:$J$8,0))-INDEX($C55:$E55,1,MATCH(M$8,$C$8:$E$8,0))</f>
        <v>0</v>
      </c>
      <c r="N55" s="41">
        <f t="shared" si="299"/>
        <v>0</v>
      </c>
      <c r="O55" s="41"/>
      <c r="P55" s="41">
        <f t="shared" si="282"/>
        <v>0</v>
      </c>
      <c r="Q55" s="73"/>
      <c r="R55" s="41"/>
      <c r="S55" s="41">
        <v>0</v>
      </c>
      <c r="T55" s="41"/>
      <c r="U55" s="41">
        <f t="shared" si="283"/>
        <v>0</v>
      </c>
      <c r="V55" s="73"/>
      <c r="W55" s="41"/>
      <c r="X55" s="41">
        <v>0</v>
      </c>
      <c r="Y55" s="41"/>
      <c r="Z55" s="41">
        <f t="shared" si="284"/>
        <v>0</v>
      </c>
      <c r="AA55" s="73"/>
      <c r="AB55" s="41">
        <f t="shared" ref="AB55:AC55" si="300">INDEX($W55:$Y55,1,MATCH(AB$8,$W$8:$Y$8,0))-INDEX($R55:$T55,1,MATCH(AB$8,$R$8:$T$8,0))</f>
        <v>0</v>
      </c>
      <c r="AC55" s="41">
        <f t="shared" si="300"/>
        <v>0</v>
      </c>
      <c r="AD55" s="41"/>
      <c r="AE55" s="41">
        <f t="shared" si="286"/>
        <v>0</v>
      </c>
      <c r="AF55" s="73"/>
      <c r="AG55" s="41"/>
      <c r="AH55" s="41">
        <v>0</v>
      </c>
      <c r="AI55" s="41"/>
      <c r="AJ55" s="41">
        <f t="shared" si="287"/>
        <v>0</v>
      </c>
      <c r="AK55" s="73"/>
      <c r="AL55" s="41"/>
      <c r="AM55" s="41">
        <v>0</v>
      </c>
      <c r="AN55" s="41"/>
      <c r="AO55" s="41">
        <f t="shared" si="288"/>
        <v>0</v>
      </c>
      <c r="AP55" s="73"/>
      <c r="AQ55" s="41"/>
      <c r="AR55" s="41">
        <v>0</v>
      </c>
      <c r="AS55" s="41"/>
      <c r="AT55" s="41">
        <f t="shared" si="289"/>
        <v>0</v>
      </c>
      <c r="AU55" s="73"/>
      <c r="AV55" s="41"/>
      <c r="AW55" s="41">
        <v>0</v>
      </c>
      <c r="AX55" s="41"/>
      <c r="AY55" s="41">
        <f t="shared" si="290"/>
        <v>0</v>
      </c>
      <c r="AZ55" s="73"/>
    </row>
    <row r="56" spans="1:52" ht="12" hidden="1" customHeight="1" x14ac:dyDescent="0.3">
      <c r="A56" s="39"/>
      <c r="B56" s="40">
        <v>6</v>
      </c>
      <c r="C56" s="41"/>
      <c r="D56" s="41">
        <v>0</v>
      </c>
      <c r="E56" s="41"/>
      <c r="F56" s="41">
        <f t="shared" si="279"/>
        <v>0</v>
      </c>
      <c r="G56" s="73"/>
      <c r="H56" s="41"/>
      <c r="I56" s="41">
        <v>0</v>
      </c>
      <c r="J56" s="41"/>
      <c r="K56" s="41">
        <f t="shared" si="280"/>
        <v>0</v>
      </c>
      <c r="L56" s="73"/>
      <c r="M56" s="41">
        <f t="shared" ref="M56:N56" si="301">INDEX($H56:$J56,1,MATCH(M$8,$H$8:$J$8,0))-INDEX($C56:$E56,1,MATCH(M$8,$C$8:$E$8,0))</f>
        <v>0</v>
      </c>
      <c r="N56" s="41">
        <f t="shared" si="301"/>
        <v>0</v>
      </c>
      <c r="O56" s="41"/>
      <c r="P56" s="41">
        <f t="shared" si="282"/>
        <v>0</v>
      </c>
      <c r="Q56" s="73"/>
      <c r="R56" s="41"/>
      <c r="S56" s="41">
        <v>0</v>
      </c>
      <c r="T56" s="41"/>
      <c r="U56" s="41">
        <f t="shared" si="283"/>
        <v>0</v>
      </c>
      <c r="V56" s="73"/>
      <c r="W56" s="41"/>
      <c r="X56" s="41">
        <v>0</v>
      </c>
      <c r="Y56" s="41"/>
      <c r="Z56" s="41">
        <f t="shared" si="284"/>
        <v>0</v>
      </c>
      <c r="AA56" s="73"/>
      <c r="AB56" s="41">
        <f t="shared" ref="AB56:AC56" si="302">INDEX($W56:$Y56,1,MATCH(AB$8,$W$8:$Y$8,0))-INDEX($R56:$T56,1,MATCH(AB$8,$R$8:$T$8,0))</f>
        <v>0</v>
      </c>
      <c r="AC56" s="41">
        <f t="shared" si="302"/>
        <v>0</v>
      </c>
      <c r="AD56" s="41"/>
      <c r="AE56" s="41">
        <f t="shared" si="286"/>
        <v>0</v>
      </c>
      <c r="AF56" s="73"/>
      <c r="AG56" s="41"/>
      <c r="AH56" s="41">
        <v>0</v>
      </c>
      <c r="AI56" s="41"/>
      <c r="AJ56" s="41">
        <f t="shared" si="287"/>
        <v>0</v>
      </c>
      <c r="AK56" s="73"/>
      <c r="AL56" s="41"/>
      <c r="AM56" s="41">
        <v>0</v>
      </c>
      <c r="AN56" s="41"/>
      <c r="AO56" s="41">
        <f t="shared" si="288"/>
        <v>0</v>
      </c>
      <c r="AP56" s="73"/>
      <c r="AQ56" s="41"/>
      <c r="AR56" s="41">
        <v>0</v>
      </c>
      <c r="AS56" s="41"/>
      <c r="AT56" s="41">
        <f t="shared" si="289"/>
        <v>0</v>
      </c>
      <c r="AU56" s="73"/>
      <c r="AV56" s="41"/>
      <c r="AW56" s="41">
        <v>0</v>
      </c>
      <c r="AX56" s="41"/>
      <c r="AY56" s="41">
        <f t="shared" si="290"/>
        <v>0</v>
      </c>
      <c r="AZ56" s="73"/>
    </row>
    <row r="57" spans="1:52" ht="12" hidden="1" customHeight="1" x14ac:dyDescent="0.3">
      <c r="A57" s="39"/>
      <c r="B57" s="40">
        <v>7</v>
      </c>
      <c r="C57" s="41"/>
      <c r="D57" s="41">
        <v>0</v>
      </c>
      <c r="E57" s="41"/>
      <c r="F57" s="41">
        <f t="shared" si="279"/>
        <v>0</v>
      </c>
      <c r="G57" s="73"/>
      <c r="H57" s="41"/>
      <c r="I57" s="41">
        <v>0</v>
      </c>
      <c r="J57" s="41"/>
      <c r="K57" s="41">
        <f t="shared" si="280"/>
        <v>0</v>
      </c>
      <c r="L57" s="73"/>
      <c r="M57" s="41">
        <f t="shared" ref="M57:N57" si="303">INDEX($H57:$J57,1,MATCH(M$8,$H$8:$J$8,0))-INDEX($C57:$E57,1,MATCH(M$8,$C$8:$E$8,0))</f>
        <v>0</v>
      </c>
      <c r="N57" s="41">
        <f t="shared" si="303"/>
        <v>0</v>
      </c>
      <c r="O57" s="41"/>
      <c r="P57" s="41">
        <f t="shared" si="282"/>
        <v>0</v>
      </c>
      <c r="Q57" s="73"/>
      <c r="R57" s="41"/>
      <c r="S57" s="41">
        <v>0</v>
      </c>
      <c r="T57" s="41"/>
      <c r="U57" s="41">
        <f t="shared" si="283"/>
        <v>0</v>
      </c>
      <c r="V57" s="73"/>
      <c r="W57" s="41"/>
      <c r="X57" s="41">
        <v>0</v>
      </c>
      <c r="Y57" s="41"/>
      <c r="Z57" s="41">
        <f t="shared" si="284"/>
        <v>0</v>
      </c>
      <c r="AA57" s="73"/>
      <c r="AB57" s="41">
        <f t="shared" ref="AB57:AC57" si="304">INDEX($W57:$Y57,1,MATCH(AB$8,$W$8:$Y$8,0))-INDEX($R57:$T57,1,MATCH(AB$8,$R$8:$T$8,0))</f>
        <v>0</v>
      </c>
      <c r="AC57" s="41">
        <f t="shared" si="304"/>
        <v>0</v>
      </c>
      <c r="AD57" s="41"/>
      <c r="AE57" s="41">
        <f t="shared" si="286"/>
        <v>0</v>
      </c>
      <c r="AF57" s="73"/>
      <c r="AG57" s="41"/>
      <c r="AH57" s="41">
        <v>0</v>
      </c>
      <c r="AI57" s="41"/>
      <c r="AJ57" s="41">
        <f t="shared" si="287"/>
        <v>0</v>
      </c>
      <c r="AK57" s="73"/>
      <c r="AL57" s="41"/>
      <c r="AM57" s="41">
        <v>0</v>
      </c>
      <c r="AN57" s="41"/>
      <c r="AO57" s="41">
        <f t="shared" si="288"/>
        <v>0</v>
      </c>
      <c r="AP57" s="73"/>
      <c r="AQ57" s="41"/>
      <c r="AR57" s="41">
        <v>0</v>
      </c>
      <c r="AS57" s="41"/>
      <c r="AT57" s="41">
        <f t="shared" si="289"/>
        <v>0</v>
      </c>
      <c r="AU57" s="73"/>
      <c r="AV57" s="41"/>
      <c r="AW57" s="41">
        <v>0</v>
      </c>
      <c r="AX57" s="41"/>
      <c r="AY57" s="41">
        <f t="shared" si="290"/>
        <v>0</v>
      </c>
      <c r="AZ57" s="73"/>
    </row>
    <row r="58" spans="1:52" ht="12" hidden="1" customHeight="1" x14ac:dyDescent="0.3">
      <c r="A58" s="39"/>
      <c r="B58" s="40">
        <v>8</v>
      </c>
      <c r="C58" s="41"/>
      <c r="D58" s="41">
        <v>0</v>
      </c>
      <c r="E58" s="41"/>
      <c r="F58" s="41">
        <f t="shared" si="279"/>
        <v>0</v>
      </c>
      <c r="G58" s="73"/>
      <c r="H58" s="41"/>
      <c r="I58" s="41">
        <v>0</v>
      </c>
      <c r="J58" s="41"/>
      <c r="K58" s="41">
        <f t="shared" si="280"/>
        <v>0</v>
      </c>
      <c r="L58" s="73"/>
      <c r="M58" s="41">
        <f t="shared" ref="M58:N58" si="305">INDEX($H58:$J58,1,MATCH(M$8,$H$8:$J$8,0))-INDEX($C58:$E58,1,MATCH(M$8,$C$8:$E$8,0))</f>
        <v>0</v>
      </c>
      <c r="N58" s="41">
        <f t="shared" si="305"/>
        <v>0</v>
      </c>
      <c r="O58" s="41"/>
      <c r="P58" s="41">
        <f t="shared" si="282"/>
        <v>0</v>
      </c>
      <c r="Q58" s="73"/>
      <c r="R58" s="41"/>
      <c r="S58" s="41">
        <v>0</v>
      </c>
      <c r="T58" s="41"/>
      <c r="U58" s="41">
        <f t="shared" si="283"/>
        <v>0</v>
      </c>
      <c r="V58" s="73"/>
      <c r="W58" s="41"/>
      <c r="X58" s="41">
        <v>0</v>
      </c>
      <c r="Y58" s="41"/>
      <c r="Z58" s="41">
        <f t="shared" si="284"/>
        <v>0</v>
      </c>
      <c r="AA58" s="73"/>
      <c r="AB58" s="41">
        <f t="shared" ref="AB58:AC58" si="306">INDEX($W58:$Y58,1,MATCH(AB$8,$W$8:$Y$8,0))-INDEX($R58:$T58,1,MATCH(AB$8,$R$8:$T$8,0))</f>
        <v>0</v>
      </c>
      <c r="AC58" s="41">
        <f t="shared" si="306"/>
        <v>0</v>
      </c>
      <c r="AD58" s="41"/>
      <c r="AE58" s="41">
        <f t="shared" si="286"/>
        <v>0</v>
      </c>
      <c r="AF58" s="73"/>
      <c r="AG58" s="41"/>
      <c r="AH58" s="41">
        <v>0</v>
      </c>
      <c r="AI58" s="41"/>
      <c r="AJ58" s="41">
        <f t="shared" si="287"/>
        <v>0</v>
      </c>
      <c r="AK58" s="73"/>
      <c r="AL58" s="41"/>
      <c r="AM58" s="41">
        <v>0</v>
      </c>
      <c r="AN58" s="41"/>
      <c r="AO58" s="41">
        <f t="shared" si="288"/>
        <v>0</v>
      </c>
      <c r="AP58" s="73"/>
      <c r="AQ58" s="41"/>
      <c r="AR58" s="41">
        <v>0</v>
      </c>
      <c r="AS58" s="41"/>
      <c r="AT58" s="41">
        <f t="shared" si="289"/>
        <v>0</v>
      </c>
      <c r="AU58" s="73"/>
      <c r="AV58" s="41"/>
      <c r="AW58" s="41">
        <v>0</v>
      </c>
      <c r="AX58" s="41"/>
      <c r="AY58" s="41">
        <f t="shared" si="290"/>
        <v>0</v>
      </c>
      <c r="AZ58" s="73"/>
    </row>
    <row r="59" spans="1:52" ht="12" hidden="1" customHeight="1" x14ac:dyDescent="0.3">
      <c r="A59" s="39"/>
      <c r="B59" s="40">
        <v>9</v>
      </c>
      <c r="C59" s="41"/>
      <c r="D59" s="41">
        <v>0</v>
      </c>
      <c r="E59" s="41"/>
      <c r="F59" s="41">
        <f t="shared" si="279"/>
        <v>0</v>
      </c>
      <c r="G59" s="73"/>
      <c r="H59" s="41"/>
      <c r="I59" s="41">
        <v>0</v>
      </c>
      <c r="J59" s="41"/>
      <c r="K59" s="41">
        <f t="shared" si="280"/>
        <v>0</v>
      </c>
      <c r="L59" s="73"/>
      <c r="M59" s="41">
        <f t="shared" ref="M59:N59" si="307">INDEX($H59:$J59,1,MATCH(M$8,$H$8:$J$8,0))-INDEX($C59:$E59,1,MATCH(M$8,$C$8:$E$8,0))</f>
        <v>0</v>
      </c>
      <c r="N59" s="41">
        <f t="shared" si="307"/>
        <v>0</v>
      </c>
      <c r="O59" s="41"/>
      <c r="P59" s="41">
        <f t="shared" si="282"/>
        <v>0</v>
      </c>
      <c r="Q59" s="73"/>
      <c r="R59" s="41"/>
      <c r="S59" s="41">
        <v>0</v>
      </c>
      <c r="T59" s="41"/>
      <c r="U59" s="41">
        <f t="shared" si="283"/>
        <v>0</v>
      </c>
      <c r="V59" s="73"/>
      <c r="W59" s="41"/>
      <c r="X59" s="41">
        <v>0</v>
      </c>
      <c r="Y59" s="41"/>
      <c r="Z59" s="41">
        <f t="shared" si="284"/>
        <v>0</v>
      </c>
      <c r="AA59" s="73"/>
      <c r="AB59" s="41">
        <f t="shared" ref="AB59:AC59" si="308">INDEX($W59:$Y59,1,MATCH(AB$8,$W$8:$Y$8,0))-INDEX($R59:$T59,1,MATCH(AB$8,$R$8:$T$8,0))</f>
        <v>0</v>
      </c>
      <c r="AC59" s="41">
        <f t="shared" si="308"/>
        <v>0</v>
      </c>
      <c r="AD59" s="41"/>
      <c r="AE59" s="41">
        <f t="shared" si="286"/>
        <v>0</v>
      </c>
      <c r="AF59" s="73"/>
      <c r="AG59" s="41"/>
      <c r="AH59" s="41">
        <v>0</v>
      </c>
      <c r="AI59" s="41"/>
      <c r="AJ59" s="41">
        <f t="shared" si="287"/>
        <v>0</v>
      </c>
      <c r="AK59" s="73"/>
      <c r="AL59" s="41"/>
      <c r="AM59" s="41">
        <v>0</v>
      </c>
      <c r="AN59" s="41"/>
      <c r="AO59" s="41">
        <f t="shared" si="288"/>
        <v>0</v>
      </c>
      <c r="AP59" s="73"/>
      <c r="AQ59" s="41"/>
      <c r="AR59" s="41">
        <v>0</v>
      </c>
      <c r="AS59" s="41"/>
      <c r="AT59" s="41">
        <f t="shared" si="289"/>
        <v>0</v>
      </c>
      <c r="AU59" s="73"/>
      <c r="AV59" s="41"/>
      <c r="AW59" s="41">
        <v>0</v>
      </c>
      <c r="AX59" s="41"/>
      <c r="AY59" s="41">
        <f t="shared" si="290"/>
        <v>0</v>
      </c>
      <c r="AZ59" s="73"/>
    </row>
    <row r="60" spans="1:52" ht="12" hidden="1" customHeight="1" x14ac:dyDescent="0.3">
      <c r="A60" s="39"/>
      <c r="B60" s="40">
        <v>10</v>
      </c>
      <c r="C60" s="41"/>
      <c r="D60" s="41">
        <v>0</v>
      </c>
      <c r="E60" s="41"/>
      <c r="F60" s="41">
        <f t="shared" si="279"/>
        <v>0</v>
      </c>
      <c r="G60" s="73"/>
      <c r="H60" s="41"/>
      <c r="I60" s="41">
        <v>0</v>
      </c>
      <c r="J60" s="41"/>
      <c r="K60" s="41">
        <f t="shared" si="280"/>
        <v>0</v>
      </c>
      <c r="L60" s="73"/>
      <c r="M60" s="41">
        <f t="shared" ref="M60:N60" si="309">INDEX($H60:$J60,1,MATCH(M$8,$H$8:$J$8,0))-INDEX($C60:$E60,1,MATCH(M$8,$C$8:$E$8,0))</f>
        <v>0</v>
      </c>
      <c r="N60" s="41">
        <f t="shared" si="309"/>
        <v>0</v>
      </c>
      <c r="O60" s="41"/>
      <c r="P60" s="41">
        <f t="shared" si="282"/>
        <v>0</v>
      </c>
      <c r="Q60" s="73"/>
      <c r="R60" s="41"/>
      <c r="S60" s="41">
        <v>0</v>
      </c>
      <c r="T60" s="41"/>
      <c r="U60" s="41">
        <f t="shared" si="283"/>
        <v>0</v>
      </c>
      <c r="V60" s="73"/>
      <c r="W60" s="41"/>
      <c r="X60" s="41">
        <v>0</v>
      </c>
      <c r="Y60" s="41"/>
      <c r="Z60" s="41">
        <f t="shared" si="284"/>
        <v>0</v>
      </c>
      <c r="AA60" s="73"/>
      <c r="AB60" s="41">
        <f t="shared" ref="AB60:AC60" si="310">INDEX($W60:$Y60,1,MATCH(AB$8,$W$8:$Y$8,0))-INDEX($R60:$T60,1,MATCH(AB$8,$R$8:$T$8,0))</f>
        <v>0</v>
      </c>
      <c r="AC60" s="41">
        <f t="shared" si="310"/>
        <v>0</v>
      </c>
      <c r="AD60" s="41"/>
      <c r="AE60" s="41">
        <f t="shared" si="286"/>
        <v>0</v>
      </c>
      <c r="AF60" s="73"/>
      <c r="AG60" s="41"/>
      <c r="AH60" s="41">
        <v>0</v>
      </c>
      <c r="AI60" s="41"/>
      <c r="AJ60" s="41">
        <f t="shared" si="287"/>
        <v>0</v>
      </c>
      <c r="AK60" s="73"/>
      <c r="AL60" s="41"/>
      <c r="AM60" s="41">
        <v>0</v>
      </c>
      <c r="AN60" s="41"/>
      <c r="AO60" s="41">
        <f t="shared" si="288"/>
        <v>0</v>
      </c>
      <c r="AP60" s="73"/>
      <c r="AQ60" s="41"/>
      <c r="AR60" s="41">
        <v>0</v>
      </c>
      <c r="AS60" s="41"/>
      <c r="AT60" s="41">
        <f t="shared" si="289"/>
        <v>0</v>
      </c>
      <c r="AU60" s="73"/>
      <c r="AV60" s="41"/>
      <c r="AW60" s="41">
        <v>0</v>
      </c>
      <c r="AX60" s="41"/>
      <c r="AY60" s="41">
        <f t="shared" si="290"/>
        <v>0</v>
      </c>
      <c r="AZ60" s="73"/>
    </row>
    <row r="61" spans="1:52" ht="12" hidden="1" customHeight="1" x14ac:dyDescent="0.3">
      <c r="A61" s="39"/>
      <c r="B61" s="40">
        <v>11</v>
      </c>
      <c r="C61" s="41"/>
      <c r="D61" s="41">
        <v>0</v>
      </c>
      <c r="E61" s="41"/>
      <c r="F61" s="41">
        <f t="shared" si="279"/>
        <v>0</v>
      </c>
      <c r="G61" s="73"/>
      <c r="H61" s="41"/>
      <c r="I61" s="41">
        <v>0</v>
      </c>
      <c r="J61" s="41"/>
      <c r="K61" s="41">
        <f t="shared" si="280"/>
        <v>0</v>
      </c>
      <c r="L61" s="73"/>
      <c r="M61" s="41">
        <f t="shared" ref="M61:N61" si="311">INDEX($H61:$J61,1,MATCH(M$8,$H$8:$J$8,0))-INDEX($C61:$E61,1,MATCH(M$8,$C$8:$E$8,0))</f>
        <v>0</v>
      </c>
      <c r="N61" s="41">
        <f t="shared" si="311"/>
        <v>0</v>
      </c>
      <c r="O61" s="41"/>
      <c r="P61" s="41">
        <f t="shared" si="282"/>
        <v>0</v>
      </c>
      <c r="Q61" s="73"/>
      <c r="R61" s="41"/>
      <c r="S61" s="41">
        <v>0</v>
      </c>
      <c r="T61" s="41"/>
      <c r="U61" s="41">
        <f t="shared" si="283"/>
        <v>0</v>
      </c>
      <c r="V61" s="73"/>
      <c r="W61" s="41"/>
      <c r="X61" s="41">
        <v>0</v>
      </c>
      <c r="Y61" s="41"/>
      <c r="Z61" s="41">
        <f t="shared" si="284"/>
        <v>0</v>
      </c>
      <c r="AA61" s="73"/>
      <c r="AB61" s="41">
        <f t="shared" ref="AB61:AC61" si="312">INDEX($W61:$Y61,1,MATCH(AB$8,$W$8:$Y$8,0))-INDEX($R61:$T61,1,MATCH(AB$8,$R$8:$T$8,0))</f>
        <v>0</v>
      </c>
      <c r="AC61" s="41">
        <f t="shared" si="312"/>
        <v>0</v>
      </c>
      <c r="AD61" s="41"/>
      <c r="AE61" s="41">
        <f t="shared" si="286"/>
        <v>0</v>
      </c>
      <c r="AF61" s="73"/>
      <c r="AG61" s="41"/>
      <c r="AH61" s="41">
        <v>0</v>
      </c>
      <c r="AI61" s="41"/>
      <c r="AJ61" s="41">
        <f t="shared" si="287"/>
        <v>0</v>
      </c>
      <c r="AK61" s="73"/>
      <c r="AL61" s="41"/>
      <c r="AM61" s="41">
        <v>0</v>
      </c>
      <c r="AN61" s="41"/>
      <c r="AO61" s="41">
        <f t="shared" si="288"/>
        <v>0</v>
      </c>
      <c r="AP61" s="73"/>
      <c r="AQ61" s="41"/>
      <c r="AR61" s="41">
        <v>0</v>
      </c>
      <c r="AS61" s="41"/>
      <c r="AT61" s="41">
        <f t="shared" si="289"/>
        <v>0</v>
      </c>
      <c r="AU61" s="73"/>
      <c r="AV61" s="41"/>
      <c r="AW61" s="41">
        <v>0</v>
      </c>
      <c r="AX61" s="41"/>
      <c r="AY61" s="41">
        <f t="shared" si="290"/>
        <v>0</v>
      </c>
      <c r="AZ61" s="73"/>
    </row>
    <row r="62" spans="1:52" ht="12" hidden="1" customHeight="1" x14ac:dyDescent="0.3">
      <c r="A62" s="39"/>
      <c r="B62" s="40">
        <v>12</v>
      </c>
      <c r="C62" s="41"/>
      <c r="D62" s="41">
        <v>0</v>
      </c>
      <c r="E62" s="41"/>
      <c r="F62" s="41">
        <f t="shared" si="279"/>
        <v>0</v>
      </c>
      <c r="G62" s="73"/>
      <c r="H62" s="41"/>
      <c r="I62" s="41">
        <v>0</v>
      </c>
      <c r="J62" s="41"/>
      <c r="K62" s="41">
        <f t="shared" si="280"/>
        <v>0</v>
      </c>
      <c r="L62" s="73"/>
      <c r="M62" s="41">
        <f t="shared" ref="M62:N62" si="313">INDEX($H62:$J62,1,MATCH(M$8,$H$8:$J$8,0))-INDEX($C62:$E62,1,MATCH(M$8,$C$8:$E$8,0))</f>
        <v>0</v>
      </c>
      <c r="N62" s="41">
        <f t="shared" si="313"/>
        <v>0</v>
      </c>
      <c r="O62" s="41"/>
      <c r="P62" s="41">
        <f t="shared" si="282"/>
        <v>0</v>
      </c>
      <c r="Q62" s="73"/>
      <c r="R62" s="41"/>
      <c r="S62" s="41">
        <v>0</v>
      </c>
      <c r="T62" s="41"/>
      <c r="U62" s="41">
        <f t="shared" si="283"/>
        <v>0</v>
      </c>
      <c r="V62" s="73"/>
      <c r="W62" s="41"/>
      <c r="X62" s="41">
        <v>0</v>
      </c>
      <c r="Y62" s="41"/>
      <c r="Z62" s="41">
        <f t="shared" si="284"/>
        <v>0</v>
      </c>
      <c r="AA62" s="73"/>
      <c r="AB62" s="41">
        <f t="shared" ref="AB62:AC62" si="314">INDEX($W62:$Y62,1,MATCH(AB$8,$W$8:$Y$8,0))-INDEX($R62:$T62,1,MATCH(AB$8,$R$8:$T$8,0))</f>
        <v>0</v>
      </c>
      <c r="AC62" s="41">
        <f t="shared" si="314"/>
        <v>0</v>
      </c>
      <c r="AD62" s="41"/>
      <c r="AE62" s="41">
        <f t="shared" si="286"/>
        <v>0</v>
      </c>
      <c r="AF62" s="73"/>
      <c r="AG62" s="41"/>
      <c r="AH62" s="41">
        <v>0</v>
      </c>
      <c r="AI62" s="41"/>
      <c r="AJ62" s="41">
        <f t="shared" si="287"/>
        <v>0</v>
      </c>
      <c r="AK62" s="73"/>
      <c r="AL62" s="41"/>
      <c r="AM62" s="41">
        <v>0</v>
      </c>
      <c r="AN62" s="41"/>
      <c r="AO62" s="41">
        <f t="shared" si="288"/>
        <v>0</v>
      </c>
      <c r="AP62" s="73"/>
      <c r="AQ62" s="41"/>
      <c r="AR62" s="41">
        <v>0</v>
      </c>
      <c r="AS62" s="41"/>
      <c r="AT62" s="41">
        <f t="shared" si="289"/>
        <v>0</v>
      </c>
      <c r="AU62" s="73"/>
      <c r="AV62" s="41"/>
      <c r="AW62" s="41">
        <v>0</v>
      </c>
      <c r="AX62" s="41"/>
      <c r="AY62" s="41">
        <f t="shared" si="290"/>
        <v>0</v>
      </c>
      <c r="AZ62" s="73"/>
    </row>
    <row r="63" spans="1:52" ht="12" hidden="1" customHeight="1" x14ac:dyDescent="0.3">
      <c r="A63" s="39" t="s">
        <v>54</v>
      </c>
      <c r="B63" s="7"/>
      <c r="C63" s="7"/>
      <c r="D63" s="7"/>
      <c r="E63" s="7"/>
      <c r="F63" s="7"/>
      <c r="G63" s="74"/>
      <c r="H63" s="7"/>
      <c r="I63" s="7"/>
      <c r="J63" s="7"/>
      <c r="K63" s="7"/>
      <c r="L63" s="74"/>
      <c r="M63" s="7"/>
      <c r="N63" s="7"/>
      <c r="O63" s="7"/>
      <c r="P63" s="7"/>
      <c r="Q63" s="74"/>
      <c r="R63" s="7"/>
      <c r="S63" s="7"/>
      <c r="T63" s="7"/>
      <c r="U63" s="7"/>
      <c r="V63" s="74"/>
      <c r="W63" s="7"/>
      <c r="X63" s="7"/>
      <c r="Y63" s="7"/>
      <c r="Z63" s="7"/>
      <c r="AA63" s="74"/>
      <c r="AB63" s="7"/>
      <c r="AC63" s="7"/>
      <c r="AD63" s="7"/>
      <c r="AE63" s="7"/>
      <c r="AF63" s="74"/>
      <c r="AG63" s="7"/>
      <c r="AH63" s="7"/>
      <c r="AI63" s="7"/>
      <c r="AJ63" s="7"/>
      <c r="AK63" s="74"/>
      <c r="AL63" s="7"/>
      <c r="AM63" s="7"/>
      <c r="AN63" s="7"/>
      <c r="AO63" s="7"/>
      <c r="AP63" s="74"/>
      <c r="AQ63" s="7"/>
      <c r="AR63" s="7"/>
      <c r="AS63" s="7"/>
      <c r="AT63" s="7"/>
      <c r="AU63" s="74"/>
      <c r="AV63" s="7"/>
      <c r="AW63" s="7"/>
      <c r="AX63" s="7"/>
      <c r="AY63" s="42"/>
      <c r="AZ63" s="74"/>
    </row>
    <row r="64" spans="1:52" ht="12" hidden="1" customHeight="1" x14ac:dyDescent="0.3">
      <c r="A64" s="6"/>
      <c r="B64" s="2" t="s">
        <v>55</v>
      </c>
      <c r="C64" s="41">
        <f t="shared" ref="C64:D64" si="315">SUM(C50:C53)</f>
        <v>0</v>
      </c>
      <c r="D64" s="41">
        <f t="shared" si="315"/>
        <v>340</v>
      </c>
      <c r="E64" s="41"/>
      <c r="F64" s="41">
        <f t="shared" ref="F64:F68" si="316">SUM(C64:E64)</f>
        <v>340</v>
      </c>
      <c r="G64" s="73"/>
      <c r="H64" s="41">
        <f t="shared" ref="H64:I64" si="317">SUM(H50:H53)</f>
        <v>0</v>
      </c>
      <c r="I64" s="41">
        <f t="shared" si="317"/>
        <v>340</v>
      </c>
      <c r="J64" s="41"/>
      <c r="K64" s="41">
        <f t="shared" ref="K64:K68" si="318">SUM(H64:J64)</f>
        <v>340</v>
      </c>
      <c r="L64" s="73"/>
      <c r="M64" s="41">
        <f t="shared" ref="M64:N64" si="319">INDEX($H64:$J64,1,MATCH(M$8,$H$8:$J$8,0))-INDEX($C64:$E64,1,MATCH(M$8,$C$8:$E$8,0))</f>
        <v>0</v>
      </c>
      <c r="N64" s="41">
        <f t="shared" si="319"/>
        <v>0</v>
      </c>
      <c r="O64" s="41"/>
      <c r="P64" s="41">
        <f t="shared" ref="P64:P68" si="320">SUM(M64:O64)</f>
        <v>0</v>
      </c>
      <c r="Q64" s="73"/>
      <c r="R64" s="41">
        <f t="shared" ref="R64:S64" si="321">SUM(R50:R53)</f>
        <v>0</v>
      </c>
      <c r="S64" s="41">
        <f t="shared" si="321"/>
        <v>340</v>
      </c>
      <c r="T64" s="41"/>
      <c r="U64" s="41">
        <f t="shared" ref="U64:U68" si="322">SUM(R64:T64)</f>
        <v>340</v>
      </c>
      <c r="V64" s="73"/>
      <c r="W64" s="41">
        <f t="shared" ref="W64:X64" si="323">SUM(W50:W53)</f>
        <v>0</v>
      </c>
      <c r="X64" s="41">
        <f t="shared" si="323"/>
        <v>330</v>
      </c>
      <c r="Y64" s="41"/>
      <c r="Z64" s="41">
        <f t="shared" ref="Z64:Z68" si="324">SUM(W64:Y64)</f>
        <v>330</v>
      </c>
      <c r="AA64" s="73"/>
      <c r="AB64" s="41">
        <f t="shared" ref="AB64:AC64" si="325">INDEX($W64:$Y64,1,MATCH(AB$8,$W$8:$Y$8,0))-INDEX($R64:$T64,1,MATCH(AB$8,$R$8:$T$8,0))</f>
        <v>0</v>
      </c>
      <c r="AC64" s="41">
        <f t="shared" si="325"/>
        <v>-10</v>
      </c>
      <c r="AD64" s="41"/>
      <c r="AE64" s="41">
        <f t="shared" ref="AE64:AE68" si="326">SUM(AB64:AD64)</f>
        <v>-10</v>
      </c>
      <c r="AF64" s="73"/>
      <c r="AG64" s="41">
        <f t="shared" ref="AG64:AH64" si="327">SUM(AG50:AG53)</f>
        <v>0</v>
      </c>
      <c r="AH64" s="41">
        <f t="shared" si="327"/>
        <v>297</v>
      </c>
      <c r="AI64" s="41"/>
      <c r="AJ64" s="41">
        <f t="shared" ref="AJ64:AJ68" si="328">SUM(AG64:AI64)</f>
        <v>297</v>
      </c>
      <c r="AK64" s="73"/>
      <c r="AL64" s="41">
        <f t="shared" ref="AL64:AM64" si="329">SUM(AL50:AL53)</f>
        <v>0</v>
      </c>
      <c r="AM64" s="41">
        <f t="shared" si="329"/>
        <v>297</v>
      </c>
      <c r="AN64" s="41"/>
      <c r="AO64" s="41">
        <f t="shared" ref="AO64:AO68" si="330">SUM(AL64:AN64)</f>
        <v>297</v>
      </c>
      <c r="AP64" s="73"/>
      <c r="AQ64" s="41">
        <f t="shared" ref="AQ64:AR64" si="331">SUM(AQ50:AQ53)</f>
        <v>0</v>
      </c>
      <c r="AR64" s="41">
        <f t="shared" si="331"/>
        <v>330</v>
      </c>
      <c r="AS64" s="41"/>
      <c r="AT64" s="41">
        <f t="shared" ref="AT64:AT68" si="332">SUM(AQ64:AS64)</f>
        <v>330</v>
      </c>
      <c r="AU64" s="73"/>
      <c r="AV64" s="41">
        <f t="shared" ref="AV64:AW64" si="333">SUM(AV50:AV53)</f>
        <v>0</v>
      </c>
      <c r="AW64" s="41">
        <f t="shared" si="333"/>
        <v>330</v>
      </c>
      <c r="AX64" s="41"/>
      <c r="AY64" s="41">
        <f t="shared" ref="AY64:AY68" si="334">SUM(AV64:AX64)</f>
        <v>330</v>
      </c>
      <c r="AZ64" s="73"/>
    </row>
    <row r="65" spans="1:52" ht="12" hidden="1" customHeight="1" x14ac:dyDescent="0.3">
      <c r="A65" s="6"/>
      <c r="B65" s="2" t="s">
        <v>56</v>
      </c>
      <c r="C65" s="41">
        <f t="shared" ref="C65:D65" si="335">SUM(C54:C56)</f>
        <v>0</v>
      </c>
      <c r="D65" s="41">
        <f t="shared" si="335"/>
        <v>70</v>
      </c>
      <c r="E65" s="41"/>
      <c r="F65" s="41">
        <f t="shared" si="316"/>
        <v>70</v>
      </c>
      <c r="G65" s="73"/>
      <c r="H65" s="41">
        <f t="shared" ref="H65:I65" si="336">SUM(H54:H56)</f>
        <v>0</v>
      </c>
      <c r="I65" s="41">
        <f t="shared" si="336"/>
        <v>70</v>
      </c>
      <c r="J65" s="41"/>
      <c r="K65" s="41">
        <f t="shared" si="318"/>
        <v>70</v>
      </c>
      <c r="L65" s="73"/>
      <c r="M65" s="41">
        <f t="shared" ref="M65:N65" si="337">INDEX($H65:$J65,1,MATCH(M$8,$H$8:$J$8,0))-INDEX($C65:$E65,1,MATCH(M$8,$C$8:$E$8,0))</f>
        <v>0</v>
      </c>
      <c r="N65" s="41">
        <f t="shared" si="337"/>
        <v>0</v>
      </c>
      <c r="O65" s="41"/>
      <c r="P65" s="41">
        <f t="shared" si="320"/>
        <v>0</v>
      </c>
      <c r="Q65" s="73"/>
      <c r="R65" s="41">
        <f t="shared" ref="R65:S65" si="338">SUM(R54:R56)</f>
        <v>0</v>
      </c>
      <c r="S65" s="41">
        <f t="shared" si="338"/>
        <v>70</v>
      </c>
      <c r="T65" s="41"/>
      <c r="U65" s="41">
        <f t="shared" si="322"/>
        <v>70</v>
      </c>
      <c r="V65" s="73"/>
      <c r="W65" s="41">
        <f t="shared" ref="W65:X65" si="339">SUM(W54:W56)</f>
        <v>0</v>
      </c>
      <c r="X65" s="41">
        <f t="shared" si="339"/>
        <v>66</v>
      </c>
      <c r="Y65" s="41"/>
      <c r="Z65" s="41">
        <f t="shared" si="324"/>
        <v>66</v>
      </c>
      <c r="AA65" s="73"/>
      <c r="AB65" s="41">
        <f t="shared" ref="AB65:AC65" si="340">INDEX($W65:$Y65,1,MATCH(AB$8,$W$8:$Y$8,0))-INDEX($R65:$T65,1,MATCH(AB$8,$R$8:$T$8,0))</f>
        <v>0</v>
      </c>
      <c r="AC65" s="41">
        <f t="shared" si="340"/>
        <v>-4</v>
      </c>
      <c r="AD65" s="41"/>
      <c r="AE65" s="41">
        <f t="shared" si="326"/>
        <v>-4</v>
      </c>
      <c r="AF65" s="73"/>
      <c r="AG65" s="41">
        <f t="shared" ref="AG65:AH65" si="341">SUM(AG54:AG56)</f>
        <v>0</v>
      </c>
      <c r="AH65" s="41">
        <f t="shared" si="341"/>
        <v>99</v>
      </c>
      <c r="AI65" s="41"/>
      <c r="AJ65" s="41">
        <f t="shared" si="328"/>
        <v>99</v>
      </c>
      <c r="AK65" s="73"/>
      <c r="AL65" s="41">
        <f t="shared" ref="AL65:AM65" si="342">SUM(AL54:AL56)</f>
        <v>0</v>
      </c>
      <c r="AM65" s="41">
        <f t="shared" si="342"/>
        <v>99</v>
      </c>
      <c r="AN65" s="41"/>
      <c r="AO65" s="41">
        <f t="shared" si="330"/>
        <v>99</v>
      </c>
      <c r="AP65" s="73"/>
      <c r="AQ65" s="41">
        <f t="shared" ref="AQ65:AR65" si="343">SUM(AQ54:AQ56)</f>
        <v>0</v>
      </c>
      <c r="AR65" s="41">
        <f t="shared" si="343"/>
        <v>66</v>
      </c>
      <c r="AS65" s="41"/>
      <c r="AT65" s="41">
        <f t="shared" si="332"/>
        <v>66</v>
      </c>
      <c r="AU65" s="73"/>
      <c r="AV65" s="41">
        <f t="shared" ref="AV65:AW65" si="344">SUM(AV54:AV56)</f>
        <v>0</v>
      </c>
      <c r="AW65" s="41">
        <f t="shared" si="344"/>
        <v>66</v>
      </c>
      <c r="AX65" s="41"/>
      <c r="AY65" s="41">
        <f t="shared" si="334"/>
        <v>66</v>
      </c>
      <c r="AZ65" s="73"/>
    </row>
    <row r="66" spans="1:52" ht="12" hidden="1" customHeight="1" x14ac:dyDescent="0.3">
      <c r="A66" s="6"/>
      <c r="B66" s="2" t="s">
        <v>57</v>
      </c>
      <c r="C66" s="41">
        <f t="shared" ref="C66:D66" si="345">SUM(C57:C58)</f>
        <v>0</v>
      </c>
      <c r="D66" s="41">
        <f t="shared" si="345"/>
        <v>0</v>
      </c>
      <c r="E66" s="41"/>
      <c r="F66" s="41">
        <f t="shared" si="316"/>
        <v>0</v>
      </c>
      <c r="G66" s="73"/>
      <c r="H66" s="41">
        <f t="shared" ref="H66:I66" si="346">SUM(H57:H58)</f>
        <v>0</v>
      </c>
      <c r="I66" s="41">
        <f t="shared" si="346"/>
        <v>0</v>
      </c>
      <c r="J66" s="41"/>
      <c r="K66" s="41">
        <f t="shared" si="318"/>
        <v>0</v>
      </c>
      <c r="L66" s="73"/>
      <c r="M66" s="41">
        <f t="shared" ref="M66:N66" si="347">INDEX($H66:$J66,1,MATCH(M$8,$H$8:$J$8,0))-INDEX($C66:$E66,1,MATCH(M$8,$C$8:$E$8,0))</f>
        <v>0</v>
      </c>
      <c r="N66" s="41">
        <f t="shared" si="347"/>
        <v>0</v>
      </c>
      <c r="O66" s="41"/>
      <c r="P66" s="41">
        <f t="shared" si="320"/>
        <v>0</v>
      </c>
      <c r="Q66" s="73"/>
      <c r="R66" s="41">
        <f t="shared" ref="R66:S66" si="348">SUM(R57:R58)</f>
        <v>0</v>
      </c>
      <c r="S66" s="41">
        <f t="shared" si="348"/>
        <v>0</v>
      </c>
      <c r="T66" s="41"/>
      <c r="U66" s="41">
        <f t="shared" si="322"/>
        <v>0</v>
      </c>
      <c r="V66" s="73"/>
      <c r="W66" s="41">
        <f t="shared" ref="W66:X66" si="349">SUM(W57:W58)</f>
        <v>0</v>
      </c>
      <c r="X66" s="41">
        <f t="shared" si="349"/>
        <v>0</v>
      </c>
      <c r="Y66" s="41"/>
      <c r="Z66" s="41">
        <f t="shared" si="324"/>
        <v>0</v>
      </c>
      <c r="AA66" s="73"/>
      <c r="AB66" s="41">
        <f t="shared" ref="AB66:AC66" si="350">INDEX($W66:$Y66,1,MATCH(AB$8,$W$8:$Y$8,0))-INDEX($R66:$T66,1,MATCH(AB$8,$R$8:$T$8,0))</f>
        <v>0</v>
      </c>
      <c r="AC66" s="41">
        <f t="shared" si="350"/>
        <v>0</v>
      </c>
      <c r="AD66" s="41"/>
      <c r="AE66" s="41">
        <f t="shared" si="326"/>
        <v>0</v>
      </c>
      <c r="AF66" s="73"/>
      <c r="AG66" s="41">
        <f t="shared" ref="AG66:AH66" si="351">SUM(AG57:AG58)</f>
        <v>0</v>
      </c>
      <c r="AH66" s="41">
        <f t="shared" si="351"/>
        <v>0</v>
      </c>
      <c r="AI66" s="41"/>
      <c r="AJ66" s="41">
        <f t="shared" si="328"/>
        <v>0</v>
      </c>
      <c r="AK66" s="73"/>
      <c r="AL66" s="41">
        <f t="shared" ref="AL66:AM66" si="352">SUM(AL57:AL58)</f>
        <v>0</v>
      </c>
      <c r="AM66" s="41">
        <f t="shared" si="352"/>
        <v>0</v>
      </c>
      <c r="AN66" s="41"/>
      <c r="AO66" s="41">
        <f t="shared" si="330"/>
        <v>0</v>
      </c>
      <c r="AP66" s="73"/>
      <c r="AQ66" s="41">
        <f t="shared" ref="AQ66:AR66" si="353">SUM(AQ57:AQ58)</f>
        <v>0</v>
      </c>
      <c r="AR66" s="41">
        <f t="shared" si="353"/>
        <v>0</v>
      </c>
      <c r="AS66" s="41"/>
      <c r="AT66" s="41">
        <f t="shared" si="332"/>
        <v>0</v>
      </c>
      <c r="AU66" s="73"/>
      <c r="AV66" s="41">
        <f t="shared" ref="AV66:AW66" si="354">SUM(AV57:AV58)</f>
        <v>0</v>
      </c>
      <c r="AW66" s="41">
        <f t="shared" si="354"/>
        <v>0</v>
      </c>
      <c r="AX66" s="41"/>
      <c r="AY66" s="41">
        <f t="shared" si="334"/>
        <v>0</v>
      </c>
      <c r="AZ66" s="73"/>
    </row>
    <row r="67" spans="1:52" ht="12" hidden="1" customHeight="1" x14ac:dyDescent="0.3">
      <c r="A67" s="6"/>
      <c r="B67" s="2" t="s">
        <v>58</v>
      </c>
      <c r="C67" s="41">
        <f t="shared" ref="C67:D67" si="355">SUM(C59:C62)</f>
        <v>0</v>
      </c>
      <c r="D67" s="41">
        <f t="shared" si="355"/>
        <v>0</v>
      </c>
      <c r="E67" s="41"/>
      <c r="F67" s="41">
        <f t="shared" si="316"/>
        <v>0</v>
      </c>
      <c r="G67" s="73"/>
      <c r="H67" s="41">
        <f t="shared" ref="H67:I67" si="356">SUM(H59:H62)</f>
        <v>0</v>
      </c>
      <c r="I67" s="41">
        <f t="shared" si="356"/>
        <v>0</v>
      </c>
      <c r="J67" s="41"/>
      <c r="K67" s="41">
        <f t="shared" si="318"/>
        <v>0</v>
      </c>
      <c r="L67" s="73"/>
      <c r="M67" s="41">
        <f t="shared" ref="M67:N67" si="357">INDEX($H67:$J67,1,MATCH(M$8,$H$8:$J$8,0))-INDEX($C67:$E67,1,MATCH(M$8,$C$8:$E$8,0))</f>
        <v>0</v>
      </c>
      <c r="N67" s="41">
        <f t="shared" si="357"/>
        <v>0</v>
      </c>
      <c r="O67" s="41"/>
      <c r="P67" s="41">
        <f t="shared" si="320"/>
        <v>0</v>
      </c>
      <c r="Q67" s="73"/>
      <c r="R67" s="41">
        <f t="shared" ref="R67:S67" si="358">SUM(R59:R62)</f>
        <v>0</v>
      </c>
      <c r="S67" s="41">
        <f t="shared" si="358"/>
        <v>0</v>
      </c>
      <c r="T67" s="41"/>
      <c r="U67" s="41">
        <f t="shared" si="322"/>
        <v>0</v>
      </c>
      <c r="V67" s="73"/>
      <c r="W67" s="41">
        <f t="shared" ref="W67:X67" si="359">SUM(W59:W62)</f>
        <v>0</v>
      </c>
      <c r="X67" s="41">
        <f t="shared" si="359"/>
        <v>0</v>
      </c>
      <c r="Y67" s="41"/>
      <c r="Z67" s="41">
        <f t="shared" si="324"/>
        <v>0</v>
      </c>
      <c r="AA67" s="73"/>
      <c r="AB67" s="41">
        <f t="shared" ref="AB67:AC67" si="360">INDEX($W67:$Y67,1,MATCH(AB$8,$W$8:$Y$8,0))-INDEX($R67:$T67,1,MATCH(AB$8,$R$8:$T$8,0))</f>
        <v>0</v>
      </c>
      <c r="AC67" s="41">
        <f t="shared" si="360"/>
        <v>0</v>
      </c>
      <c r="AD67" s="41"/>
      <c r="AE67" s="41">
        <f t="shared" si="326"/>
        <v>0</v>
      </c>
      <c r="AF67" s="73"/>
      <c r="AG67" s="41">
        <f t="shared" ref="AG67:AH67" si="361">SUM(AG59:AG62)</f>
        <v>0</v>
      </c>
      <c r="AH67" s="41">
        <f t="shared" si="361"/>
        <v>0</v>
      </c>
      <c r="AI67" s="41"/>
      <c r="AJ67" s="41">
        <f t="shared" si="328"/>
        <v>0</v>
      </c>
      <c r="AK67" s="73"/>
      <c r="AL67" s="41">
        <f t="shared" ref="AL67:AM67" si="362">SUM(AL59:AL62)</f>
        <v>0</v>
      </c>
      <c r="AM67" s="41">
        <f t="shared" si="362"/>
        <v>0</v>
      </c>
      <c r="AN67" s="41"/>
      <c r="AO67" s="41">
        <f t="shared" si="330"/>
        <v>0</v>
      </c>
      <c r="AP67" s="73"/>
      <c r="AQ67" s="41">
        <f t="shared" ref="AQ67:AR67" si="363">SUM(AQ59:AQ62)</f>
        <v>0</v>
      </c>
      <c r="AR67" s="41">
        <f t="shared" si="363"/>
        <v>0</v>
      </c>
      <c r="AS67" s="41"/>
      <c r="AT67" s="41">
        <f t="shared" si="332"/>
        <v>0</v>
      </c>
      <c r="AU67" s="73"/>
      <c r="AV67" s="41">
        <f t="shared" ref="AV67:AW67" si="364">SUM(AV59:AV62)</f>
        <v>0</v>
      </c>
      <c r="AW67" s="41">
        <f t="shared" si="364"/>
        <v>0</v>
      </c>
      <c r="AX67" s="41"/>
      <c r="AY67" s="41">
        <f t="shared" si="334"/>
        <v>0</v>
      </c>
      <c r="AZ67" s="73"/>
    </row>
    <row r="68" spans="1:52" ht="12" customHeight="1" x14ac:dyDescent="0.3">
      <c r="A68" s="39"/>
      <c r="B68" s="7" t="s">
        <v>59</v>
      </c>
      <c r="C68" s="42">
        <f t="shared" ref="C68:D68" si="365">SUM(C64:C67)</f>
        <v>0</v>
      </c>
      <c r="D68" s="42">
        <f t="shared" si="365"/>
        <v>410</v>
      </c>
      <c r="E68" s="42"/>
      <c r="F68" s="42">
        <f t="shared" si="316"/>
        <v>410</v>
      </c>
      <c r="G68" s="75"/>
      <c r="H68" s="42">
        <f t="shared" ref="H68:I68" si="366">SUM(H64:H67)</f>
        <v>0</v>
      </c>
      <c r="I68" s="42">
        <f t="shared" si="366"/>
        <v>410</v>
      </c>
      <c r="J68" s="42"/>
      <c r="K68" s="42">
        <f t="shared" si="318"/>
        <v>410</v>
      </c>
      <c r="L68" s="75"/>
      <c r="M68" s="42">
        <f t="shared" ref="M68:N68" si="367">INDEX($H68:$J68,1,MATCH(M$8,$H$8:$J$8,0))-INDEX($C68:$E68,1,MATCH(M$8,$C$8:$E$8,0))</f>
        <v>0</v>
      </c>
      <c r="N68" s="42">
        <f t="shared" si="367"/>
        <v>0</v>
      </c>
      <c r="O68" s="42"/>
      <c r="P68" s="42">
        <f t="shared" si="320"/>
        <v>0</v>
      </c>
      <c r="Q68" s="75"/>
      <c r="R68" s="42">
        <f t="shared" ref="R68:S68" si="368">SUM(R64:R67)</f>
        <v>0</v>
      </c>
      <c r="S68" s="42">
        <f t="shared" si="368"/>
        <v>410</v>
      </c>
      <c r="T68" s="42"/>
      <c r="U68" s="42">
        <f t="shared" si="322"/>
        <v>410</v>
      </c>
      <c r="V68" s="75"/>
      <c r="W68" s="42">
        <f t="shared" ref="W68:X68" si="369">SUM(W64:W67)</f>
        <v>0</v>
      </c>
      <c r="X68" s="42">
        <f t="shared" si="369"/>
        <v>396</v>
      </c>
      <c r="Y68" s="42"/>
      <c r="Z68" s="42">
        <f t="shared" si="324"/>
        <v>396</v>
      </c>
      <c r="AA68" s="75"/>
      <c r="AB68" s="42">
        <f t="shared" ref="AB68:AC68" si="370">INDEX($W68:$Y68,1,MATCH(AB$8,$W$8:$Y$8,0))-INDEX($R68:$T68,1,MATCH(AB$8,$R$8:$T$8,0))</f>
        <v>0</v>
      </c>
      <c r="AC68" s="42">
        <f t="shared" si="370"/>
        <v>-14</v>
      </c>
      <c r="AD68" s="42"/>
      <c r="AE68" s="42">
        <f t="shared" si="326"/>
        <v>-14</v>
      </c>
      <c r="AF68" s="75"/>
      <c r="AG68" s="42">
        <f t="shared" ref="AG68:AH68" si="371">SUM(AG64:AG67)</f>
        <v>0</v>
      </c>
      <c r="AH68" s="42">
        <f t="shared" si="371"/>
        <v>396</v>
      </c>
      <c r="AI68" s="42"/>
      <c r="AJ68" s="42">
        <f t="shared" si="328"/>
        <v>396</v>
      </c>
      <c r="AK68" s="75"/>
      <c r="AL68" s="42">
        <f t="shared" ref="AL68:AM68" si="372">SUM(AL64:AL67)</f>
        <v>0</v>
      </c>
      <c r="AM68" s="42">
        <f t="shared" si="372"/>
        <v>396</v>
      </c>
      <c r="AN68" s="42"/>
      <c r="AO68" s="42">
        <f t="shared" si="330"/>
        <v>396</v>
      </c>
      <c r="AP68" s="75"/>
      <c r="AQ68" s="42">
        <f t="shared" ref="AQ68:AR68" si="373">SUM(AQ64:AQ67)</f>
        <v>0</v>
      </c>
      <c r="AR68" s="42">
        <f t="shared" si="373"/>
        <v>396</v>
      </c>
      <c r="AS68" s="42"/>
      <c r="AT68" s="42">
        <f t="shared" si="332"/>
        <v>396</v>
      </c>
      <c r="AU68" s="75"/>
      <c r="AV68" s="42">
        <f t="shared" ref="AV68:AW68" si="374">SUM(AV64:AV67)</f>
        <v>0</v>
      </c>
      <c r="AW68" s="42">
        <f t="shared" si="374"/>
        <v>396</v>
      </c>
      <c r="AX68" s="42"/>
      <c r="AY68" s="42">
        <f t="shared" si="334"/>
        <v>396</v>
      </c>
      <c r="AZ68" s="75"/>
    </row>
    <row r="69" spans="1:52" ht="12" customHeight="1" x14ac:dyDescent="0.3">
      <c r="A69" s="6"/>
      <c r="B69" s="2"/>
      <c r="C69" s="20"/>
      <c r="D69" s="20"/>
      <c r="E69" s="20"/>
      <c r="F69" s="20"/>
      <c r="G69" s="62"/>
      <c r="H69" s="20"/>
      <c r="I69" s="20"/>
      <c r="J69" s="20"/>
      <c r="K69" s="20"/>
      <c r="L69" s="62"/>
      <c r="M69" s="20"/>
      <c r="N69" s="20"/>
      <c r="O69" s="20"/>
      <c r="P69" s="20"/>
      <c r="Q69" s="62"/>
      <c r="R69" s="20"/>
      <c r="S69" s="20"/>
      <c r="T69" s="20"/>
      <c r="U69" s="20"/>
      <c r="V69" s="62"/>
      <c r="W69" s="20"/>
      <c r="X69" s="20"/>
      <c r="Y69" s="20"/>
      <c r="Z69" s="20"/>
      <c r="AA69" s="62"/>
      <c r="AB69" s="20"/>
      <c r="AC69" s="20"/>
      <c r="AD69" s="20"/>
      <c r="AE69" s="20"/>
      <c r="AF69" s="62"/>
      <c r="AG69" s="20"/>
      <c r="AH69" s="20"/>
      <c r="AI69" s="20"/>
      <c r="AJ69" s="20"/>
      <c r="AK69" s="62"/>
      <c r="AL69" s="20"/>
      <c r="AM69" s="20"/>
      <c r="AN69" s="20"/>
      <c r="AO69" s="20"/>
      <c r="AP69" s="62"/>
      <c r="AQ69" s="20"/>
      <c r="AR69" s="20"/>
      <c r="AS69" s="20"/>
      <c r="AT69" s="20"/>
      <c r="AU69" s="62"/>
      <c r="AV69" s="20"/>
      <c r="AW69" s="20"/>
      <c r="AX69" s="20"/>
      <c r="AY69" s="24"/>
      <c r="AZ69" s="62"/>
    </row>
    <row r="70" spans="1:52" ht="12" customHeight="1" x14ac:dyDescent="0.3">
      <c r="A70" s="43" t="s">
        <v>60</v>
      </c>
      <c r="B70" s="43"/>
      <c r="C70" s="44" t="str">
        <f t="shared" ref="C70:D70" si="375">IFERROR(C72/C68,"")</f>
        <v/>
      </c>
      <c r="D70" s="44">
        <f t="shared" si="375"/>
        <v>0.95121951219512191</v>
      </c>
      <c r="E70" s="44"/>
      <c r="F70" s="44">
        <f>IFERROR(F72/F68,"")</f>
        <v>0.95121951219512191</v>
      </c>
      <c r="G70" s="76"/>
      <c r="H70" s="44" t="str">
        <f t="shared" ref="H70:I70" si="376">IFERROR(H72/H68,"")</f>
        <v/>
      </c>
      <c r="I70" s="44">
        <f t="shared" si="376"/>
        <v>0.96770426754378047</v>
      </c>
      <c r="J70" s="44"/>
      <c r="K70" s="44">
        <f>IFERROR(K72/K68,"")</f>
        <v>0.96770426754378047</v>
      </c>
      <c r="L70" s="76"/>
      <c r="M70" s="44" t="str">
        <f t="shared" ref="M70:N70" si="377">IFERROR(M72/M68,"")</f>
        <v/>
      </c>
      <c r="N70" s="44" t="str">
        <f t="shared" si="377"/>
        <v/>
      </c>
      <c r="O70" s="44"/>
      <c r="P70" s="44" t="str">
        <f>IFERROR(P72/P68,"")</f>
        <v/>
      </c>
      <c r="Q70" s="76"/>
      <c r="R70" s="44" t="str">
        <f t="shared" ref="R70:S70" si="378">IFERROR(R72/R68,"")</f>
        <v/>
      </c>
      <c r="S70" s="44">
        <f t="shared" si="378"/>
        <v>0.95121951219512191</v>
      </c>
      <c r="T70" s="44"/>
      <c r="U70" s="44">
        <f>IFERROR(U72/U68,"")</f>
        <v>0.95121951219512191</v>
      </c>
      <c r="V70" s="76"/>
      <c r="W70" s="44" t="str">
        <f t="shared" ref="W70:X70" si="379">IFERROR(W72/W68,"")</f>
        <v/>
      </c>
      <c r="X70" s="44">
        <f t="shared" si="379"/>
        <v>0.96000000000000008</v>
      </c>
      <c r="Y70" s="44"/>
      <c r="Z70" s="44">
        <f>IFERROR(Z72/Z68,"")</f>
        <v>0.96000000000000008</v>
      </c>
      <c r="AA70" s="76"/>
      <c r="AB70" s="44" t="str">
        <f t="shared" ref="AB70:AC70" si="380">IFERROR(AB72/AB68,"")</f>
        <v/>
      </c>
      <c r="AC70" s="44">
        <f t="shared" si="380"/>
        <v>0.70285714285714107</v>
      </c>
      <c r="AD70" s="44"/>
      <c r="AE70" s="44">
        <f>IFERROR(AE72/AE68,"")</f>
        <v>0.70285714285714107</v>
      </c>
      <c r="AF70" s="76"/>
      <c r="AG70" s="44" t="str">
        <f t="shared" ref="AG70:AH70" si="381">IFERROR(AG72/AG68,"")</f>
        <v/>
      </c>
      <c r="AH70" s="44">
        <f t="shared" si="381"/>
        <v>0.96000000000000008</v>
      </c>
      <c r="AI70" s="44"/>
      <c r="AJ70" s="44">
        <f>IFERROR(AJ72/AJ68,"")</f>
        <v>0.96000000000000008</v>
      </c>
      <c r="AK70" s="76"/>
      <c r="AL70" s="44" t="str">
        <f t="shared" ref="AL70:AM70" si="382">IFERROR(AL72/AL68,"")</f>
        <v/>
      </c>
      <c r="AM70" s="44">
        <f t="shared" si="382"/>
        <v>0.96000000000000008</v>
      </c>
      <c r="AN70" s="44"/>
      <c r="AO70" s="44">
        <f>IFERROR(AO72/AO68,"")</f>
        <v>0.96000000000000008</v>
      </c>
      <c r="AP70" s="76"/>
      <c r="AQ70" s="44" t="str">
        <f t="shared" ref="AQ70:AR70" si="383">IFERROR(AQ72/AQ68,"")</f>
        <v/>
      </c>
      <c r="AR70" s="44">
        <f t="shared" si="383"/>
        <v>0.96000000000000008</v>
      </c>
      <c r="AS70" s="44"/>
      <c r="AT70" s="44">
        <f>IFERROR(AT72/AT68,"")</f>
        <v>0.96000000000000008</v>
      </c>
      <c r="AU70" s="76"/>
      <c r="AV70" s="44" t="str">
        <f t="shared" ref="AV70:AW70" si="384">IFERROR(AV72/AV68,"")</f>
        <v/>
      </c>
      <c r="AW70" s="44">
        <f t="shared" si="384"/>
        <v>0.96000000000000008</v>
      </c>
      <c r="AX70" s="44"/>
      <c r="AY70" s="44">
        <f>IFERROR(AY72/AY68,"")</f>
        <v>0.96000000000000008</v>
      </c>
      <c r="AZ70" s="76"/>
    </row>
    <row r="71" spans="1:52" ht="12" customHeight="1" x14ac:dyDescent="0.3">
      <c r="A71" s="6"/>
      <c r="B71" s="2"/>
      <c r="C71" s="20"/>
      <c r="D71" s="20"/>
      <c r="E71" s="20"/>
      <c r="F71" s="20"/>
      <c r="G71" s="62"/>
      <c r="H71" s="20"/>
      <c r="I71" s="20"/>
      <c r="J71" s="20"/>
      <c r="K71" s="20"/>
      <c r="L71" s="62"/>
      <c r="M71" s="20"/>
      <c r="N71" s="20"/>
      <c r="O71" s="20"/>
      <c r="P71" s="20"/>
      <c r="Q71" s="62"/>
      <c r="R71" s="20"/>
      <c r="S71" s="20"/>
      <c r="T71" s="20"/>
      <c r="U71" s="20"/>
      <c r="V71" s="62"/>
      <c r="W71" s="20"/>
      <c r="X71" s="20"/>
      <c r="Y71" s="20"/>
      <c r="Z71" s="20"/>
      <c r="AA71" s="62"/>
      <c r="AB71" s="20"/>
      <c r="AC71" s="20"/>
      <c r="AD71" s="20"/>
      <c r="AE71" s="20"/>
      <c r="AF71" s="62"/>
      <c r="AG71" s="20"/>
      <c r="AH71" s="20"/>
      <c r="AI71" s="20"/>
      <c r="AJ71" s="20"/>
      <c r="AK71" s="62"/>
      <c r="AL71" s="20"/>
      <c r="AM71" s="20"/>
      <c r="AN71" s="20"/>
      <c r="AO71" s="20"/>
      <c r="AP71" s="62"/>
      <c r="AQ71" s="20"/>
      <c r="AR71" s="20"/>
      <c r="AS71" s="20"/>
      <c r="AT71" s="20"/>
      <c r="AU71" s="62"/>
      <c r="AV71" s="20"/>
      <c r="AW71" s="20"/>
      <c r="AX71" s="20"/>
      <c r="AY71" s="24"/>
      <c r="AZ71" s="62"/>
    </row>
    <row r="72" spans="1:52" ht="12" customHeight="1" x14ac:dyDescent="0.3">
      <c r="A72" s="43" t="s">
        <v>61</v>
      </c>
      <c r="B72" s="7"/>
      <c r="C72" s="47"/>
      <c r="D72" s="47">
        <v>390</v>
      </c>
      <c r="E72" s="46"/>
      <c r="F72" s="46">
        <f>SUM(C72:E72)</f>
        <v>390</v>
      </c>
      <c r="G72" s="77"/>
      <c r="H72" s="46"/>
      <c r="I72" s="46">
        <v>396.75874969295</v>
      </c>
      <c r="J72" s="46"/>
      <c r="K72" s="46">
        <f>SUM(H72:J72)</f>
        <v>396.75874969295</v>
      </c>
      <c r="L72" s="77"/>
      <c r="M72" s="46">
        <f t="shared" ref="M72:N72" si="385">INDEX($H72:$J72,1,MATCH(M$8,$H$8:$J$8,0))-INDEX($C72:$E72,1,MATCH(M$8,$C$8:$E$8,0))</f>
        <v>0</v>
      </c>
      <c r="N72" s="46">
        <f t="shared" si="385"/>
        <v>6.7587496929500048</v>
      </c>
      <c r="O72" s="46"/>
      <c r="P72" s="46">
        <f>SUM(M72:O72)</f>
        <v>6.7587496929500048</v>
      </c>
      <c r="Q72" s="77"/>
      <c r="R72" s="47"/>
      <c r="S72" s="47">
        <v>390</v>
      </c>
      <c r="T72" s="46"/>
      <c r="U72" s="46">
        <f>SUM(R72:T72)</f>
        <v>390</v>
      </c>
      <c r="V72" s="77"/>
      <c r="W72" s="46"/>
      <c r="X72" s="46">
        <v>380.16</v>
      </c>
      <c r="Y72" s="46"/>
      <c r="Z72" s="46">
        <f>SUM(W72:Y72)</f>
        <v>380.16</v>
      </c>
      <c r="AA72" s="77"/>
      <c r="AB72" s="46">
        <f t="shared" ref="AB72:AC72" si="386">INDEX($W72:$Y72,1,MATCH(AB$8,$W$8:$Y$8,0))-INDEX($R72:$T72,1,MATCH(AB$8,$R$8:$T$8,0))</f>
        <v>0</v>
      </c>
      <c r="AC72" s="46">
        <f t="shared" si="386"/>
        <v>-9.839999999999975</v>
      </c>
      <c r="AD72" s="46"/>
      <c r="AE72" s="46">
        <f>SUM(AB72:AD72)</f>
        <v>-9.839999999999975</v>
      </c>
      <c r="AF72" s="77"/>
      <c r="AG72" s="46"/>
      <c r="AH72" s="46">
        <v>380.16</v>
      </c>
      <c r="AI72" s="46"/>
      <c r="AJ72" s="46">
        <f>SUM(AG72:AI72)</f>
        <v>380.16</v>
      </c>
      <c r="AK72" s="77"/>
      <c r="AL72" s="46"/>
      <c r="AM72" s="46">
        <v>380.16</v>
      </c>
      <c r="AN72" s="46"/>
      <c r="AO72" s="46">
        <f>SUM(AL72:AN72)</f>
        <v>380.16</v>
      </c>
      <c r="AP72" s="77"/>
      <c r="AQ72" s="46"/>
      <c r="AR72" s="46">
        <v>380.16</v>
      </c>
      <c r="AS72" s="46"/>
      <c r="AT72" s="46">
        <f>SUM(AQ72:AS72)</f>
        <v>380.16</v>
      </c>
      <c r="AU72" s="77"/>
      <c r="AV72" s="46"/>
      <c r="AW72" s="46">
        <v>380.16</v>
      </c>
      <c r="AX72" s="46"/>
      <c r="AY72" s="27">
        <f>SUM(AV72:AX72)</f>
        <v>380.16</v>
      </c>
      <c r="AZ72" s="77"/>
    </row>
    <row r="73" spans="1:52" ht="12" customHeight="1" outlineLevel="1" x14ac:dyDescent="0.3">
      <c r="A73" s="6"/>
      <c r="B73" s="2"/>
      <c r="C73" s="20"/>
      <c r="D73" s="20"/>
      <c r="E73" s="20"/>
      <c r="F73" s="20"/>
      <c r="G73" s="62"/>
      <c r="H73" s="20"/>
      <c r="I73" s="20"/>
      <c r="J73" s="20"/>
      <c r="K73" s="20"/>
      <c r="L73" s="62"/>
      <c r="M73" s="20"/>
      <c r="N73" s="20"/>
      <c r="O73" s="20"/>
      <c r="P73" s="20"/>
      <c r="Q73" s="62"/>
      <c r="R73" s="20"/>
      <c r="S73" s="20"/>
      <c r="T73" s="20"/>
      <c r="U73" s="20"/>
      <c r="V73" s="62"/>
      <c r="W73" s="20"/>
      <c r="X73" s="20"/>
      <c r="Y73" s="20"/>
      <c r="Z73" s="20"/>
      <c r="AA73" s="62"/>
      <c r="AB73" s="20"/>
      <c r="AC73" s="20"/>
      <c r="AD73" s="20"/>
      <c r="AE73" s="20"/>
      <c r="AF73" s="62"/>
      <c r="AG73" s="20"/>
      <c r="AH73" s="20"/>
      <c r="AI73" s="20"/>
      <c r="AJ73" s="20"/>
      <c r="AK73" s="62"/>
      <c r="AL73" s="20"/>
      <c r="AM73" s="20"/>
      <c r="AN73" s="20"/>
      <c r="AO73" s="20"/>
      <c r="AP73" s="62"/>
      <c r="AQ73" s="20"/>
      <c r="AR73" s="20"/>
      <c r="AS73" s="20"/>
      <c r="AT73" s="20"/>
      <c r="AU73" s="62"/>
      <c r="AV73" s="20"/>
      <c r="AW73" s="20"/>
      <c r="AX73" s="20"/>
      <c r="AY73" s="24"/>
      <c r="AZ73" s="62"/>
    </row>
    <row r="74" spans="1:52" ht="12" customHeight="1" outlineLevel="1" x14ac:dyDescent="0.3">
      <c r="A74" s="39" t="s">
        <v>62</v>
      </c>
      <c r="B74" s="2"/>
      <c r="C74" s="20"/>
      <c r="D74" s="20"/>
      <c r="E74" s="20"/>
      <c r="F74" s="20"/>
      <c r="G74" s="62"/>
      <c r="H74" s="20"/>
      <c r="I74" s="20"/>
      <c r="J74" s="20"/>
      <c r="K74" s="20"/>
      <c r="L74" s="62"/>
      <c r="M74" s="20"/>
      <c r="N74" s="20"/>
      <c r="O74" s="20"/>
      <c r="P74" s="20"/>
      <c r="Q74" s="62"/>
      <c r="R74" s="20"/>
      <c r="S74" s="20"/>
      <c r="T74" s="20"/>
      <c r="U74" s="20"/>
      <c r="V74" s="62"/>
      <c r="W74" s="20"/>
      <c r="X74" s="20"/>
      <c r="Y74" s="20"/>
      <c r="Z74" s="20"/>
      <c r="AA74" s="62"/>
      <c r="AB74" s="20"/>
      <c r="AC74" s="20"/>
      <c r="AD74" s="20"/>
      <c r="AE74" s="20"/>
      <c r="AF74" s="62"/>
      <c r="AG74" s="20"/>
      <c r="AH74" s="20"/>
      <c r="AI74" s="20"/>
      <c r="AJ74" s="20"/>
      <c r="AK74" s="62"/>
      <c r="AL74" s="20"/>
      <c r="AM74" s="20"/>
      <c r="AN74" s="20"/>
      <c r="AO74" s="20"/>
      <c r="AP74" s="62"/>
      <c r="AQ74" s="20"/>
      <c r="AR74" s="20"/>
      <c r="AS74" s="20"/>
      <c r="AT74" s="20"/>
      <c r="AU74" s="62"/>
      <c r="AV74" s="20"/>
      <c r="AW74" s="20"/>
      <c r="AX74" s="20"/>
      <c r="AY74" s="24"/>
      <c r="AZ74" s="62"/>
    </row>
    <row r="75" spans="1:52" ht="12" customHeight="1" outlineLevel="1" x14ac:dyDescent="0.3">
      <c r="A75" s="6"/>
      <c r="B75" s="40" t="s">
        <v>63</v>
      </c>
      <c r="C75" s="24"/>
      <c r="D75" s="24">
        <v>304</v>
      </c>
      <c r="E75" s="24"/>
      <c r="F75" s="24">
        <f t="shared" ref="F75:F78" si="387">SUM(C75:E75)</f>
        <v>304</v>
      </c>
      <c r="G75" s="63"/>
      <c r="H75" s="24"/>
      <c r="I75" s="24">
        <v>304</v>
      </c>
      <c r="J75" s="24"/>
      <c r="K75" s="24">
        <f t="shared" ref="K75:K78" si="388">SUM(H75:J75)</f>
        <v>304</v>
      </c>
      <c r="L75" s="63"/>
      <c r="M75" s="24">
        <f t="shared" ref="M75:N75" si="389">INDEX($H75:$J75,1,MATCH(M$8,$H$8:$J$8,0))-INDEX($C75:$E75,1,MATCH(M$8,$C$8:$E$8,0))</f>
        <v>0</v>
      </c>
      <c r="N75" s="24">
        <f t="shared" si="389"/>
        <v>0</v>
      </c>
      <c r="O75" s="24"/>
      <c r="P75" s="24">
        <f t="shared" ref="P75:P78" si="390">SUM(M75:O75)</f>
        <v>0</v>
      </c>
      <c r="Q75" s="63"/>
      <c r="R75" s="24"/>
      <c r="S75" s="24">
        <v>304</v>
      </c>
      <c r="T75" s="24"/>
      <c r="U75" s="24">
        <f t="shared" ref="U75:U78" si="391">SUM(R75:T75)</f>
        <v>304</v>
      </c>
      <c r="V75" s="63"/>
      <c r="W75" s="24"/>
      <c r="X75" s="24">
        <v>294</v>
      </c>
      <c r="Y75" s="24"/>
      <c r="Z75" s="24">
        <f t="shared" ref="Z75:Z78" si="392">SUM(W75:Y75)</f>
        <v>294</v>
      </c>
      <c r="AA75" s="63"/>
      <c r="AB75" s="24">
        <f t="shared" ref="AB75:AC75" si="393">INDEX($W75:$Y75,1,MATCH(AB$8,$W$8:$Y$8,0))-INDEX($R75:$T75,1,MATCH(AB$8,$R$8:$T$8,0))</f>
        <v>0</v>
      </c>
      <c r="AC75" s="24">
        <f t="shared" si="393"/>
        <v>-10</v>
      </c>
      <c r="AD75" s="24"/>
      <c r="AE75" s="24">
        <f t="shared" ref="AE75:AE78" si="394">SUM(AB75:AD75)</f>
        <v>-10</v>
      </c>
      <c r="AF75" s="63"/>
      <c r="AG75" s="24"/>
      <c r="AH75" s="24">
        <v>294</v>
      </c>
      <c r="AI75" s="24"/>
      <c r="AJ75" s="24">
        <f t="shared" ref="AJ75:AJ78" si="395">SUM(AG75:AI75)</f>
        <v>294</v>
      </c>
      <c r="AK75" s="63"/>
      <c r="AL75" s="24"/>
      <c r="AM75" s="24">
        <v>294</v>
      </c>
      <c r="AN75" s="24"/>
      <c r="AO75" s="24">
        <f t="shared" ref="AO75:AO78" si="396">SUM(AL75:AN75)</f>
        <v>294</v>
      </c>
      <c r="AP75" s="63"/>
      <c r="AQ75" s="24"/>
      <c r="AR75" s="24">
        <v>294</v>
      </c>
      <c r="AS75" s="24"/>
      <c r="AT75" s="24">
        <f t="shared" ref="AT75:AT78" si="397">SUM(AQ75:AS75)</f>
        <v>294</v>
      </c>
      <c r="AU75" s="63"/>
      <c r="AV75" s="24"/>
      <c r="AW75" s="24">
        <v>294</v>
      </c>
      <c r="AX75" s="24"/>
      <c r="AY75" s="24">
        <f t="shared" ref="AY75:AY78" si="398">SUM(AV75:AX75)</f>
        <v>294</v>
      </c>
      <c r="AZ75" s="63"/>
    </row>
    <row r="76" spans="1:52" ht="12" customHeight="1" outlineLevel="1" x14ac:dyDescent="0.3">
      <c r="A76" s="6"/>
      <c r="B76" s="40" t="s">
        <v>64</v>
      </c>
      <c r="C76" s="24"/>
      <c r="D76" s="24">
        <v>0</v>
      </c>
      <c r="E76" s="24"/>
      <c r="F76" s="24">
        <f t="shared" si="387"/>
        <v>0</v>
      </c>
      <c r="G76" s="63"/>
      <c r="H76" s="24"/>
      <c r="I76" s="24">
        <v>0</v>
      </c>
      <c r="J76" s="24"/>
      <c r="K76" s="24">
        <f t="shared" si="388"/>
        <v>0</v>
      </c>
      <c r="L76" s="63"/>
      <c r="M76" s="24">
        <f t="shared" ref="M76:N76" si="399">INDEX($H76:$J76,1,MATCH(M$8,$H$8:$J$8,0))-INDEX($C76:$E76,1,MATCH(M$8,$C$8:$E$8,0))</f>
        <v>0</v>
      </c>
      <c r="N76" s="24">
        <f t="shared" si="399"/>
        <v>0</v>
      </c>
      <c r="O76" s="24"/>
      <c r="P76" s="24">
        <f t="shared" si="390"/>
        <v>0</v>
      </c>
      <c r="Q76" s="63"/>
      <c r="R76" s="24"/>
      <c r="S76" s="24">
        <v>0</v>
      </c>
      <c r="T76" s="24"/>
      <c r="U76" s="24">
        <f t="shared" si="391"/>
        <v>0</v>
      </c>
      <c r="V76" s="63"/>
      <c r="W76" s="24"/>
      <c r="X76" s="24">
        <v>0</v>
      </c>
      <c r="Y76" s="24"/>
      <c r="Z76" s="24">
        <f t="shared" si="392"/>
        <v>0</v>
      </c>
      <c r="AA76" s="63"/>
      <c r="AB76" s="24">
        <f t="shared" ref="AB76:AC76" si="400">INDEX($W76:$Y76,1,MATCH(AB$8,$W$8:$Y$8,0))-INDEX($R76:$T76,1,MATCH(AB$8,$R$8:$T$8,0))</f>
        <v>0</v>
      </c>
      <c r="AC76" s="24">
        <f t="shared" si="400"/>
        <v>0</v>
      </c>
      <c r="AD76" s="24"/>
      <c r="AE76" s="24">
        <f t="shared" si="394"/>
        <v>0</v>
      </c>
      <c r="AF76" s="63"/>
      <c r="AG76" s="24"/>
      <c r="AH76" s="24">
        <v>0</v>
      </c>
      <c r="AI76" s="24"/>
      <c r="AJ76" s="24">
        <f t="shared" si="395"/>
        <v>0</v>
      </c>
      <c r="AK76" s="63"/>
      <c r="AL76" s="24"/>
      <c r="AM76" s="24">
        <v>0</v>
      </c>
      <c r="AN76" s="24"/>
      <c r="AO76" s="24">
        <f t="shared" si="396"/>
        <v>0</v>
      </c>
      <c r="AP76" s="63"/>
      <c r="AQ76" s="24"/>
      <c r="AR76" s="24">
        <v>0</v>
      </c>
      <c r="AS76" s="24"/>
      <c r="AT76" s="24">
        <f t="shared" si="397"/>
        <v>0</v>
      </c>
      <c r="AU76" s="63"/>
      <c r="AV76" s="24"/>
      <c r="AW76" s="24">
        <v>0</v>
      </c>
      <c r="AX76" s="24"/>
      <c r="AY76" s="24">
        <f t="shared" si="398"/>
        <v>0</v>
      </c>
      <c r="AZ76" s="63"/>
    </row>
    <row r="77" spans="1:52" ht="12" customHeight="1" outlineLevel="1" x14ac:dyDescent="0.3">
      <c r="A77" s="6"/>
      <c r="B77" s="40" t="s">
        <v>65</v>
      </c>
      <c r="C77" s="24"/>
      <c r="D77" s="24">
        <v>22</v>
      </c>
      <c r="E77" s="24"/>
      <c r="F77" s="24">
        <f t="shared" si="387"/>
        <v>22</v>
      </c>
      <c r="G77" s="63"/>
      <c r="H77" s="24"/>
      <c r="I77" s="24">
        <v>29</v>
      </c>
      <c r="J77" s="24"/>
      <c r="K77" s="24">
        <f t="shared" si="388"/>
        <v>29</v>
      </c>
      <c r="L77" s="63"/>
      <c r="M77" s="24">
        <f t="shared" ref="M77:N77" si="401">INDEX($H77:$J77,1,MATCH(M$8,$H$8:$J$8,0))-INDEX($C77:$E77,1,MATCH(M$8,$C$8:$E$8,0))</f>
        <v>0</v>
      </c>
      <c r="N77" s="24">
        <f t="shared" si="401"/>
        <v>7</v>
      </c>
      <c r="O77" s="24"/>
      <c r="P77" s="24">
        <f t="shared" si="390"/>
        <v>7</v>
      </c>
      <c r="Q77" s="63"/>
      <c r="R77" s="24"/>
      <c r="S77" s="24">
        <v>22</v>
      </c>
      <c r="T77" s="24"/>
      <c r="U77" s="24">
        <f t="shared" si="391"/>
        <v>22</v>
      </c>
      <c r="V77" s="63"/>
      <c r="W77" s="24"/>
      <c r="X77" s="24">
        <v>28</v>
      </c>
      <c r="Y77" s="24"/>
      <c r="Z77" s="24">
        <f t="shared" si="392"/>
        <v>28</v>
      </c>
      <c r="AA77" s="63"/>
      <c r="AB77" s="24">
        <f t="shared" ref="AB77:AC77" si="402">INDEX($W77:$Y77,1,MATCH(AB$8,$W$8:$Y$8,0))-INDEX($R77:$T77,1,MATCH(AB$8,$R$8:$T$8,0))</f>
        <v>0</v>
      </c>
      <c r="AC77" s="24">
        <f t="shared" si="402"/>
        <v>6</v>
      </c>
      <c r="AD77" s="24"/>
      <c r="AE77" s="24">
        <f t="shared" si="394"/>
        <v>6</v>
      </c>
      <c r="AF77" s="63"/>
      <c r="AG77" s="24"/>
      <c r="AH77" s="24">
        <v>28</v>
      </c>
      <c r="AI77" s="24"/>
      <c r="AJ77" s="24">
        <f t="shared" si="395"/>
        <v>28</v>
      </c>
      <c r="AK77" s="63"/>
      <c r="AL77" s="24"/>
      <c r="AM77" s="24">
        <v>28</v>
      </c>
      <c r="AN77" s="24"/>
      <c r="AO77" s="24">
        <f t="shared" si="396"/>
        <v>28</v>
      </c>
      <c r="AP77" s="63"/>
      <c r="AQ77" s="24"/>
      <c r="AR77" s="24">
        <v>28</v>
      </c>
      <c r="AS77" s="24"/>
      <c r="AT77" s="24">
        <f t="shared" si="397"/>
        <v>28</v>
      </c>
      <c r="AU77" s="63"/>
      <c r="AV77" s="24"/>
      <c r="AW77" s="24">
        <v>28</v>
      </c>
      <c r="AX77" s="24"/>
      <c r="AY77" s="24">
        <f t="shared" si="398"/>
        <v>28</v>
      </c>
      <c r="AZ77" s="63"/>
    </row>
    <row r="78" spans="1:52" ht="12" customHeight="1" outlineLevel="1" x14ac:dyDescent="0.3">
      <c r="A78" s="6"/>
      <c r="B78" s="40" t="s">
        <v>66</v>
      </c>
      <c r="C78" s="24"/>
      <c r="D78" s="24">
        <v>25</v>
      </c>
      <c r="E78" s="24"/>
      <c r="F78" s="24">
        <f t="shared" si="387"/>
        <v>25</v>
      </c>
      <c r="G78" s="63"/>
      <c r="H78" s="24"/>
      <c r="I78" s="24">
        <v>25</v>
      </c>
      <c r="J78" s="24"/>
      <c r="K78" s="24">
        <f t="shared" si="388"/>
        <v>25</v>
      </c>
      <c r="L78" s="63"/>
      <c r="M78" s="24">
        <f t="shared" ref="M78:N78" si="403">INDEX($H78:$J78,1,MATCH(M$8,$H$8:$J$8,0))-INDEX($C78:$E78,1,MATCH(M$8,$C$8:$E$8,0))</f>
        <v>0</v>
      </c>
      <c r="N78" s="24">
        <f t="shared" si="403"/>
        <v>0</v>
      </c>
      <c r="O78" s="24"/>
      <c r="P78" s="24">
        <f t="shared" si="390"/>
        <v>0</v>
      </c>
      <c r="Q78" s="63"/>
      <c r="R78" s="24"/>
      <c r="S78" s="24">
        <v>0</v>
      </c>
      <c r="T78" s="24"/>
      <c r="U78" s="24">
        <f t="shared" si="391"/>
        <v>0</v>
      </c>
      <c r="V78" s="63"/>
      <c r="W78" s="24"/>
      <c r="X78" s="24">
        <v>0</v>
      </c>
      <c r="Y78" s="24"/>
      <c r="Z78" s="24">
        <f t="shared" si="392"/>
        <v>0</v>
      </c>
      <c r="AA78" s="63"/>
      <c r="AB78" s="24">
        <f t="shared" ref="AB78:AC78" si="404">INDEX($W78:$Y78,1,MATCH(AB$8,$W$8:$Y$8,0))-INDEX($R78:$T78,1,MATCH(AB$8,$R$8:$T$8,0))</f>
        <v>0</v>
      </c>
      <c r="AC78" s="24">
        <f t="shared" si="404"/>
        <v>0</v>
      </c>
      <c r="AD78" s="24"/>
      <c r="AE78" s="24">
        <f t="shared" si="394"/>
        <v>0</v>
      </c>
      <c r="AF78" s="63"/>
      <c r="AG78" s="24"/>
      <c r="AH78" s="24">
        <v>0</v>
      </c>
      <c r="AI78" s="24"/>
      <c r="AJ78" s="24">
        <f t="shared" si="395"/>
        <v>0</v>
      </c>
      <c r="AK78" s="63"/>
      <c r="AL78" s="24"/>
      <c r="AM78" s="24">
        <v>0</v>
      </c>
      <c r="AN78" s="24"/>
      <c r="AO78" s="24">
        <f t="shared" si="396"/>
        <v>0</v>
      </c>
      <c r="AP78" s="63"/>
      <c r="AQ78" s="24"/>
      <c r="AR78" s="24">
        <v>0</v>
      </c>
      <c r="AS78" s="24"/>
      <c r="AT78" s="24">
        <f t="shared" si="397"/>
        <v>0</v>
      </c>
      <c r="AU78" s="63"/>
      <c r="AV78" s="24"/>
      <c r="AW78" s="24">
        <v>0</v>
      </c>
      <c r="AX78" s="24"/>
      <c r="AY78" s="24">
        <f t="shared" si="398"/>
        <v>0</v>
      </c>
      <c r="AZ78" s="63"/>
    </row>
    <row r="79" spans="1:52" ht="12" customHeight="1" outlineLevel="1" x14ac:dyDescent="0.3">
      <c r="A79" s="6"/>
      <c r="B79" s="2"/>
      <c r="C79" s="24"/>
      <c r="D79" s="24"/>
      <c r="E79" s="24"/>
      <c r="F79" s="24"/>
      <c r="G79" s="63"/>
      <c r="H79" s="24"/>
      <c r="I79" s="24"/>
      <c r="J79" s="24"/>
      <c r="K79" s="24"/>
      <c r="L79" s="63"/>
      <c r="M79" s="20"/>
      <c r="N79" s="20"/>
      <c r="O79" s="20"/>
      <c r="P79" s="24"/>
      <c r="Q79" s="63"/>
      <c r="R79" s="24"/>
      <c r="S79" s="24"/>
      <c r="T79" s="24"/>
      <c r="U79" s="24"/>
      <c r="V79" s="63"/>
      <c r="W79" s="24"/>
      <c r="X79" s="24"/>
      <c r="Y79" s="24"/>
      <c r="Z79" s="24"/>
      <c r="AA79" s="63"/>
      <c r="AB79" s="20"/>
      <c r="AC79" s="20"/>
      <c r="AD79" s="20"/>
      <c r="AE79" s="24"/>
      <c r="AF79" s="63"/>
      <c r="AG79" s="24"/>
      <c r="AH79" s="24"/>
      <c r="AI79" s="24"/>
      <c r="AJ79" s="24"/>
      <c r="AK79" s="63"/>
      <c r="AL79" s="24"/>
      <c r="AM79" s="24"/>
      <c r="AN79" s="24"/>
      <c r="AO79" s="24"/>
      <c r="AP79" s="63"/>
      <c r="AQ79" s="24"/>
      <c r="AR79" s="24"/>
      <c r="AS79" s="24"/>
      <c r="AT79" s="24"/>
      <c r="AU79" s="63"/>
      <c r="AV79" s="24"/>
      <c r="AW79" s="24"/>
      <c r="AX79" s="24"/>
      <c r="AY79" s="24"/>
      <c r="AZ79" s="63"/>
    </row>
    <row r="80" spans="1:52" ht="12" customHeight="1" outlineLevel="1" x14ac:dyDescent="0.3">
      <c r="A80" s="39" t="s">
        <v>67</v>
      </c>
      <c r="B80" s="2"/>
      <c r="C80" s="24"/>
      <c r="D80" s="24"/>
      <c r="E80" s="24"/>
      <c r="F80" s="24"/>
      <c r="G80" s="63"/>
      <c r="H80" s="24"/>
      <c r="I80" s="24"/>
      <c r="J80" s="24"/>
      <c r="K80" s="24"/>
      <c r="L80" s="63"/>
      <c r="M80" s="20"/>
      <c r="N80" s="20"/>
      <c r="O80" s="20"/>
      <c r="P80" s="24"/>
      <c r="Q80" s="63"/>
      <c r="R80" s="24"/>
      <c r="S80" s="24"/>
      <c r="T80" s="24"/>
      <c r="U80" s="24"/>
      <c r="V80" s="63"/>
      <c r="W80" s="24"/>
      <c r="X80" s="24"/>
      <c r="Y80" s="24"/>
      <c r="Z80" s="24"/>
      <c r="AA80" s="63"/>
      <c r="AB80" s="20"/>
      <c r="AC80" s="20"/>
      <c r="AD80" s="20"/>
      <c r="AE80" s="24"/>
      <c r="AF80" s="63"/>
      <c r="AG80" s="24"/>
      <c r="AH80" s="24"/>
      <c r="AI80" s="24"/>
      <c r="AJ80" s="24"/>
      <c r="AK80" s="63"/>
      <c r="AL80" s="24"/>
      <c r="AM80" s="24"/>
      <c r="AN80" s="24"/>
      <c r="AO80" s="24"/>
      <c r="AP80" s="63"/>
      <c r="AQ80" s="24"/>
      <c r="AR80" s="24"/>
      <c r="AS80" s="24"/>
      <c r="AT80" s="24"/>
      <c r="AU80" s="63"/>
      <c r="AV80" s="24"/>
      <c r="AW80" s="24"/>
      <c r="AX80" s="24"/>
      <c r="AY80" s="24"/>
      <c r="AZ80" s="63"/>
    </row>
    <row r="81" spans="1:52" ht="12" customHeight="1" outlineLevel="1" x14ac:dyDescent="0.3">
      <c r="A81" s="6"/>
      <c r="B81" s="2" t="s">
        <v>68</v>
      </c>
      <c r="C81" s="47"/>
      <c r="D81" s="47">
        <v>42.945430107526903</v>
      </c>
      <c r="E81" s="47"/>
      <c r="F81" s="47">
        <f t="shared" ref="F81:F82" si="405">SUM(C81:E81)</f>
        <v>42.945430107526903</v>
      </c>
      <c r="G81" s="78"/>
      <c r="H81" s="47"/>
      <c r="I81" s="47">
        <v>42.945430107526903</v>
      </c>
      <c r="J81" s="47"/>
      <c r="K81" s="47">
        <f t="shared" ref="K81:K82" si="406">SUM(H81:J81)</f>
        <v>42.945430107526903</v>
      </c>
      <c r="L81" s="78"/>
      <c r="M81" s="47">
        <f t="shared" ref="M81:N81" si="407">INDEX($H81:$J81,1,MATCH(M$8,$H$8:$J$8,0))-INDEX($C81:$E81,1,MATCH(M$8,$C$8:$E$8,0))</f>
        <v>0</v>
      </c>
      <c r="N81" s="47">
        <f t="shared" si="407"/>
        <v>0</v>
      </c>
      <c r="O81" s="47"/>
      <c r="P81" s="47">
        <f t="shared" ref="P81:P82" si="408">SUM(M81:O81)</f>
        <v>0</v>
      </c>
      <c r="Q81" s="78"/>
      <c r="R81" s="47"/>
      <c r="S81" s="47">
        <v>42.475000000000001</v>
      </c>
      <c r="T81" s="47"/>
      <c r="U81" s="47">
        <f t="shared" ref="U81:U82" si="409">SUM(R81:T81)</f>
        <v>42.475000000000001</v>
      </c>
      <c r="V81" s="78"/>
      <c r="W81" s="47"/>
      <c r="X81" s="47">
        <v>46.475000000000001</v>
      </c>
      <c r="Y81" s="47"/>
      <c r="Z81" s="47">
        <f t="shared" ref="Z81:Z82" si="410">SUM(W81:Y81)</f>
        <v>46.475000000000001</v>
      </c>
      <c r="AA81" s="78"/>
      <c r="AB81" s="47">
        <f t="shared" ref="AB81:AC81" si="411">INDEX($W81:$Y81,1,MATCH(AB$8,$W$8:$Y$8,0))-INDEX($R81:$T81,1,MATCH(AB$8,$R$8:$T$8,0))</f>
        <v>0</v>
      </c>
      <c r="AC81" s="47">
        <f t="shared" si="411"/>
        <v>4</v>
      </c>
      <c r="AD81" s="47"/>
      <c r="AE81" s="47">
        <f t="shared" ref="AE81:AE82" si="412">SUM(AB81:AD81)</f>
        <v>4</v>
      </c>
      <c r="AF81" s="78"/>
      <c r="AG81" s="47"/>
      <c r="AH81" s="47">
        <v>46.475000000000001</v>
      </c>
      <c r="AI81" s="47"/>
      <c r="AJ81" s="47">
        <f t="shared" ref="AJ81:AJ82" si="413">SUM(AG81:AI81)</f>
        <v>46.475000000000001</v>
      </c>
      <c r="AK81" s="78"/>
      <c r="AL81" s="47"/>
      <c r="AM81" s="47">
        <v>46.475000000000001</v>
      </c>
      <c r="AN81" s="47"/>
      <c r="AO81" s="47">
        <f t="shared" ref="AO81:AO82" si="414">SUM(AL81:AN81)</f>
        <v>46.475000000000001</v>
      </c>
      <c r="AP81" s="78"/>
      <c r="AQ81" s="47"/>
      <c r="AR81" s="47">
        <v>46.475000000000001</v>
      </c>
      <c r="AS81" s="47"/>
      <c r="AT81" s="47">
        <f t="shared" ref="AT81:AT82" si="415">SUM(AQ81:AS81)</f>
        <v>46.475000000000001</v>
      </c>
      <c r="AU81" s="78"/>
      <c r="AV81" s="47"/>
      <c r="AW81" s="47">
        <v>46.475000000000001</v>
      </c>
      <c r="AX81" s="47"/>
      <c r="AY81" s="24">
        <f t="shared" ref="AY81:AY82" si="416">SUM(AV81:AX81)</f>
        <v>46.475000000000001</v>
      </c>
      <c r="AZ81" s="78"/>
    </row>
    <row r="82" spans="1:52" ht="12" customHeight="1" outlineLevel="1" x14ac:dyDescent="0.3">
      <c r="A82" s="6"/>
      <c r="B82" s="2" t="s">
        <v>69</v>
      </c>
      <c r="C82" s="24"/>
      <c r="D82" s="24">
        <v>30.610215053763401</v>
      </c>
      <c r="E82" s="24"/>
      <c r="F82" s="24">
        <f t="shared" si="405"/>
        <v>30.610215053763401</v>
      </c>
      <c r="G82" s="63"/>
      <c r="H82" s="24"/>
      <c r="I82" s="24">
        <v>30.610215053763401</v>
      </c>
      <c r="J82" s="24"/>
      <c r="K82" s="24">
        <f t="shared" si="406"/>
        <v>30.610215053763401</v>
      </c>
      <c r="L82" s="63"/>
      <c r="M82" s="24">
        <f t="shared" ref="M82:N82" si="417">INDEX($H82:$J82,1,MATCH(M$8,$H$8:$J$8,0))-INDEX($C82:$E82,1,MATCH(M$8,$C$8:$E$8,0))</f>
        <v>0</v>
      </c>
      <c r="N82" s="24">
        <f t="shared" si="417"/>
        <v>0</v>
      </c>
      <c r="O82" s="20"/>
      <c r="P82" s="24">
        <f t="shared" si="408"/>
        <v>0</v>
      </c>
      <c r="Q82" s="63"/>
      <c r="R82" s="24"/>
      <c r="S82" s="24">
        <v>30</v>
      </c>
      <c r="T82" s="24"/>
      <c r="U82" s="24">
        <f t="shared" si="409"/>
        <v>30</v>
      </c>
      <c r="V82" s="63"/>
      <c r="W82" s="24"/>
      <c r="X82" s="24">
        <v>32</v>
      </c>
      <c r="Y82" s="24"/>
      <c r="Z82" s="24">
        <f t="shared" si="410"/>
        <v>32</v>
      </c>
      <c r="AA82" s="63"/>
      <c r="AB82" s="24">
        <f t="shared" ref="AB82:AC82" si="418">INDEX($W82:$Y82,1,MATCH(AB$8,$W$8:$Y$8,0))-INDEX($R82:$T82,1,MATCH(AB$8,$R$8:$T$8,0))</f>
        <v>0</v>
      </c>
      <c r="AC82" s="24">
        <f t="shared" si="418"/>
        <v>2</v>
      </c>
      <c r="AD82" s="20"/>
      <c r="AE82" s="24">
        <f t="shared" si="412"/>
        <v>2</v>
      </c>
      <c r="AF82" s="63"/>
      <c r="AG82" s="24"/>
      <c r="AH82" s="24">
        <v>32</v>
      </c>
      <c r="AI82" s="24"/>
      <c r="AJ82" s="24">
        <f t="shared" si="413"/>
        <v>32</v>
      </c>
      <c r="AK82" s="63"/>
      <c r="AL82" s="24"/>
      <c r="AM82" s="24">
        <v>32</v>
      </c>
      <c r="AN82" s="24"/>
      <c r="AO82" s="24">
        <f t="shared" si="414"/>
        <v>32</v>
      </c>
      <c r="AP82" s="63"/>
      <c r="AQ82" s="24"/>
      <c r="AR82" s="24">
        <v>32</v>
      </c>
      <c r="AS82" s="24"/>
      <c r="AT82" s="24">
        <f t="shared" si="415"/>
        <v>32</v>
      </c>
      <c r="AU82" s="63"/>
      <c r="AV82" s="24"/>
      <c r="AW82" s="24">
        <v>32</v>
      </c>
      <c r="AX82" s="24"/>
      <c r="AY82" s="24">
        <f t="shared" si="416"/>
        <v>32</v>
      </c>
      <c r="AZ82" s="63"/>
    </row>
    <row r="83" spans="1:52" ht="12" customHeight="1" outlineLevel="1" x14ac:dyDescent="0.3">
      <c r="A83" s="6"/>
      <c r="B83" s="2" t="s">
        <v>70</v>
      </c>
      <c r="C83" s="24"/>
      <c r="D83" s="24">
        <v>0.03</v>
      </c>
      <c r="E83" s="24"/>
      <c r="F83" s="24"/>
      <c r="G83" s="63"/>
      <c r="H83" s="24"/>
      <c r="I83" s="24">
        <v>0.03</v>
      </c>
      <c r="J83" s="24"/>
      <c r="K83" s="24"/>
      <c r="L83" s="63"/>
      <c r="M83" s="24">
        <f t="shared" ref="M83:N83" si="419">INDEX($H83:$J83,1,MATCH(M$8,$H$8:$J$8,0))-INDEX($C83:$E83,1,MATCH(M$8,$C$8:$E$8,0))</f>
        <v>0</v>
      </c>
      <c r="N83" s="24">
        <f t="shared" si="419"/>
        <v>0</v>
      </c>
      <c r="O83" s="20"/>
      <c r="P83" s="24"/>
      <c r="Q83" s="63"/>
      <c r="R83" s="24"/>
      <c r="S83" s="24">
        <v>0.01</v>
      </c>
      <c r="T83" s="24"/>
      <c r="U83" s="24"/>
      <c r="V83" s="63"/>
      <c r="W83" s="24"/>
      <c r="X83" s="24">
        <v>0.01</v>
      </c>
      <c r="Y83" s="24"/>
      <c r="Z83" s="24"/>
      <c r="AA83" s="63"/>
      <c r="AB83" s="24">
        <f t="shared" ref="AB83:AC83" si="420">INDEX($W83:$Y83,1,MATCH(AB$8,$W$8:$Y$8,0))-INDEX($R83:$T83,1,MATCH(AB$8,$R$8:$T$8,0))</f>
        <v>0</v>
      </c>
      <c r="AC83" s="24">
        <f t="shared" si="420"/>
        <v>0</v>
      </c>
      <c r="AD83" s="20"/>
      <c r="AE83" s="24"/>
      <c r="AF83" s="63"/>
      <c r="AG83" s="24"/>
      <c r="AH83" s="24">
        <v>0.03</v>
      </c>
      <c r="AI83" s="24"/>
      <c r="AJ83" s="24"/>
      <c r="AK83" s="63"/>
      <c r="AL83" s="24"/>
      <c r="AM83" s="24">
        <v>0.03</v>
      </c>
      <c r="AN83" s="24"/>
      <c r="AO83" s="24"/>
      <c r="AP83" s="63"/>
      <c r="AQ83" s="24"/>
      <c r="AR83" s="24">
        <v>0.03</v>
      </c>
      <c r="AS83" s="24"/>
      <c r="AT83" s="24"/>
      <c r="AU83" s="63"/>
      <c r="AV83" s="24"/>
      <c r="AW83" s="24">
        <v>0.03</v>
      </c>
      <c r="AX83" s="24"/>
      <c r="AY83" s="24"/>
      <c r="AZ83" s="63"/>
    </row>
    <row r="84" spans="1:52" ht="12" customHeight="1" outlineLevel="1" x14ac:dyDescent="0.3">
      <c r="A84" s="6"/>
      <c r="B84" s="2" t="s">
        <v>71</v>
      </c>
      <c r="C84" s="24"/>
      <c r="D84" s="24">
        <v>180</v>
      </c>
      <c r="E84" s="24"/>
      <c r="F84" s="24"/>
      <c r="G84" s="63"/>
      <c r="H84" s="24"/>
      <c r="I84" s="24">
        <v>180</v>
      </c>
      <c r="J84" s="24"/>
      <c r="K84" s="24"/>
      <c r="L84" s="63"/>
      <c r="M84" s="24">
        <f t="shared" ref="M84:N84" si="421">INDEX($H84:$J84,1,MATCH(M$8,$H$8:$J$8,0))-INDEX($C84:$E84,1,MATCH(M$8,$C$8:$E$8,0))</f>
        <v>0</v>
      </c>
      <c r="N84" s="24">
        <f t="shared" si="421"/>
        <v>0</v>
      </c>
      <c r="O84" s="20"/>
      <c r="P84" s="24"/>
      <c r="Q84" s="63"/>
      <c r="R84" s="24"/>
      <c r="S84" s="24">
        <v>180</v>
      </c>
      <c r="T84" s="24"/>
      <c r="U84" s="24"/>
      <c r="V84" s="63"/>
      <c r="W84" s="24"/>
      <c r="X84" s="24">
        <v>180</v>
      </c>
      <c r="Y84" s="24"/>
      <c r="Z84" s="24"/>
      <c r="AA84" s="63"/>
      <c r="AB84" s="24">
        <f t="shared" ref="AB84:AC84" si="422">INDEX($W84:$Y84,1,MATCH(AB$8,$W$8:$Y$8,0))-INDEX($R84:$T84,1,MATCH(AB$8,$R$8:$T$8,0))</f>
        <v>0</v>
      </c>
      <c r="AC84" s="24">
        <f t="shared" si="422"/>
        <v>0</v>
      </c>
      <c r="AD84" s="20"/>
      <c r="AE84" s="24"/>
      <c r="AF84" s="63"/>
      <c r="AG84" s="24"/>
      <c r="AH84" s="24">
        <v>180</v>
      </c>
      <c r="AI84" s="24"/>
      <c r="AJ84" s="24"/>
      <c r="AK84" s="63"/>
      <c r="AL84" s="24"/>
      <c r="AM84" s="24">
        <v>180</v>
      </c>
      <c r="AN84" s="24"/>
      <c r="AO84" s="24"/>
      <c r="AP84" s="63"/>
      <c r="AQ84" s="24"/>
      <c r="AR84" s="24">
        <v>180</v>
      </c>
      <c r="AS84" s="24"/>
      <c r="AT84" s="24"/>
      <c r="AU84" s="63"/>
      <c r="AV84" s="24"/>
      <c r="AW84" s="24">
        <v>180</v>
      </c>
      <c r="AX84" s="24"/>
      <c r="AY84" s="24"/>
      <c r="AZ84" s="63"/>
    </row>
    <row r="85" spans="1:52" ht="12" customHeight="1" outlineLevel="1" x14ac:dyDescent="0.3">
      <c r="A85" s="6"/>
      <c r="B85" s="2" t="s">
        <v>72</v>
      </c>
      <c r="C85" s="35"/>
      <c r="D85" s="35"/>
      <c r="E85" s="35"/>
      <c r="F85" s="35"/>
      <c r="G85" s="70"/>
      <c r="H85" s="35"/>
      <c r="I85" s="35"/>
      <c r="J85" s="35"/>
      <c r="K85" s="35"/>
      <c r="L85" s="70"/>
      <c r="M85" s="35">
        <f t="shared" ref="M85:N85" si="423">INDEX($H85:$J85,1,MATCH(M$8,$H$8:$J$8,0))-INDEX($C85:$E85,1,MATCH(M$8,$C$8:$E$8,0))</f>
        <v>0</v>
      </c>
      <c r="N85" s="35">
        <f t="shared" si="423"/>
        <v>0</v>
      </c>
      <c r="O85" s="20"/>
      <c r="P85" s="35"/>
      <c r="Q85" s="70"/>
      <c r="R85" s="35"/>
      <c r="S85" s="35"/>
      <c r="T85" s="35"/>
      <c r="U85" s="35"/>
      <c r="V85" s="70"/>
      <c r="W85" s="35"/>
      <c r="X85" s="35">
        <v>0</v>
      </c>
      <c r="Y85" s="35"/>
      <c r="Z85" s="35"/>
      <c r="AA85" s="70"/>
      <c r="AB85" s="35">
        <f t="shared" ref="AB85:AC85" si="424">INDEX($W85:$Y85,1,MATCH(AB$8,$W$8:$Y$8,0))-INDEX($R85:$T85,1,MATCH(AB$8,$R$8:$T$8,0))</f>
        <v>0</v>
      </c>
      <c r="AC85" s="35">
        <f t="shared" si="424"/>
        <v>0</v>
      </c>
      <c r="AD85" s="20"/>
      <c r="AE85" s="35"/>
      <c r="AF85" s="70"/>
      <c r="AG85" s="35"/>
      <c r="AH85" s="35">
        <v>0</v>
      </c>
      <c r="AI85" s="35"/>
      <c r="AJ85" s="35"/>
      <c r="AK85" s="70"/>
      <c r="AL85" s="35"/>
      <c r="AM85" s="35">
        <v>0</v>
      </c>
      <c r="AN85" s="35"/>
      <c r="AO85" s="35"/>
      <c r="AP85" s="70"/>
      <c r="AQ85" s="35"/>
      <c r="AR85" s="35">
        <v>0</v>
      </c>
      <c r="AS85" s="35"/>
      <c r="AT85" s="35"/>
      <c r="AU85" s="70"/>
      <c r="AV85" s="35"/>
      <c r="AW85" s="35">
        <v>0</v>
      </c>
      <c r="AX85" s="35"/>
      <c r="AY85" s="24"/>
      <c r="AZ85" s="70"/>
    </row>
    <row r="86" spans="1:52" ht="12" customHeight="1" x14ac:dyDescent="0.3">
      <c r="A86" s="39"/>
      <c r="B86" s="2"/>
      <c r="C86" s="20"/>
      <c r="D86" s="20"/>
      <c r="E86" s="20"/>
      <c r="F86" s="20"/>
      <c r="G86" s="62"/>
      <c r="H86" s="20"/>
      <c r="I86" s="20"/>
      <c r="J86" s="20"/>
      <c r="K86" s="20"/>
      <c r="L86" s="62"/>
      <c r="M86" s="20"/>
      <c r="N86" s="20"/>
      <c r="O86" s="20"/>
      <c r="P86" s="20"/>
      <c r="Q86" s="62"/>
      <c r="R86" s="20"/>
      <c r="S86" s="20"/>
      <c r="T86" s="20"/>
      <c r="U86" s="20"/>
      <c r="V86" s="62"/>
      <c r="W86" s="20"/>
      <c r="X86" s="20"/>
      <c r="Y86" s="20"/>
      <c r="Z86" s="20"/>
      <c r="AA86" s="62"/>
      <c r="AB86" s="20"/>
      <c r="AC86" s="20"/>
      <c r="AD86" s="20"/>
      <c r="AE86" s="20"/>
      <c r="AF86" s="62"/>
      <c r="AG86" s="20"/>
      <c r="AH86" s="20"/>
      <c r="AI86" s="20"/>
      <c r="AJ86" s="20"/>
      <c r="AK86" s="62"/>
      <c r="AL86" s="20"/>
      <c r="AM86" s="20"/>
      <c r="AN86" s="20"/>
      <c r="AO86" s="20"/>
      <c r="AP86" s="62"/>
      <c r="AQ86" s="20"/>
      <c r="AR86" s="20"/>
      <c r="AS86" s="20"/>
      <c r="AT86" s="20"/>
      <c r="AU86" s="62"/>
      <c r="AV86" s="20"/>
      <c r="AW86" s="20"/>
      <c r="AX86" s="20"/>
      <c r="AY86" s="24"/>
      <c r="AZ86" s="62"/>
    </row>
    <row r="87" spans="1:52" ht="12" customHeight="1" x14ac:dyDescent="0.3">
      <c r="A87" s="39" t="s">
        <v>73</v>
      </c>
      <c r="B87" s="6"/>
      <c r="C87" s="23"/>
      <c r="D87" s="23"/>
      <c r="E87" s="23"/>
      <c r="F87" s="23"/>
      <c r="G87" s="64"/>
      <c r="H87" s="23"/>
      <c r="I87" s="23"/>
      <c r="J87" s="23"/>
      <c r="K87" s="23"/>
      <c r="L87" s="64"/>
      <c r="M87" s="23"/>
      <c r="N87" s="23"/>
      <c r="O87" s="23"/>
      <c r="P87" s="23"/>
      <c r="Q87" s="64"/>
      <c r="R87" s="23"/>
      <c r="S87" s="23"/>
      <c r="T87" s="23"/>
      <c r="U87" s="23"/>
      <c r="V87" s="64"/>
      <c r="W87" s="23"/>
      <c r="X87" s="23"/>
      <c r="Y87" s="23"/>
      <c r="Z87" s="23"/>
      <c r="AA87" s="64"/>
      <c r="AB87" s="23"/>
      <c r="AC87" s="23"/>
      <c r="AD87" s="23"/>
      <c r="AE87" s="23"/>
      <c r="AF87" s="64"/>
      <c r="AG87" s="23"/>
      <c r="AH87" s="23"/>
      <c r="AI87" s="23"/>
      <c r="AJ87" s="23"/>
      <c r="AK87" s="64"/>
      <c r="AL87" s="23"/>
      <c r="AM87" s="23"/>
      <c r="AN87" s="23"/>
      <c r="AO87" s="23"/>
      <c r="AP87" s="64"/>
      <c r="AQ87" s="23"/>
      <c r="AR87" s="23"/>
      <c r="AS87" s="23"/>
      <c r="AT87" s="23"/>
      <c r="AU87" s="64"/>
      <c r="AV87" s="23"/>
      <c r="AW87" s="23"/>
      <c r="AX87" s="23"/>
      <c r="AY87" s="24"/>
      <c r="AZ87" s="64"/>
    </row>
    <row r="88" spans="1:52" ht="12" customHeight="1" x14ac:dyDescent="0.3">
      <c r="A88" s="48"/>
      <c r="B88" s="30"/>
      <c r="C88" s="23"/>
      <c r="D88" s="23"/>
      <c r="E88" s="23"/>
      <c r="F88" s="23"/>
      <c r="G88" s="64"/>
      <c r="H88" s="23"/>
      <c r="I88" s="23"/>
      <c r="J88" s="23"/>
      <c r="K88" s="23"/>
      <c r="L88" s="64"/>
      <c r="M88" s="23"/>
      <c r="N88" s="23"/>
      <c r="O88" s="23"/>
      <c r="P88" s="23"/>
      <c r="Q88" s="64"/>
      <c r="R88" s="23"/>
      <c r="S88" s="23"/>
      <c r="T88" s="23"/>
      <c r="U88" s="23"/>
      <c r="V88" s="64"/>
      <c r="W88" s="23"/>
      <c r="X88" s="23"/>
      <c r="Y88" s="23"/>
      <c r="Z88" s="23"/>
      <c r="AA88" s="64"/>
      <c r="AB88" s="23"/>
      <c r="AC88" s="23"/>
      <c r="AD88" s="23"/>
      <c r="AE88" s="23"/>
      <c r="AF88" s="64"/>
      <c r="AG88" s="23"/>
      <c r="AH88" s="23"/>
      <c r="AI88" s="23"/>
      <c r="AJ88" s="23"/>
      <c r="AK88" s="64"/>
      <c r="AL88" s="23"/>
      <c r="AM88" s="23"/>
      <c r="AN88" s="23"/>
      <c r="AO88" s="23"/>
      <c r="AP88" s="64"/>
      <c r="AQ88" s="23"/>
      <c r="AR88" s="23"/>
      <c r="AS88" s="23"/>
      <c r="AT88" s="23"/>
      <c r="AU88" s="64"/>
      <c r="AV88" s="23"/>
      <c r="AW88" s="23"/>
      <c r="AX88" s="23"/>
      <c r="AY88" s="24"/>
      <c r="AZ88" s="64"/>
    </row>
    <row r="89" spans="1:52" ht="12" customHeight="1" x14ac:dyDescent="0.3">
      <c r="A89" s="49" t="s">
        <v>19</v>
      </c>
      <c r="B89" s="20"/>
      <c r="C89" s="24"/>
      <c r="D89" s="24"/>
      <c r="E89" s="24"/>
      <c r="F89" s="24"/>
      <c r="G89" s="63"/>
      <c r="H89" s="24"/>
      <c r="I89" s="24"/>
      <c r="J89" s="24"/>
      <c r="K89" s="24"/>
      <c r="L89" s="63"/>
      <c r="M89" s="24"/>
      <c r="N89" s="24"/>
      <c r="O89" s="24"/>
      <c r="P89" s="24"/>
      <c r="Q89" s="63"/>
      <c r="R89" s="24"/>
      <c r="S89" s="24"/>
      <c r="T89" s="24"/>
      <c r="U89" s="24"/>
      <c r="V89" s="63"/>
      <c r="W89" s="24"/>
      <c r="X89" s="24"/>
      <c r="Y89" s="24"/>
      <c r="Z89" s="24"/>
      <c r="AA89" s="63"/>
      <c r="AB89" s="24"/>
      <c r="AC89" s="24"/>
      <c r="AD89" s="24"/>
      <c r="AE89" s="24"/>
      <c r="AF89" s="63"/>
      <c r="AG89" s="24"/>
      <c r="AH89" s="24"/>
      <c r="AI89" s="24"/>
      <c r="AJ89" s="24"/>
      <c r="AK89" s="63"/>
      <c r="AL89" s="24"/>
      <c r="AM89" s="24"/>
      <c r="AN89" s="24"/>
      <c r="AO89" s="24"/>
      <c r="AP89" s="63"/>
      <c r="AQ89" s="24"/>
      <c r="AR89" s="24"/>
      <c r="AS89" s="24"/>
      <c r="AT89" s="24"/>
      <c r="AU89" s="63"/>
      <c r="AV89" s="24"/>
      <c r="AW89" s="24"/>
      <c r="AX89" s="23"/>
      <c r="AY89" s="24"/>
      <c r="AZ89" s="64"/>
    </row>
    <row r="90" spans="1:52" ht="12" hidden="1" customHeight="1" x14ac:dyDescent="0.3">
      <c r="A90" s="50" t="s">
        <v>74</v>
      </c>
      <c r="B90" s="50"/>
      <c r="C90" s="24"/>
      <c r="D90" s="24"/>
      <c r="E90" s="24"/>
      <c r="F90" s="24">
        <f t="shared" ref="F90:F132" si="425">SUM(C90:E90)</f>
        <v>0</v>
      </c>
      <c r="G90" s="63"/>
      <c r="H90" s="24"/>
      <c r="I90" s="24"/>
      <c r="J90" s="24"/>
      <c r="K90" s="24">
        <f t="shared" ref="K90:K132" si="426">SUM(H90:J90)</f>
        <v>0</v>
      </c>
      <c r="L90" s="63"/>
      <c r="M90" s="24">
        <f t="shared" ref="M90:N90" si="427">INDEX($H90:$J90,1,MATCH(M$8,$H$8:$J$8,0))-INDEX($C90:$E90,1,MATCH(M$8,$C$8:$E$8,0))</f>
        <v>0</v>
      </c>
      <c r="N90" s="24">
        <f t="shared" si="427"/>
        <v>0</v>
      </c>
      <c r="O90" s="24"/>
      <c r="P90" s="24">
        <f t="shared" ref="P90:P132" si="428">SUM(M90:O90)</f>
        <v>0</v>
      </c>
      <c r="Q90" s="63"/>
      <c r="R90" s="24"/>
      <c r="S90" s="24"/>
      <c r="T90" s="24"/>
      <c r="U90" s="24">
        <f t="shared" ref="U90:U132" si="429">SUM(R90:T90)</f>
        <v>0</v>
      </c>
      <c r="V90" s="63"/>
      <c r="W90" s="24"/>
      <c r="X90" s="24"/>
      <c r="Y90" s="24"/>
      <c r="Z90" s="24">
        <f t="shared" ref="Z90:Z132" si="430">SUM(W90:Y90)</f>
        <v>0</v>
      </c>
      <c r="AA90" s="63"/>
      <c r="AB90" s="24">
        <f t="shared" ref="AB90:AC90" si="431">INDEX($W90:$Y90,1,MATCH(AB$8,$W$8:$Y$8,0))-INDEX($R90:$T90,1,MATCH(AB$8,$R$8:$T$8,0))</f>
        <v>0</v>
      </c>
      <c r="AC90" s="24">
        <f t="shared" si="431"/>
        <v>0</v>
      </c>
      <c r="AD90" s="24"/>
      <c r="AE90" s="24">
        <f t="shared" ref="AE90:AE132" si="432">SUM(AB90:AD90)</f>
        <v>0</v>
      </c>
      <c r="AF90" s="63"/>
      <c r="AG90" s="24"/>
      <c r="AH90" s="24"/>
      <c r="AI90" s="24"/>
      <c r="AJ90" s="24">
        <f t="shared" ref="AJ90:AJ132" si="433">SUM(AG90:AI90)</f>
        <v>0</v>
      </c>
      <c r="AK90" s="63"/>
      <c r="AL90" s="24"/>
      <c r="AM90" s="24"/>
      <c r="AN90" s="24"/>
      <c r="AO90" s="24">
        <f t="shared" ref="AO90:AO132" si="434">SUM(AL90:AN90)</f>
        <v>0</v>
      </c>
      <c r="AP90" s="63"/>
      <c r="AQ90" s="24"/>
      <c r="AR90" s="24"/>
      <c r="AS90" s="24"/>
      <c r="AT90" s="24">
        <f t="shared" ref="AT90:AT132" si="435">SUM(AQ90:AS90)</f>
        <v>0</v>
      </c>
      <c r="AU90" s="63"/>
      <c r="AV90" s="24"/>
      <c r="AW90" s="24"/>
      <c r="AX90" s="23"/>
      <c r="AY90" s="24">
        <f t="shared" ref="AY90:AY132" si="436">SUM(AV90:AX90)</f>
        <v>0</v>
      </c>
      <c r="AZ90" s="64"/>
    </row>
    <row r="91" spans="1:52" ht="12" hidden="1" customHeight="1" x14ac:dyDescent="0.3">
      <c r="A91" s="50">
        <v>43000</v>
      </c>
      <c r="B91" s="50" t="s">
        <v>75</v>
      </c>
      <c r="C91" s="24"/>
      <c r="D91" s="24">
        <v>0</v>
      </c>
      <c r="E91" s="24"/>
      <c r="F91" s="24">
        <f t="shared" si="425"/>
        <v>0</v>
      </c>
      <c r="G91" s="63"/>
      <c r="H91" s="24"/>
      <c r="I91" s="24">
        <v>0</v>
      </c>
      <c r="J91" s="24"/>
      <c r="K91" s="24">
        <f t="shared" si="426"/>
        <v>0</v>
      </c>
      <c r="L91" s="63"/>
      <c r="M91" s="24">
        <f t="shared" ref="M91:N91" si="437">INDEX($H91:$J91,1,MATCH(M$8,$H$8:$J$8,0))-INDEX($C91:$E91,1,MATCH(M$8,$C$8:$E$8,0))</f>
        <v>0</v>
      </c>
      <c r="N91" s="24">
        <f t="shared" si="437"/>
        <v>0</v>
      </c>
      <c r="O91" s="24"/>
      <c r="P91" s="24">
        <f t="shared" si="428"/>
        <v>0</v>
      </c>
      <c r="Q91" s="63"/>
      <c r="R91" s="24"/>
      <c r="S91" s="24">
        <v>0</v>
      </c>
      <c r="T91" s="24"/>
      <c r="U91" s="24">
        <f t="shared" si="429"/>
        <v>0</v>
      </c>
      <c r="V91" s="63"/>
      <c r="W91" s="24"/>
      <c r="X91" s="24">
        <v>0</v>
      </c>
      <c r="Y91" s="24"/>
      <c r="Z91" s="24">
        <f t="shared" si="430"/>
        <v>0</v>
      </c>
      <c r="AA91" s="63"/>
      <c r="AB91" s="24">
        <f t="shared" ref="AB91:AC91" si="438">INDEX($W91:$Y91,1,MATCH(AB$8,$W$8:$Y$8,0))-INDEX($R91:$T91,1,MATCH(AB$8,$R$8:$T$8,0))</f>
        <v>0</v>
      </c>
      <c r="AC91" s="24">
        <f t="shared" si="438"/>
        <v>0</v>
      </c>
      <c r="AD91" s="24"/>
      <c r="AE91" s="24">
        <f t="shared" si="432"/>
        <v>0</v>
      </c>
      <c r="AF91" s="63"/>
      <c r="AG91" s="24"/>
      <c r="AH91" s="24">
        <v>0</v>
      </c>
      <c r="AI91" s="24"/>
      <c r="AJ91" s="24">
        <f t="shared" si="433"/>
        <v>0</v>
      </c>
      <c r="AK91" s="63"/>
      <c r="AL91" s="24"/>
      <c r="AM91" s="24">
        <v>0</v>
      </c>
      <c r="AN91" s="24"/>
      <c r="AO91" s="24">
        <f t="shared" si="434"/>
        <v>0</v>
      </c>
      <c r="AP91" s="63"/>
      <c r="AQ91" s="24"/>
      <c r="AR91" s="24">
        <v>0</v>
      </c>
      <c r="AS91" s="24"/>
      <c r="AT91" s="24">
        <f t="shared" si="435"/>
        <v>0</v>
      </c>
      <c r="AU91" s="63"/>
      <c r="AV91" s="24"/>
      <c r="AW91" s="24">
        <v>0</v>
      </c>
      <c r="AX91" s="23"/>
      <c r="AY91" s="24">
        <f t="shared" si="436"/>
        <v>0</v>
      </c>
      <c r="AZ91" s="64"/>
    </row>
    <row r="92" spans="1:52" ht="12" hidden="1" customHeight="1" x14ac:dyDescent="0.3">
      <c r="A92" s="50">
        <v>43500</v>
      </c>
      <c r="B92" s="50" t="s">
        <v>76</v>
      </c>
      <c r="C92" s="24"/>
      <c r="D92" s="24">
        <v>0</v>
      </c>
      <c r="E92" s="24"/>
      <c r="F92" s="24">
        <f t="shared" si="425"/>
        <v>0</v>
      </c>
      <c r="G92" s="63"/>
      <c r="H92" s="24"/>
      <c r="I92" s="24">
        <v>0</v>
      </c>
      <c r="J92" s="24"/>
      <c r="K92" s="24">
        <f t="shared" si="426"/>
        <v>0</v>
      </c>
      <c r="L92" s="63"/>
      <c r="M92" s="24">
        <f t="shared" ref="M92:N92" si="439">INDEX($H92:$J92,1,MATCH(M$8,$H$8:$J$8,0))-INDEX($C92:$E92,1,MATCH(M$8,$C$8:$E$8,0))</f>
        <v>0</v>
      </c>
      <c r="N92" s="24">
        <f t="shared" si="439"/>
        <v>0</v>
      </c>
      <c r="O92" s="24"/>
      <c r="P92" s="24">
        <f t="shared" si="428"/>
        <v>0</v>
      </c>
      <c r="Q92" s="63"/>
      <c r="R92" s="24"/>
      <c r="S92" s="24">
        <v>0</v>
      </c>
      <c r="T92" s="24"/>
      <c r="U92" s="24">
        <f t="shared" si="429"/>
        <v>0</v>
      </c>
      <c r="V92" s="63"/>
      <c r="W92" s="24"/>
      <c r="X92" s="24">
        <v>0</v>
      </c>
      <c r="Y92" s="24"/>
      <c r="Z92" s="24">
        <f t="shared" si="430"/>
        <v>0</v>
      </c>
      <c r="AA92" s="63"/>
      <c r="AB92" s="24">
        <f t="shared" ref="AB92:AC92" si="440">INDEX($W92:$Y92,1,MATCH(AB$8,$W$8:$Y$8,0))-INDEX($R92:$T92,1,MATCH(AB$8,$R$8:$T$8,0))</f>
        <v>0</v>
      </c>
      <c r="AC92" s="24">
        <f t="shared" si="440"/>
        <v>0</v>
      </c>
      <c r="AD92" s="24"/>
      <c r="AE92" s="24">
        <f t="shared" si="432"/>
        <v>0</v>
      </c>
      <c r="AF92" s="63"/>
      <c r="AG92" s="24"/>
      <c r="AH92" s="24">
        <v>0</v>
      </c>
      <c r="AI92" s="24"/>
      <c r="AJ92" s="24">
        <f t="shared" si="433"/>
        <v>0</v>
      </c>
      <c r="AK92" s="63"/>
      <c r="AL92" s="24"/>
      <c r="AM92" s="24">
        <v>0</v>
      </c>
      <c r="AN92" s="24"/>
      <c r="AO92" s="24">
        <f t="shared" si="434"/>
        <v>0</v>
      </c>
      <c r="AP92" s="63"/>
      <c r="AQ92" s="24"/>
      <c r="AR92" s="24">
        <v>0</v>
      </c>
      <c r="AS92" s="24"/>
      <c r="AT92" s="24">
        <f t="shared" si="435"/>
        <v>0</v>
      </c>
      <c r="AU92" s="63"/>
      <c r="AV92" s="24"/>
      <c r="AW92" s="24">
        <v>0</v>
      </c>
      <c r="AX92" s="23"/>
      <c r="AY92" s="24">
        <f t="shared" si="436"/>
        <v>0</v>
      </c>
      <c r="AZ92" s="64"/>
    </row>
    <row r="93" spans="1:52" ht="12" hidden="1" customHeight="1" x14ac:dyDescent="0.3">
      <c r="A93" s="50">
        <v>43511</v>
      </c>
      <c r="B93" s="50" t="s">
        <v>77</v>
      </c>
      <c r="C93" s="24"/>
      <c r="D93" s="24">
        <v>0</v>
      </c>
      <c r="E93" s="24"/>
      <c r="F93" s="24">
        <f t="shared" si="425"/>
        <v>0</v>
      </c>
      <c r="G93" s="63"/>
      <c r="H93" s="24"/>
      <c r="I93" s="24">
        <v>0</v>
      </c>
      <c r="J93" s="24"/>
      <c r="K93" s="24">
        <f t="shared" si="426"/>
        <v>0</v>
      </c>
      <c r="L93" s="63"/>
      <c r="M93" s="24">
        <f t="shared" ref="M93:N93" si="441">INDEX($H93:$J93,1,MATCH(M$8,$H$8:$J$8,0))-INDEX($C93:$E93,1,MATCH(M$8,$C$8:$E$8,0))</f>
        <v>0</v>
      </c>
      <c r="N93" s="24">
        <f t="shared" si="441"/>
        <v>0</v>
      </c>
      <c r="O93" s="24"/>
      <c r="P93" s="24">
        <f t="shared" si="428"/>
        <v>0</v>
      </c>
      <c r="Q93" s="63"/>
      <c r="R93" s="24"/>
      <c r="S93" s="24">
        <v>0</v>
      </c>
      <c r="T93" s="24"/>
      <c r="U93" s="24">
        <f t="shared" si="429"/>
        <v>0</v>
      </c>
      <c r="V93" s="63"/>
      <c r="W93" s="24"/>
      <c r="X93" s="24">
        <v>0</v>
      </c>
      <c r="Y93" s="24"/>
      <c r="Z93" s="24">
        <f t="shared" si="430"/>
        <v>0</v>
      </c>
      <c r="AA93" s="63"/>
      <c r="AB93" s="24">
        <f t="shared" ref="AB93:AC93" si="442">INDEX($W93:$Y93,1,MATCH(AB$8,$W$8:$Y$8,0))-INDEX($R93:$T93,1,MATCH(AB$8,$R$8:$T$8,0))</f>
        <v>0</v>
      </c>
      <c r="AC93" s="24">
        <f t="shared" si="442"/>
        <v>0</v>
      </c>
      <c r="AD93" s="24"/>
      <c r="AE93" s="24">
        <f t="shared" si="432"/>
        <v>0</v>
      </c>
      <c r="AF93" s="63"/>
      <c r="AG93" s="24"/>
      <c r="AH93" s="24">
        <v>0</v>
      </c>
      <c r="AI93" s="24"/>
      <c r="AJ93" s="24">
        <f t="shared" si="433"/>
        <v>0</v>
      </c>
      <c r="AK93" s="63"/>
      <c r="AL93" s="24"/>
      <c r="AM93" s="24">
        <v>0</v>
      </c>
      <c r="AN93" s="24"/>
      <c r="AO93" s="24">
        <f t="shared" si="434"/>
        <v>0</v>
      </c>
      <c r="AP93" s="63"/>
      <c r="AQ93" s="24"/>
      <c r="AR93" s="24">
        <v>0</v>
      </c>
      <c r="AS93" s="24"/>
      <c r="AT93" s="24">
        <f t="shared" si="435"/>
        <v>0</v>
      </c>
      <c r="AU93" s="63"/>
      <c r="AV93" s="24"/>
      <c r="AW93" s="24">
        <v>0</v>
      </c>
      <c r="AX93" s="23"/>
      <c r="AY93" s="24">
        <f t="shared" si="436"/>
        <v>0</v>
      </c>
      <c r="AZ93" s="64"/>
    </row>
    <row r="94" spans="1:52" ht="12" hidden="1" customHeight="1" x14ac:dyDescent="0.3">
      <c r="A94" s="50">
        <v>43513</v>
      </c>
      <c r="B94" s="50" t="s">
        <v>78</v>
      </c>
      <c r="C94" s="24"/>
      <c r="D94" s="24">
        <v>0</v>
      </c>
      <c r="E94" s="24"/>
      <c r="F94" s="24">
        <f t="shared" si="425"/>
        <v>0</v>
      </c>
      <c r="G94" s="63"/>
      <c r="H94" s="24"/>
      <c r="I94" s="24">
        <v>0</v>
      </c>
      <c r="J94" s="24"/>
      <c r="K94" s="24">
        <f t="shared" si="426"/>
        <v>0</v>
      </c>
      <c r="L94" s="63"/>
      <c r="M94" s="24">
        <f t="shared" ref="M94:N94" si="443">INDEX($H94:$J94,1,MATCH(M$8,$H$8:$J$8,0))-INDEX($C94:$E94,1,MATCH(M$8,$C$8:$E$8,0))</f>
        <v>0</v>
      </c>
      <c r="N94" s="24">
        <f t="shared" si="443"/>
        <v>0</v>
      </c>
      <c r="O94" s="24"/>
      <c r="P94" s="24">
        <f t="shared" si="428"/>
        <v>0</v>
      </c>
      <c r="Q94" s="63"/>
      <c r="R94" s="24"/>
      <c r="S94" s="24">
        <v>0</v>
      </c>
      <c r="T94" s="24"/>
      <c r="U94" s="24">
        <f t="shared" si="429"/>
        <v>0</v>
      </c>
      <c r="V94" s="63"/>
      <c r="W94" s="24"/>
      <c r="X94" s="24">
        <v>0</v>
      </c>
      <c r="Y94" s="24"/>
      <c r="Z94" s="24">
        <f t="shared" si="430"/>
        <v>0</v>
      </c>
      <c r="AA94" s="63"/>
      <c r="AB94" s="24">
        <f t="shared" ref="AB94:AC94" si="444">INDEX($W94:$Y94,1,MATCH(AB$8,$W$8:$Y$8,0))-INDEX($R94:$T94,1,MATCH(AB$8,$R$8:$T$8,0))</f>
        <v>0</v>
      </c>
      <c r="AC94" s="24">
        <f t="shared" si="444"/>
        <v>0</v>
      </c>
      <c r="AD94" s="24"/>
      <c r="AE94" s="24">
        <f t="shared" si="432"/>
        <v>0</v>
      </c>
      <c r="AF94" s="63"/>
      <c r="AG94" s="24"/>
      <c r="AH94" s="24">
        <v>0</v>
      </c>
      <c r="AI94" s="24"/>
      <c r="AJ94" s="24">
        <f t="shared" si="433"/>
        <v>0</v>
      </c>
      <c r="AK94" s="63"/>
      <c r="AL94" s="24"/>
      <c r="AM94" s="24">
        <v>0</v>
      </c>
      <c r="AN94" s="24"/>
      <c r="AO94" s="24">
        <f t="shared" si="434"/>
        <v>0</v>
      </c>
      <c r="AP94" s="63"/>
      <c r="AQ94" s="24"/>
      <c r="AR94" s="24">
        <v>0</v>
      </c>
      <c r="AS94" s="24"/>
      <c r="AT94" s="24">
        <f t="shared" si="435"/>
        <v>0</v>
      </c>
      <c r="AU94" s="63"/>
      <c r="AV94" s="24"/>
      <c r="AW94" s="24">
        <v>0</v>
      </c>
      <c r="AX94" s="23"/>
      <c r="AY94" s="24">
        <f t="shared" si="436"/>
        <v>0</v>
      </c>
      <c r="AZ94" s="64"/>
    </row>
    <row r="95" spans="1:52" ht="12" hidden="1" customHeight="1" x14ac:dyDescent="0.3">
      <c r="A95" s="50">
        <v>43515</v>
      </c>
      <c r="B95" s="50" t="s">
        <v>79</v>
      </c>
      <c r="C95" s="24"/>
      <c r="D95" s="24">
        <v>0</v>
      </c>
      <c r="E95" s="24"/>
      <c r="F95" s="24">
        <f t="shared" si="425"/>
        <v>0</v>
      </c>
      <c r="G95" s="63"/>
      <c r="H95" s="24"/>
      <c r="I95" s="24">
        <v>0</v>
      </c>
      <c r="J95" s="24"/>
      <c r="K95" s="24">
        <f t="shared" si="426"/>
        <v>0</v>
      </c>
      <c r="L95" s="63"/>
      <c r="M95" s="24">
        <f t="shared" ref="M95:N95" si="445">INDEX($H95:$J95,1,MATCH(M$8,$H$8:$J$8,0))-INDEX($C95:$E95,1,MATCH(M$8,$C$8:$E$8,0))</f>
        <v>0</v>
      </c>
      <c r="N95" s="24">
        <f t="shared" si="445"/>
        <v>0</v>
      </c>
      <c r="O95" s="24"/>
      <c r="P95" s="24">
        <f t="shared" si="428"/>
        <v>0</v>
      </c>
      <c r="Q95" s="63"/>
      <c r="R95" s="24"/>
      <c r="S95" s="24">
        <v>0</v>
      </c>
      <c r="T95" s="24"/>
      <c r="U95" s="24">
        <f t="shared" si="429"/>
        <v>0</v>
      </c>
      <c r="V95" s="63"/>
      <c r="W95" s="24"/>
      <c r="X95" s="24">
        <v>0</v>
      </c>
      <c r="Y95" s="24"/>
      <c r="Z95" s="24">
        <f t="shared" si="430"/>
        <v>0</v>
      </c>
      <c r="AA95" s="63"/>
      <c r="AB95" s="24">
        <f t="shared" ref="AB95:AC95" si="446">INDEX($W95:$Y95,1,MATCH(AB$8,$W$8:$Y$8,0))-INDEX($R95:$T95,1,MATCH(AB$8,$R$8:$T$8,0))</f>
        <v>0</v>
      </c>
      <c r="AC95" s="24">
        <f t="shared" si="446"/>
        <v>0</v>
      </c>
      <c r="AD95" s="24"/>
      <c r="AE95" s="24">
        <f t="shared" si="432"/>
        <v>0</v>
      </c>
      <c r="AF95" s="63"/>
      <c r="AG95" s="24"/>
      <c r="AH95" s="24">
        <v>0</v>
      </c>
      <c r="AI95" s="24"/>
      <c r="AJ95" s="24">
        <f t="shared" si="433"/>
        <v>0</v>
      </c>
      <c r="AK95" s="63"/>
      <c r="AL95" s="24"/>
      <c r="AM95" s="24">
        <v>0</v>
      </c>
      <c r="AN95" s="24"/>
      <c r="AO95" s="24">
        <f t="shared" si="434"/>
        <v>0</v>
      </c>
      <c r="AP95" s="63"/>
      <c r="AQ95" s="24"/>
      <c r="AR95" s="24">
        <v>0</v>
      </c>
      <c r="AS95" s="24"/>
      <c r="AT95" s="24">
        <f t="shared" si="435"/>
        <v>0</v>
      </c>
      <c r="AU95" s="63"/>
      <c r="AV95" s="24"/>
      <c r="AW95" s="24">
        <v>0</v>
      </c>
      <c r="AX95" s="23"/>
      <c r="AY95" s="24">
        <f t="shared" si="436"/>
        <v>0</v>
      </c>
      <c r="AZ95" s="64"/>
    </row>
    <row r="96" spans="1:52" ht="12" hidden="1" customHeight="1" x14ac:dyDescent="0.3">
      <c r="A96" s="50">
        <v>43516</v>
      </c>
      <c r="B96" s="50" t="s">
        <v>80</v>
      </c>
      <c r="C96" s="24"/>
      <c r="D96" s="24">
        <v>0</v>
      </c>
      <c r="E96" s="24"/>
      <c r="F96" s="24">
        <f t="shared" si="425"/>
        <v>0</v>
      </c>
      <c r="G96" s="63"/>
      <c r="H96" s="24"/>
      <c r="I96" s="24">
        <v>0</v>
      </c>
      <c r="J96" s="24"/>
      <c r="K96" s="24">
        <f t="shared" si="426"/>
        <v>0</v>
      </c>
      <c r="L96" s="63"/>
      <c r="M96" s="24">
        <f t="shared" ref="M96:N96" si="447">INDEX($H96:$J96,1,MATCH(M$8,$H$8:$J$8,0))-INDEX($C96:$E96,1,MATCH(M$8,$C$8:$E$8,0))</f>
        <v>0</v>
      </c>
      <c r="N96" s="24">
        <f t="shared" si="447"/>
        <v>0</v>
      </c>
      <c r="O96" s="24"/>
      <c r="P96" s="24">
        <f t="shared" si="428"/>
        <v>0</v>
      </c>
      <c r="Q96" s="63"/>
      <c r="R96" s="24"/>
      <c r="S96" s="24">
        <v>0</v>
      </c>
      <c r="T96" s="24"/>
      <c r="U96" s="24">
        <f t="shared" si="429"/>
        <v>0</v>
      </c>
      <c r="V96" s="63"/>
      <c r="W96" s="24"/>
      <c r="X96" s="24">
        <v>0</v>
      </c>
      <c r="Y96" s="24"/>
      <c r="Z96" s="24">
        <f t="shared" si="430"/>
        <v>0</v>
      </c>
      <c r="AA96" s="63"/>
      <c r="AB96" s="24">
        <f t="shared" ref="AB96:AC96" si="448">INDEX($W96:$Y96,1,MATCH(AB$8,$W$8:$Y$8,0))-INDEX($R96:$T96,1,MATCH(AB$8,$R$8:$T$8,0))</f>
        <v>0</v>
      </c>
      <c r="AC96" s="24">
        <f t="shared" si="448"/>
        <v>0</v>
      </c>
      <c r="AD96" s="24"/>
      <c r="AE96" s="24">
        <f t="shared" si="432"/>
        <v>0</v>
      </c>
      <c r="AF96" s="63"/>
      <c r="AG96" s="24"/>
      <c r="AH96" s="24">
        <v>0</v>
      </c>
      <c r="AI96" s="24"/>
      <c r="AJ96" s="24">
        <f t="shared" si="433"/>
        <v>0</v>
      </c>
      <c r="AK96" s="63"/>
      <c r="AL96" s="24"/>
      <c r="AM96" s="24">
        <v>0</v>
      </c>
      <c r="AN96" s="24"/>
      <c r="AO96" s="24">
        <f t="shared" si="434"/>
        <v>0</v>
      </c>
      <c r="AP96" s="63"/>
      <c r="AQ96" s="24"/>
      <c r="AR96" s="24">
        <v>0</v>
      </c>
      <c r="AS96" s="24"/>
      <c r="AT96" s="24">
        <f t="shared" si="435"/>
        <v>0</v>
      </c>
      <c r="AU96" s="63"/>
      <c r="AV96" s="24"/>
      <c r="AW96" s="24">
        <v>0</v>
      </c>
      <c r="AX96" s="23"/>
      <c r="AY96" s="24">
        <f t="shared" si="436"/>
        <v>0</v>
      </c>
      <c r="AZ96" s="64"/>
    </row>
    <row r="97" spans="1:52" ht="12" hidden="1" customHeight="1" x14ac:dyDescent="0.3">
      <c r="A97" s="50">
        <v>43517</v>
      </c>
      <c r="B97" s="50" t="s">
        <v>81</v>
      </c>
      <c r="C97" s="24"/>
      <c r="D97" s="24">
        <v>0</v>
      </c>
      <c r="E97" s="24"/>
      <c r="F97" s="24">
        <f t="shared" si="425"/>
        <v>0</v>
      </c>
      <c r="G97" s="63"/>
      <c r="H97" s="24"/>
      <c r="I97" s="24">
        <v>0</v>
      </c>
      <c r="J97" s="24"/>
      <c r="K97" s="24">
        <f t="shared" si="426"/>
        <v>0</v>
      </c>
      <c r="L97" s="63"/>
      <c r="M97" s="24">
        <f t="shared" ref="M97:N97" si="449">INDEX($H97:$J97,1,MATCH(M$8,$H$8:$J$8,0))-INDEX($C97:$E97,1,MATCH(M$8,$C$8:$E$8,0))</f>
        <v>0</v>
      </c>
      <c r="N97" s="24">
        <f t="shared" si="449"/>
        <v>0</v>
      </c>
      <c r="O97" s="24"/>
      <c r="P97" s="24">
        <f t="shared" si="428"/>
        <v>0</v>
      </c>
      <c r="Q97" s="63"/>
      <c r="R97" s="24"/>
      <c r="S97" s="24">
        <v>0</v>
      </c>
      <c r="T97" s="24"/>
      <c r="U97" s="24">
        <f t="shared" si="429"/>
        <v>0</v>
      </c>
      <c r="V97" s="63"/>
      <c r="W97" s="24"/>
      <c r="X97" s="24">
        <v>0</v>
      </c>
      <c r="Y97" s="24"/>
      <c r="Z97" s="24">
        <f t="shared" si="430"/>
        <v>0</v>
      </c>
      <c r="AA97" s="63"/>
      <c r="AB97" s="24">
        <f t="shared" ref="AB97:AC97" si="450">INDEX($W97:$Y97,1,MATCH(AB$8,$W$8:$Y$8,0))-INDEX($R97:$T97,1,MATCH(AB$8,$R$8:$T$8,0))</f>
        <v>0</v>
      </c>
      <c r="AC97" s="24">
        <f t="shared" si="450"/>
        <v>0</v>
      </c>
      <c r="AD97" s="24"/>
      <c r="AE97" s="24">
        <f t="shared" si="432"/>
        <v>0</v>
      </c>
      <c r="AF97" s="63"/>
      <c r="AG97" s="24"/>
      <c r="AH97" s="24">
        <v>0</v>
      </c>
      <c r="AI97" s="24"/>
      <c r="AJ97" s="24">
        <f t="shared" si="433"/>
        <v>0</v>
      </c>
      <c r="AK97" s="63"/>
      <c r="AL97" s="24"/>
      <c r="AM97" s="24">
        <v>0</v>
      </c>
      <c r="AN97" s="24"/>
      <c r="AO97" s="24">
        <f t="shared" si="434"/>
        <v>0</v>
      </c>
      <c r="AP97" s="63"/>
      <c r="AQ97" s="24"/>
      <c r="AR97" s="24">
        <v>0</v>
      </c>
      <c r="AS97" s="24"/>
      <c r="AT97" s="24">
        <f t="shared" si="435"/>
        <v>0</v>
      </c>
      <c r="AU97" s="63"/>
      <c r="AV97" s="24"/>
      <c r="AW97" s="24">
        <v>0</v>
      </c>
      <c r="AX97" s="23"/>
      <c r="AY97" s="24">
        <f t="shared" si="436"/>
        <v>0</v>
      </c>
      <c r="AZ97" s="64"/>
    </row>
    <row r="98" spans="1:52" ht="12" hidden="1" customHeight="1" x14ac:dyDescent="0.3">
      <c r="A98" s="50">
        <v>43518</v>
      </c>
      <c r="B98" s="50" t="s">
        <v>82</v>
      </c>
      <c r="C98" s="24"/>
      <c r="D98" s="24">
        <v>0</v>
      </c>
      <c r="E98" s="24"/>
      <c r="F98" s="24">
        <f t="shared" si="425"/>
        <v>0</v>
      </c>
      <c r="G98" s="63"/>
      <c r="H98" s="24"/>
      <c r="I98" s="24">
        <v>0</v>
      </c>
      <c r="J98" s="24"/>
      <c r="K98" s="24">
        <f t="shared" si="426"/>
        <v>0</v>
      </c>
      <c r="L98" s="63"/>
      <c r="M98" s="24">
        <f t="shared" ref="M98:N98" si="451">INDEX($H98:$J98,1,MATCH(M$8,$H$8:$J$8,0))-INDEX($C98:$E98,1,MATCH(M$8,$C$8:$E$8,0))</f>
        <v>0</v>
      </c>
      <c r="N98" s="24">
        <f t="shared" si="451"/>
        <v>0</v>
      </c>
      <c r="O98" s="24"/>
      <c r="P98" s="24">
        <f t="shared" si="428"/>
        <v>0</v>
      </c>
      <c r="Q98" s="63"/>
      <c r="R98" s="24"/>
      <c r="S98" s="24">
        <v>0</v>
      </c>
      <c r="T98" s="24"/>
      <c r="U98" s="24">
        <f t="shared" si="429"/>
        <v>0</v>
      </c>
      <c r="V98" s="63"/>
      <c r="W98" s="24"/>
      <c r="X98" s="24">
        <v>0</v>
      </c>
      <c r="Y98" s="24"/>
      <c r="Z98" s="24">
        <f t="shared" si="430"/>
        <v>0</v>
      </c>
      <c r="AA98" s="63"/>
      <c r="AB98" s="24">
        <f t="shared" ref="AB98:AC98" si="452">INDEX($W98:$Y98,1,MATCH(AB$8,$W$8:$Y$8,0))-INDEX($R98:$T98,1,MATCH(AB$8,$R$8:$T$8,0))</f>
        <v>0</v>
      </c>
      <c r="AC98" s="24">
        <f t="shared" si="452"/>
        <v>0</v>
      </c>
      <c r="AD98" s="24"/>
      <c r="AE98" s="24">
        <f t="shared" si="432"/>
        <v>0</v>
      </c>
      <c r="AF98" s="63"/>
      <c r="AG98" s="24"/>
      <c r="AH98" s="24">
        <v>0</v>
      </c>
      <c r="AI98" s="24"/>
      <c r="AJ98" s="24">
        <f t="shared" si="433"/>
        <v>0</v>
      </c>
      <c r="AK98" s="63"/>
      <c r="AL98" s="24"/>
      <c r="AM98" s="24">
        <v>0</v>
      </c>
      <c r="AN98" s="24"/>
      <c r="AO98" s="24">
        <f t="shared" si="434"/>
        <v>0</v>
      </c>
      <c r="AP98" s="63"/>
      <c r="AQ98" s="24"/>
      <c r="AR98" s="24">
        <v>0</v>
      </c>
      <c r="AS98" s="24"/>
      <c r="AT98" s="24">
        <f t="shared" si="435"/>
        <v>0</v>
      </c>
      <c r="AU98" s="63"/>
      <c r="AV98" s="24"/>
      <c r="AW98" s="24">
        <v>0</v>
      </c>
      <c r="AX98" s="23"/>
      <c r="AY98" s="24">
        <f t="shared" si="436"/>
        <v>0</v>
      </c>
      <c r="AZ98" s="64"/>
    </row>
    <row r="99" spans="1:52" ht="12" hidden="1" customHeight="1" x14ac:dyDescent="0.3">
      <c r="A99" s="50">
        <v>43519</v>
      </c>
      <c r="B99" s="50" t="s">
        <v>83</v>
      </c>
      <c r="C99" s="24"/>
      <c r="D99" s="24">
        <v>0</v>
      </c>
      <c r="E99" s="24"/>
      <c r="F99" s="24">
        <f t="shared" si="425"/>
        <v>0</v>
      </c>
      <c r="G99" s="63"/>
      <c r="H99" s="24"/>
      <c r="I99" s="24">
        <v>0</v>
      </c>
      <c r="J99" s="24"/>
      <c r="K99" s="24">
        <f t="shared" si="426"/>
        <v>0</v>
      </c>
      <c r="L99" s="63"/>
      <c r="M99" s="24">
        <f t="shared" ref="M99:N99" si="453">INDEX($H99:$J99,1,MATCH(M$8,$H$8:$J$8,0))-INDEX($C99:$E99,1,MATCH(M$8,$C$8:$E$8,0))</f>
        <v>0</v>
      </c>
      <c r="N99" s="24">
        <f t="shared" si="453"/>
        <v>0</v>
      </c>
      <c r="O99" s="24"/>
      <c r="P99" s="24">
        <f t="shared" si="428"/>
        <v>0</v>
      </c>
      <c r="Q99" s="63"/>
      <c r="R99" s="24"/>
      <c r="S99" s="24">
        <v>0</v>
      </c>
      <c r="T99" s="24"/>
      <c r="U99" s="24">
        <f t="shared" si="429"/>
        <v>0</v>
      </c>
      <c r="V99" s="63"/>
      <c r="W99" s="24"/>
      <c r="X99" s="24">
        <v>0</v>
      </c>
      <c r="Y99" s="24"/>
      <c r="Z99" s="24">
        <f t="shared" si="430"/>
        <v>0</v>
      </c>
      <c r="AA99" s="63"/>
      <c r="AB99" s="24">
        <f t="shared" ref="AB99:AC99" si="454">INDEX($W99:$Y99,1,MATCH(AB$8,$W$8:$Y$8,0))-INDEX($R99:$T99,1,MATCH(AB$8,$R$8:$T$8,0))</f>
        <v>0</v>
      </c>
      <c r="AC99" s="24">
        <f t="shared" si="454"/>
        <v>0</v>
      </c>
      <c r="AD99" s="24"/>
      <c r="AE99" s="24">
        <f t="shared" si="432"/>
        <v>0</v>
      </c>
      <c r="AF99" s="63"/>
      <c r="AG99" s="24"/>
      <c r="AH99" s="24">
        <v>0</v>
      </c>
      <c r="AI99" s="24"/>
      <c r="AJ99" s="24">
        <f t="shared" si="433"/>
        <v>0</v>
      </c>
      <c r="AK99" s="63"/>
      <c r="AL99" s="24"/>
      <c r="AM99" s="24">
        <v>0</v>
      </c>
      <c r="AN99" s="24"/>
      <c r="AO99" s="24">
        <f t="shared" si="434"/>
        <v>0</v>
      </c>
      <c r="AP99" s="63"/>
      <c r="AQ99" s="24"/>
      <c r="AR99" s="24">
        <v>0</v>
      </c>
      <c r="AS99" s="24"/>
      <c r="AT99" s="24">
        <f t="shared" si="435"/>
        <v>0</v>
      </c>
      <c r="AU99" s="63"/>
      <c r="AV99" s="24"/>
      <c r="AW99" s="24">
        <v>0</v>
      </c>
      <c r="AX99" s="23"/>
      <c r="AY99" s="24">
        <f t="shared" si="436"/>
        <v>0</v>
      </c>
      <c r="AZ99" s="64"/>
    </row>
    <row r="100" spans="1:52" ht="12" hidden="1" customHeight="1" x14ac:dyDescent="0.3">
      <c r="A100" s="50">
        <v>43521</v>
      </c>
      <c r="B100" s="50" t="s">
        <v>84</v>
      </c>
      <c r="C100" s="24"/>
      <c r="D100" s="24">
        <v>0</v>
      </c>
      <c r="E100" s="24"/>
      <c r="F100" s="24">
        <f t="shared" si="425"/>
        <v>0</v>
      </c>
      <c r="G100" s="63"/>
      <c r="H100" s="24"/>
      <c r="I100" s="24">
        <v>0</v>
      </c>
      <c r="J100" s="24"/>
      <c r="K100" s="24">
        <f t="shared" si="426"/>
        <v>0</v>
      </c>
      <c r="L100" s="63"/>
      <c r="M100" s="24">
        <f t="shared" ref="M100:N100" si="455">INDEX($H100:$J100,1,MATCH(M$8,$H$8:$J$8,0))-INDEX($C100:$E100,1,MATCH(M$8,$C$8:$E$8,0))</f>
        <v>0</v>
      </c>
      <c r="N100" s="24">
        <f t="shared" si="455"/>
        <v>0</v>
      </c>
      <c r="O100" s="24"/>
      <c r="P100" s="24">
        <f t="shared" si="428"/>
        <v>0</v>
      </c>
      <c r="Q100" s="63"/>
      <c r="R100" s="24"/>
      <c r="S100" s="24">
        <v>0</v>
      </c>
      <c r="T100" s="24"/>
      <c r="U100" s="24">
        <f t="shared" si="429"/>
        <v>0</v>
      </c>
      <c r="V100" s="63"/>
      <c r="W100" s="24"/>
      <c r="X100" s="24">
        <v>0</v>
      </c>
      <c r="Y100" s="24"/>
      <c r="Z100" s="24">
        <f t="shared" si="430"/>
        <v>0</v>
      </c>
      <c r="AA100" s="63"/>
      <c r="AB100" s="24">
        <f t="shared" ref="AB100:AC100" si="456">INDEX($W100:$Y100,1,MATCH(AB$8,$W$8:$Y$8,0))-INDEX($R100:$T100,1,MATCH(AB$8,$R$8:$T$8,0))</f>
        <v>0</v>
      </c>
      <c r="AC100" s="24">
        <f t="shared" si="456"/>
        <v>0</v>
      </c>
      <c r="AD100" s="24"/>
      <c r="AE100" s="24">
        <f t="shared" si="432"/>
        <v>0</v>
      </c>
      <c r="AF100" s="63"/>
      <c r="AG100" s="24"/>
      <c r="AH100" s="24">
        <v>0</v>
      </c>
      <c r="AI100" s="24"/>
      <c r="AJ100" s="24">
        <f t="shared" si="433"/>
        <v>0</v>
      </c>
      <c r="AK100" s="63"/>
      <c r="AL100" s="24"/>
      <c r="AM100" s="24">
        <v>0</v>
      </c>
      <c r="AN100" s="24"/>
      <c r="AO100" s="24">
        <f t="shared" si="434"/>
        <v>0</v>
      </c>
      <c r="AP100" s="63"/>
      <c r="AQ100" s="24"/>
      <c r="AR100" s="24">
        <v>0</v>
      </c>
      <c r="AS100" s="24"/>
      <c r="AT100" s="24">
        <f t="shared" si="435"/>
        <v>0</v>
      </c>
      <c r="AU100" s="63"/>
      <c r="AV100" s="24"/>
      <c r="AW100" s="24">
        <v>0</v>
      </c>
      <c r="AX100" s="23"/>
      <c r="AY100" s="24">
        <f t="shared" si="436"/>
        <v>0</v>
      </c>
      <c r="AZ100" s="64"/>
    </row>
    <row r="101" spans="1:52" ht="12" hidden="1" customHeight="1" x14ac:dyDescent="0.3">
      <c r="A101" s="50">
        <v>43522</v>
      </c>
      <c r="B101" s="50" t="s">
        <v>85</v>
      </c>
      <c r="C101" s="24"/>
      <c r="D101" s="24">
        <v>0</v>
      </c>
      <c r="E101" s="24"/>
      <c r="F101" s="24">
        <f t="shared" si="425"/>
        <v>0</v>
      </c>
      <c r="G101" s="63"/>
      <c r="H101" s="24"/>
      <c r="I101" s="24">
        <v>0</v>
      </c>
      <c r="J101" s="24"/>
      <c r="K101" s="24">
        <f t="shared" si="426"/>
        <v>0</v>
      </c>
      <c r="L101" s="63"/>
      <c r="M101" s="24">
        <f t="shared" ref="M101:N101" si="457">INDEX($H101:$J101,1,MATCH(M$8,$H$8:$J$8,0))-INDEX($C101:$E101,1,MATCH(M$8,$C$8:$E$8,0))</f>
        <v>0</v>
      </c>
      <c r="N101" s="24">
        <f t="shared" si="457"/>
        <v>0</v>
      </c>
      <c r="O101" s="24"/>
      <c r="P101" s="24">
        <f t="shared" si="428"/>
        <v>0</v>
      </c>
      <c r="Q101" s="63"/>
      <c r="R101" s="24"/>
      <c r="S101" s="24">
        <v>0</v>
      </c>
      <c r="T101" s="24"/>
      <c r="U101" s="24">
        <f t="shared" si="429"/>
        <v>0</v>
      </c>
      <c r="V101" s="63"/>
      <c r="W101" s="24"/>
      <c r="X101" s="24">
        <v>0</v>
      </c>
      <c r="Y101" s="24"/>
      <c r="Z101" s="24">
        <f t="shared" si="430"/>
        <v>0</v>
      </c>
      <c r="AA101" s="63"/>
      <c r="AB101" s="24">
        <f t="shared" ref="AB101:AC101" si="458">INDEX($W101:$Y101,1,MATCH(AB$8,$W$8:$Y$8,0))-INDEX($R101:$T101,1,MATCH(AB$8,$R$8:$T$8,0))</f>
        <v>0</v>
      </c>
      <c r="AC101" s="24">
        <f t="shared" si="458"/>
        <v>0</v>
      </c>
      <c r="AD101" s="24"/>
      <c r="AE101" s="24">
        <f t="shared" si="432"/>
        <v>0</v>
      </c>
      <c r="AF101" s="63"/>
      <c r="AG101" s="24"/>
      <c r="AH101" s="24">
        <v>0</v>
      </c>
      <c r="AI101" s="24"/>
      <c r="AJ101" s="24">
        <f t="shared" si="433"/>
        <v>0</v>
      </c>
      <c r="AK101" s="63"/>
      <c r="AL101" s="24"/>
      <c r="AM101" s="24">
        <v>0</v>
      </c>
      <c r="AN101" s="24"/>
      <c r="AO101" s="24">
        <f t="shared" si="434"/>
        <v>0</v>
      </c>
      <c r="AP101" s="63"/>
      <c r="AQ101" s="24"/>
      <c r="AR101" s="24">
        <v>0</v>
      </c>
      <c r="AS101" s="24"/>
      <c r="AT101" s="24">
        <f t="shared" si="435"/>
        <v>0</v>
      </c>
      <c r="AU101" s="63"/>
      <c r="AV101" s="24"/>
      <c r="AW101" s="24">
        <v>0</v>
      </c>
      <c r="AX101" s="23"/>
      <c r="AY101" s="24">
        <f t="shared" si="436"/>
        <v>0</v>
      </c>
      <c r="AZ101" s="64"/>
    </row>
    <row r="102" spans="1:52" ht="12" hidden="1" customHeight="1" x14ac:dyDescent="0.3">
      <c r="A102" s="50">
        <v>43523</v>
      </c>
      <c r="B102" s="50" t="s">
        <v>86</v>
      </c>
      <c r="C102" s="24"/>
      <c r="D102" s="24">
        <v>0</v>
      </c>
      <c r="E102" s="24"/>
      <c r="F102" s="24">
        <f t="shared" si="425"/>
        <v>0</v>
      </c>
      <c r="G102" s="63"/>
      <c r="H102" s="24"/>
      <c r="I102" s="24">
        <v>0</v>
      </c>
      <c r="J102" s="24"/>
      <c r="K102" s="24">
        <f t="shared" si="426"/>
        <v>0</v>
      </c>
      <c r="L102" s="63"/>
      <c r="M102" s="24">
        <f t="shared" ref="M102:N102" si="459">INDEX($H102:$J102,1,MATCH(M$8,$H$8:$J$8,0))-INDEX($C102:$E102,1,MATCH(M$8,$C$8:$E$8,0))</f>
        <v>0</v>
      </c>
      <c r="N102" s="24">
        <f t="shared" si="459"/>
        <v>0</v>
      </c>
      <c r="O102" s="24"/>
      <c r="P102" s="24">
        <f t="shared" si="428"/>
        <v>0</v>
      </c>
      <c r="Q102" s="63"/>
      <c r="R102" s="24"/>
      <c r="S102" s="24">
        <v>0</v>
      </c>
      <c r="T102" s="24"/>
      <c r="U102" s="24">
        <f t="shared" si="429"/>
        <v>0</v>
      </c>
      <c r="V102" s="63"/>
      <c r="W102" s="24"/>
      <c r="X102" s="24">
        <v>0</v>
      </c>
      <c r="Y102" s="24"/>
      <c r="Z102" s="24">
        <f t="shared" si="430"/>
        <v>0</v>
      </c>
      <c r="AA102" s="63"/>
      <c r="AB102" s="24">
        <f t="shared" ref="AB102:AC102" si="460">INDEX($W102:$Y102,1,MATCH(AB$8,$W$8:$Y$8,0))-INDEX($R102:$T102,1,MATCH(AB$8,$R$8:$T$8,0))</f>
        <v>0</v>
      </c>
      <c r="AC102" s="24">
        <f t="shared" si="460"/>
        <v>0</v>
      </c>
      <c r="AD102" s="24"/>
      <c r="AE102" s="24">
        <f t="shared" si="432"/>
        <v>0</v>
      </c>
      <c r="AF102" s="63"/>
      <c r="AG102" s="24"/>
      <c r="AH102" s="24">
        <v>0</v>
      </c>
      <c r="AI102" s="24"/>
      <c r="AJ102" s="24">
        <f t="shared" si="433"/>
        <v>0</v>
      </c>
      <c r="AK102" s="63"/>
      <c r="AL102" s="24"/>
      <c r="AM102" s="24">
        <v>0</v>
      </c>
      <c r="AN102" s="24"/>
      <c r="AO102" s="24">
        <f t="shared" si="434"/>
        <v>0</v>
      </c>
      <c r="AP102" s="63"/>
      <c r="AQ102" s="24"/>
      <c r="AR102" s="24">
        <v>0</v>
      </c>
      <c r="AS102" s="24"/>
      <c r="AT102" s="24">
        <f t="shared" si="435"/>
        <v>0</v>
      </c>
      <c r="AU102" s="63"/>
      <c r="AV102" s="24"/>
      <c r="AW102" s="24">
        <v>0</v>
      </c>
      <c r="AX102" s="23"/>
      <c r="AY102" s="24">
        <f t="shared" si="436"/>
        <v>0</v>
      </c>
      <c r="AZ102" s="64"/>
    </row>
    <row r="103" spans="1:52" ht="12" hidden="1" customHeight="1" x14ac:dyDescent="0.3">
      <c r="A103" s="50">
        <v>43524</v>
      </c>
      <c r="B103" s="50" t="s">
        <v>87</v>
      </c>
      <c r="C103" s="24"/>
      <c r="D103" s="24">
        <v>0</v>
      </c>
      <c r="E103" s="24"/>
      <c r="F103" s="24">
        <f t="shared" si="425"/>
        <v>0</v>
      </c>
      <c r="G103" s="63"/>
      <c r="H103" s="24"/>
      <c r="I103" s="24">
        <v>0</v>
      </c>
      <c r="J103" s="24"/>
      <c r="K103" s="24">
        <f t="shared" si="426"/>
        <v>0</v>
      </c>
      <c r="L103" s="63"/>
      <c r="M103" s="24">
        <f t="shared" ref="M103:N103" si="461">INDEX($H103:$J103,1,MATCH(M$8,$H$8:$J$8,0))-INDEX($C103:$E103,1,MATCH(M$8,$C$8:$E$8,0))</f>
        <v>0</v>
      </c>
      <c r="N103" s="24">
        <f t="shared" si="461"/>
        <v>0</v>
      </c>
      <c r="O103" s="24"/>
      <c r="P103" s="24">
        <f t="shared" si="428"/>
        <v>0</v>
      </c>
      <c r="Q103" s="63"/>
      <c r="R103" s="24"/>
      <c r="S103" s="24">
        <v>0</v>
      </c>
      <c r="T103" s="24"/>
      <c r="U103" s="24">
        <f t="shared" si="429"/>
        <v>0</v>
      </c>
      <c r="V103" s="63"/>
      <c r="W103" s="24"/>
      <c r="X103" s="24">
        <v>0</v>
      </c>
      <c r="Y103" s="24"/>
      <c r="Z103" s="24">
        <f t="shared" si="430"/>
        <v>0</v>
      </c>
      <c r="AA103" s="63"/>
      <c r="AB103" s="24">
        <f t="shared" ref="AB103:AC103" si="462">INDEX($W103:$Y103,1,MATCH(AB$8,$W$8:$Y$8,0))-INDEX($R103:$T103,1,MATCH(AB$8,$R$8:$T$8,0))</f>
        <v>0</v>
      </c>
      <c r="AC103" s="24">
        <f t="shared" si="462"/>
        <v>0</v>
      </c>
      <c r="AD103" s="24"/>
      <c r="AE103" s="24">
        <f t="shared" si="432"/>
        <v>0</v>
      </c>
      <c r="AF103" s="63"/>
      <c r="AG103" s="24"/>
      <c r="AH103" s="24">
        <v>0</v>
      </c>
      <c r="AI103" s="24"/>
      <c r="AJ103" s="24">
        <f t="shared" si="433"/>
        <v>0</v>
      </c>
      <c r="AK103" s="63"/>
      <c r="AL103" s="24"/>
      <c r="AM103" s="24">
        <v>0</v>
      </c>
      <c r="AN103" s="24"/>
      <c r="AO103" s="24">
        <f t="shared" si="434"/>
        <v>0</v>
      </c>
      <c r="AP103" s="63"/>
      <c r="AQ103" s="24"/>
      <c r="AR103" s="24">
        <v>0</v>
      </c>
      <c r="AS103" s="24"/>
      <c r="AT103" s="24">
        <f t="shared" si="435"/>
        <v>0</v>
      </c>
      <c r="AU103" s="63"/>
      <c r="AV103" s="24"/>
      <c r="AW103" s="24">
        <v>0</v>
      </c>
      <c r="AX103" s="23"/>
      <c r="AY103" s="24">
        <f t="shared" si="436"/>
        <v>0</v>
      </c>
      <c r="AZ103" s="64"/>
    </row>
    <row r="104" spans="1:52" ht="12" customHeight="1" x14ac:dyDescent="0.3">
      <c r="A104" s="50">
        <v>43525</v>
      </c>
      <c r="B104" s="50" t="s">
        <v>88</v>
      </c>
      <c r="C104" s="24"/>
      <c r="D104" s="24">
        <v>5000</v>
      </c>
      <c r="E104" s="24"/>
      <c r="F104" s="24">
        <f t="shared" si="425"/>
        <v>5000</v>
      </c>
      <c r="G104" s="63"/>
      <c r="H104" s="24"/>
      <c r="I104" s="24">
        <v>5000</v>
      </c>
      <c r="J104" s="24"/>
      <c r="K104" s="24">
        <f t="shared" si="426"/>
        <v>5000</v>
      </c>
      <c r="L104" s="63"/>
      <c r="M104" s="24">
        <f t="shared" ref="M104:N104" si="463">INDEX($H104:$J104,1,MATCH(M$8,$H$8:$J$8,0))-INDEX($C104:$E104,1,MATCH(M$8,$C$8:$E$8,0))</f>
        <v>0</v>
      </c>
      <c r="N104" s="24">
        <f t="shared" si="463"/>
        <v>0</v>
      </c>
      <c r="O104" s="24"/>
      <c r="P104" s="24">
        <f t="shared" si="428"/>
        <v>0</v>
      </c>
      <c r="Q104" s="63"/>
      <c r="R104" s="24"/>
      <c r="S104" s="24">
        <v>5000</v>
      </c>
      <c r="T104" s="24"/>
      <c r="U104" s="24">
        <f t="shared" si="429"/>
        <v>5000</v>
      </c>
      <c r="V104" s="63"/>
      <c r="W104" s="24"/>
      <c r="X104" s="24">
        <v>5000</v>
      </c>
      <c r="Y104" s="24"/>
      <c r="Z104" s="24">
        <f t="shared" si="430"/>
        <v>5000</v>
      </c>
      <c r="AA104" s="63"/>
      <c r="AB104" s="24">
        <f t="shared" ref="AB104:AC104" si="464">INDEX($W104:$Y104,1,MATCH(AB$8,$W$8:$Y$8,0))-INDEX($R104:$T104,1,MATCH(AB$8,$R$8:$T$8,0))</f>
        <v>0</v>
      </c>
      <c r="AC104" s="24">
        <f t="shared" si="464"/>
        <v>0</v>
      </c>
      <c r="AD104" s="24"/>
      <c r="AE104" s="24">
        <f t="shared" si="432"/>
        <v>0</v>
      </c>
      <c r="AF104" s="63"/>
      <c r="AG104" s="24"/>
      <c r="AH104" s="24">
        <v>5000</v>
      </c>
      <c r="AI104" s="24"/>
      <c r="AJ104" s="24">
        <f t="shared" si="433"/>
        <v>5000</v>
      </c>
      <c r="AK104" s="63"/>
      <c r="AL104" s="24"/>
      <c r="AM104" s="24">
        <v>5000</v>
      </c>
      <c r="AN104" s="24"/>
      <c r="AO104" s="24">
        <f t="shared" si="434"/>
        <v>5000</v>
      </c>
      <c r="AP104" s="63"/>
      <c r="AQ104" s="24"/>
      <c r="AR104" s="24">
        <v>5000</v>
      </c>
      <c r="AS104" s="24"/>
      <c r="AT104" s="24">
        <f t="shared" si="435"/>
        <v>5000</v>
      </c>
      <c r="AU104" s="63"/>
      <c r="AV104" s="24"/>
      <c r="AW104" s="24">
        <v>5000</v>
      </c>
      <c r="AX104" s="23"/>
      <c r="AY104" s="24">
        <f t="shared" si="436"/>
        <v>5000</v>
      </c>
      <c r="AZ104" s="64"/>
    </row>
    <row r="105" spans="1:52" ht="12" customHeight="1" x14ac:dyDescent="0.3">
      <c r="A105" s="50">
        <v>43526</v>
      </c>
      <c r="B105" s="50" t="s">
        <v>90</v>
      </c>
      <c r="C105" s="24"/>
      <c r="D105" s="24">
        <v>725</v>
      </c>
      <c r="E105" s="24"/>
      <c r="F105" s="24">
        <f t="shared" si="425"/>
        <v>725</v>
      </c>
      <c r="G105" s="63"/>
      <c r="H105" s="24"/>
      <c r="I105" s="24">
        <v>725</v>
      </c>
      <c r="J105" s="24"/>
      <c r="K105" s="24">
        <f t="shared" si="426"/>
        <v>725</v>
      </c>
      <c r="L105" s="63"/>
      <c r="M105" s="24">
        <f t="shared" ref="M105:N105" si="465">INDEX($H105:$J105,1,MATCH(M$8,$H$8:$J$8,0))-INDEX($C105:$E105,1,MATCH(M$8,$C$8:$E$8,0))</f>
        <v>0</v>
      </c>
      <c r="N105" s="24">
        <f t="shared" si="465"/>
        <v>0</v>
      </c>
      <c r="O105" s="24"/>
      <c r="P105" s="24">
        <f t="shared" si="428"/>
        <v>0</v>
      </c>
      <c r="Q105" s="63"/>
      <c r="R105" s="24"/>
      <c r="S105" s="24">
        <v>6827.9270129870001</v>
      </c>
      <c r="T105" s="24"/>
      <c r="U105" s="24">
        <f t="shared" si="429"/>
        <v>6827.9270129870001</v>
      </c>
      <c r="V105" s="63"/>
      <c r="W105" s="24"/>
      <c r="X105" s="24">
        <v>6594.7782857142802</v>
      </c>
      <c r="Y105" s="24"/>
      <c r="Z105" s="24">
        <f t="shared" si="430"/>
        <v>6594.7782857142802</v>
      </c>
      <c r="AA105" s="63"/>
      <c r="AB105" s="24">
        <f t="shared" ref="AB105:AC105" si="466">INDEX($W105:$Y105,1,MATCH(AB$8,$W$8:$Y$8,0))-INDEX($R105:$T105,1,MATCH(AB$8,$R$8:$T$8,0))</f>
        <v>0</v>
      </c>
      <c r="AC105" s="24">
        <f t="shared" si="466"/>
        <v>-233.14872727271995</v>
      </c>
      <c r="AD105" s="24"/>
      <c r="AE105" s="24">
        <f t="shared" si="432"/>
        <v>-233.14872727271995</v>
      </c>
      <c r="AF105" s="63"/>
      <c r="AG105" s="24"/>
      <c r="AH105" s="24">
        <v>6594.7782857142802</v>
      </c>
      <c r="AI105" s="24"/>
      <c r="AJ105" s="24">
        <f t="shared" si="433"/>
        <v>6594.7782857142802</v>
      </c>
      <c r="AK105" s="63"/>
      <c r="AL105" s="24"/>
      <c r="AM105" s="24">
        <v>6594.7782857142802</v>
      </c>
      <c r="AN105" s="24"/>
      <c r="AO105" s="24">
        <f t="shared" si="434"/>
        <v>6594.7782857142802</v>
      </c>
      <c r="AP105" s="63"/>
      <c r="AQ105" s="24"/>
      <c r="AR105" s="24">
        <v>6594.7782857142802</v>
      </c>
      <c r="AS105" s="24"/>
      <c r="AT105" s="24">
        <f t="shared" si="435"/>
        <v>6594.7782857142802</v>
      </c>
      <c r="AU105" s="63"/>
      <c r="AV105" s="24"/>
      <c r="AW105" s="24">
        <v>6594.7782857142802</v>
      </c>
      <c r="AX105" s="23"/>
      <c r="AY105" s="24">
        <f t="shared" si="436"/>
        <v>6594.7782857142802</v>
      </c>
      <c r="AZ105" s="64"/>
    </row>
    <row r="106" spans="1:52" ht="12" hidden="1" customHeight="1" x14ac:dyDescent="0.3">
      <c r="A106" s="50">
        <v>43527</v>
      </c>
      <c r="B106" s="50" t="s">
        <v>92</v>
      </c>
      <c r="C106" s="24"/>
      <c r="D106" s="24">
        <v>0</v>
      </c>
      <c r="E106" s="24"/>
      <c r="F106" s="24">
        <f t="shared" si="425"/>
        <v>0</v>
      </c>
      <c r="G106" s="63"/>
      <c r="H106" s="24"/>
      <c r="I106" s="24">
        <v>0</v>
      </c>
      <c r="J106" s="24"/>
      <c r="K106" s="24">
        <f t="shared" si="426"/>
        <v>0</v>
      </c>
      <c r="L106" s="63"/>
      <c r="M106" s="24">
        <f t="shared" ref="M106:N106" si="467">INDEX($H106:$J106,1,MATCH(M$8,$H$8:$J$8,0))-INDEX($C106:$E106,1,MATCH(M$8,$C$8:$E$8,0))</f>
        <v>0</v>
      </c>
      <c r="N106" s="24">
        <f t="shared" si="467"/>
        <v>0</v>
      </c>
      <c r="O106" s="24"/>
      <c r="P106" s="24">
        <f t="shared" si="428"/>
        <v>0</v>
      </c>
      <c r="Q106" s="63"/>
      <c r="R106" s="24"/>
      <c r="S106" s="24">
        <v>0</v>
      </c>
      <c r="T106" s="24"/>
      <c r="U106" s="24">
        <f t="shared" si="429"/>
        <v>0</v>
      </c>
      <c r="V106" s="63"/>
      <c r="W106" s="24"/>
      <c r="X106" s="24">
        <v>0</v>
      </c>
      <c r="Y106" s="24"/>
      <c r="Z106" s="24">
        <f t="shared" si="430"/>
        <v>0</v>
      </c>
      <c r="AA106" s="63"/>
      <c r="AB106" s="24">
        <f t="shared" ref="AB106:AC106" si="468">INDEX($W106:$Y106,1,MATCH(AB$8,$W$8:$Y$8,0))-INDEX($R106:$T106,1,MATCH(AB$8,$R$8:$T$8,0))</f>
        <v>0</v>
      </c>
      <c r="AC106" s="24">
        <f t="shared" si="468"/>
        <v>0</v>
      </c>
      <c r="AD106" s="24"/>
      <c r="AE106" s="24">
        <f t="shared" si="432"/>
        <v>0</v>
      </c>
      <c r="AF106" s="63"/>
      <c r="AG106" s="24"/>
      <c r="AH106" s="24">
        <v>0</v>
      </c>
      <c r="AI106" s="24"/>
      <c r="AJ106" s="24">
        <f t="shared" si="433"/>
        <v>0</v>
      </c>
      <c r="AK106" s="63"/>
      <c r="AL106" s="24"/>
      <c r="AM106" s="24">
        <v>0</v>
      </c>
      <c r="AN106" s="24"/>
      <c r="AO106" s="24">
        <f t="shared" si="434"/>
        <v>0</v>
      </c>
      <c r="AP106" s="63"/>
      <c r="AQ106" s="24"/>
      <c r="AR106" s="24">
        <v>0</v>
      </c>
      <c r="AS106" s="24"/>
      <c r="AT106" s="24">
        <f t="shared" si="435"/>
        <v>0</v>
      </c>
      <c r="AU106" s="63"/>
      <c r="AV106" s="24"/>
      <c r="AW106" s="24">
        <v>0</v>
      </c>
      <c r="AX106" s="23"/>
      <c r="AY106" s="24">
        <f t="shared" si="436"/>
        <v>0</v>
      </c>
      <c r="AZ106" s="64"/>
    </row>
    <row r="107" spans="1:52" ht="12" hidden="1" customHeight="1" x14ac:dyDescent="0.3">
      <c r="A107" s="50">
        <v>43531</v>
      </c>
      <c r="B107" s="50" t="s">
        <v>93</v>
      </c>
      <c r="C107" s="24"/>
      <c r="D107" s="24">
        <v>0</v>
      </c>
      <c r="E107" s="24"/>
      <c r="F107" s="24">
        <f t="shared" si="425"/>
        <v>0</v>
      </c>
      <c r="G107" s="63"/>
      <c r="H107" s="24"/>
      <c r="I107" s="24">
        <v>0</v>
      </c>
      <c r="J107" s="24"/>
      <c r="K107" s="24">
        <f t="shared" si="426"/>
        <v>0</v>
      </c>
      <c r="L107" s="63"/>
      <c r="M107" s="24">
        <f t="shared" ref="M107:N107" si="469">INDEX($H107:$J107,1,MATCH(M$8,$H$8:$J$8,0))-INDEX($C107:$E107,1,MATCH(M$8,$C$8:$E$8,0))</f>
        <v>0</v>
      </c>
      <c r="N107" s="24">
        <f t="shared" si="469"/>
        <v>0</v>
      </c>
      <c r="O107" s="24"/>
      <c r="P107" s="24">
        <f t="shared" si="428"/>
        <v>0</v>
      </c>
      <c r="Q107" s="63"/>
      <c r="R107" s="24"/>
      <c r="S107" s="24">
        <v>0</v>
      </c>
      <c r="T107" s="24"/>
      <c r="U107" s="24">
        <f t="shared" si="429"/>
        <v>0</v>
      </c>
      <c r="V107" s="63"/>
      <c r="W107" s="24"/>
      <c r="X107" s="24">
        <v>0</v>
      </c>
      <c r="Y107" s="24"/>
      <c r="Z107" s="24">
        <f t="shared" si="430"/>
        <v>0</v>
      </c>
      <c r="AA107" s="63"/>
      <c r="AB107" s="24">
        <f t="shared" ref="AB107:AC107" si="470">INDEX($W107:$Y107,1,MATCH(AB$8,$W$8:$Y$8,0))-INDEX($R107:$T107,1,MATCH(AB$8,$R$8:$T$8,0))</f>
        <v>0</v>
      </c>
      <c r="AC107" s="24">
        <f t="shared" si="470"/>
        <v>0</v>
      </c>
      <c r="AD107" s="24"/>
      <c r="AE107" s="24">
        <f t="shared" si="432"/>
        <v>0</v>
      </c>
      <c r="AF107" s="63"/>
      <c r="AG107" s="24"/>
      <c r="AH107" s="24">
        <v>0</v>
      </c>
      <c r="AI107" s="24"/>
      <c r="AJ107" s="24">
        <f t="shared" si="433"/>
        <v>0</v>
      </c>
      <c r="AK107" s="63"/>
      <c r="AL107" s="24"/>
      <c r="AM107" s="24">
        <v>0</v>
      </c>
      <c r="AN107" s="24"/>
      <c r="AO107" s="24">
        <f t="shared" si="434"/>
        <v>0</v>
      </c>
      <c r="AP107" s="63"/>
      <c r="AQ107" s="24"/>
      <c r="AR107" s="24">
        <v>0</v>
      </c>
      <c r="AS107" s="24"/>
      <c r="AT107" s="24">
        <f t="shared" si="435"/>
        <v>0</v>
      </c>
      <c r="AU107" s="63"/>
      <c r="AV107" s="24"/>
      <c r="AW107" s="24">
        <v>0</v>
      </c>
      <c r="AX107" s="23"/>
      <c r="AY107" s="24">
        <f t="shared" si="436"/>
        <v>0</v>
      </c>
      <c r="AZ107" s="64"/>
    </row>
    <row r="108" spans="1:52" ht="12" hidden="1" customHeight="1" x14ac:dyDescent="0.3">
      <c r="A108" s="50">
        <v>43532</v>
      </c>
      <c r="B108" s="50" t="s">
        <v>94</v>
      </c>
      <c r="C108" s="24"/>
      <c r="D108" s="24">
        <v>0</v>
      </c>
      <c r="E108" s="24"/>
      <c r="F108" s="24">
        <f t="shared" si="425"/>
        <v>0</v>
      </c>
      <c r="G108" s="63"/>
      <c r="H108" s="24"/>
      <c r="I108" s="24">
        <v>0</v>
      </c>
      <c r="J108" s="24"/>
      <c r="K108" s="24">
        <f t="shared" si="426"/>
        <v>0</v>
      </c>
      <c r="L108" s="63"/>
      <c r="M108" s="24">
        <f t="shared" ref="M108:N108" si="471">INDEX($H108:$J108,1,MATCH(M$8,$H$8:$J$8,0))-INDEX($C108:$E108,1,MATCH(M$8,$C$8:$E$8,0))</f>
        <v>0</v>
      </c>
      <c r="N108" s="24">
        <f t="shared" si="471"/>
        <v>0</v>
      </c>
      <c r="O108" s="24"/>
      <c r="P108" s="24">
        <f t="shared" si="428"/>
        <v>0</v>
      </c>
      <c r="Q108" s="63"/>
      <c r="R108" s="24"/>
      <c r="S108" s="24">
        <v>0</v>
      </c>
      <c r="T108" s="24"/>
      <c r="U108" s="24">
        <f t="shared" si="429"/>
        <v>0</v>
      </c>
      <c r="V108" s="63"/>
      <c r="W108" s="24"/>
      <c r="X108" s="24">
        <v>0</v>
      </c>
      <c r="Y108" s="24"/>
      <c r="Z108" s="24">
        <f t="shared" si="430"/>
        <v>0</v>
      </c>
      <c r="AA108" s="63"/>
      <c r="AB108" s="24">
        <f t="shared" ref="AB108:AC108" si="472">INDEX($W108:$Y108,1,MATCH(AB$8,$W$8:$Y$8,0))-INDEX($R108:$T108,1,MATCH(AB$8,$R$8:$T$8,0))</f>
        <v>0</v>
      </c>
      <c r="AC108" s="24">
        <f t="shared" si="472"/>
        <v>0</v>
      </c>
      <c r="AD108" s="24"/>
      <c r="AE108" s="24">
        <f t="shared" si="432"/>
        <v>0</v>
      </c>
      <c r="AF108" s="63"/>
      <c r="AG108" s="24"/>
      <c r="AH108" s="24">
        <v>0</v>
      </c>
      <c r="AI108" s="24"/>
      <c r="AJ108" s="24">
        <f t="shared" si="433"/>
        <v>0</v>
      </c>
      <c r="AK108" s="63"/>
      <c r="AL108" s="24"/>
      <c r="AM108" s="24">
        <v>0</v>
      </c>
      <c r="AN108" s="24"/>
      <c r="AO108" s="24">
        <f t="shared" si="434"/>
        <v>0</v>
      </c>
      <c r="AP108" s="63"/>
      <c r="AQ108" s="24"/>
      <c r="AR108" s="24">
        <v>0</v>
      </c>
      <c r="AS108" s="24"/>
      <c r="AT108" s="24">
        <f t="shared" si="435"/>
        <v>0</v>
      </c>
      <c r="AU108" s="63"/>
      <c r="AV108" s="24"/>
      <c r="AW108" s="24">
        <v>0</v>
      </c>
      <c r="AX108" s="23"/>
      <c r="AY108" s="24">
        <f t="shared" si="436"/>
        <v>0</v>
      </c>
      <c r="AZ108" s="64"/>
    </row>
    <row r="109" spans="1:52" ht="12" hidden="1" customHeight="1" x14ac:dyDescent="0.3">
      <c r="A109" s="50">
        <v>43533</v>
      </c>
      <c r="B109" s="50" t="s">
        <v>95</v>
      </c>
      <c r="C109" s="24"/>
      <c r="D109" s="24">
        <v>0</v>
      </c>
      <c r="E109" s="24"/>
      <c r="F109" s="24">
        <f t="shared" si="425"/>
        <v>0</v>
      </c>
      <c r="G109" s="63"/>
      <c r="H109" s="24"/>
      <c r="I109" s="24">
        <v>0</v>
      </c>
      <c r="J109" s="24"/>
      <c r="K109" s="24">
        <f t="shared" si="426"/>
        <v>0</v>
      </c>
      <c r="L109" s="63"/>
      <c r="M109" s="24">
        <f t="shared" ref="M109:N109" si="473">INDEX($H109:$J109,1,MATCH(M$8,$H$8:$J$8,0))-INDEX($C109:$E109,1,MATCH(M$8,$C$8:$E$8,0))</f>
        <v>0</v>
      </c>
      <c r="N109" s="24">
        <f t="shared" si="473"/>
        <v>0</v>
      </c>
      <c r="O109" s="24"/>
      <c r="P109" s="24">
        <f t="shared" si="428"/>
        <v>0</v>
      </c>
      <c r="Q109" s="63"/>
      <c r="R109" s="24"/>
      <c r="S109" s="24">
        <v>0</v>
      </c>
      <c r="T109" s="24"/>
      <c r="U109" s="24">
        <f t="shared" si="429"/>
        <v>0</v>
      </c>
      <c r="V109" s="63"/>
      <c r="W109" s="24"/>
      <c r="X109" s="24">
        <v>0</v>
      </c>
      <c r="Y109" s="24"/>
      <c r="Z109" s="24">
        <f t="shared" si="430"/>
        <v>0</v>
      </c>
      <c r="AA109" s="63"/>
      <c r="AB109" s="24">
        <f t="shared" ref="AB109:AC109" si="474">INDEX($W109:$Y109,1,MATCH(AB$8,$W$8:$Y$8,0))-INDEX($R109:$T109,1,MATCH(AB$8,$R$8:$T$8,0))</f>
        <v>0</v>
      </c>
      <c r="AC109" s="24">
        <f t="shared" si="474"/>
        <v>0</v>
      </c>
      <c r="AD109" s="24"/>
      <c r="AE109" s="24">
        <f t="shared" si="432"/>
        <v>0</v>
      </c>
      <c r="AF109" s="63"/>
      <c r="AG109" s="24"/>
      <c r="AH109" s="24">
        <v>0</v>
      </c>
      <c r="AI109" s="24"/>
      <c r="AJ109" s="24">
        <f t="shared" si="433"/>
        <v>0</v>
      </c>
      <c r="AK109" s="63"/>
      <c r="AL109" s="24"/>
      <c r="AM109" s="24">
        <v>0</v>
      </c>
      <c r="AN109" s="24"/>
      <c r="AO109" s="24">
        <f t="shared" si="434"/>
        <v>0</v>
      </c>
      <c r="AP109" s="63"/>
      <c r="AQ109" s="24"/>
      <c r="AR109" s="24">
        <v>0</v>
      </c>
      <c r="AS109" s="24"/>
      <c r="AT109" s="24">
        <f t="shared" si="435"/>
        <v>0</v>
      </c>
      <c r="AU109" s="63"/>
      <c r="AV109" s="24"/>
      <c r="AW109" s="24">
        <v>0</v>
      </c>
      <c r="AX109" s="23"/>
      <c r="AY109" s="24">
        <f t="shared" si="436"/>
        <v>0</v>
      </c>
      <c r="AZ109" s="64"/>
    </row>
    <row r="110" spans="1:52" ht="12" hidden="1" customHeight="1" x14ac:dyDescent="0.3">
      <c r="A110" s="50">
        <v>43541</v>
      </c>
      <c r="B110" s="50" t="s">
        <v>96</v>
      </c>
      <c r="C110" s="24"/>
      <c r="D110" s="24">
        <v>0</v>
      </c>
      <c r="E110" s="24"/>
      <c r="F110" s="24">
        <f t="shared" si="425"/>
        <v>0</v>
      </c>
      <c r="G110" s="63"/>
      <c r="H110" s="24"/>
      <c r="I110" s="24">
        <v>0</v>
      </c>
      <c r="J110" s="24"/>
      <c r="K110" s="24">
        <f t="shared" si="426"/>
        <v>0</v>
      </c>
      <c r="L110" s="63"/>
      <c r="M110" s="24">
        <f t="shared" ref="M110:N110" si="475">INDEX($H110:$J110,1,MATCH(M$8,$H$8:$J$8,0))-INDEX($C110:$E110,1,MATCH(M$8,$C$8:$E$8,0))</f>
        <v>0</v>
      </c>
      <c r="N110" s="24">
        <f t="shared" si="475"/>
        <v>0</v>
      </c>
      <c r="O110" s="24"/>
      <c r="P110" s="24">
        <f t="shared" si="428"/>
        <v>0</v>
      </c>
      <c r="Q110" s="63"/>
      <c r="R110" s="24"/>
      <c r="S110" s="24">
        <v>0</v>
      </c>
      <c r="T110" s="24"/>
      <c r="U110" s="24">
        <f t="shared" si="429"/>
        <v>0</v>
      </c>
      <c r="V110" s="63"/>
      <c r="W110" s="24"/>
      <c r="X110" s="24">
        <v>0</v>
      </c>
      <c r="Y110" s="24"/>
      <c r="Z110" s="24">
        <f t="shared" si="430"/>
        <v>0</v>
      </c>
      <c r="AA110" s="63"/>
      <c r="AB110" s="24">
        <f t="shared" ref="AB110:AC110" si="476">INDEX($W110:$Y110,1,MATCH(AB$8,$W$8:$Y$8,0))-INDEX($R110:$T110,1,MATCH(AB$8,$R$8:$T$8,0))</f>
        <v>0</v>
      </c>
      <c r="AC110" s="24">
        <f t="shared" si="476"/>
        <v>0</v>
      </c>
      <c r="AD110" s="24"/>
      <c r="AE110" s="24">
        <f t="shared" si="432"/>
        <v>0</v>
      </c>
      <c r="AF110" s="63"/>
      <c r="AG110" s="24"/>
      <c r="AH110" s="24">
        <v>0</v>
      </c>
      <c r="AI110" s="24"/>
      <c r="AJ110" s="24">
        <f t="shared" si="433"/>
        <v>0</v>
      </c>
      <c r="AK110" s="63"/>
      <c r="AL110" s="24"/>
      <c r="AM110" s="24">
        <v>0</v>
      </c>
      <c r="AN110" s="24"/>
      <c r="AO110" s="24">
        <f t="shared" si="434"/>
        <v>0</v>
      </c>
      <c r="AP110" s="63"/>
      <c r="AQ110" s="24"/>
      <c r="AR110" s="24">
        <v>0</v>
      </c>
      <c r="AS110" s="24"/>
      <c r="AT110" s="24">
        <f t="shared" si="435"/>
        <v>0</v>
      </c>
      <c r="AU110" s="63"/>
      <c r="AV110" s="24"/>
      <c r="AW110" s="24">
        <v>0</v>
      </c>
      <c r="AX110" s="23"/>
      <c r="AY110" s="24">
        <f t="shared" si="436"/>
        <v>0</v>
      </c>
      <c r="AZ110" s="64"/>
    </row>
    <row r="111" spans="1:52" ht="12" hidden="1" customHeight="1" x14ac:dyDescent="0.3">
      <c r="A111" s="50">
        <v>43542</v>
      </c>
      <c r="B111" s="50" t="s">
        <v>97</v>
      </c>
      <c r="C111" s="24"/>
      <c r="D111" s="24">
        <v>0</v>
      </c>
      <c r="E111" s="24"/>
      <c r="F111" s="24">
        <f t="shared" si="425"/>
        <v>0</v>
      </c>
      <c r="G111" s="63"/>
      <c r="H111" s="24"/>
      <c r="I111" s="24">
        <v>0</v>
      </c>
      <c r="J111" s="24"/>
      <c r="K111" s="24">
        <f t="shared" si="426"/>
        <v>0</v>
      </c>
      <c r="L111" s="63"/>
      <c r="M111" s="24">
        <f t="shared" ref="M111:N111" si="477">INDEX($H111:$J111,1,MATCH(M$8,$H$8:$J$8,0))-INDEX($C111:$E111,1,MATCH(M$8,$C$8:$E$8,0))</f>
        <v>0</v>
      </c>
      <c r="N111" s="24">
        <f t="shared" si="477"/>
        <v>0</v>
      </c>
      <c r="O111" s="24"/>
      <c r="P111" s="24">
        <f t="shared" si="428"/>
        <v>0</v>
      </c>
      <c r="Q111" s="63"/>
      <c r="R111" s="24"/>
      <c r="S111" s="24">
        <v>0</v>
      </c>
      <c r="T111" s="24"/>
      <c r="U111" s="24">
        <f t="shared" si="429"/>
        <v>0</v>
      </c>
      <c r="V111" s="63"/>
      <c r="W111" s="24"/>
      <c r="X111" s="24">
        <v>0</v>
      </c>
      <c r="Y111" s="24"/>
      <c r="Z111" s="24">
        <f t="shared" si="430"/>
        <v>0</v>
      </c>
      <c r="AA111" s="63"/>
      <c r="AB111" s="24">
        <f t="shared" ref="AB111:AC111" si="478">INDEX($W111:$Y111,1,MATCH(AB$8,$W$8:$Y$8,0))-INDEX($R111:$T111,1,MATCH(AB$8,$R$8:$T$8,0))</f>
        <v>0</v>
      </c>
      <c r="AC111" s="24">
        <f t="shared" si="478"/>
        <v>0</v>
      </c>
      <c r="AD111" s="24"/>
      <c r="AE111" s="24">
        <f t="shared" si="432"/>
        <v>0</v>
      </c>
      <c r="AF111" s="63"/>
      <c r="AG111" s="24"/>
      <c r="AH111" s="24">
        <v>0</v>
      </c>
      <c r="AI111" s="24"/>
      <c r="AJ111" s="24">
        <f t="shared" si="433"/>
        <v>0</v>
      </c>
      <c r="AK111" s="63"/>
      <c r="AL111" s="24"/>
      <c r="AM111" s="24">
        <v>0</v>
      </c>
      <c r="AN111" s="24"/>
      <c r="AO111" s="24">
        <f t="shared" si="434"/>
        <v>0</v>
      </c>
      <c r="AP111" s="63"/>
      <c r="AQ111" s="24"/>
      <c r="AR111" s="24">
        <v>0</v>
      </c>
      <c r="AS111" s="24"/>
      <c r="AT111" s="24">
        <f t="shared" si="435"/>
        <v>0</v>
      </c>
      <c r="AU111" s="63"/>
      <c r="AV111" s="24"/>
      <c r="AW111" s="24">
        <v>0</v>
      </c>
      <c r="AX111" s="23"/>
      <c r="AY111" s="24">
        <f t="shared" si="436"/>
        <v>0</v>
      </c>
      <c r="AZ111" s="64"/>
    </row>
    <row r="112" spans="1:52" ht="12" hidden="1" customHeight="1" x14ac:dyDescent="0.3">
      <c r="A112" s="50">
        <v>43543</v>
      </c>
      <c r="B112" s="50" t="s">
        <v>98</v>
      </c>
      <c r="C112" s="24"/>
      <c r="D112" s="24">
        <v>0</v>
      </c>
      <c r="E112" s="24"/>
      <c r="F112" s="24">
        <f t="shared" si="425"/>
        <v>0</v>
      </c>
      <c r="G112" s="63"/>
      <c r="H112" s="24"/>
      <c r="I112" s="24">
        <v>0</v>
      </c>
      <c r="J112" s="24"/>
      <c r="K112" s="24">
        <f t="shared" si="426"/>
        <v>0</v>
      </c>
      <c r="L112" s="63"/>
      <c r="M112" s="24">
        <f t="shared" ref="M112:N112" si="479">INDEX($H112:$J112,1,MATCH(M$8,$H$8:$J$8,0))-INDEX($C112:$E112,1,MATCH(M$8,$C$8:$E$8,0))</f>
        <v>0</v>
      </c>
      <c r="N112" s="24">
        <f t="shared" si="479"/>
        <v>0</v>
      </c>
      <c r="O112" s="24"/>
      <c r="P112" s="24">
        <f t="shared" si="428"/>
        <v>0</v>
      </c>
      <c r="Q112" s="63"/>
      <c r="R112" s="24"/>
      <c r="S112" s="24">
        <v>0</v>
      </c>
      <c r="T112" s="24"/>
      <c r="U112" s="24">
        <f t="shared" si="429"/>
        <v>0</v>
      </c>
      <c r="V112" s="63"/>
      <c r="W112" s="24"/>
      <c r="X112" s="24">
        <v>0</v>
      </c>
      <c r="Y112" s="24"/>
      <c r="Z112" s="24">
        <f t="shared" si="430"/>
        <v>0</v>
      </c>
      <c r="AA112" s="63"/>
      <c r="AB112" s="24">
        <f t="shared" ref="AB112:AC112" si="480">INDEX($W112:$Y112,1,MATCH(AB$8,$W$8:$Y$8,0))-INDEX($R112:$T112,1,MATCH(AB$8,$R$8:$T$8,0))</f>
        <v>0</v>
      </c>
      <c r="AC112" s="24">
        <f t="shared" si="480"/>
        <v>0</v>
      </c>
      <c r="AD112" s="24"/>
      <c r="AE112" s="24">
        <f t="shared" si="432"/>
        <v>0</v>
      </c>
      <c r="AF112" s="63"/>
      <c r="AG112" s="24"/>
      <c r="AH112" s="24">
        <v>0</v>
      </c>
      <c r="AI112" s="24"/>
      <c r="AJ112" s="24">
        <f t="shared" si="433"/>
        <v>0</v>
      </c>
      <c r="AK112" s="63"/>
      <c r="AL112" s="24"/>
      <c r="AM112" s="24">
        <v>0</v>
      </c>
      <c r="AN112" s="24"/>
      <c r="AO112" s="24">
        <f t="shared" si="434"/>
        <v>0</v>
      </c>
      <c r="AP112" s="63"/>
      <c r="AQ112" s="24"/>
      <c r="AR112" s="24">
        <v>0</v>
      </c>
      <c r="AS112" s="24"/>
      <c r="AT112" s="24">
        <f t="shared" si="435"/>
        <v>0</v>
      </c>
      <c r="AU112" s="63"/>
      <c r="AV112" s="24"/>
      <c r="AW112" s="24">
        <v>0</v>
      </c>
      <c r="AX112" s="23"/>
      <c r="AY112" s="24">
        <f t="shared" si="436"/>
        <v>0</v>
      </c>
      <c r="AZ112" s="64"/>
    </row>
    <row r="113" spans="1:52" ht="12" hidden="1" customHeight="1" x14ac:dyDescent="0.3">
      <c r="A113" s="50">
        <v>43544</v>
      </c>
      <c r="B113" s="50" t="s">
        <v>99</v>
      </c>
      <c r="C113" s="24"/>
      <c r="D113" s="24">
        <v>0</v>
      </c>
      <c r="E113" s="24"/>
      <c r="F113" s="24">
        <f t="shared" si="425"/>
        <v>0</v>
      </c>
      <c r="G113" s="63"/>
      <c r="H113" s="24"/>
      <c r="I113" s="24">
        <v>0</v>
      </c>
      <c r="J113" s="24"/>
      <c r="K113" s="24">
        <f t="shared" si="426"/>
        <v>0</v>
      </c>
      <c r="L113" s="63"/>
      <c r="M113" s="24">
        <f t="shared" ref="M113:N113" si="481">INDEX($H113:$J113,1,MATCH(M$8,$H$8:$J$8,0))-INDEX($C113:$E113,1,MATCH(M$8,$C$8:$E$8,0))</f>
        <v>0</v>
      </c>
      <c r="N113" s="24">
        <f t="shared" si="481"/>
        <v>0</v>
      </c>
      <c r="O113" s="24"/>
      <c r="P113" s="24">
        <f t="shared" si="428"/>
        <v>0</v>
      </c>
      <c r="Q113" s="63"/>
      <c r="R113" s="24"/>
      <c r="S113" s="24">
        <v>0</v>
      </c>
      <c r="T113" s="24"/>
      <c r="U113" s="24">
        <f t="shared" si="429"/>
        <v>0</v>
      </c>
      <c r="V113" s="63"/>
      <c r="W113" s="24"/>
      <c r="X113" s="24">
        <v>0</v>
      </c>
      <c r="Y113" s="24"/>
      <c r="Z113" s="24">
        <f t="shared" si="430"/>
        <v>0</v>
      </c>
      <c r="AA113" s="63"/>
      <c r="AB113" s="24">
        <f t="shared" ref="AB113:AC113" si="482">INDEX($W113:$Y113,1,MATCH(AB$8,$W$8:$Y$8,0))-INDEX($R113:$T113,1,MATCH(AB$8,$R$8:$T$8,0))</f>
        <v>0</v>
      </c>
      <c r="AC113" s="24">
        <f t="shared" si="482"/>
        <v>0</v>
      </c>
      <c r="AD113" s="24"/>
      <c r="AE113" s="24">
        <f t="shared" si="432"/>
        <v>0</v>
      </c>
      <c r="AF113" s="63"/>
      <c r="AG113" s="24"/>
      <c r="AH113" s="24">
        <v>0</v>
      </c>
      <c r="AI113" s="24"/>
      <c r="AJ113" s="24">
        <f t="shared" si="433"/>
        <v>0</v>
      </c>
      <c r="AK113" s="63"/>
      <c r="AL113" s="24"/>
      <c r="AM113" s="24">
        <v>0</v>
      </c>
      <c r="AN113" s="24"/>
      <c r="AO113" s="24">
        <f t="shared" si="434"/>
        <v>0</v>
      </c>
      <c r="AP113" s="63"/>
      <c r="AQ113" s="24"/>
      <c r="AR113" s="24">
        <v>0</v>
      </c>
      <c r="AS113" s="24"/>
      <c r="AT113" s="24">
        <f t="shared" si="435"/>
        <v>0</v>
      </c>
      <c r="AU113" s="63"/>
      <c r="AV113" s="24"/>
      <c r="AW113" s="24">
        <v>0</v>
      </c>
      <c r="AX113" s="23"/>
      <c r="AY113" s="24">
        <f t="shared" si="436"/>
        <v>0</v>
      </c>
      <c r="AZ113" s="64"/>
    </row>
    <row r="114" spans="1:52" ht="12" hidden="1" customHeight="1" x14ac:dyDescent="0.3">
      <c r="A114" s="50">
        <v>43545</v>
      </c>
      <c r="B114" s="50" t="s">
        <v>100</v>
      </c>
      <c r="C114" s="24"/>
      <c r="D114" s="24">
        <v>0</v>
      </c>
      <c r="E114" s="24"/>
      <c r="F114" s="24">
        <f t="shared" si="425"/>
        <v>0</v>
      </c>
      <c r="G114" s="63"/>
      <c r="H114" s="24"/>
      <c r="I114" s="24">
        <v>0</v>
      </c>
      <c r="J114" s="24"/>
      <c r="K114" s="24">
        <f t="shared" si="426"/>
        <v>0</v>
      </c>
      <c r="L114" s="63"/>
      <c r="M114" s="24">
        <f t="shared" ref="M114:N114" si="483">INDEX($H114:$J114,1,MATCH(M$8,$H$8:$J$8,0))-INDEX($C114:$E114,1,MATCH(M$8,$C$8:$E$8,0))</f>
        <v>0</v>
      </c>
      <c r="N114" s="24">
        <f t="shared" si="483"/>
        <v>0</v>
      </c>
      <c r="O114" s="24"/>
      <c r="P114" s="24">
        <f t="shared" si="428"/>
        <v>0</v>
      </c>
      <c r="Q114" s="63"/>
      <c r="R114" s="24"/>
      <c r="S114" s="24">
        <v>0</v>
      </c>
      <c r="T114" s="24"/>
      <c r="U114" s="24">
        <f t="shared" si="429"/>
        <v>0</v>
      </c>
      <c r="V114" s="63"/>
      <c r="W114" s="24"/>
      <c r="X114" s="24">
        <v>0</v>
      </c>
      <c r="Y114" s="24"/>
      <c r="Z114" s="24">
        <f t="shared" si="430"/>
        <v>0</v>
      </c>
      <c r="AA114" s="63"/>
      <c r="AB114" s="24">
        <f t="shared" ref="AB114:AC114" si="484">INDEX($W114:$Y114,1,MATCH(AB$8,$W$8:$Y$8,0))-INDEX($R114:$T114,1,MATCH(AB$8,$R$8:$T$8,0))</f>
        <v>0</v>
      </c>
      <c r="AC114" s="24">
        <f t="shared" si="484"/>
        <v>0</v>
      </c>
      <c r="AD114" s="24"/>
      <c r="AE114" s="24">
        <f t="shared" si="432"/>
        <v>0</v>
      </c>
      <c r="AF114" s="63"/>
      <c r="AG114" s="24"/>
      <c r="AH114" s="24">
        <v>0</v>
      </c>
      <c r="AI114" s="24"/>
      <c r="AJ114" s="24">
        <f t="shared" si="433"/>
        <v>0</v>
      </c>
      <c r="AK114" s="63"/>
      <c r="AL114" s="24"/>
      <c r="AM114" s="24">
        <v>0</v>
      </c>
      <c r="AN114" s="24"/>
      <c r="AO114" s="24">
        <f t="shared" si="434"/>
        <v>0</v>
      </c>
      <c r="AP114" s="63"/>
      <c r="AQ114" s="24"/>
      <c r="AR114" s="24">
        <v>0</v>
      </c>
      <c r="AS114" s="24"/>
      <c r="AT114" s="24">
        <f t="shared" si="435"/>
        <v>0</v>
      </c>
      <c r="AU114" s="63"/>
      <c r="AV114" s="24"/>
      <c r="AW114" s="24">
        <v>0</v>
      </c>
      <c r="AX114" s="23"/>
      <c r="AY114" s="24">
        <f t="shared" si="436"/>
        <v>0</v>
      </c>
      <c r="AZ114" s="64"/>
    </row>
    <row r="115" spans="1:52" ht="12" hidden="1" customHeight="1" x14ac:dyDescent="0.3">
      <c r="A115" s="50">
        <v>43546</v>
      </c>
      <c r="B115" s="50" t="s">
        <v>101</v>
      </c>
      <c r="C115" s="24"/>
      <c r="D115" s="24">
        <v>0</v>
      </c>
      <c r="E115" s="24"/>
      <c r="F115" s="24">
        <f t="shared" si="425"/>
        <v>0</v>
      </c>
      <c r="G115" s="63"/>
      <c r="H115" s="24"/>
      <c r="I115" s="24">
        <v>0</v>
      </c>
      <c r="J115" s="24"/>
      <c r="K115" s="24">
        <f t="shared" si="426"/>
        <v>0</v>
      </c>
      <c r="L115" s="63"/>
      <c r="M115" s="24">
        <f t="shared" ref="M115:N115" si="485">INDEX($H115:$J115,1,MATCH(M$8,$H$8:$J$8,0))-INDEX($C115:$E115,1,MATCH(M$8,$C$8:$E$8,0))</f>
        <v>0</v>
      </c>
      <c r="N115" s="24">
        <f t="shared" si="485"/>
        <v>0</v>
      </c>
      <c r="O115" s="24"/>
      <c r="P115" s="24">
        <f t="shared" si="428"/>
        <v>0</v>
      </c>
      <c r="Q115" s="63"/>
      <c r="R115" s="24"/>
      <c r="S115" s="24">
        <v>0</v>
      </c>
      <c r="T115" s="24"/>
      <c r="U115" s="24">
        <f t="shared" si="429"/>
        <v>0</v>
      </c>
      <c r="V115" s="63"/>
      <c r="W115" s="24"/>
      <c r="X115" s="24">
        <v>0</v>
      </c>
      <c r="Y115" s="24"/>
      <c r="Z115" s="24">
        <f t="shared" si="430"/>
        <v>0</v>
      </c>
      <c r="AA115" s="63"/>
      <c r="AB115" s="24">
        <f t="shared" ref="AB115:AC115" si="486">INDEX($W115:$Y115,1,MATCH(AB$8,$W$8:$Y$8,0))-INDEX($R115:$T115,1,MATCH(AB$8,$R$8:$T$8,0))</f>
        <v>0</v>
      </c>
      <c r="AC115" s="24">
        <f t="shared" si="486"/>
        <v>0</v>
      </c>
      <c r="AD115" s="24"/>
      <c r="AE115" s="24">
        <f t="shared" si="432"/>
        <v>0</v>
      </c>
      <c r="AF115" s="63"/>
      <c r="AG115" s="24"/>
      <c r="AH115" s="24">
        <v>0</v>
      </c>
      <c r="AI115" s="24"/>
      <c r="AJ115" s="24">
        <f t="shared" si="433"/>
        <v>0</v>
      </c>
      <c r="AK115" s="63"/>
      <c r="AL115" s="24"/>
      <c r="AM115" s="24">
        <v>0</v>
      </c>
      <c r="AN115" s="24"/>
      <c r="AO115" s="24">
        <f t="shared" si="434"/>
        <v>0</v>
      </c>
      <c r="AP115" s="63"/>
      <c r="AQ115" s="24"/>
      <c r="AR115" s="24">
        <v>0</v>
      </c>
      <c r="AS115" s="24"/>
      <c r="AT115" s="24">
        <f t="shared" si="435"/>
        <v>0</v>
      </c>
      <c r="AU115" s="63"/>
      <c r="AV115" s="24"/>
      <c r="AW115" s="24">
        <v>0</v>
      </c>
      <c r="AX115" s="23"/>
      <c r="AY115" s="24">
        <f t="shared" si="436"/>
        <v>0</v>
      </c>
      <c r="AZ115" s="64"/>
    </row>
    <row r="116" spans="1:52" ht="12" hidden="1" customHeight="1" x14ac:dyDescent="0.3">
      <c r="A116" s="50">
        <v>43547</v>
      </c>
      <c r="B116" s="50" t="s">
        <v>102</v>
      </c>
      <c r="C116" s="24"/>
      <c r="D116" s="24">
        <v>0</v>
      </c>
      <c r="E116" s="24"/>
      <c r="F116" s="24">
        <f t="shared" si="425"/>
        <v>0</v>
      </c>
      <c r="G116" s="63"/>
      <c r="H116" s="24"/>
      <c r="I116" s="24">
        <v>0</v>
      </c>
      <c r="J116" s="24"/>
      <c r="K116" s="24">
        <f t="shared" si="426"/>
        <v>0</v>
      </c>
      <c r="L116" s="63"/>
      <c r="M116" s="24">
        <f t="shared" ref="M116:N116" si="487">INDEX($H116:$J116,1,MATCH(M$8,$H$8:$J$8,0))-INDEX($C116:$E116,1,MATCH(M$8,$C$8:$E$8,0))</f>
        <v>0</v>
      </c>
      <c r="N116" s="24">
        <f t="shared" si="487"/>
        <v>0</v>
      </c>
      <c r="O116" s="24"/>
      <c r="P116" s="24">
        <f t="shared" si="428"/>
        <v>0</v>
      </c>
      <c r="Q116" s="63"/>
      <c r="R116" s="24"/>
      <c r="S116" s="24">
        <v>0</v>
      </c>
      <c r="T116" s="24"/>
      <c r="U116" s="24">
        <f t="shared" si="429"/>
        <v>0</v>
      </c>
      <c r="V116" s="63"/>
      <c r="W116" s="24"/>
      <c r="X116" s="24">
        <v>0</v>
      </c>
      <c r="Y116" s="24"/>
      <c r="Z116" s="24">
        <f t="shared" si="430"/>
        <v>0</v>
      </c>
      <c r="AA116" s="63"/>
      <c r="AB116" s="24">
        <f t="shared" ref="AB116:AC116" si="488">INDEX($W116:$Y116,1,MATCH(AB$8,$W$8:$Y$8,0))-INDEX($R116:$T116,1,MATCH(AB$8,$R$8:$T$8,0))</f>
        <v>0</v>
      </c>
      <c r="AC116" s="24">
        <f t="shared" si="488"/>
        <v>0</v>
      </c>
      <c r="AD116" s="24"/>
      <c r="AE116" s="24">
        <f t="shared" si="432"/>
        <v>0</v>
      </c>
      <c r="AF116" s="63"/>
      <c r="AG116" s="24"/>
      <c r="AH116" s="24">
        <v>0</v>
      </c>
      <c r="AI116" s="24"/>
      <c r="AJ116" s="24">
        <f t="shared" si="433"/>
        <v>0</v>
      </c>
      <c r="AK116" s="63"/>
      <c r="AL116" s="24"/>
      <c r="AM116" s="24">
        <v>0</v>
      </c>
      <c r="AN116" s="24"/>
      <c r="AO116" s="24">
        <f t="shared" si="434"/>
        <v>0</v>
      </c>
      <c r="AP116" s="63"/>
      <c r="AQ116" s="24"/>
      <c r="AR116" s="24">
        <v>0</v>
      </c>
      <c r="AS116" s="24"/>
      <c r="AT116" s="24">
        <f t="shared" si="435"/>
        <v>0</v>
      </c>
      <c r="AU116" s="63"/>
      <c r="AV116" s="24"/>
      <c r="AW116" s="24">
        <v>0</v>
      </c>
      <c r="AX116" s="23"/>
      <c r="AY116" s="24">
        <f t="shared" si="436"/>
        <v>0</v>
      </c>
      <c r="AZ116" s="64"/>
    </row>
    <row r="117" spans="1:52" ht="12" hidden="1" customHeight="1" x14ac:dyDescent="0.3">
      <c r="A117" s="50">
        <v>43551</v>
      </c>
      <c r="B117" s="50" t="s">
        <v>103</v>
      </c>
      <c r="C117" s="24"/>
      <c r="D117" s="24">
        <v>0</v>
      </c>
      <c r="E117" s="24"/>
      <c r="F117" s="24">
        <f t="shared" si="425"/>
        <v>0</v>
      </c>
      <c r="G117" s="63"/>
      <c r="H117" s="24"/>
      <c r="I117" s="24">
        <v>0</v>
      </c>
      <c r="J117" s="24"/>
      <c r="K117" s="24">
        <f t="shared" si="426"/>
        <v>0</v>
      </c>
      <c r="L117" s="63"/>
      <c r="M117" s="24">
        <f t="shared" ref="M117:N117" si="489">INDEX($H117:$J117,1,MATCH(M$8,$H$8:$J$8,0))-INDEX($C117:$E117,1,MATCH(M$8,$C$8:$E$8,0))</f>
        <v>0</v>
      </c>
      <c r="N117" s="24">
        <f t="shared" si="489"/>
        <v>0</v>
      </c>
      <c r="O117" s="24"/>
      <c r="P117" s="24">
        <f t="shared" si="428"/>
        <v>0</v>
      </c>
      <c r="Q117" s="63"/>
      <c r="R117" s="24"/>
      <c r="S117" s="24">
        <v>0</v>
      </c>
      <c r="T117" s="24"/>
      <c r="U117" s="24">
        <f t="shared" si="429"/>
        <v>0</v>
      </c>
      <c r="V117" s="63"/>
      <c r="W117" s="24"/>
      <c r="X117" s="24">
        <v>0</v>
      </c>
      <c r="Y117" s="24"/>
      <c r="Z117" s="24">
        <f t="shared" si="430"/>
        <v>0</v>
      </c>
      <c r="AA117" s="63"/>
      <c r="AB117" s="24">
        <f t="shared" ref="AB117:AC117" si="490">INDEX($W117:$Y117,1,MATCH(AB$8,$W$8:$Y$8,0))-INDEX($R117:$T117,1,MATCH(AB$8,$R$8:$T$8,0))</f>
        <v>0</v>
      </c>
      <c r="AC117" s="24">
        <f t="shared" si="490"/>
        <v>0</v>
      </c>
      <c r="AD117" s="24"/>
      <c r="AE117" s="24">
        <f t="shared" si="432"/>
        <v>0</v>
      </c>
      <c r="AF117" s="63"/>
      <c r="AG117" s="24"/>
      <c r="AH117" s="24">
        <v>0</v>
      </c>
      <c r="AI117" s="24"/>
      <c r="AJ117" s="24">
        <f t="shared" si="433"/>
        <v>0</v>
      </c>
      <c r="AK117" s="63"/>
      <c r="AL117" s="24"/>
      <c r="AM117" s="24">
        <v>0</v>
      </c>
      <c r="AN117" s="24"/>
      <c r="AO117" s="24">
        <f t="shared" si="434"/>
        <v>0</v>
      </c>
      <c r="AP117" s="63"/>
      <c r="AQ117" s="24"/>
      <c r="AR117" s="24">
        <v>0</v>
      </c>
      <c r="AS117" s="24"/>
      <c r="AT117" s="24">
        <f t="shared" si="435"/>
        <v>0</v>
      </c>
      <c r="AU117" s="63"/>
      <c r="AV117" s="24"/>
      <c r="AW117" s="24">
        <v>0</v>
      </c>
      <c r="AX117" s="23"/>
      <c r="AY117" s="24">
        <f t="shared" si="436"/>
        <v>0</v>
      </c>
      <c r="AZ117" s="64"/>
    </row>
    <row r="118" spans="1:52" ht="12" hidden="1" customHeight="1" x14ac:dyDescent="0.3">
      <c r="A118" s="50">
        <v>43570</v>
      </c>
      <c r="B118" s="50" t="s">
        <v>104</v>
      </c>
      <c r="C118" s="24"/>
      <c r="D118" s="24">
        <v>0</v>
      </c>
      <c r="E118" s="24"/>
      <c r="F118" s="24">
        <f t="shared" si="425"/>
        <v>0</v>
      </c>
      <c r="G118" s="63"/>
      <c r="H118" s="24"/>
      <c r="I118" s="24">
        <v>0</v>
      </c>
      <c r="J118" s="24"/>
      <c r="K118" s="24">
        <f t="shared" si="426"/>
        <v>0</v>
      </c>
      <c r="L118" s="63"/>
      <c r="M118" s="24">
        <f t="shared" ref="M118:N118" si="491">INDEX($H118:$J118,1,MATCH(M$8,$H$8:$J$8,0))-INDEX($C118:$E118,1,MATCH(M$8,$C$8:$E$8,0))</f>
        <v>0</v>
      </c>
      <c r="N118" s="24">
        <f t="shared" si="491"/>
        <v>0</v>
      </c>
      <c r="O118" s="24"/>
      <c r="P118" s="24">
        <f t="shared" si="428"/>
        <v>0</v>
      </c>
      <c r="Q118" s="63"/>
      <c r="R118" s="24"/>
      <c r="S118" s="24">
        <v>0</v>
      </c>
      <c r="T118" s="24"/>
      <c r="U118" s="24">
        <f t="shared" si="429"/>
        <v>0</v>
      </c>
      <c r="V118" s="63"/>
      <c r="W118" s="24"/>
      <c r="X118" s="24">
        <v>0</v>
      </c>
      <c r="Y118" s="24"/>
      <c r="Z118" s="24">
        <f t="shared" si="430"/>
        <v>0</v>
      </c>
      <c r="AA118" s="63"/>
      <c r="AB118" s="24">
        <f t="shared" ref="AB118:AC118" si="492">INDEX($W118:$Y118,1,MATCH(AB$8,$W$8:$Y$8,0))-INDEX($R118:$T118,1,MATCH(AB$8,$R$8:$T$8,0))</f>
        <v>0</v>
      </c>
      <c r="AC118" s="24">
        <f t="shared" si="492"/>
        <v>0</v>
      </c>
      <c r="AD118" s="24"/>
      <c r="AE118" s="24">
        <f t="shared" si="432"/>
        <v>0</v>
      </c>
      <c r="AF118" s="63"/>
      <c r="AG118" s="24"/>
      <c r="AH118" s="24">
        <v>0</v>
      </c>
      <c r="AI118" s="24"/>
      <c r="AJ118" s="24">
        <f t="shared" si="433"/>
        <v>0</v>
      </c>
      <c r="AK118" s="63"/>
      <c r="AL118" s="24"/>
      <c r="AM118" s="24">
        <v>0</v>
      </c>
      <c r="AN118" s="24"/>
      <c r="AO118" s="24">
        <f t="shared" si="434"/>
        <v>0</v>
      </c>
      <c r="AP118" s="63"/>
      <c r="AQ118" s="24"/>
      <c r="AR118" s="24">
        <v>0</v>
      </c>
      <c r="AS118" s="24"/>
      <c r="AT118" s="24">
        <f t="shared" si="435"/>
        <v>0</v>
      </c>
      <c r="AU118" s="63"/>
      <c r="AV118" s="24"/>
      <c r="AW118" s="24">
        <v>0</v>
      </c>
      <c r="AX118" s="23"/>
      <c r="AY118" s="24">
        <f t="shared" si="436"/>
        <v>0</v>
      </c>
      <c r="AZ118" s="64"/>
    </row>
    <row r="119" spans="1:52" ht="12" hidden="1" customHeight="1" x14ac:dyDescent="0.3">
      <c r="A119" s="50">
        <v>43581</v>
      </c>
      <c r="B119" s="50" t="s">
        <v>105</v>
      </c>
      <c r="C119" s="24"/>
      <c r="D119" s="24">
        <v>0</v>
      </c>
      <c r="E119" s="24"/>
      <c r="F119" s="24">
        <f t="shared" si="425"/>
        <v>0</v>
      </c>
      <c r="G119" s="63"/>
      <c r="H119" s="24"/>
      <c r="I119" s="24">
        <v>0</v>
      </c>
      <c r="J119" s="24"/>
      <c r="K119" s="24">
        <f t="shared" si="426"/>
        <v>0</v>
      </c>
      <c r="L119" s="63"/>
      <c r="M119" s="24">
        <f t="shared" ref="M119:N119" si="493">INDEX($H119:$J119,1,MATCH(M$8,$H$8:$J$8,0))-INDEX($C119:$E119,1,MATCH(M$8,$C$8:$E$8,0))</f>
        <v>0</v>
      </c>
      <c r="N119" s="24">
        <f t="shared" si="493"/>
        <v>0</v>
      </c>
      <c r="O119" s="24"/>
      <c r="P119" s="24">
        <f t="shared" si="428"/>
        <v>0</v>
      </c>
      <c r="Q119" s="63"/>
      <c r="R119" s="24"/>
      <c r="S119" s="24">
        <v>0</v>
      </c>
      <c r="T119" s="24"/>
      <c r="U119" s="24">
        <f t="shared" si="429"/>
        <v>0</v>
      </c>
      <c r="V119" s="63"/>
      <c r="W119" s="24"/>
      <c r="X119" s="24">
        <v>0</v>
      </c>
      <c r="Y119" s="24"/>
      <c r="Z119" s="24">
        <f t="shared" si="430"/>
        <v>0</v>
      </c>
      <c r="AA119" s="63"/>
      <c r="AB119" s="24">
        <f t="shared" ref="AB119:AC119" si="494">INDEX($W119:$Y119,1,MATCH(AB$8,$W$8:$Y$8,0))-INDEX($R119:$T119,1,MATCH(AB$8,$R$8:$T$8,0))</f>
        <v>0</v>
      </c>
      <c r="AC119" s="24">
        <f t="shared" si="494"/>
        <v>0</v>
      </c>
      <c r="AD119" s="24"/>
      <c r="AE119" s="24">
        <f t="shared" si="432"/>
        <v>0</v>
      </c>
      <c r="AF119" s="63"/>
      <c r="AG119" s="24"/>
      <c r="AH119" s="24">
        <v>0</v>
      </c>
      <c r="AI119" s="24"/>
      <c r="AJ119" s="24">
        <f t="shared" si="433"/>
        <v>0</v>
      </c>
      <c r="AK119" s="63"/>
      <c r="AL119" s="24"/>
      <c r="AM119" s="24">
        <v>0</v>
      </c>
      <c r="AN119" s="24"/>
      <c r="AO119" s="24">
        <f t="shared" si="434"/>
        <v>0</v>
      </c>
      <c r="AP119" s="63"/>
      <c r="AQ119" s="24"/>
      <c r="AR119" s="24">
        <v>0</v>
      </c>
      <c r="AS119" s="24"/>
      <c r="AT119" s="24">
        <f t="shared" si="435"/>
        <v>0</v>
      </c>
      <c r="AU119" s="63"/>
      <c r="AV119" s="24"/>
      <c r="AW119" s="24">
        <v>0</v>
      </c>
      <c r="AX119" s="23"/>
      <c r="AY119" s="24">
        <f t="shared" si="436"/>
        <v>0</v>
      </c>
      <c r="AZ119" s="64"/>
    </row>
    <row r="120" spans="1:52" ht="12" hidden="1" customHeight="1" x14ac:dyDescent="0.3">
      <c r="A120" s="50">
        <v>43582</v>
      </c>
      <c r="B120" s="50" t="s">
        <v>106</v>
      </c>
      <c r="C120" s="24"/>
      <c r="D120" s="24">
        <v>0</v>
      </c>
      <c r="E120" s="24"/>
      <c r="F120" s="24">
        <f t="shared" si="425"/>
        <v>0</v>
      </c>
      <c r="G120" s="63"/>
      <c r="H120" s="24"/>
      <c r="I120" s="24">
        <v>0</v>
      </c>
      <c r="J120" s="24"/>
      <c r="K120" s="24">
        <f t="shared" si="426"/>
        <v>0</v>
      </c>
      <c r="L120" s="63"/>
      <c r="M120" s="24">
        <f t="shared" ref="M120:N120" si="495">INDEX($H120:$J120,1,MATCH(M$8,$H$8:$J$8,0))-INDEX($C120:$E120,1,MATCH(M$8,$C$8:$E$8,0))</f>
        <v>0</v>
      </c>
      <c r="N120" s="24">
        <f t="shared" si="495"/>
        <v>0</v>
      </c>
      <c r="O120" s="24"/>
      <c r="P120" s="24">
        <f t="shared" si="428"/>
        <v>0</v>
      </c>
      <c r="Q120" s="63"/>
      <c r="R120" s="24"/>
      <c r="S120" s="24">
        <v>0</v>
      </c>
      <c r="T120" s="24"/>
      <c r="U120" s="24">
        <f t="shared" si="429"/>
        <v>0</v>
      </c>
      <c r="V120" s="63"/>
      <c r="W120" s="24"/>
      <c r="X120" s="24">
        <v>0</v>
      </c>
      <c r="Y120" s="24"/>
      <c r="Z120" s="24">
        <f t="shared" si="430"/>
        <v>0</v>
      </c>
      <c r="AA120" s="63"/>
      <c r="AB120" s="24">
        <f t="shared" ref="AB120:AC120" si="496">INDEX($W120:$Y120,1,MATCH(AB$8,$W$8:$Y$8,0))-INDEX($R120:$T120,1,MATCH(AB$8,$R$8:$T$8,0))</f>
        <v>0</v>
      </c>
      <c r="AC120" s="24">
        <f t="shared" si="496"/>
        <v>0</v>
      </c>
      <c r="AD120" s="24"/>
      <c r="AE120" s="24">
        <f t="shared" si="432"/>
        <v>0</v>
      </c>
      <c r="AF120" s="63"/>
      <c r="AG120" s="24"/>
      <c r="AH120" s="24">
        <v>0</v>
      </c>
      <c r="AI120" s="24"/>
      <c r="AJ120" s="24">
        <f t="shared" si="433"/>
        <v>0</v>
      </c>
      <c r="AK120" s="63"/>
      <c r="AL120" s="24"/>
      <c r="AM120" s="24">
        <v>0</v>
      </c>
      <c r="AN120" s="24"/>
      <c r="AO120" s="24">
        <f t="shared" si="434"/>
        <v>0</v>
      </c>
      <c r="AP120" s="63"/>
      <c r="AQ120" s="24"/>
      <c r="AR120" s="24">
        <v>0</v>
      </c>
      <c r="AS120" s="24"/>
      <c r="AT120" s="24">
        <f t="shared" si="435"/>
        <v>0</v>
      </c>
      <c r="AU120" s="63"/>
      <c r="AV120" s="24"/>
      <c r="AW120" s="24">
        <v>0</v>
      </c>
      <c r="AX120" s="23"/>
      <c r="AY120" s="24">
        <f t="shared" si="436"/>
        <v>0</v>
      </c>
      <c r="AZ120" s="64"/>
    </row>
    <row r="121" spans="1:52" ht="12" hidden="1" customHeight="1" x14ac:dyDescent="0.3">
      <c r="A121" s="50">
        <v>43583</v>
      </c>
      <c r="B121" s="50" t="s">
        <v>107</v>
      </c>
      <c r="C121" s="24"/>
      <c r="D121" s="24">
        <v>0</v>
      </c>
      <c r="E121" s="24"/>
      <c r="F121" s="24">
        <f t="shared" si="425"/>
        <v>0</v>
      </c>
      <c r="G121" s="63"/>
      <c r="H121" s="24"/>
      <c r="I121" s="24">
        <v>0</v>
      </c>
      <c r="J121" s="24"/>
      <c r="K121" s="24">
        <f t="shared" si="426"/>
        <v>0</v>
      </c>
      <c r="L121" s="63"/>
      <c r="M121" s="24">
        <f t="shared" ref="M121:N121" si="497">INDEX($H121:$J121,1,MATCH(M$8,$H$8:$J$8,0))-INDEX($C121:$E121,1,MATCH(M$8,$C$8:$E$8,0))</f>
        <v>0</v>
      </c>
      <c r="N121" s="24">
        <f t="shared" si="497"/>
        <v>0</v>
      </c>
      <c r="O121" s="24"/>
      <c r="P121" s="24">
        <f t="shared" si="428"/>
        <v>0</v>
      </c>
      <c r="Q121" s="63"/>
      <c r="R121" s="24"/>
      <c r="S121" s="24">
        <v>0</v>
      </c>
      <c r="T121" s="24"/>
      <c r="U121" s="24">
        <f t="shared" si="429"/>
        <v>0</v>
      </c>
      <c r="V121" s="63"/>
      <c r="W121" s="24"/>
      <c r="X121" s="24">
        <v>0</v>
      </c>
      <c r="Y121" s="24"/>
      <c r="Z121" s="24">
        <f t="shared" si="430"/>
        <v>0</v>
      </c>
      <c r="AA121" s="63"/>
      <c r="AB121" s="24">
        <f t="shared" ref="AB121:AC121" si="498">INDEX($W121:$Y121,1,MATCH(AB$8,$W$8:$Y$8,0))-INDEX($R121:$T121,1,MATCH(AB$8,$R$8:$T$8,0))</f>
        <v>0</v>
      </c>
      <c r="AC121" s="24">
        <f t="shared" si="498"/>
        <v>0</v>
      </c>
      <c r="AD121" s="24"/>
      <c r="AE121" s="24">
        <f t="shared" si="432"/>
        <v>0</v>
      </c>
      <c r="AF121" s="63"/>
      <c r="AG121" s="24"/>
      <c r="AH121" s="24">
        <v>0</v>
      </c>
      <c r="AI121" s="24"/>
      <c r="AJ121" s="24">
        <f t="shared" si="433"/>
        <v>0</v>
      </c>
      <c r="AK121" s="63"/>
      <c r="AL121" s="24"/>
      <c r="AM121" s="24">
        <v>0</v>
      </c>
      <c r="AN121" s="24"/>
      <c r="AO121" s="24">
        <f t="shared" si="434"/>
        <v>0</v>
      </c>
      <c r="AP121" s="63"/>
      <c r="AQ121" s="24"/>
      <c r="AR121" s="24">
        <v>0</v>
      </c>
      <c r="AS121" s="24"/>
      <c r="AT121" s="24">
        <f t="shared" si="435"/>
        <v>0</v>
      </c>
      <c r="AU121" s="63"/>
      <c r="AV121" s="24"/>
      <c r="AW121" s="24">
        <v>0</v>
      </c>
      <c r="AX121" s="23"/>
      <c r="AY121" s="24">
        <f t="shared" si="436"/>
        <v>0</v>
      </c>
      <c r="AZ121" s="64"/>
    </row>
    <row r="122" spans="1:52" ht="12" customHeight="1" x14ac:dyDescent="0.3">
      <c r="A122" s="50">
        <v>43990</v>
      </c>
      <c r="B122" s="50" t="s">
        <v>108</v>
      </c>
      <c r="C122" s="24"/>
      <c r="D122" s="24">
        <v>0</v>
      </c>
      <c r="E122" s="24"/>
      <c r="F122" s="24">
        <f t="shared" si="425"/>
        <v>0</v>
      </c>
      <c r="G122" s="63"/>
      <c r="H122" s="24"/>
      <c r="I122" s="24">
        <v>0</v>
      </c>
      <c r="J122" s="24"/>
      <c r="K122" s="24">
        <f t="shared" si="426"/>
        <v>0</v>
      </c>
      <c r="L122" s="63"/>
      <c r="M122" s="24">
        <f t="shared" ref="M122:N122" si="499">INDEX($H122:$J122,1,MATCH(M$8,$H$8:$J$8,0))-INDEX($C122:$E122,1,MATCH(M$8,$C$8:$E$8,0))</f>
        <v>0</v>
      </c>
      <c r="N122" s="24">
        <f t="shared" si="499"/>
        <v>0</v>
      </c>
      <c r="O122" s="24"/>
      <c r="P122" s="24">
        <f t="shared" si="428"/>
        <v>0</v>
      </c>
      <c r="Q122" s="63"/>
      <c r="R122" s="24"/>
      <c r="S122" s="24">
        <v>1030</v>
      </c>
      <c r="T122" s="24"/>
      <c r="U122" s="24">
        <f t="shared" si="429"/>
        <v>1030</v>
      </c>
      <c r="V122" s="63"/>
      <c r="W122" s="24"/>
      <c r="X122" s="24">
        <v>1030</v>
      </c>
      <c r="Y122" s="24"/>
      <c r="Z122" s="24">
        <f t="shared" si="430"/>
        <v>1030</v>
      </c>
      <c r="AA122" s="63"/>
      <c r="AB122" s="24">
        <f t="shared" ref="AB122:AC122" si="500">INDEX($W122:$Y122,1,MATCH(AB$8,$W$8:$Y$8,0))-INDEX($R122:$T122,1,MATCH(AB$8,$R$8:$T$8,0))</f>
        <v>0</v>
      </c>
      <c r="AC122" s="24">
        <f t="shared" si="500"/>
        <v>0</v>
      </c>
      <c r="AD122" s="24"/>
      <c r="AE122" s="24">
        <f t="shared" si="432"/>
        <v>0</v>
      </c>
      <c r="AF122" s="63"/>
      <c r="AG122" s="24"/>
      <c r="AH122" s="24">
        <v>1030</v>
      </c>
      <c r="AI122" s="24"/>
      <c r="AJ122" s="24">
        <f t="shared" si="433"/>
        <v>1030</v>
      </c>
      <c r="AK122" s="63"/>
      <c r="AL122" s="24"/>
      <c r="AM122" s="24">
        <v>1030</v>
      </c>
      <c r="AN122" s="24"/>
      <c r="AO122" s="24">
        <f t="shared" si="434"/>
        <v>1030</v>
      </c>
      <c r="AP122" s="63"/>
      <c r="AQ122" s="24"/>
      <c r="AR122" s="24">
        <v>1030</v>
      </c>
      <c r="AS122" s="24"/>
      <c r="AT122" s="24">
        <f t="shared" si="435"/>
        <v>1030</v>
      </c>
      <c r="AU122" s="63"/>
      <c r="AV122" s="24"/>
      <c r="AW122" s="24">
        <v>1030</v>
      </c>
      <c r="AX122" s="23"/>
      <c r="AY122" s="24">
        <f t="shared" si="436"/>
        <v>1030</v>
      </c>
      <c r="AZ122" s="64"/>
    </row>
    <row r="123" spans="1:52" ht="12" hidden="1" customHeight="1" x14ac:dyDescent="0.3">
      <c r="A123" s="50">
        <v>43990.124000000003</v>
      </c>
      <c r="B123" s="50" t="s">
        <v>110</v>
      </c>
      <c r="C123" s="24"/>
      <c r="D123" s="24">
        <v>0</v>
      </c>
      <c r="E123" s="24"/>
      <c r="F123" s="24">
        <f t="shared" si="425"/>
        <v>0</v>
      </c>
      <c r="G123" s="63"/>
      <c r="H123" s="24"/>
      <c r="I123" s="24">
        <v>0</v>
      </c>
      <c r="J123" s="24"/>
      <c r="K123" s="24">
        <f t="shared" si="426"/>
        <v>0</v>
      </c>
      <c r="L123" s="63"/>
      <c r="M123" s="24">
        <f t="shared" ref="M123:N123" si="501">INDEX($H123:$J123,1,MATCH(M$8,$H$8:$J$8,0))-INDEX($C123:$E123,1,MATCH(M$8,$C$8:$E$8,0))</f>
        <v>0</v>
      </c>
      <c r="N123" s="24">
        <f t="shared" si="501"/>
        <v>0</v>
      </c>
      <c r="O123" s="24"/>
      <c r="P123" s="24">
        <f t="shared" si="428"/>
        <v>0</v>
      </c>
      <c r="Q123" s="63"/>
      <c r="R123" s="24"/>
      <c r="S123" s="24">
        <v>0</v>
      </c>
      <c r="T123" s="24"/>
      <c r="U123" s="24">
        <f t="shared" si="429"/>
        <v>0</v>
      </c>
      <c r="V123" s="63"/>
      <c r="W123" s="24"/>
      <c r="X123" s="24">
        <v>0</v>
      </c>
      <c r="Y123" s="24"/>
      <c r="Z123" s="24">
        <f t="shared" si="430"/>
        <v>0</v>
      </c>
      <c r="AA123" s="63"/>
      <c r="AB123" s="24">
        <f t="shared" ref="AB123:AC123" si="502">INDEX($W123:$Y123,1,MATCH(AB$8,$W$8:$Y$8,0))-INDEX($R123:$T123,1,MATCH(AB$8,$R$8:$T$8,0))</f>
        <v>0</v>
      </c>
      <c r="AC123" s="24">
        <f t="shared" si="502"/>
        <v>0</v>
      </c>
      <c r="AD123" s="24"/>
      <c r="AE123" s="24">
        <f t="shared" si="432"/>
        <v>0</v>
      </c>
      <c r="AF123" s="63"/>
      <c r="AG123" s="24"/>
      <c r="AH123" s="24">
        <v>0</v>
      </c>
      <c r="AI123" s="24"/>
      <c r="AJ123" s="24">
        <f t="shared" si="433"/>
        <v>0</v>
      </c>
      <c r="AK123" s="63"/>
      <c r="AL123" s="24"/>
      <c r="AM123" s="24">
        <v>0</v>
      </c>
      <c r="AN123" s="24"/>
      <c r="AO123" s="24">
        <f t="shared" si="434"/>
        <v>0</v>
      </c>
      <c r="AP123" s="63"/>
      <c r="AQ123" s="24"/>
      <c r="AR123" s="24">
        <v>0</v>
      </c>
      <c r="AS123" s="24"/>
      <c r="AT123" s="24">
        <f t="shared" si="435"/>
        <v>0</v>
      </c>
      <c r="AU123" s="63"/>
      <c r="AV123" s="24"/>
      <c r="AW123" s="24">
        <v>0</v>
      </c>
      <c r="AX123" s="23"/>
      <c r="AY123" s="24">
        <f t="shared" si="436"/>
        <v>0</v>
      </c>
      <c r="AZ123" s="64"/>
    </row>
    <row r="124" spans="1:52" ht="12" hidden="1" customHeight="1" x14ac:dyDescent="0.3">
      <c r="A124" s="50">
        <v>43990.125</v>
      </c>
      <c r="B124" s="50" t="s">
        <v>111</v>
      </c>
      <c r="C124" s="24"/>
      <c r="D124" s="24">
        <v>0</v>
      </c>
      <c r="E124" s="24"/>
      <c r="F124" s="24">
        <f t="shared" si="425"/>
        <v>0</v>
      </c>
      <c r="G124" s="63"/>
      <c r="H124" s="24"/>
      <c r="I124" s="24">
        <v>0</v>
      </c>
      <c r="J124" s="24"/>
      <c r="K124" s="24">
        <f t="shared" si="426"/>
        <v>0</v>
      </c>
      <c r="L124" s="63"/>
      <c r="M124" s="24">
        <f t="shared" ref="M124:N124" si="503">INDEX($H124:$J124,1,MATCH(M$8,$H$8:$J$8,0))-INDEX($C124:$E124,1,MATCH(M$8,$C$8:$E$8,0))</f>
        <v>0</v>
      </c>
      <c r="N124" s="24">
        <f t="shared" si="503"/>
        <v>0</v>
      </c>
      <c r="O124" s="24"/>
      <c r="P124" s="24">
        <f t="shared" si="428"/>
        <v>0</v>
      </c>
      <c r="Q124" s="63"/>
      <c r="R124" s="24"/>
      <c r="S124" s="24">
        <v>0</v>
      </c>
      <c r="T124" s="24"/>
      <c r="U124" s="24">
        <f t="shared" si="429"/>
        <v>0</v>
      </c>
      <c r="V124" s="63"/>
      <c r="W124" s="24"/>
      <c r="X124" s="24">
        <v>0</v>
      </c>
      <c r="Y124" s="24"/>
      <c r="Z124" s="24">
        <f t="shared" si="430"/>
        <v>0</v>
      </c>
      <c r="AA124" s="63"/>
      <c r="AB124" s="24">
        <f t="shared" ref="AB124:AC124" si="504">INDEX($W124:$Y124,1,MATCH(AB$8,$W$8:$Y$8,0))-INDEX($R124:$T124,1,MATCH(AB$8,$R$8:$T$8,0))</f>
        <v>0</v>
      </c>
      <c r="AC124" s="24">
        <f t="shared" si="504"/>
        <v>0</v>
      </c>
      <c r="AD124" s="24"/>
      <c r="AE124" s="24">
        <f t="shared" si="432"/>
        <v>0</v>
      </c>
      <c r="AF124" s="63"/>
      <c r="AG124" s="24"/>
      <c r="AH124" s="24">
        <v>0</v>
      </c>
      <c r="AI124" s="24"/>
      <c r="AJ124" s="24">
        <f t="shared" si="433"/>
        <v>0</v>
      </c>
      <c r="AK124" s="63"/>
      <c r="AL124" s="24"/>
      <c r="AM124" s="24">
        <v>0</v>
      </c>
      <c r="AN124" s="24"/>
      <c r="AO124" s="24">
        <f t="shared" si="434"/>
        <v>0</v>
      </c>
      <c r="AP124" s="63"/>
      <c r="AQ124" s="24"/>
      <c r="AR124" s="24">
        <v>0</v>
      </c>
      <c r="AS124" s="24"/>
      <c r="AT124" s="24">
        <f t="shared" si="435"/>
        <v>0</v>
      </c>
      <c r="AU124" s="63"/>
      <c r="AV124" s="24"/>
      <c r="AW124" s="24">
        <v>0</v>
      </c>
      <c r="AX124" s="23"/>
      <c r="AY124" s="24">
        <f t="shared" si="436"/>
        <v>0</v>
      </c>
      <c r="AZ124" s="64"/>
    </row>
    <row r="125" spans="1:52" ht="12" hidden="1" customHeight="1" x14ac:dyDescent="0.3">
      <c r="A125" s="50">
        <v>43990.13</v>
      </c>
      <c r="B125" s="50" t="s">
        <v>112</v>
      </c>
      <c r="C125" s="24"/>
      <c r="D125" s="24">
        <v>0</v>
      </c>
      <c r="E125" s="24"/>
      <c r="F125" s="24">
        <f t="shared" si="425"/>
        <v>0</v>
      </c>
      <c r="G125" s="63"/>
      <c r="H125" s="24"/>
      <c r="I125" s="24">
        <v>0</v>
      </c>
      <c r="J125" s="24"/>
      <c r="K125" s="24">
        <f t="shared" si="426"/>
        <v>0</v>
      </c>
      <c r="L125" s="63"/>
      <c r="M125" s="24">
        <f t="shared" ref="M125:N125" si="505">INDEX($H125:$J125,1,MATCH(M$8,$H$8:$J$8,0))-INDEX($C125:$E125,1,MATCH(M$8,$C$8:$E$8,0))</f>
        <v>0</v>
      </c>
      <c r="N125" s="24">
        <f t="shared" si="505"/>
        <v>0</v>
      </c>
      <c r="O125" s="24"/>
      <c r="P125" s="24">
        <f t="shared" si="428"/>
        <v>0</v>
      </c>
      <c r="Q125" s="63"/>
      <c r="R125" s="24"/>
      <c r="S125" s="24">
        <v>0</v>
      </c>
      <c r="T125" s="24"/>
      <c r="U125" s="24">
        <f t="shared" si="429"/>
        <v>0</v>
      </c>
      <c r="V125" s="63"/>
      <c r="W125" s="24"/>
      <c r="X125" s="24">
        <v>0</v>
      </c>
      <c r="Y125" s="24"/>
      <c r="Z125" s="24">
        <f t="shared" si="430"/>
        <v>0</v>
      </c>
      <c r="AA125" s="63"/>
      <c r="AB125" s="24">
        <f t="shared" ref="AB125:AC125" si="506">INDEX($W125:$Y125,1,MATCH(AB$8,$W$8:$Y$8,0))-INDEX($R125:$T125,1,MATCH(AB$8,$R$8:$T$8,0))</f>
        <v>0</v>
      </c>
      <c r="AC125" s="24">
        <f t="shared" si="506"/>
        <v>0</v>
      </c>
      <c r="AD125" s="24"/>
      <c r="AE125" s="24">
        <f t="shared" si="432"/>
        <v>0</v>
      </c>
      <c r="AF125" s="63"/>
      <c r="AG125" s="24"/>
      <c r="AH125" s="24">
        <v>0</v>
      </c>
      <c r="AI125" s="24"/>
      <c r="AJ125" s="24">
        <f t="shared" si="433"/>
        <v>0</v>
      </c>
      <c r="AK125" s="63"/>
      <c r="AL125" s="24"/>
      <c r="AM125" s="24">
        <v>0</v>
      </c>
      <c r="AN125" s="24"/>
      <c r="AO125" s="24">
        <f t="shared" si="434"/>
        <v>0</v>
      </c>
      <c r="AP125" s="63"/>
      <c r="AQ125" s="24"/>
      <c r="AR125" s="24">
        <v>0</v>
      </c>
      <c r="AS125" s="24"/>
      <c r="AT125" s="24">
        <f t="shared" si="435"/>
        <v>0</v>
      </c>
      <c r="AU125" s="63"/>
      <c r="AV125" s="24"/>
      <c r="AW125" s="24">
        <v>0</v>
      </c>
      <c r="AX125" s="23"/>
      <c r="AY125" s="24">
        <f t="shared" si="436"/>
        <v>0</v>
      </c>
      <c r="AZ125" s="64"/>
    </row>
    <row r="126" spans="1:52" ht="12" hidden="1" customHeight="1" x14ac:dyDescent="0.3">
      <c r="A126" s="50">
        <v>43990.131999999998</v>
      </c>
      <c r="B126" s="50" t="s">
        <v>113</v>
      </c>
      <c r="C126" s="24"/>
      <c r="D126" s="24">
        <v>0</v>
      </c>
      <c r="E126" s="24"/>
      <c r="F126" s="24">
        <f t="shared" si="425"/>
        <v>0</v>
      </c>
      <c r="G126" s="63"/>
      <c r="H126" s="24"/>
      <c r="I126" s="24">
        <v>0</v>
      </c>
      <c r="J126" s="24"/>
      <c r="K126" s="24">
        <f t="shared" si="426"/>
        <v>0</v>
      </c>
      <c r="L126" s="63"/>
      <c r="M126" s="24">
        <f t="shared" ref="M126:N126" si="507">INDEX($H126:$J126,1,MATCH(M$8,$H$8:$J$8,0))-INDEX($C126:$E126,1,MATCH(M$8,$C$8:$E$8,0))</f>
        <v>0</v>
      </c>
      <c r="N126" s="24">
        <f t="shared" si="507"/>
        <v>0</v>
      </c>
      <c r="O126" s="24"/>
      <c r="P126" s="24">
        <f t="shared" si="428"/>
        <v>0</v>
      </c>
      <c r="Q126" s="63"/>
      <c r="R126" s="24"/>
      <c r="S126" s="24">
        <v>0</v>
      </c>
      <c r="T126" s="24"/>
      <c r="U126" s="24">
        <f t="shared" si="429"/>
        <v>0</v>
      </c>
      <c r="V126" s="63"/>
      <c r="W126" s="24"/>
      <c r="X126" s="24">
        <v>0</v>
      </c>
      <c r="Y126" s="24"/>
      <c r="Z126" s="24">
        <f t="shared" si="430"/>
        <v>0</v>
      </c>
      <c r="AA126" s="63"/>
      <c r="AB126" s="24">
        <f t="shared" ref="AB126:AC126" si="508">INDEX($W126:$Y126,1,MATCH(AB$8,$W$8:$Y$8,0))-INDEX($R126:$T126,1,MATCH(AB$8,$R$8:$T$8,0))</f>
        <v>0</v>
      </c>
      <c r="AC126" s="24">
        <f t="shared" si="508"/>
        <v>0</v>
      </c>
      <c r="AD126" s="24"/>
      <c r="AE126" s="24">
        <f t="shared" si="432"/>
        <v>0</v>
      </c>
      <c r="AF126" s="63"/>
      <c r="AG126" s="24"/>
      <c r="AH126" s="24">
        <v>0</v>
      </c>
      <c r="AI126" s="24"/>
      <c r="AJ126" s="24">
        <f t="shared" si="433"/>
        <v>0</v>
      </c>
      <c r="AK126" s="63"/>
      <c r="AL126" s="24"/>
      <c r="AM126" s="24">
        <v>0</v>
      </c>
      <c r="AN126" s="24"/>
      <c r="AO126" s="24">
        <f t="shared" si="434"/>
        <v>0</v>
      </c>
      <c r="AP126" s="63"/>
      <c r="AQ126" s="24"/>
      <c r="AR126" s="24">
        <v>0</v>
      </c>
      <c r="AS126" s="24"/>
      <c r="AT126" s="24">
        <f t="shared" si="435"/>
        <v>0</v>
      </c>
      <c r="AU126" s="63"/>
      <c r="AV126" s="24"/>
      <c r="AW126" s="24">
        <v>0</v>
      </c>
      <c r="AX126" s="23"/>
      <c r="AY126" s="24">
        <f t="shared" si="436"/>
        <v>0</v>
      </c>
      <c r="AZ126" s="64"/>
    </row>
    <row r="127" spans="1:52" ht="12" hidden="1" customHeight="1" x14ac:dyDescent="0.3">
      <c r="A127" s="50">
        <v>43990.133000000002</v>
      </c>
      <c r="B127" s="50" t="s">
        <v>114</v>
      </c>
      <c r="C127" s="24"/>
      <c r="D127" s="24">
        <v>0</v>
      </c>
      <c r="E127" s="24"/>
      <c r="F127" s="24">
        <f t="shared" si="425"/>
        <v>0</v>
      </c>
      <c r="G127" s="63"/>
      <c r="H127" s="24"/>
      <c r="I127" s="24">
        <v>0</v>
      </c>
      <c r="J127" s="24"/>
      <c r="K127" s="24">
        <f t="shared" si="426"/>
        <v>0</v>
      </c>
      <c r="L127" s="63"/>
      <c r="M127" s="24">
        <f t="shared" ref="M127:N127" si="509">INDEX($H127:$J127,1,MATCH(M$8,$H$8:$J$8,0))-INDEX($C127:$E127,1,MATCH(M$8,$C$8:$E$8,0))</f>
        <v>0</v>
      </c>
      <c r="N127" s="24">
        <f t="shared" si="509"/>
        <v>0</v>
      </c>
      <c r="O127" s="24"/>
      <c r="P127" s="24">
        <f t="shared" si="428"/>
        <v>0</v>
      </c>
      <c r="Q127" s="63"/>
      <c r="R127" s="24"/>
      <c r="S127" s="24">
        <v>0</v>
      </c>
      <c r="T127" s="24"/>
      <c r="U127" s="24">
        <f t="shared" si="429"/>
        <v>0</v>
      </c>
      <c r="V127" s="63"/>
      <c r="W127" s="24"/>
      <c r="X127" s="24">
        <v>0</v>
      </c>
      <c r="Y127" s="24"/>
      <c r="Z127" s="24">
        <f t="shared" si="430"/>
        <v>0</v>
      </c>
      <c r="AA127" s="63"/>
      <c r="AB127" s="24">
        <f t="shared" ref="AB127:AC127" si="510">INDEX($W127:$Y127,1,MATCH(AB$8,$W$8:$Y$8,0))-INDEX($R127:$T127,1,MATCH(AB$8,$R$8:$T$8,0))</f>
        <v>0</v>
      </c>
      <c r="AC127" s="24">
        <f t="shared" si="510"/>
        <v>0</v>
      </c>
      <c r="AD127" s="24"/>
      <c r="AE127" s="24">
        <f t="shared" si="432"/>
        <v>0</v>
      </c>
      <c r="AF127" s="63"/>
      <c r="AG127" s="24"/>
      <c r="AH127" s="24">
        <v>0</v>
      </c>
      <c r="AI127" s="24"/>
      <c r="AJ127" s="24">
        <f t="shared" si="433"/>
        <v>0</v>
      </c>
      <c r="AK127" s="63"/>
      <c r="AL127" s="24"/>
      <c r="AM127" s="24">
        <v>0</v>
      </c>
      <c r="AN127" s="24"/>
      <c r="AO127" s="24">
        <f t="shared" si="434"/>
        <v>0</v>
      </c>
      <c r="AP127" s="63"/>
      <c r="AQ127" s="24"/>
      <c r="AR127" s="24">
        <v>0</v>
      </c>
      <c r="AS127" s="24"/>
      <c r="AT127" s="24">
        <f t="shared" si="435"/>
        <v>0</v>
      </c>
      <c r="AU127" s="63"/>
      <c r="AV127" s="24"/>
      <c r="AW127" s="24">
        <v>0</v>
      </c>
      <c r="AX127" s="23"/>
      <c r="AY127" s="24">
        <f t="shared" si="436"/>
        <v>0</v>
      </c>
      <c r="AZ127" s="64"/>
    </row>
    <row r="128" spans="1:52" ht="12" hidden="1" customHeight="1" x14ac:dyDescent="0.3">
      <c r="A128" s="50">
        <v>43990.133999999998</v>
      </c>
      <c r="B128" s="50" t="s">
        <v>115</v>
      </c>
      <c r="C128" s="24"/>
      <c r="D128" s="24">
        <v>0</v>
      </c>
      <c r="E128" s="24"/>
      <c r="F128" s="24">
        <f t="shared" si="425"/>
        <v>0</v>
      </c>
      <c r="G128" s="63"/>
      <c r="H128" s="24"/>
      <c r="I128" s="24">
        <v>0</v>
      </c>
      <c r="J128" s="24"/>
      <c r="K128" s="24">
        <f t="shared" si="426"/>
        <v>0</v>
      </c>
      <c r="L128" s="63"/>
      <c r="M128" s="24">
        <f t="shared" ref="M128:N128" si="511">INDEX($H128:$J128,1,MATCH(M$8,$H$8:$J$8,0))-INDEX($C128:$E128,1,MATCH(M$8,$C$8:$E$8,0))</f>
        <v>0</v>
      </c>
      <c r="N128" s="24">
        <f t="shared" si="511"/>
        <v>0</v>
      </c>
      <c r="O128" s="24"/>
      <c r="P128" s="24">
        <f t="shared" si="428"/>
        <v>0</v>
      </c>
      <c r="Q128" s="63"/>
      <c r="R128" s="24"/>
      <c r="S128" s="24">
        <v>0</v>
      </c>
      <c r="T128" s="24"/>
      <c r="U128" s="24">
        <f t="shared" si="429"/>
        <v>0</v>
      </c>
      <c r="V128" s="63"/>
      <c r="W128" s="24"/>
      <c r="X128" s="24">
        <v>0</v>
      </c>
      <c r="Y128" s="24"/>
      <c r="Z128" s="24">
        <f t="shared" si="430"/>
        <v>0</v>
      </c>
      <c r="AA128" s="63"/>
      <c r="AB128" s="24">
        <f t="shared" ref="AB128:AC128" si="512">INDEX($W128:$Y128,1,MATCH(AB$8,$W$8:$Y$8,0))-INDEX($R128:$T128,1,MATCH(AB$8,$R$8:$T$8,0))</f>
        <v>0</v>
      </c>
      <c r="AC128" s="24">
        <f t="shared" si="512"/>
        <v>0</v>
      </c>
      <c r="AD128" s="24"/>
      <c r="AE128" s="24">
        <f t="shared" si="432"/>
        <v>0</v>
      </c>
      <c r="AF128" s="63"/>
      <c r="AG128" s="24"/>
      <c r="AH128" s="24">
        <v>0</v>
      </c>
      <c r="AI128" s="24"/>
      <c r="AJ128" s="24">
        <f t="shared" si="433"/>
        <v>0</v>
      </c>
      <c r="AK128" s="63"/>
      <c r="AL128" s="24"/>
      <c r="AM128" s="24">
        <v>0</v>
      </c>
      <c r="AN128" s="24"/>
      <c r="AO128" s="24">
        <f t="shared" si="434"/>
        <v>0</v>
      </c>
      <c r="AP128" s="63"/>
      <c r="AQ128" s="24"/>
      <c r="AR128" s="24">
        <v>0</v>
      </c>
      <c r="AS128" s="24"/>
      <c r="AT128" s="24">
        <f t="shared" si="435"/>
        <v>0</v>
      </c>
      <c r="AU128" s="63"/>
      <c r="AV128" s="24"/>
      <c r="AW128" s="24">
        <v>0</v>
      </c>
      <c r="AX128" s="23"/>
      <c r="AY128" s="24">
        <f t="shared" si="436"/>
        <v>0</v>
      </c>
      <c r="AZ128" s="64"/>
    </row>
    <row r="129" spans="1:52" ht="12" hidden="1" customHeight="1" x14ac:dyDescent="0.3">
      <c r="A129" s="50">
        <v>43990.135000000002</v>
      </c>
      <c r="B129" s="50" t="s">
        <v>116</v>
      </c>
      <c r="C129" s="24"/>
      <c r="D129" s="24">
        <v>0</v>
      </c>
      <c r="E129" s="24"/>
      <c r="F129" s="24">
        <f t="shared" si="425"/>
        <v>0</v>
      </c>
      <c r="G129" s="63"/>
      <c r="H129" s="24"/>
      <c r="I129" s="24">
        <v>0</v>
      </c>
      <c r="J129" s="24"/>
      <c r="K129" s="24">
        <f t="shared" si="426"/>
        <v>0</v>
      </c>
      <c r="L129" s="63"/>
      <c r="M129" s="24">
        <f t="shared" ref="M129:N129" si="513">INDEX($H129:$J129,1,MATCH(M$8,$H$8:$J$8,0))-INDEX($C129:$E129,1,MATCH(M$8,$C$8:$E$8,0))</f>
        <v>0</v>
      </c>
      <c r="N129" s="24">
        <f t="shared" si="513"/>
        <v>0</v>
      </c>
      <c r="O129" s="24"/>
      <c r="P129" s="24">
        <f t="shared" si="428"/>
        <v>0</v>
      </c>
      <c r="Q129" s="63"/>
      <c r="R129" s="24"/>
      <c r="S129" s="24">
        <v>0</v>
      </c>
      <c r="T129" s="24"/>
      <c r="U129" s="24">
        <f t="shared" si="429"/>
        <v>0</v>
      </c>
      <c r="V129" s="63"/>
      <c r="W129" s="24"/>
      <c r="X129" s="24">
        <v>0</v>
      </c>
      <c r="Y129" s="24"/>
      <c r="Z129" s="24">
        <f t="shared" si="430"/>
        <v>0</v>
      </c>
      <c r="AA129" s="63"/>
      <c r="AB129" s="24">
        <f t="shared" ref="AB129:AC129" si="514">INDEX($W129:$Y129,1,MATCH(AB$8,$W$8:$Y$8,0))-INDEX($R129:$T129,1,MATCH(AB$8,$R$8:$T$8,0))</f>
        <v>0</v>
      </c>
      <c r="AC129" s="24">
        <f t="shared" si="514"/>
        <v>0</v>
      </c>
      <c r="AD129" s="24"/>
      <c r="AE129" s="24">
        <f t="shared" si="432"/>
        <v>0</v>
      </c>
      <c r="AF129" s="63"/>
      <c r="AG129" s="24"/>
      <c r="AH129" s="24">
        <v>0</v>
      </c>
      <c r="AI129" s="24"/>
      <c r="AJ129" s="24">
        <f t="shared" si="433"/>
        <v>0</v>
      </c>
      <c r="AK129" s="63"/>
      <c r="AL129" s="24"/>
      <c r="AM129" s="24">
        <v>0</v>
      </c>
      <c r="AN129" s="24"/>
      <c r="AO129" s="24">
        <f t="shared" si="434"/>
        <v>0</v>
      </c>
      <c r="AP129" s="63"/>
      <c r="AQ129" s="24"/>
      <c r="AR129" s="24">
        <v>0</v>
      </c>
      <c r="AS129" s="24"/>
      <c r="AT129" s="24">
        <f t="shared" si="435"/>
        <v>0</v>
      </c>
      <c r="AU129" s="63"/>
      <c r="AV129" s="24"/>
      <c r="AW129" s="24">
        <v>0</v>
      </c>
      <c r="AX129" s="23"/>
      <c r="AY129" s="24">
        <f t="shared" si="436"/>
        <v>0</v>
      </c>
      <c r="AZ129" s="64"/>
    </row>
    <row r="130" spans="1:52" ht="12" hidden="1" customHeight="1" x14ac:dyDescent="0.3">
      <c r="A130" s="50">
        <v>43990.137999999999</v>
      </c>
      <c r="B130" s="50" t="s">
        <v>117</v>
      </c>
      <c r="C130" s="24"/>
      <c r="D130" s="24">
        <v>0</v>
      </c>
      <c r="E130" s="24"/>
      <c r="F130" s="24">
        <f t="shared" si="425"/>
        <v>0</v>
      </c>
      <c r="G130" s="63"/>
      <c r="H130" s="24"/>
      <c r="I130" s="24">
        <v>0</v>
      </c>
      <c r="J130" s="24"/>
      <c r="K130" s="24">
        <f t="shared" si="426"/>
        <v>0</v>
      </c>
      <c r="L130" s="63"/>
      <c r="M130" s="24">
        <f t="shared" ref="M130:N130" si="515">INDEX($H130:$J130,1,MATCH(M$8,$H$8:$J$8,0))-INDEX($C130:$E130,1,MATCH(M$8,$C$8:$E$8,0))</f>
        <v>0</v>
      </c>
      <c r="N130" s="24">
        <f t="shared" si="515"/>
        <v>0</v>
      </c>
      <c r="O130" s="24"/>
      <c r="P130" s="24">
        <f t="shared" si="428"/>
        <v>0</v>
      </c>
      <c r="Q130" s="63"/>
      <c r="R130" s="24"/>
      <c r="S130" s="24">
        <v>0</v>
      </c>
      <c r="T130" s="24"/>
      <c r="U130" s="24">
        <f t="shared" si="429"/>
        <v>0</v>
      </c>
      <c r="V130" s="63"/>
      <c r="W130" s="24"/>
      <c r="X130" s="24">
        <v>0</v>
      </c>
      <c r="Y130" s="24"/>
      <c r="Z130" s="24">
        <f t="shared" si="430"/>
        <v>0</v>
      </c>
      <c r="AA130" s="63"/>
      <c r="AB130" s="24">
        <f t="shared" ref="AB130:AC130" si="516">INDEX($W130:$Y130,1,MATCH(AB$8,$W$8:$Y$8,0))-INDEX($R130:$T130,1,MATCH(AB$8,$R$8:$T$8,0))</f>
        <v>0</v>
      </c>
      <c r="AC130" s="24">
        <f t="shared" si="516"/>
        <v>0</v>
      </c>
      <c r="AD130" s="24"/>
      <c r="AE130" s="24">
        <f t="shared" si="432"/>
        <v>0</v>
      </c>
      <c r="AF130" s="63"/>
      <c r="AG130" s="24"/>
      <c r="AH130" s="24">
        <v>0</v>
      </c>
      <c r="AI130" s="24"/>
      <c r="AJ130" s="24">
        <f t="shared" si="433"/>
        <v>0</v>
      </c>
      <c r="AK130" s="63"/>
      <c r="AL130" s="24"/>
      <c r="AM130" s="24">
        <v>0</v>
      </c>
      <c r="AN130" s="24"/>
      <c r="AO130" s="24">
        <f t="shared" si="434"/>
        <v>0</v>
      </c>
      <c r="AP130" s="63"/>
      <c r="AQ130" s="24"/>
      <c r="AR130" s="24">
        <v>0</v>
      </c>
      <c r="AS130" s="24"/>
      <c r="AT130" s="24">
        <f t="shared" si="435"/>
        <v>0</v>
      </c>
      <c r="AU130" s="63"/>
      <c r="AV130" s="24"/>
      <c r="AW130" s="24">
        <v>0</v>
      </c>
      <c r="AX130" s="23"/>
      <c r="AY130" s="24">
        <f t="shared" si="436"/>
        <v>0</v>
      </c>
      <c r="AZ130" s="64"/>
    </row>
    <row r="131" spans="1:52" ht="12" hidden="1" customHeight="1" x14ac:dyDescent="0.3">
      <c r="A131" s="50">
        <v>43990.14</v>
      </c>
      <c r="B131" s="50" t="s">
        <v>118</v>
      </c>
      <c r="C131" s="24"/>
      <c r="D131" s="24">
        <v>0</v>
      </c>
      <c r="E131" s="24"/>
      <c r="F131" s="24">
        <f t="shared" si="425"/>
        <v>0</v>
      </c>
      <c r="G131" s="63"/>
      <c r="H131" s="24"/>
      <c r="I131" s="24">
        <v>0</v>
      </c>
      <c r="J131" s="24"/>
      <c r="K131" s="24">
        <f t="shared" si="426"/>
        <v>0</v>
      </c>
      <c r="L131" s="63"/>
      <c r="M131" s="24">
        <f t="shared" ref="M131:N131" si="517">INDEX($H131:$J131,1,MATCH(M$8,$H$8:$J$8,0))-INDEX($C131:$E131,1,MATCH(M$8,$C$8:$E$8,0))</f>
        <v>0</v>
      </c>
      <c r="N131" s="24">
        <f t="shared" si="517"/>
        <v>0</v>
      </c>
      <c r="O131" s="24"/>
      <c r="P131" s="24">
        <f t="shared" si="428"/>
        <v>0</v>
      </c>
      <c r="Q131" s="63"/>
      <c r="R131" s="24"/>
      <c r="S131" s="24">
        <v>0</v>
      </c>
      <c r="T131" s="24"/>
      <c r="U131" s="24">
        <f t="shared" si="429"/>
        <v>0</v>
      </c>
      <c r="V131" s="63"/>
      <c r="W131" s="24"/>
      <c r="X131" s="24">
        <v>0</v>
      </c>
      <c r="Y131" s="24"/>
      <c r="Z131" s="24">
        <f t="shared" si="430"/>
        <v>0</v>
      </c>
      <c r="AA131" s="63"/>
      <c r="AB131" s="24">
        <f t="shared" ref="AB131:AC131" si="518">INDEX($W131:$Y131,1,MATCH(AB$8,$W$8:$Y$8,0))-INDEX($R131:$T131,1,MATCH(AB$8,$R$8:$T$8,0))</f>
        <v>0</v>
      </c>
      <c r="AC131" s="24">
        <f t="shared" si="518"/>
        <v>0</v>
      </c>
      <c r="AD131" s="24"/>
      <c r="AE131" s="24">
        <f t="shared" si="432"/>
        <v>0</v>
      </c>
      <c r="AF131" s="63"/>
      <c r="AG131" s="24"/>
      <c r="AH131" s="24">
        <v>0</v>
      </c>
      <c r="AI131" s="24"/>
      <c r="AJ131" s="24">
        <f t="shared" si="433"/>
        <v>0</v>
      </c>
      <c r="AK131" s="63"/>
      <c r="AL131" s="24"/>
      <c r="AM131" s="24">
        <v>0</v>
      </c>
      <c r="AN131" s="24"/>
      <c r="AO131" s="24">
        <f t="shared" si="434"/>
        <v>0</v>
      </c>
      <c r="AP131" s="63"/>
      <c r="AQ131" s="24"/>
      <c r="AR131" s="24">
        <v>0</v>
      </c>
      <c r="AS131" s="24"/>
      <c r="AT131" s="24">
        <f t="shared" si="435"/>
        <v>0</v>
      </c>
      <c r="AU131" s="63"/>
      <c r="AV131" s="24"/>
      <c r="AW131" s="24">
        <v>0</v>
      </c>
      <c r="AX131" s="23"/>
      <c r="AY131" s="24">
        <f t="shared" si="436"/>
        <v>0</v>
      </c>
      <c r="AZ131" s="64"/>
    </row>
    <row r="132" spans="1:52" ht="12" hidden="1" customHeight="1" x14ac:dyDescent="0.3">
      <c r="A132" s="50">
        <v>43990.144</v>
      </c>
      <c r="B132" s="50" t="s">
        <v>119</v>
      </c>
      <c r="C132" s="24"/>
      <c r="D132" s="24">
        <v>0</v>
      </c>
      <c r="E132" s="24"/>
      <c r="F132" s="24">
        <f t="shared" si="425"/>
        <v>0</v>
      </c>
      <c r="G132" s="63"/>
      <c r="H132" s="24"/>
      <c r="I132" s="24">
        <v>0</v>
      </c>
      <c r="J132" s="24"/>
      <c r="K132" s="24">
        <f t="shared" si="426"/>
        <v>0</v>
      </c>
      <c r="L132" s="63"/>
      <c r="M132" s="24">
        <f t="shared" ref="M132:N132" si="519">INDEX($H132:$J132,1,MATCH(M$8,$H$8:$J$8,0))-INDEX($C132:$E132,1,MATCH(M$8,$C$8:$E$8,0))</f>
        <v>0</v>
      </c>
      <c r="N132" s="24">
        <f t="shared" si="519"/>
        <v>0</v>
      </c>
      <c r="O132" s="24"/>
      <c r="P132" s="24">
        <f t="shared" si="428"/>
        <v>0</v>
      </c>
      <c r="Q132" s="63"/>
      <c r="R132" s="24"/>
      <c r="S132" s="24">
        <v>0</v>
      </c>
      <c r="T132" s="24"/>
      <c r="U132" s="24">
        <f t="shared" si="429"/>
        <v>0</v>
      </c>
      <c r="V132" s="63"/>
      <c r="W132" s="24"/>
      <c r="X132" s="24">
        <v>0</v>
      </c>
      <c r="Y132" s="24"/>
      <c r="Z132" s="24">
        <f t="shared" si="430"/>
        <v>0</v>
      </c>
      <c r="AA132" s="63"/>
      <c r="AB132" s="24">
        <f t="shared" ref="AB132:AC132" si="520">INDEX($W132:$Y132,1,MATCH(AB$8,$W$8:$Y$8,0))-INDEX($R132:$T132,1,MATCH(AB$8,$R$8:$T$8,0))</f>
        <v>0</v>
      </c>
      <c r="AC132" s="24">
        <f t="shared" si="520"/>
        <v>0</v>
      </c>
      <c r="AD132" s="24"/>
      <c r="AE132" s="24">
        <f t="shared" si="432"/>
        <v>0</v>
      </c>
      <c r="AF132" s="63"/>
      <c r="AG132" s="24"/>
      <c r="AH132" s="24">
        <v>0</v>
      </c>
      <c r="AI132" s="24"/>
      <c r="AJ132" s="24">
        <f t="shared" si="433"/>
        <v>0</v>
      </c>
      <c r="AK132" s="63"/>
      <c r="AL132" s="24"/>
      <c r="AM132" s="24">
        <v>0</v>
      </c>
      <c r="AN132" s="24"/>
      <c r="AO132" s="24">
        <f t="shared" si="434"/>
        <v>0</v>
      </c>
      <c r="AP132" s="63"/>
      <c r="AQ132" s="24"/>
      <c r="AR132" s="24">
        <v>0</v>
      </c>
      <c r="AS132" s="24"/>
      <c r="AT132" s="24">
        <f t="shared" si="435"/>
        <v>0</v>
      </c>
      <c r="AU132" s="63"/>
      <c r="AV132" s="24"/>
      <c r="AW132" s="24">
        <v>0</v>
      </c>
      <c r="AX132" s="23"/>
      <c r="AY132" s="24">
        <f t="shared" si="436"/>
        <v>0</v>
      </c>
      <c r="AZ132" s="64"/>
    </row>
    <row r="133" spans="1:52" ht="12" hidden="1" customHeight="1" x14ac:dyDescent="0.3">
      <c r="A133" s="50"/>
      <c r="B133" s="50"/>
      <c r="C133" s="24"/>
      <c r="D133" s="24"/>
      <c r="E133" s="24"/>
      <c r="F133" s="24"/>
      <c r="G133" s="63"/>
      <c r="H133" s="24"/>
      <c r="I133" s="24"/>
      <c r="J133" s="24"/>
      <c r="K133" s="24"/>
      <c r="L133" s="63"/>
      <c r="M133" s="24"/>
      <c r="N133" s="24"/>
      <c r="O133" s="24"/>
      <c r="P133" s="24"/>
      <c r="Q133" s="63"/>
      <c r="R133" s="24"/>
      <c r="S133" s="24"/>
      <c r="T133" s="24"/>
      <c r="U133" s="24"/>
      <c r="V133" s="63"/>
      <c r="W133" s="24"/>
      <c r="X133" s="24"/>
      <c r="Y133" s="24"/>
      <c r="Z133" s="24"/>
      <c r="AA133" s="63"/>
      <c r="AB133" s="24"/>
      <c r="AC133" s="24"/>
      <c r="AD133" s="24"/>
      <c r="AE133" s="24"/>
      <c r="AF133" s="63"/>
      <c r="AG133" s="24"/>
      <c r="AH133" s="24"/>
      <c r="AI133" s="24"/>
      <c r="AJ133" s="24"/>
      <c r="AK133" s="63"/>
      <c r="AL133" s="24"/>
      <c r="AM133" s="24"/>
      <c r="AN133" s="24"/>
      <c r="AO133" s="24"/>
      <c r="AP133" s="63"/>
      <c r="AQ133" s="24"/>
      <c r="AR133" s="24"/>
      <c r="AS133" s="24"/>
      <c r="AT133" s="24"/>
      <c r="AU133" s="63"/>
      <c r="AV133" s="24"/>
      <c r="AW133" s="24"/>
      <c r="AX133" s="23"/>
      <c r="AY133" s="24"/>
      <c r="AZ133" s="64"/>
    </row>
    <row r="134" spans="1:52" ht="12" customHeight="1" x14ac:dyDescent="0.3">
      <c r="A134" s="51"/>
      <c r="B134" s="49" t="s">
        <v>120</v>
      </c>
      <c r="C134" s="53">
        <f t="shared" ref="C134:D134" si="521">SUM(C90:C133)</f>
        <v>0</v>
      </c>
      <c r="D134" s="53">
        <f t="shared" si="521"/>
        <v>5725</v>
      </c>
      <c r="E134" s="53"/>
      <c r="F134" s="53">
        <f>SUM(C134:E134)</f>
        <v>5725</v>
      </c>
      <c r="G134" s="79"/>
      <c r="H134" s="53">
        <f t="shared" ref="H134:I134" si="522">SUM(H90:H133)</f>
        <v>0</v>
      </c>
      <c r="I134" s="53">
        <f t="shared" si="522"/>
        <v>5725</v>
      </c>
      <c r="J134" s="53"/>
      <c r="K134" s="53">
        <f>SUM(H134:J134)</f>
        <v>5725</v>
      </c>
      <c r="L134" s="79"/>
      <c r="M134" s="53">
        <f t="shared" ref="M134:N134" si="523">INDEX($H134:$J134,1,MATCH(M$8,$H$8:$J$8,0))-INDEX($C134:$E134,1,MATCH(M$8,$C$8:$E$8,0))</f>
        <v>0</v>
      </c>
      <c r="N134" s="53">
        <f t="shared" si="523"/>
        <v>0</v>
      </c>
      <c r="O134" s="53"/>
      <c r="P134" s="53">
        <f>SUM(M134:O134)</f>
        <v>0</v>
      </c>
      <c r="Q134" s="79"/>
      <c r="R134" s="53">
        <f t="shared" ref="R134:S134" si="524">SUM(R90:R133)</f>
        <v>0</v>
      </c>
      <c r="S134" s="53">
        <f t="shared" si="524"/>
        <v>12857.927012987</v>
      </c>
      <c r="T134" s="53"/>
      <c r="U134" s="53">
        <f>SUM(R134:T134)</f>
        <v>12857.927012987</v>
      </c>
      <c r="V134" s="79"/>
      <c r="W134" s="53">
        <f t="shared" ref="W134:X134" si="525">SUM(W90:W133)</f>
        <v>0</v>
      </c>
      <c r="X134" s="53">
        <f t="shared" si="525"/>
        <v>12624.778285714281</v>
      </c>
      <c r="Y134" s="53"/>
      <c r="Z134" s="53">
        <f>SUM(W134:Y134)</f>
        <v>12624.778285714281</v>
      </c>
      <c r="AA134" s="79"/>
      <c r="AB134" s="53">
        <f t="shared" ref="AB134:AC134" si="526">INDEX($W134:$Y134,1,MATCH(AB$8,$W$8:$Y$8,0))-INDEX($R134:$T134,1,MATCH(AB$8,$R$8:$T$8,0))</f>
        <v>0</v>
      </c>
      <c r="AC134" s="53">
        <f t="shared" si="526"/>
        <v>-233.14872727271904</v>
      </c>
      <c r="AD134" s="53"/>
      <c r="AE134" s="53">
        <f>SUM(AB134:AD134)</f>
        <v>-233.14872727271904</v>
      </c>
      <c r="AF134" s="79"/>
      <c r="AG134" s="53">
        <f t="shared" ref="AG134:AH134" si="527">SUM(AG90:AG133)</f>
        <v>0</v>
      </c>
      <c r="AH134" s="53">
        <f t="shared" si="527"/>
        <v>12624.778285714281</v>
      </c>
      <c r="AI134" s="53"/>
      <c r="AJ134" s="53">
        <f>SUM(AG134:AI134)</f>
        <v>12624.778285714281</v>
      </c>
      <c r="AK134" s="79"/>
      <c r="AL134" s="53">
        <f t="shared" ref="AL134:AM134" si="528">SUM(AL90:AL133)</f>
        <v>0</v>
      </c>
      <c r="AM134" s="53">
        <f t="shared" si="528"/>
        <v>12624.778285714281</v>
      </c>
      <c r="AN134" s="53"/>
      <c r="AO134" s="53">
        <f>SUM(AL134:AN134)</f>
        <v>12624.778285714281</v>
      </c>
      <c r="AP134" s="79"/>
      <c r="AQ134" s="53">
        <f t="shared" ref="AQ134:AR134" si="529">SUM(AQ90:AQ133)</f>
        <v>0</v>
      </c>
      <c r="AR134" s="53">
        <f t="shared" si="529"/>
        <v>12624.778285714281</v>
      </c>
      <c r="AS134" s="53"/>
      <c r="AT134" s="53">
        <f>SUM(AQ134:AS134)</f>
        <v>12624.778285714281</v>
      </c>
      <c r="AU134" s="79"/>
      <c r="AV134" s="53">
        <f t="shared" ref="AV134:AW134" si="530">SUM(AV90:AV133)</f>
        <v>0</v>
      </c>
      <c r="AW134" s="53">
        <f t="shared" si="530"/>
        <v>12624.778285714281</v>
      </c>
      <c r="AX134" s="80"/>
      <c r="AY134" s="53">
        <f>SUM(AV134:AX134)</f>
        <v>12624.778285714281</v>
      </c>
      <c r="AZ134" s="81"/>
    </row>
    <row r="135" spans="1:52" ht="12" customHeight="1" x14ac:dyDescent="0.3">
      <c r="A135" s="51"/>
      <c r="B135" s="49"/>
      <c r="C135" s="27"/>
      <c r="D135" s="27"/>
      <c r="E135" s="27"/>
      <c r="F135" s="27"/>
      <c r="G135" s="65"/>
      <c r="H135" s="27"/>
      <c r="I135" s="27"/>
      <c r="J135" s="27"/>
      <c r="K135" s="27"/>
      <c r="L135" s="65"/>
      <c r="M135" s="27"/>
      <c r="N135" s="27"/>
      <c r="O135" s="27"/>
      <c r="P135" s="27"/>
      <c r="Q135" s="65"/>
      <c r="R135" s="27"/>
      <c r="S135" s="27"/>
      <c r="T135" s="27"/>
      <c r="U135" s="27"/>
      <c r="V135" s="65"/>
      <c r="W135" s="27"/>
      <c r="X135" s="27"/>
      <c r="Y135" s="27"/>
      <c r="Z135" s="27"/>
      <c r="AA135" s="65"/>
      <c r="AB135" s="27"/>
      <c r="AC135" s="27"/>
      <c r="AD135" s="27"/>
      <c r="AE135" s="27"/>
      <c r="AF135" s="65"/>
      <c r="AG135" s="27"/>
      <c r="AH135" s="27"/>
      <c r="AI135" s="27"/>
      <c r="AJ135" s="27"/>
      <c r="AK135" s="65"/>
      <c r="AL135" s="27"/>
      <c r="AM135" s="27"/>
      <c r="AN135" s="27"/>
      <c r="AO135" s="27"/>
      <c r="AP135" s="65"/>
      <c r="AQ135" s="27"/>
      <c r="AR135" s="27"/>
      <c r="AS135" s="27"/>
      <c r="AT135" s="27"/>
      <c r="AU135" s="65"/>
      <c r="AV135" s="27"/>
      <c r="AW135" s="27"/>
      <c r="AX135" s="82"/>
      <c r="AY135" s="27"/>
      <c r="AZ135" s="66"/>
    </row>
    <row r="136" spans="1:52" ht="12" customHeight="1" x14ac:dyDescent="0.3">
      <c r="A136" s="49" t="s">
        <v>20</v>
      </c>
      <c r="B136" s="20"/>
      <c r="C136" s="24"/>
      <c r="D136" s="24"/>
      <c r="E136" s="24"/>
      <c r="F136" s="24"/>
      <c r="G136" s="63"/>
      <c r="H136" s="24"/>
      <c r="I136" s="24"/>
      <c r="J136" s="24"/>
      <c r="K136" s="24"/>
      <c r="L136" s="63"/>
      <c r="M136" s="24"/>
      <c r="N136" s="24"/>
      <c r="O136" s="24"/>
      <c r="P136" s="24"/>
      <c r="Q136" s="63"/>
      <c r="R136" s="24"/>
      <c r="S136" s="24"/>
      <c r="T136" s="24"/>
      <c r="U136" s="24"/>
      <c r="V136" s="63"/>
      <c r="W136" s="24"/>
      <c r="X136" s="24"/>
      <c r="Y136" s="24"/>
      <c r="Z136" s="24"/>
      <c r="AA136" s="63"/>
      <c r="AB136" s="24"/>
      <c r="AC136" s="24"/>
      <c r="AD136" s="24"/>
      <c r="AE136" s="24"/>
      <c r="AF136" s="63"/>
      <c r="AG136" s="24"/>
      <c r="AH136" s="24"/>
      <c r="AI136" s="24"/>
      <c r="AJ136" s="24"/>
      <c r="AK136" s="63"/>
      <c r="AL136" s="24"/>
      <c r="AM136" s="24"/>
      <c r="AN136" s="24"/>
      <c r="AO136" s="24"/>
      <c r="AP136" s="63"/>
      <c r="AQ136" s="24"/>
      <c r="AR136" s="24"/>
      <c r="AS136" s="24"/>
      <c r="AT136" s="24"/>
      <c r="AU136" s="63"/>
      <c r="AV136" s="24"/>
      <c r="AW136" s="24"/>
      <c r="AX136" s="36"/>
      <c r="AY136" s="24"/>
      <c r="AZ136" s="64"/>
    </row>
    <row r="137" spans="1:52" ht="12" hidden="1" customHeight="1" x14ac:dyDescent="0.3">
      <c r="A137" s="50" t="s">
        <v>74</v>
      </c>
      <c r="B137" s="50"/>
      <c r="C137" s="24"/>
      <c r="D137" s="24"/>
      <c r="E137" s="24"/>
      <c r="F137" s="24">
        <f t="shared" ref="F137:F169" si="531">SUM(C137:E137)</f>
        <v>0</v>
      </c>
      <c r="G137" s="63"/>
      <c r="H137" s="24"/>
      <c r="I137" s="24"/>
      <c r="J137" s="24"/>
      <c r="K137" s="24">
        <f t="shared" ref="K137:K169" si="532">SUM(H137:J137)</f>
        <v>0</v>
      </c>
      <c r="L137" s="63"/>
      <c r="M137" s="24">
        <f t="shared" ref="M137:N137" si="533">INDEX($H137:$J137,1,MATCH(M$8,$H$8:$J$8,0))-INDEX($C137:$E137,1,MATCH(M$8,$C$8:$E$8,0))</f>
        <v>0</v>
      </c>
      <c r="N137" s="24">
        <f t="shared" si="533"/>
        <v>0</v>
      </c>
      <c r="O137" s="24"/>
      <c r="P137" s="24">
        <f t="shared" ref="P137:P169" si="534">SUM(M137:O137)</f>
        <v>0</v>
      </c>
      <c r="Q137" s="63"/>
      <c r="R137" s="24"/>
      <c r="S137" s="24"/>
      <c r="T137" s="24"/>
      <c r="U137" s="24">
        <f t="shared" ref="U137:U169" si="535">SUM(R137:T137)</f>
        <v>0</v>
      </c>
      <c r="V137" s="63"/>
      <c r="W137" s="24"/>
      <c r="X137" s="24"/>
      <c r="Y137" s="24"/>
      <c r="Z137" s="24">
        <f t="shared" ref="Z137:Z169" si="536">SUM(W137:Y137)</f>
        <v>0</v>
      </c>
      <c r="AA137" s="63"/>
      <c r="AB137" s="24">
        <f t="shared" ref="AB137:AC137" si="537">INDEX($W137:$Y137,1,MATCH(AB$8,$W$8:$Y$8,0))-INDEX($R137:$T137,1,MATCH(AB$8,$R$8:$T$8,0))</f>
        <v>0</v>
      </c>
      <c r="AC137" s="24">
        <f t="shared" si="537"/>
        <v>0</v>
      </c>
      <c r="AD137" s="24"/>
      <c r="AE137" s="24">
        <f t="shared" ref="AE137:AE169" si="538">SUM(AB137:AD137)</f>
        <v>0</v>
      </c>
      <c r="AF137" s="63"/>
      <c r="AG137" s="24"/>
      <c r="AH137" s="24"/>
      <c r="AI137" s="24"/>
      <c r="AJ137" s="24">
        <f t="shared" ref="AJ137:AJ169" si="539">SUM(AG137:AI137)</f>
        <v>0</v>
      </c>
      <c r="AK137" s="63"/>
      <c r="AL137" s="24"/>
      <c r="AM137" s="24"/>
      <c r="AN137" s="24"/>
      <c r="AO137" s="24">
        <f t="shared" ref="AO137:AO169" si="540">SUM(AL137:AN137)</f>
        <v>0</v>
      </c>
      <c r="AP137" s="63"/>
      <c r="AQ137" s="24"/>
      <c r="AR137" s="24"/>
      <c r="AS137" s="24"/>
      <c r="AT137" s="24">
        <f t="shared" ref="AT137:AT169" si="541">SUM(AQ137:AS137)</f>
        <v>0</v>
      </c>
      <c r="AU137" s="63"/>
      <c r="AV137" s="24"/>
      <c r="AW137" s="24"/>
      <c r="AX137" s="36"/>
      <c r="AY137" s="24">
        <f t="shared" ref="AY137:AY169" si="542">SUM(AV137:AX137)</f>
        <v>0</v>
      </c>
      <c r="AZ137" s="64"/>
    </row>
    <row r="138" spans="1:52" ht="12" hidden="1" customHeight="1" x14ac:dyDescent="0.3">
      <c r="A138" s="50">
        <v>44000</v>
      </c>
      <c r="B138" s="50" t="s">
        <v>20</v>
      </c>
      <c r="C138" s="24"/>
      <c r="D138" s="24">
        <v>0</v>
      </c>
      <c r="E138" s="24"/>
      <c r="F138" s="24">
        <f t="shared" si="531"/>
        <v>0</v>
      </c>
      <c r="G138" s="63"/>
      <c r="H138" s="24"/>
      <c r="I138" s="24">
        <v>0</v>
      </c>
      <c r="J138" s="24"/>
      <c r="K138" s="24">
        <f t="shared" si="532"/>
        <v>0</v>
      </c>
      <c r="L138" s="63"/>
      <c r="M138" s="24">
        <f t="shared" ref="M138:N138" si="543">INDEX($H138:$J138,1,MATCH(M$8,$H$8:$J$8,0))-INDEX($C138:$E138,1,MATCH(M$8,$C$8:$E$8,0))</f>
        <v>0</v>
      </c>
      <c r="N138" s="24">
        <f t="shared" si="543"/>
        <v>0</v>
      </c>
      <c r="O138" s="24"/>
      <c r="P138" s="24">
        <f t="shared" si="534"/>
        <v>0</v>
      </c>
      <c r="Q138" s="63"/>
      <c r="R138" s="24"/>
      <c r="S138" s="24">
        <v>0</v>
      </c>
      <c r="T138" s="24"/>
      <c r="U138" s="24">
        <f t="shared" si="535"/>
        <v>0</v>
      </c>
      <c r="V138" s="63"/>
      <c r="W138" s="24"/>
      <c r="X138" s="24">
        <v>0</v>
      </c>
      <c r="Y138" s="24"/>
      <c r="Z138" s="24">
        <f t="shared" si="536"/>
        <v>0</v>
      </c>
      <c r="AA138" s="63"/>
      <c r="AB138" s="24">
        <f t="shared" ref="AB138:AC138" si="544">INDEX($W138:$Y138,1,MATCH(AB$8,$W$8:$Y$8,0))-INDEX($R138:$T138,1,MATCH(AB$8,$R$8:$T$8,0))</f>
        <v>0</v>
      </c>
      <c r="AC138" s="24">
        <f t="shared" si="544"/>
        <v>0</v>
      </c>
      <c r="AD138" s="24"/>
      <c r="AE138" s="24">
        <f t="shared" si="538"/>
        <v>0</v>
      </c>
      <c r="AF138" s="63"/>
      <c r="AG138" s="24"/>
      <c r="AH138" s="24">
        <v>0</v>
      </c>
      <c r="AI138" s="24"/>
      <c r="AJ138" s="24">
        <f t="shared" si="539"/>
        <v>0</v>
      </c>
      <c r="AK138" s="63"/>
      <c r="AL138" s="24"/>
      <c r="AM138" s="24">
        <v>0</v>
      </c>
      <c r="AN138" s="24"/>
      <c r="AO138" s="24">
        <f t="shared" si="540"/>
        <v>0</v>
      </c>
      <c r="AP138" s="63"/>
      <c r="AQ138" s="24"/>
      <c r="AR138" s="24">
        <v>0</v>
      </c>
      <c r="AS138" s="24"/>
      <c r="AT138" s="24">
        <f t="shared" si="541"/>
        <v>0</v>
      </c>
      <c r="AU138" s="63"/>
      <c r="AV138" s="24"/>
      <c r="AW138" s="24">
        <v>0</v>
      </c>
      <c r="AX138" s="36"/>
      <c r="AY138" s="24">
        <f t="shared" si="542"/>
        <v>0</v>
      </c>
      <c r="AZ138" s="64"/>
    </row>
    <row r="139" spans="1:52" ht="12" hidden="1" customHeight="1" x14ac:dyDescent="0.3">
      <c r="A139" s="50">
        <v>44100</v>
      </c>
      <c r="B139" s="50" t="s">
        <v>121</v>
      </c>
      <c r="C139" s="24"/>
      <c r="D139" s="24">
        <v>0</v>
      </c>
      <c r="E139" s="24"/>
      <c r="F139" s="24">
        <f t="shared" si="531"/>
        <v>0</v>
      </c>
      <c r="G139" s="63"/>
      <c r="H139" s="24"/>
      <c r="I139" s="24">
        <v>0</v>
      </c>
      <c r="J139" s="24"/>
      <c r="K139" s="24">
        <f t="shared" si="532"/>
        <v>0</v>
      </c>
      <c r="L139" s="63"/>
      <c r="M139" s="24">
        <f t="shared" ref="M139:N139" si="545">INDEX($H139:$J139,1,MATCH(M$8,$H$8:$J$8,0))-INDEX($C139:$E139,1,MATCH(M$8,$C$8:$E$8,0))</f>
        <v>0</v>
      </c>
      <c r="N139" s="24">
        <f t="shared" si="545"/>
        <v>0</v>
      </c>
      <c r="O139" s="24"/>
      <c r="P139" s="24">
        <f t="shared" si="534"/>
        <v>0</v>
      </c>
      <c r="Q139" s="63"/>
      <c r="R139" s="24"/>
      <c r="S139" s="24">
        <v>0</v>
      </c>
      <c r="T139" s="24"/>
      <c r="U139" s="24">
        <f t="shared" si="535"/>
        <v>0</v>
      </c>
      <c r="V139" s="63"/>
      <c r="W139" s="24"/>
      <c r="X139" s="24">
        <v>0</v>
      </c>
      <c r="Y139" s="24"/>
      <c r="Z139" s="24">
        <f t="shared" si="536"/>
        <v>0</v>
      </c>
      <c r="AA139" s="63"/>
      <c r="AB139" s="24">
        <f t="shared" ref="AB139:AC139" si="546">INDEX($W139:$Y139,1,MATCH(AB$8,$W$8:$Y$8,0))-INDEX($R139:$T139,1,MATCH(AB$8,$R$8:$T$8,0))</f>
        <v>0</v>
      </c>
      <c r="AC139" s="24">
        <f t="shared" si="546"/>
        <v>0</v>
      </c>
      <c r="AD139" s="24"/>
      <c r="AE139" s="24">
        <f t="shared" si="538"/>
        <v>0</v>
      </c>
      <c r="AF139" s="63"/>
      <c r="AG139" s="24"/>
      <c r="AH139" s="24">
        <v>0</v>
      </c>
      <c r="AI139" s="24"/>
      <c r="AJ139" s="24">
        <f t="shared" si="539"/>
        <v>0</v>
      </c>
      <c r="AK139" s="63"/>
      <c r="AL139" s="24"/>
      <c r="AM139" s="24">
        <v>0</v>
      </c>
      <c r="AN139" s="24"/>
      <c r="AO139" s="24">
        <f t="shared" si="540"/>
        <v>0</v>
      </c>
      <c r="AP139" s="63"/>
      <c r="AQ139" s="24"/>
      <c r="AR139" s="24">
        <v>0</v>
      </c>
      <c r="AS139" s="24"/>
      <c r="AT139" s="24">
        <f t="shared" si="541"/>
        <v>0</v>
      </c>
      <c r="AU139" s="63"/>
      <c r="AV139" s="24"/>
      <c r="AW139" s="24">
        <v>0</v>
      </c>
      <c r="AX139" s="36"/>
      <c r="AY139" s="24">
        <f t="shared" si="542"/>
        <v>0</v>
      </c>
      <c r="AZ139" s="64"/>
    </row>
    <row r="140" spans="1:52" ht="12" hidden="1" customHeight="1" x14ac:dyDescent="0.3">
      <c r="A140" s="50">
        <v>44110</v>
      </c>
      <c r="B140" s="50" t="s">
        <v>122</v>
      </c>
      <c r="C140" s="24"/>
      <c r="D140" s="24">
        <v>0</v>
      </c>
      <c r="E140" s="24"/>
      <c r="F140" s="24">
        <f t="shared" si="531"/>
        <v>0</v>
      </c>
      <c r="G140" s="63"/>
      <c r="H140" s="24"/>
      <c r="I140" s="24">
        <v>0</v>
      </c>
      <c r="J140" s="24"/>
      <c r="K140" s="24">
        <f t="shared" si="532"/>
        <v>0</v>
      </c>
      <c r="L140" s="63"/>
      <c r="M140" s="24">
        <f t="shared" ref="M140:N140" si="547">INDEX($H140:$J140,1,MATCH(M$8,$H$8:$J$8,0))-INDEX($C140:$E140,1,MATCH(M$8,$C$8:$E$8,0))</f>
        <v>0</v>
      </c>
      <c r="N140" s="24">
        <f t="shared" si="547"/>
        <v>0</v>
      </c>
      <c r="O140" s="24"/>
      <c r="P140" s="24">
        <f t="shared" si="534"/>
        <v>0</v>
      </c>
      <c r="Q140" s="63"/>
      <c r="R140" s="24"/>
      <c r="S140" s="24">
        <v>0</v>
      </c>
      <c r="T140" s="24"/>
      <c r="U140" s="24">
        <f t="shared" si="535"/>
        <v>0</v>
      </c>
      <c r="V140" s="63"/>
      <c r="W140" s="24"/>
      <c r="X140" s="24">
        <v>0</v>
      </c>
      <c r="Y140" s="24"/>
      <c r="Z140" s="24">
        <f t="shared" si="536"/>
        <v>0</v>
      </c>
      <c r="AA140" s="63"/>
      <c r="AB140" s="24">
        <f t="shared" ref="AB140:AC140" si="548">INDEX($W140:$Y140,1,MATCH(AB$8,$W$8:$Y$8,0))-INDEX($R140:$T140,1,MATCH(AB$8,$R$8:$T$8,0))</f>
        <v>0</v>
      </c>
      <c r="AC140" s="24">
        <f t="shared" si="548"/>
        <v>0</v>
      </c>
      <c r="AD140" s="24"/>
      <c r="AE140" s="24">
        <f t="shared" si="538"/>
        <v>0</v>
      </c>
      <c r="AF140" s="63"/>
      <c r="AG140" s="24"/>
      <c r="AH140" s="24">
        <v>0</v>
      </c>
      <c r="AI140" s="24"/>
      <c r="AJ140" s="24">
        <f t="shared" si="539"/>
        <v>0</v>
      </c>
      <c r="AK140" s="63"/>
      <c r="AL140" s="24"/>
      <c r="AM140" s="24">
        <v>0</v>
      </c>
      <c r="AN140" s="24"/>
      <c r="AO140" s="24">
        <f t="shared" si="540"/>
        <v>0</v>
      </c>
      <c r="AP140" s="63"/>
      <c r="AQ140" s="24"/>
      <c r="AR140" s="24">
        <v>0</v>
      </c>
      <c r="AS140" s="24"/>
      <c r="AT140" s="24">
        <f t="shared" si="541"/>
        <v>0</v>
      </c>
      <c r="AU140" s="63"/>
      <c r="AV140" s="24"/>
      <c r="AW140" s="24">
        <v>0</v>
      </c>
      <c r="AX140" s="36"/>
      <c r="AY140" s="24">
        <f t="shared" si="542"/>
        <v>0</v>
      </c>
      <c r="AZ140" s="64"/>
    </row>
    <row r="141" spans="1:52" ht="12" customHeight="1" x14ac:dyDescent="0.3">
      <c r="A141" s="50">
        <v>44116</v>
      </c>
      <c r="B141" s="50" t="s">
        <v>123</v>
      </c>
      <c r="C141" s="24"/>
      <c r="D141" s="24">
        <v>3900</v>
      </c>
      <c r="E141" s="24"/>
      <c r="F141" s="24">
        <f t="shared" si="531"/>
        <v>3900</v>
      </c>
      <c r="G141" s="63"/>
      <c r="H141" s="24"/>
      <c r="I141" s="24">
        <v>5350</v>
      </c>
      <c r="J141" s="24"/>
      <c r="K141" s="24">
        <f t="shared" si="532"/>
        <v>5350</v>
      </c>
      <c r="L141" s="63"/>
      <c r="M141" s="24">
        <f t="shared" ref="M141:N141" si="549">INDEX($H141:$J141,1,MATCH(M$8,$H$8:$J$8,0))-INDEX($C141:$E141,1,MATCH(M$8,$C$8:$E$8,0))</f>
        <v>0</v>
      </c>
      <c r="N141" s="24">
        <f t="shared" si="549"/>
        <v>1450</v>
      </c>
      <c r="O141" s="24"/>
      <c r="P141" s="24">
        <f t="shared" si="534"/>
        <v>1450</v>
      </c>
      <c r="Q141" s="63"/>
      <c r="R141" s="24"/>
      <c r="S141" s="24">
        <v>3900</v>
      </c>
      <c r="T141" s="24"/>
      <c r="U141" s="24">
        <f t="shared" si="535"/>
        <v>3900</v>
      </c>
      <c r="V141" s="63"/>
      <c r="W141" s="24"/>
      <c r="X141" s="24">
        <v>5350</v>
      </c>
      <c r="Y141" s="24"/>
      <c r="Z141" s="24">
        <f t="shared" si="536"/>
        <v>5350</v>
      </c>
      <c r="AA141" s="63"/>
      <c r="AB141" s="24">
        <f t="shared" ref="AB141:AC141" si="550">INDEX($W141:$Y141,1,MATCH(AB$8,$W$8:$Y$8,0))-INDEX($R141:$T141,1,MATCH(AB$8,$R$8:$T$8,0))</f>
        <v>0</v>
      </c>
      <c r="AC141" s="24">
        <f t="shared" si="550"/>
        <v>1450</v>
      </c>
      <c r="AD141" s="24"/>
      <c r="AE141" s="24">
        <f t="shared" si="538"/>
        <v>1450</v>
      </c>
      <c r="AF141" s="63"/>
      <c r="AG141" s="24"/>
      <c r="AH141" s="24">
        <v>5350</v>
      </c>
      <c r="AI141" s="24"/>
      <c r="AJ141" s="24">
        <f t="shared" si="539"/>
        <v>5350</v>
      </c>
      <c r="AK141" s="63"/>
      <c r="AL141" s="24"/>
      <c r="AM141" s="24">
        <v>5350</v>
      </c>
      <c r="AN141" s="24"/>
      <c r="AO141" s="24">
        <f t="shared" si="540"/>
        <v>5350</v>
      </c>
      <c r="AP141" s="63"/>
      <c r="AQ141" s="24"/>
      <c r="AR141" s="24">
        <v>5350</v>
      </c>
      <c r="AS141" s="24"/>
      <c r="AT141" s="24">
        <f t="shared" si="541"/>
        <v>5350</v>
      </c>
      <c r="AU141" s="63"/>
      <c r="AV141" s="24"/>
      <c r="AW141" s="24">
        <v>5350</v>
      </c>
      <c r="AX141" s="36"/>
      <c r="AY141" s="24">
        <f t="shared" si="542"/>
        <v>5350</v>
      </c>
      <c r="AZ141" s="64"/>
    </row>
    <row r="142" spans="1:52" ht="12" hidden="1" customHeight="1" x14ac:dyDescent="0.3">
      <c r="A142" s="50">
        <v>44117</v>
      </c>
      <c r="B142" s="50" t="s">
        <v>125</v>
      </c>
      <c r="C142" s="24"/>
      <c r="D142" s="24">
        <v>0</v>
      </c>
      <c r="E142" s="24"/>
      <c r="F142" s="24">
        <f t="shared" si="531"/>
        <v>0</v>
      </c>
      <c r="G142" s="63"/>
      <c r="H142" s="24"/>
      <c r="I142" s="24">
        <v>0</v>
      </c>
      <c r="J142" s="24"/>
      <c r="K142" s="24">
        <f t="shared" si="532"/>
        <v>0</v>
      </c>
      <c r="L142" s="63"/>
      <c r="M142" s="24">
        <f t="shared" ref="M142:N142" si="551">INDEX($H142:$J142,1,MATCH(M$8,$H$8:$J$8,0))-INDEX($C142:$E142,1,MATCH(M$8,$C$8:$E$8,0))</f>
        <v>0</v>
      </c>
      <c r="N142" s="24">
        <f t="shared" si="551"/>
        <v>0</v>
      </c>
      <c r="O142" s="24"/>
      <c r="P142" s="24">
        <f t="shared" si="534"/>
        <v>0</v>
      </c>
      <c r="Q142" s="63"/>
      <c r="R142" s="24"/>
      <c r="S142" s="24">
        <v>0</v>
      </c>
      <c r="T142" s="24"/>
      <c r="U142" s="24">
        <f t="shared" si="535"/>
        <v>0</v>
      </c>
      <c r="V142" s="63"/>
      <c r="W142" s="24"/>
      <c r="X142" s="24">
        <v>0</v>
      </c>
      <c r="Y142" s="24"/>
      <c r="Z142" s="24">
        <f t="shared" si="536"/>
        <v>0</v>
      </c>
      <c r="AA142" s="63"/>
      <c r="AB142" s="24">
        <f t="shared" ref="AB142:AC142" si="552">INDEX($W142:$Y142,1,MATCH(AB$8,$W$8:$Y$8,0))-INDEX($R142:$T142,1,MATCH(AB$8,$R$8:$T$8,0))</f>
        <v>0</v>
      </c>
      <c r="AC142" s="24">
        <f t="shared" si="552"/>
        <v>0</v>
      </c>
      <c r="AD142" s="24"/>
      <c r="AE142" s="24">
        <f t="shared" si="538"/>
        <v>0</v>
      </c>
      <c r="AF142" s="63"/>
      <c r="AG142" s="24"/>
      <c r="AH142" s="24">
        <v>0</v>
      </c>
      <c r="AI142" s="24"/>
      <c r="AJ142" s="24">
        <f t="shared" si="539"/>
        <v>0</v>
      </c>
      <c r="AK142" s="63"/>
      <c r="AL142" s="24"/>
      <c r="AM142" s="24">
        <v>0</v>
      </c>
      <c r="AN142" s="24"/>
      <c r="AO142" s="24">
        <f t="shared" si="540"/>
        <v>0</v>
      </c>
      <c r="AP142" s="63"/>
      <c r="AQ142" s="24"/>
      <c r="AR142" s="24">
        <v>0</v>
      </c>
      <c r="AS142" s="24"/>
      <c r="AT142" s="24">
        <f t="shared" si="541"/>
        <v>0</v>
      </c>
      <c r="AU142" s="63"/>
      <c r="AV142" s="24"/>
      <c r="AW142" s="24">
        <v>0</v>
      </c>
      <c r="AX142" s="36"/>
      <c r="AY142" s="24">
        <f t="shared" si="542"/>
        <v>0</v>
      </c>
      <c r="AZ142" s="64"/>
    </row>
    <row r="143" spans="1:52" ht="12" hidden="1" customHeight="1" x14ac:dyDescent="0.3">
      <c r="A143" s="50">
        <v>44118</v>
      </c>
      <c r="B143" s="50" t="s">
        <v>126</v>
      </c>
      <c r="C143" s="24"/>
      <c r="D143" s="24">
        <v>0</v>
      </c>
      <c r="E143" s="24"/>
      <c r="F143" s="24">
        <f t="shared" si="531"/>
        <v>0</v>
      </c>
      <c r="G143" s="63"/>
      <c r="H143" s="24"/>
      <c r="I143" s="24">
        <v>0</v>
      </c>
      <c r="J143" s="24"/>
      <c r="K143" s="24">
        <f t="shared" si="532"/>
        <v>0</v>
      </c>
      <c r="L143" s="63"/>
      <c r="M143" s="24">
        <f t="shared" ref="M143:N143" si="553">INDEX($H143:$J143,1,MATCH(M$8,$H$8:$J$8,0))-INDEX($C143:$E143,1,MATCH(M$8,$C$8:$E$8,0))</f>
        <v>0</v>
      </c>
      <c r="N143" s="24">
        <f t="shared" si="553"/>
        <v>0</v>
      </c>
      <c r="O143" s="24"/>
      <c r="P143" s="24">
        <f t="shared" si="534"/>
        <v>0</v>
      </c>
      <c r="Q143" s="63"/>
      <c r="R143" s="24"/>
      <c r="S143" s="24">
        <v>0</v>
      </c>
      <c r="T143" s="24"/>
      <c r="U143" s="24">
        <f t="shared" si="535"/>
        <v>0</v>
      </c>
      <c r="V143" s="63"/>
      <c r="W143" s="24"/>
      <c r="X143" s="24">
        <v>0</v>
      </c>
      <c r="Y143" s="24"/>
      <c r="Z143" s="24">
        <f t="shared" si="536"/>
        <v>0</v>
      </c>
      <c r="AA143" s="63"/>
      <c r="AB143" s="24">
        <f t="shared" ref="AB143:AC143" si="554">INDEX($W143:$Y143,1,MATCH(AB$8,$W$8:$Y$8,0))-INDEX($R143:$T143,1,MATCH(AB$8,$R$8:$T$8,0))</f>
        <v>0</v>
      </c>
      <c r="AC143" s="24">
        <f t="shared" si="554"/>
        <v>0</v>
      </c>
      <c r="AD143" s="24"/>
      <c r="AE143" s="24">
        <f t="shared" si="538"/>
        <v>0</v>
      </c>
      <c r="AF143" s="63"/>
      <c r="AG143" s="24"/>
      <c r="AH143" s="24">
        <v>0</v>
      </c>
      <c r="AI143" s="24"/>
      <c r="AJ143" s="24">
        <f t="shared" si="539"/>
        <v>0</v>
      </c>
      <c r="AK143" s="63"/>
      <c r="AL143" s="24"/>
      <c r="AM143" s="24">
        <v>0</v>
      </c>
      <c r="AN143" s="24"/>
      <c r="AO143" s="24">
        <f t="shared" si="540"/>
        <v>0</v>
      </c>
      <c r="AP143" s="63"/>
      <c r="AQ143" s="24"/>
      <c r="AR143" s="24">
        <v>0</v>
      </c>
      <c r="AS143" s="24"/>
      <c r="AT143" s="24">
        <f t="shared" si="541"/>
        <v>0</v>
      </c>
      <c r="AU143" s="63"/>
      <c r="AV143" s="24"/>
      <c r="AW143" s="24">
        <v>0</v>
      </c>
      <c r="AX143" s="36"/>
      <c r="AY143" s="24">
        <f t="shared" si="542"/>
        <v>0</v>
      </c>
      <c r="AZ143" s="64"/>
    </row>
    <row r="144" spans="1:52" ht="12" hidden="1" customHeight="1" x14ac:dyDescent="0.3">
      <c r="A144" s="50">
        <v>44120</v>
      </c>
      <c r="B144" s="50" t="s">
        <v>127</v>
      </c>
      <c r="C144" s="24"/>
      <c r="D144" s="24">
        <v>0</v>
      </c>
      <c r="E144" s="24"/>
      <c r="F144" s="24">
        <f t="shared" si="531"/>
        <v>0</v>
      </c>
      <c r="G144" s="63"/>
      <c r="H144" s="24"/>
      <c r="I144" s="24">
        <v>0</v>
      </c>
      <c r="J144" s="24"/>
      <c r="K144" s="24">
        <f t="shared" si="532"/>
        <v>0</v>
      </c>
      <c r="L144" s="63"/>
      <c r="M144" s="24">
        <f t="shared" ref="M144:N144" si="555">INDEX($H144:$J144,1,MATCH(M$8,$H$8:$J$8,0))-INDEX($C144:$E144,1,MATCH(M$8,$C$8:$E$8,0))</f>
        <v>0</v>
      </c>
      <c r="N144" s="24">
        <f t="shared" si="555"/>
        <v>0</v>
      </c>
      <c r="O144" s="24"/>
      <c r="P144" s="24">
        <f t="shared" si="534"/>
        <v>0</v>
      </c>
      <c r="Q144" s="63"/>
      <c r="R144" s="24"/>
      <c r="S144" s="24">
        <v>0</v>
      </c>
      <c r="T144" s="24"/>
      <c r="U144" s="24">
        <f t="shared" si="535"/>
        <v>0</v>
      </c>
      <c r="V144" s="63"/>
      <c r="W144" s="24"/>
      <c r="X144" s="24">
        <v>0</v>
      </c>
      <c r="Y144" s="24"/>
      <c r="Z144" s="24">
        <f t="shared" si="536"/>
        <v>0</v>
      </c>
      <c r="AA144" s="63"/>
      <c r="AB144" s="24">
        <f t="shared" ref="AB144:AC144" si="556">INDEX($W144:$Y144,1,MATCH(AB$8,$W$8:$Y$8,0))-INDEX($R144:$T144,1,MATCH(AB$8,$R$8:$T$8,0))</f>
        <v>0</v>
      </c>
      <c r="AC144" s="24">
        <f t="shared" si="556"/>
        <v>0</v>
      </c>
      <c r="AD144" s="24"/>
      <c r="AE144" s="24">
        <f t="shared" si="538"/>
        <v>0</v>
      </c>
      <c r="AF144" s="63"/>
      <c r="AG144" s="24"/>
      <c r="AH144" s="24">
        <v>0</v>
      </c>
      <c r="AI144" s="24"/>
      <c r="AJ144" s="24">
        <f t="shared" si="539"/>
        <v>0</v>
      </c>
      <c r="AK144" s="63"/>
      <c r="AL144" s="24"/>
      <c r="AM144" s="24">
        <v>0</v>
      </c>
      <c r="AN144" s="24"/>
      <c r="AO144" s="24">
        <f t="shared" si="540"/>
        <v>0</v>
      </c>
      <c r="AP144" s="63"/>
      <c r="AQ144" s="24"/>
      <c r="AR144" s="24">
        <v>0</v>
      </c>
      <c r="AS144" s="24"/>
      <c r="AT144" s="24">
        <f t="shared" si="541"/>
        <v>0</v>
      </c>
      <c r="AU144" s="63"/>
      <c r="AV144" s="24"/>
      <c r="AW144" s="24">
        <v>0</v>
      </c>
      <c r="AX144" s="36"/>
      <c r="AY144" s="24">
        <f t="shared" si="542"/>
        <v>0</v>
      </c>
      <c r="AZ144" s="64"/>
    </row>
    <row r="145" spans="1:52" ht="12" hidden="1" customHeight="1" x14ac:dyDescent="0.3">
      <c r="A145" s="50">
        <v>44130</v>
      </c>
      <c r="B145" s="50" t="s">
        <v>128</v>
      </c>
      <c r="C145" s="24"/>
      <c r="D145" s="24">
        <v>0</v>
      </c>
      <c r="E145" s="24"/>
      <c r="F145" s="24">
        <f t="shared" si="531"/>
        <v>0</v>
      </c>
      <c r="G145" s="63"/>
      <c r="H145" s="24"/>
      <c r="I145" s="24">
        <v>0</v>
      </c>
      <c r="J145" s="24"/>
      <c r="K145" s="24">
        <f t="shared" si="532"/>
        <v>0</v>
      </c>
      <c r="L145" s="63"/>
      <c r="M145" s="24">
        <f t="shared" ref="M145:N145" si="557">INDEX($H145:$J145,1,MATCH(M$8,$H$8:$J$8,0))-INDEX($C145:$E145,1,MATCH(M$8,$C$8:$E$8,0))</f>
        <v>0</v>
      </c>
      <c r="N145" s="24">
        <f t="shared" si="557"/>
        <v>0</v>
      </c>
      <c r="O145" s="24"/>
      <c r="P145" s="24">
        <f t="shared" si="534"/>
        <v>0</v>
      </c>
      <c r="Q145" s="63"/>
      <c r="R145" s="24"/>
      <c r="S145" s="24">
        <v>0</v>
      </c>
      <c r="T145" s="24"/>
      <c r="U145" s="24">
        <f t="shared" si="535"/>
        <v>0</v>
      </c>
      <c r="V145" s="63"/>
      <c r="W145" s="24"/>
      <c r="X145" s="24">
        <v>0</v>
      </c>
      <c r="Y145" s="24"/>
      <c r="Z145" s="24">
        <f t="shared" si="536"/>
        <v>0</v>
      </c>
      <c r="AA145" s="63"/>
      <c r="AB145" s="24">
        <f t="shared" ref="AB145:AC145" si="558">INDEX($W145:$Y145,1,MATCH(AB$8,$W$8:$Y$8,0))-INDEX($R145:$T145,1,MATCH(AB$8,$R$8:$T$8,0))</f>
        <v>0</v>
      </c>
      <c r="AC145" s="24">
        <f t="shared" si="558"/>
        <v>0</v>
      </c>
      <c r="AD145" s="24"/>
      <c r="AE145" s="24">
        <f t="shared" si="538"/>
        <v>0</v>
      </c>
      <c r="AF145" s="63"/>
      <c r="AG145" s="24"/>
      <c r="AH145" s="24">
        <v>0</v>
      </c>
      <c r="AI145" s="24"/>
      <c r="AJ145" s="24">
        <f t="shared" si="539"/>
        <v>0</v>
      </c>
      <c r="AK145" s="63"/>
      <c r="AL145" s="24"/>
      <c r="AM145" s="24">
        <v>0</v>
      </c>
      <c r="AN145" s="24"/>
      <c r="AO145" s="24">
        <f t="shared" si="540"/>
        <v>0</v>
      </c>
      <c r="AP145" s="63"/>
      <c r="AQ145" s="24"/>
      <c r="AR145" s="24">
        <v>0</v>
      </c>
      <c r="AS145" s="24"/>
      <c r="AT145" s="24">
        <f t="shared" si="541"/>
        <v>0</v>
      </c>
      <c r="AU145" s="63"/>
      <c r="AV145" s="24"/>
      <c r="AW145" s="24">
        <v>0</v>
      </c>
      <c r="AX145" s="36"/>
      <c r="AY145" s="24">
        <f t="shared" si="542"/>
        <v>0</v>
      </c>
      <c r="AZ145" s="64"/>
    </row>
    <row r="146" spans="1:52" ht="12" hidden="1" customHeight="1" x14ac:dyDescent="0.3">
      <c r="A146" s="50">
        <v>44146</v>
      </c>
      <c r="B146" s="50" t="s">
        <v>129</v>
      </c>
      <c r="C146" s="24"/>
      <c r="D146" s="24">
        <v>0</v>
      </c>
      <c r="E146" s="24"/>
      <c r="F146" s="24">
        <f t="shared" si="531"/>
        <v>0</v>
      </c>
      <c r="G146" s="63"/>
      <c r="H146" s="24"/>
      <c r="I146" s="24">
        <v>0</v>
      </c>
      <c r="J146" s="24"/>
      <c r="K146" s="24">
        <f t="shared" si="532"/>
        <v>0</v>
      </c>
      <c r="L146" s="63"/>
      <c r="M146" s="24">
        <f t="shared" ref="M146:N146" si="559">INDEX($H146:$J146,1,MATCH(M$8,$H$8:$J$8,0))-INDEX($C146:$E146,1,MATCH(M$8,$C$8:$E$8,0))</f>
        <v>0</v>
      </c>
      <c r="N146" s="24">
        <f t="shared" si="559"/>
        <v>0</v>
      </c>
      <c r="O146" s="24"/>
      <c r="P146" s="24">
        <f t="shared" si="534"/>
        <v>0</v>
      </c>
      <c r="Q146" s="63"/>
      <c r="R146" s="24"/>
      <c r="S146" s="24">
        <v>0</v>
      </c>
      <c r="T146" s="24"/>
      <c r="U146" s="24">
        <f t="shared" si="535"/>
        <v>0</v>
      </c>
      <c r="V146" s="63"/>
      <c r="W146" s="24"/>
      <c r="X146" s="24">
        <v>0</v>
      </c>
      <c r="Y146" s="24"/>
      <c r="Z146" s="24">
        <f t="shared" si="536"/>
        <v>0</v>
      </c>
      <c r="AA146" s="63"/>
      <c r="AB146" s="24">
        <f t="shared" ref="AB146:AC146" si="560">INDEX($W146:$Y146,1,MATCH(AB$8,$W$8:$Y$8,0))-INDEX($R146:$T146,1,MATCH(AB$8,$R$8:$T$8,0))</f>
        <v>0</v>
      </c>
      <c r="AC146" s="24">
        <f t="shared" si="560"/>
        <v>0</v>
      </c>
      <c r="AD146" s="24"/>
      <c r="AE146" s="24">
        <f t="shared" si="538"/>
        <v>0</v>
      </c>
      <c r="AF146" s="63"/>
      <c r="AG146" s="24"/>
      <c r="AH146" s="24">
        <v>0</v>
      </c>
      <c r="AI146" s="24"/>
      <c r="AJ146" s="24">
        <f t="shared" si="539"/>
        <v>0</v>
      </c>
      <c r="AK146" s="63"/>
      <c r="AL146" s="24"/>
      <c r="AM146" s="24">
        <v>0</v>
      </c>
      <c r="AN146" s="24"/>
      <c r="AO146" s="24">
        <f t="shared" si="540"/>
        <v>0</v>
      </c>
      <c r="AP146" s="63"/>
      <c r="AQ146" s="24"/>
      <c r="AR146" s="24">
        <v>0</v>
      </c>
      <c r="AS146" s="24"/>
      <c r="AT146" s="24">
        <f t="shared" si="541"/>
        <v>0</v>
      </c>
      <c r="AU146" s="63"/>
      <c r="AV146" s="24"/>
      <c r="AW146" s="24">
        <v>0</v>
      </c>
      <c r="AX146" s="36"/>
      <c r="AY146" s="24">
        <f t="shared" si="542"/>
        <v>0</v>
      </c>
      <c r="AZ146" s="64"/>
    </row>
    <row r="147" spans="1:52" ht="12" customHeight="1" x14ac:dyDescent="0.3">
      <c r="A147" s="50">
        <v>44170</v>
      </c>
      <c r="B147" s="50" t="s">
        <v>130</v>
      </c>
      <c r="C147" s="24"/>
      <c r="D147" s="24">
        <v>0</v>
      </c>
      <c r="E147" s="24"/>
      <c r="F147" s="24">
        <f t="shared" si="531"/>
        <v>0</v>
      </c>
      <c r="G147" s="63"/>
      <c r="H147" s="24"/>
      <c r="I147" s="24">
        <v>333.33</v>
      </c>
      <c r="J147" s="24"/>
      <c r="K147" s="24">
        <f t="shared" si="532"/>
        <v>333.33</v>
      </c>
      <c r="L147" s="63"/>
      <c r="M147" s="24">
        <f t="shared" ref="M147:N147" si="561">INDEX($H147:$J147,1,MATCH(M$8,$H$8:$J$8,0))-INDEX($C147:$E147,1,MATCH(M$8,$C$8:$E$8,0))</f>
        <v>0</v>
      </c>
      <c r="N147" s="24">
        <f t="shared" si="561"/>
        <v>333.33</v>
      </c>
      <c r="O147" s="24"/>
      <c r="P147" s="24">
        <f t="shared" si="534"/>
        <v>333.33</v>
      </c>
      <c r="Q147" s="63"/>
      <c r="R147" s="24"/>
      <c r="S147" s="24">
        <v>0</v>
      </c>
      <c r="T147" s="24"/>
      <c r="U147" s="24">
        <f t="shared" si="535"/>
        <v>0</v>
      </c>
      <c r="V147" s="63"/>
      <c r="W147" s="24"/>
      <c r="X147" s="24">
        <v>0</v>
      </c>
      <c r="Y147" s="24"/>
      <c r="Z147" s="24">
        <f t="shared" si="536"/>
        <v>0</v>
      </c>
      <c r="AA147" s="63"/>
      <c r="AB147" s="24">
        <f t="shared" ref="AB147:AC147" si="562">INDEX($W147:$Y147,1,MATCH(AB$8,$W$8:$Y$8,0))-INDEX($R147:$T147,1,MATCH(AB$8,$R$8:$T$8,0))</f>
        <v>0</v>
      </c>
      <c r="AC147" s="24">
        <f t="shared" si="562"/>
        <v>0</v>
      </c>
      <c r="AD147" s="24"/>
      <c r="AE147" s="24">
        <f t="shared" si="538"/>
        <v>0</v>
      </c>
      <c r="AF147" s="63"/>
      <c r="AG147" s="24"/>
      <c r="AH147" s="24">
        <v>0</v>
      </c>
      <c r="AI147" s="24"/>
      <c r="AJ147" s="24">
        <f t="shared" si="539"/>
        <v>0</v>
      </c>
      <c r="AK147" s="63"/>
      <c r="AL147" s="24"/>
      <c r="AM147" s="24">
        <v>0</v>
      </c>
      <c r="AN147" s="24"/>
      <c r="AO147" s="24">
        <f t="shared" si="540"/>
        <v>0</v>
      </c>
      <c r="AP147" s="63"/>
      <c r="AQ147" s="24"/>
      <c r="AR147" s="24">
        <v>0</v>
      </c>
      <c r="AS147" s="24"/>
      <c r="AT147" s="24">
        <f t="shared" si="541"/>
        <v>0</v>
      </c>
      <c r="AU147" s="63"/>
      <c r="AV147" s="24"/>
      <c r="AW147" s="24">
        <v>0</v>
      </c>
      <c r="AX147" s="36"/>
      <c r="AY147" s="24">
        <f t="shared" si="542"/>
        <v>0</v>
      </c>
      <c r="AZ147" s="64"/>
    </row>
    <row r="148" spans="1:52" ht="12" hidden="1" customHeight="1" x14ac:dyDescent="0.3">
      <c r="A148" s="50">
        <v>44191</v>
      </c>
      <c r="B148" s="50" t="s">
        <v>132</v>
      </c>
      <c r="C148" s="24"/>
      <c r="D148" s="24">
        <v>0</v>
      </c>
      <c r="E148" s="24"/>
      <c r="F148" s="24">
        <f t="shared" si="531"/>
        <v>0</v>
      </c>
      <c r="G148" s="63"/>
      <c r="H148" s="24"/>
      <c r="I148" s="24">
        <v>0</v>
      </c>
      <c r="J148" s="24"/>
      <c r="K148" s="24">
        <f t="shared" si="532"/>
        <v>0</v>
      </c>
      <c r="L148" s="63"/>
      <c r="M148" s="24">
        <f t="shared" ref="M148:N148" si="563">INDEX($H148:$J148,1,MATCH(M$8,$H$8:$J$8,0))-INDEX($C148:$E148,1,MATCH(M$8,$C$8:$E$8,0))</f>
        <v>0</v>
      </c>
      <c r="N148" s="24">
        <f t="shared" si="563"/>
        <v>0</v>
      </c>
      <c r="O148" s="24"/>
      <c r="P148" s="24">
        <f t="shared" si="534"/>
        <v>0</v>
      </c>
      <c r="Q148" s="63"/>
      <c r="R148" s="24"/>
      <c r="S148" s="24">
        <v>0</v>
      </c>
      <c r="T148" s="24"/>
      <c r="U148" s="24">
        <f t="shared" si="535"/>
        <v>0</v>
      </c>
      <c r="V148" s="63"/>
      <c r="W148" s="24"/>
      <c r="X148" s="24">
        <v>0</v>
      </c>
      <c r="Y148" s="24"/>
      <c r="Z148" s="24">
        <f t="shared" si="536"/>
        <v>0</v>
      </c>
      <c r="AA148" s="63"/>
      <c r="AB148" s="24">
        <f t="shared" ref="AB148:AC148" si="564">INDEX($W148:$Y148,1,MATCH(AB$8,$W$8:$Y$8,0))-INDEX($R148:$T148,1,MATCH(AB$8,$R$8:$T$8,0))</f>
        <v>0</v>
      </c>
      <c r="AC148" s="24">
        <f t="shared" si="564"/>
        <v>0</v>
      </c>
      <c r="AD148" s="24"/>
      <c r="AE148" s="24">
        <f t="shared" si="538"/>
        <v>0</v>
      </c>
      <c r="AF148" s="63"/>
      <c r="AG148" s="24"/>
      <c r="AH148" s="24">
        <v>0</v>
      </c>
      <c r="AI148" s="24"/>
      <c r="AJ148" s="24">
        <f t="shared" si="539"/>
        <v>0</v>
      </c>
      <c r="AK148" s="63"/>
      <c r="AL148" s="24"/>
      <c r="AM148" s="24">
        <v>0</v>
      </c>
      <c r="AN148" s="24"/>
      <c r="AO148" s="24">
        <f t="shared" si="540"/>
        <v>0</v>
      </c>
      <c r="AP148" s="63"/>
      <c r="AQ148" s="24"/>
      <c r="AR148" s="24">
        <v>0</v>
      </c>
      <c r="AS148" s="24"/>
      <c r="AT148" s="24">
        <f t="shared" si="541"/>
        <v>0</v>
      </c>
      <c r="AU148" s="63"/>
      <c r="AV148" s="24"/>
      <c r="AW148" s="24">
        <v>0</v>
      </c>
      <c r="AX148" s="36"/>
      <c r="AY148" s="24">
        <f t="shared" si="542"/>
        <v>0</v>
      </c>
      <c r="AZ148" s="64"/>
    </row>
    <row r="149" spans="1:52" ht="12" hidden="1" customHeight="1" x14ac:dyDescent="0.3">
      <c r="A149" s="50">
        <v>44191.1</v>
      </c>
      <c r="B149" s="50" t="s">
        <v>134</v>
      </c>
      <c r="C149" s="24"/>
      <c r="D149" s="24">
        <v>0</v>
      </c>
      <c r="E149" s="24"/>
      <c r="F149" s="24">
        <f t="shared" si="531"/>
        <v>0</v>
      </c>
      <c r="G149" s="63"/>
      <c r="H149" s="24"/>
      <c r="I149" s="24">
        <v>0</v>
      </c>
      <c r="J149" s="24"/>
      <c r="K149" s="24">
        <f t="shared" si="532"/>
        <v>0</v>
      </c>
      <c r="L149" s="63"/>
      <c r="M149" s="24">
        <f t="shared" ref="M149:N149" si="565">INDEX($H149:$J149,1,MATCH(M$8,$H$8:$J$8,0))-INDEX($C149:$E149,1,MATCH(M$8,$C$8:$E$8,0))</f>
        <v>0</v>
      </c>
      <c r="N149" s="24">
        <f t="shared" si="565"/>
        <v>0</v>
      </c>
      <c r="O149" s="24"/>
      <c r="P149" s="24">
        <f t="shared" si="534"/>
        <v>0</v>
      </c>
      <c r="Q149" s="63"/>
      <c r="R149" s="24"/>
      <c r="S149" s="24">
        <v>0</v>
      </c>
      <c r="T149" s="24"/>
      <c r="U149" s="24">
        <f t="shared" si="535"/>
        <v>0</v>
      </c>
      <c r="V149" s="63"/>
      <c r="W149" s="24"/>
      <c r="X149" s="24">
        <v>0</v>
      </c>
      <c r="Y149" s="24"/>
      <c r="Z149" s="24">
        <f t="shared" si="536"/>
        <v>0</v>
      </c>
      <c r="AA149" s="63"/>
      <c r="AB149" s="24">
        <f t="shared" ref="AB149:AC149" si="566">INDEX($W149:$Y149,1,MATCH(AB$8,$W$8:$Y$8,0))-INDEX($R149:$T149,1,MATCH(AB$8,$R$8:$T$8,0))</f>
        <v>0</v>
      </c>
      <c r="AC149" s="24">
        <f t="shared" si="566"/>
        <v>0</v>
      </c>
      <c r="AD149" s="24"/>
      <c r="AE149" s="24">
        <f t="shared" si="538"/>
        <v>0</v>
      </c>
      <c r="AF149" s="63"/>
      <c r="AG149" s="24"/>
      <c r="AH149" s="24">
        <v>0</v>
      </c>
      <c r="AI149" s="24"/>
      <c r="AJ149" s="24">
        <f t="shared" si="539"/>
        <v>0</v>
      </c>
      <c r="AK149" s="63"/>
      <c r="AL149" s="24"/>
      <c r="AM149" s="24">
        <v>0</v>
      </c>
      <c r="AN149" s="24"/>
      <c r="AO149" s="24">
        <f t="shared" si="540"/>
        <v>0</v>
      </c>
      <c r="AP149" s="63"/>
      <c r="AQ149" s="24"/>
      <c r="AR149" s="24">
        <v>0</v>
      </c>
      <c r="AS149" s="24"/>
      <c r="AT149" s="24">
        <f t="shared" si="541"/>
        <v>0</v>
      </c>
      <c r="AU149" s="63"/>
      <c r="AV149" s="24"/>
      <c r="AW149" s="24">
        <v>0</v>
      </c>
      <c r="AX149" s="36"/>
      <c r="AY149" s="24">
        <f t="shared" si="542"/>
        <v>0</v>
      </c>
      <c r="AZ149" s="64"/>
    </row>
    <row r="150" spans="1:52" ht="12" hidden="1" customHeight="1" x14ac:dyDescent="0.3">
      <c r="A150" s="50">
        <v>44530</v>
      </c>
      <c r="B150" s="50" t="s">
        <v>135</v>
      </c>
      <c r="C150" s="24"/>
      <c r="D150" s="24">
        <v>0</v>
      </c>
      <c r="E150" s="24"/>
      <c r="F150" s="24">
        <f t="shared" si="531"/>
        <v>0</v>
      </c>
      <c r="G150" s="63"/>
      <c r="H150" s="24"/>
      <c r="I150" s="24">
        <v>0</v>
      </c>
      <c r="J150" s="24"/>
      <c r="K150" s="24">
        <f t="shared" si="532"/>
        <v>0</v>
      </c>
      <c r="L150" s="63"/>
      <c r="M150" s="24">
        <f t="shared" ref="M150:N150" si="567">INDEX($H150:$J150,1,MATCH(M$8,$H$8:$J$8,0))-INDEX($C150:$E150,1,MATCH(M$8,$C$8:$E$8,0))</f>
        <v>0</v>
      </c>
      <c r="N150" s="24">
        <f t="shared" si="567"/>
        <v>0</v>
      </c>
      <c r="O150" s="24"/>
      <c r="P150" s="24">
        <f t="shared" si="534"/>
        <v>0</v>
      </c>
      <c r="Q150" s="63"/>
      <c r="R150" s="24"/>
      <c r="S150" s="24">
        <v>0</v>
      </c>
      <c r="T150" s="24"/>
      <c r="U150" s="24">
        <f t="shared" si="535"/>
        <v>0</v>
      </c>
      <c r="V150" s="63"/>
      <c r="W150" s="24"/>
      <c r="X150" s="24">
        <v>0</v>
      </c>
      <c r="Y150" s="24"/>
      <c r="Z150" s="24">
        <f t="shared" si="536"/>
        <v>0</v>
      </c>
      <c r="AA150" s="63"/>
      <c r="AB150" s="24">
        <f t="shared" ref="AB150:AC150" si="568">INDEX($W150:$Y150,1,MATCH(AB$8,$W$8:$Y$8,0))-INDEX($R150:$T150,1,MATCH(AB$8,$R$8:$T$8,0))</f>
        <v>0</v>
      </c>
      <c r="AC150" s="24">
        <f t="shared" si="568"/>
        <v>0</v>
      </c>
      <c r="AD150" s="24"/>
      <c r="AE150" s="24">
        <f t="shared" si="538"/>
        <v>0</v>
      </c>
      <c r="AF150" s="63"/>
      <c r="AG150" s="24"/>
      <c r="AH150" s="24">
        <v>0</v>
      </c>
      <c r="AI150" s="24"/>
      <c r="AJ150" s="24">
        <f t="shared" si="539"/>
        <v>0</v>
      </c>
      <c r="AK150" s="63"/>
      <c r="AL150" s="24"/>
      <c r="AM150" s="24">
        <v>0</v>
      </c>
      <c r="AN150" s="24"/>
      <c r="AO150" s="24">
        <f t="shared" si="540"/>
        <v>0</v>
      </c>
      <c r="AP150" s="63"/>
      <c r="AQ150" s="24"/>
      <c r="AR150" s="24">
        <v>0</v>
      </c>
      <c r="AS150" s="24"/>
      <c r="AT150" s="24">
        <f t="shared" si="541"/>
        <v>0</v>
      </c>
      <c r="AU150" s="63"/>
      <c r="AV150" s="24"/>
      <c r="AW150" s="24">
        <v>0</v>
      </c>
      <c r="AX150" s="36"/>
      <c r="AY150" s="24">
        <f t="shared" si="542"/>
        <v>0</v>
      </c>
      <c r="AZ150" s="64"/>
    </row>
    <row r="151" spans="1:52" ht="12" hidden="1" customHeight="1" x14ac:dyDescent="0.3">
      <c r="A151" s="50">
        <v>44540</v>
      </c>
      <c r="B151" s="50" t="s">
        <v>136</v>
      </c>
      <c r="C151" s="24"/>
      <c r="D151" s="24">
        <v>0</v>
      </c>
      <c r="E151" s="24"/>
      <c r="F151" s="24">
        <f t="shared" si="531"/>
        <v>0</v>
      </c>
      <c r="G151" s="63"/>
      <c r="H151" s="24"/>
      <c r="I151" s="24">
        <v>0</v>
      </c>
      <c r="J151" s="24"/>
      <c r="K151" s="24">
        <f t="shared" si="532"/>
        <v>0</v>
      </c>
      <c r="L151" s="63"/>
      <c r="M151" s="24">
        <f t="shared" ref="M151:N151" si="569">INDEX($H151:$J151,1,MATCH(M$8,$H$8:$J$8,0))-INDEX($C151:$E151,1,MATCH(M$8,$C$8:$E$8,0))</f>
        <v>0</v>
      </c>
      <c r="N151" s="24">
        <f t="shared" si="569"/>
        <v>0</v>
      </c>
      <c r="O151" s="24"/>
      <c r="P151" s="24">
        <f t="shared" si="534"/>
        <v>0</v>
      </c>
      <c r="Q151" s="63"/>
      <c r="R151" s="24"/>
      <c r="S151" s="24">
        <v>0</v>
      </c>
      <c r="T151" s="24"/>
      <c r="U151" s="24">
        <f t="shared" si="535"/>
        <v>0</v>
      </c>
      <c r="V151" s="63"/>
      <c r="W151" s="24"/>
      <c r="X151" s="24">
        <v>0</v>
      </c>
      <c r="Y151" s="24"/>
      <c r="Z151" s="24">
        <f t="shared" si="536"/>
        <v>0</v>
      </c>
      <c r="AA151" s="63"/>
      <c r="AB151" s="24">
        <f t="shared" ref="AB151:AC151" si="570">INDEX($W151:$Y151,1,MATCH(AB$8,$W$8:$Y$8,0))-INDEX($R151:$T151,1,MATCH(AB$8,$R$8:$T$8,0))</f>
        <v>0</v>
      </c>
      <c r="AC151" s="24">
        <f t="shared" si="570"/>
        <v>0</v>
      </c>
      <c r="AD151" s="24"/>
      <c r="AE151" s="24">
        <f t="shared" si="538"/>
        <v>0</v>
      </c>
      <c r="AF151" s="63"/>
      <c r="AG151" s="24"/>
      <c r="AH151" s="24">
        <v>0</v>
      </c>
      <c r="AI151" s="24"/>
      <c r="AJ151" s="24">
        <f t="shared" si="539"/>
        <v>0</v>
      </c>
      <c r="AK151" s="63"/>
      <c r="AL151" s="24"/>
      <c r="AM151" s="24">
        <v>0</v>
      </c>
      <c r="AN151" s="24"/>
      <c r="AO151" s="24">
        <f t="shared" si="540"/>
        <v>0</v>
      </c>
      <c r="AP151" s="63"/>
      <c r="AQ151" s="24"/>
      <c r="AR151" s="24">
        <v>0</v>
      </c>
      <c r="AS151" s="24"/>
      <c r="AT151" s="24">
        <f t="shared" si="541"/>
        <v>0</v>
      </c>
      <c r="AU151" s="63"/>
      <c r="AV151" s="24"/>
      <c r="AW151" s="24">
        <v>0</v>
      </c>
      <c r="AX151" s="36"/>
      <c r="AY151" s="24">
        <f t="shared" si="542"/>
        <v>0</v>
      </c>
      <c r="AZ151" s="64"/>
    </row>
    <row r="152" spans="1:52" ht="12" hidden="1" customHeight="1" x14ac:dyDescent="0.3">
      <c r="A152" s="50">
        <v>44550</v>
      </c>
      <c r="B152" s="50" t="s">
        <v>137</v>
      </c>
      <c r="C152" s="24"/>
      <c r="D152" s="24">
        <v>0</v>
      </c>
      <c r="E152" s="24"/>
      <c r="F152" s="24">
        <f t="shared" si="531"/>
        <v>0</v>
      </c>
      <c r="G152" s="63"/>
      <c r="H152" s="24"/>
      <c r="I152" s="24">
        <v>0</v>
      </c>
      <c r="J152" s="24"/>
      <c r="K152" s="24">
        <f t="shared" si="532"/>
        <v>0</v>
      </c>
      <c r="L152" s="63"/>
      <c r="M152" s="24">
        <f t="shared" ref="M152:N152" si="571">INDEX($H152:$J152,1,MATCH(M$8,$H$8:$J$8,0))-INDEX($C152:$E152,1,MATCH(M$8,$C$8:$E$8,0))</f>
        <v>0</v>
      </c>
      <c r="N152" s="24">
        <f t="shared" si="571"/>
        <v>0</v>
      </c>
      <c r="O152" s="24"/>
      <c r="P152" s="24">
        <f t="shared" si="534"/>
        <v>0</v>
      </c>
      <c r="Q152" s="63"/>
      <c r="R152" s="24"/>
      <c r="S152" s="24">
        <v>0</v>
      </c>
      <c r="T152" s="24"/>
      <c r="U152" s="24">
        <f t="shared" si="535"/>
        <v>0</v>
      </c>
      <c r="V152" s="63"/>
      <c r="W152" s="24"/>
      <c r="X152" s="24">
        <v>0</v>
      </c>
      <c r="Y152" s="24"/>
      <c r="Z152" s="24">
        <f t="shared" si="536"/>
        <v>0</v>
      </c>
      <c r="AA152" s="63"/>
      <c r="AB152" s="24">
        <f t="shared" ref="AB152:AC152" si="572">INDEX($W152:$Y152,1,MATCH(AB$8,$W$8:$Y$8,0))-INDEX($R152:$T152,1,MATCH(AB$8,$R$8:$T$8,0))</f>
        <v>0</v>
      </c>
      <c r="AC152" s="24">
        <f t="shared" si="572"/>
        <v>0</v>
      </c>
      <c r="AD152" s="24"/>
      <c r="AE152" s="24">
        <f t="shared" si="538"/>
        <v>0</v>
      </c>
      <c r="AF152" s="63"/>
      <c r="AG152" s="24"/>
      <c r="AH152" s="24">
        <v>0</v>
      </c>
      <c r="AI152" s="24"/>
      <c r="AJ152" s="24">
        <f t="shared" si="539"/>
        <v>0</v>
      </c>
      <c r="AK152" s="63"/>
      <c r="AL152" s="24"/>
      <c r="AM152" s="24">
        <v>0</v>
      </c>
      <c r="AN152" s="24"/>
      <c r="AO152" s="24">
        <f t="shared" si="540"/>
        <v>0</v>
      </c>
      <c r="AP152" s="63"/>
      <c r="AQ152" s="24"/>
      <c r="AR152" s="24">
        <v>0</v>
      </c>
      <c r="AS152" s="24"/>
      <c r="AT152" s="24">
        <f t="shared" si="541"/>
        <v>0</v>
      </c>
      <c r="AU152" s="63"/>
      <c r="AV152" s="24"/>
      <c r="AW152" s="24">
        <v>0</v>
      </c>
      <c r="AX152" s="36"/>
      <c r="AY152" s="24">
        <f t="shared" si="542"/>
        <v>0</v>
      </c>
      <c r="AZ152" s="64"/>
    </row>
    <row r="153" spans="1:52" ht="12" hidden="1" customHeight="1" x14ac:dyDescent="0.3">
      <c r="A153" s="50">
        <v>44560</v>
      </c>
      <c r="B153" s="50" t="s">
        <v>138</v>
      </c>
      <c r="C153" s="24"/>
      <c r="D153" s="24">
        <v>0</v>
      </c>
      <c r="E153" s="24"/>
      <c r="F153" s="24">
        <f t="shared" si="531"/>
        <v>0</v>
      </c>
      <c r="G153" s="63"/>
      <c r="H153" s="24"/>
      <c r="I153" s="24">
        <v>0</v>
      </c>
      <c r="J153" s="24"/>
      <c r="K153" s="24">
        <f t="shared" si="532"/>
        <v>0</v>
      </c>
      <c r="L153" s="63"/>
      <c r="M153" s="24">
        <f t="shared" ref="M153:N153" si="573">INDEX($H153:$J153,1,MATCH(M$8,$H$8:$J$8,0))-INDEX($C153:$E153,1,MATCH(M$8,$C$8:$E$8,0))</f>
        <v>0</v>
      </c>
      <c r="N153" s="24">
        <f t="shared" si="573"/>
        <v>0</v>
      </c>
      <c r="O153" s="24"/>
      <c r="P153" s="24">
        <f t="shared" si="534"/>
        <v>0</v>
      </c>
      <c r="Q153" s="63"/>
      <c r="R153" s="24"/>
      <c r="S153" s="24">
        <v>0</v>
      </c>
      <c r="T153" s="24"/>
      <c r="U153" s="24">
        <f t="shared" si="535"/>
        <v>0</v>
      </c>
      <c r="V153" s="63"/>
      <c r="W153" s="24"/>
      <c r="X153" s="24">
        <v>0</v>
      </c>
      <c r="Y153" s="24"/>
      <c r="Z153" s="24">
        <f t="shared" si="536"/>
        <v>0</v>
      </c>
      <c r="AA153" s="63"/>
      <c r="AB153" s="24">
        <f t="shared" ref="AB153:AC153" si="574">INDEX($W153:$Y153,1,MATCH(AB$8,$W$8:$Y$8,0))-INDEX($R153:$T153,1,MATCH(AB$8,$R$8:$T$8,0))</f>
        <v>0</v>
      </c>
      <c r="AC153" s="24">
        <f t="shared" si="574"/>
        <v>0</v>
      </c>
      <c r="AD153" s="24"/>
      <c r="AE153" s="24">
        <f t="shared" si="538"/>
        <v>0</v>
      </c>
      <c r="AF153" s="63"/>
      <c r="AG153" s="24"/>
      <c r="AH153" s="24">
        <v>0</v>
      </c>
      <c r="AI153" s="24"/>
      <c r="AJ153" s="24">
        <f t="shared" si="539"/>
        <v>0</v>
      </c>
      <c r="AK153" s="63"/>
      <c r="AL153" s="24"/>
      <c r="AM153" s="24">
        <v>0</v>
      </c>
      <c r="AN153" s="24"/>
      <c r="AO153" s="24">
        <f t="shared" si="540"/>
        <v>0</v>
      </c>
      <c r="AP153" s="63"/>
      <c r="AQ153" s="24"/>
      <c r="AR153" s="24">
        <v>0</v>
      </c>
      <c r="AS153" s="24"/>
      <c r="AT153" s="24">
        <f t="shared" si="541"/>
        <v>0</v>
      </c>
      <c r="AU153" s="63"/>
      <c r="AV153" s="24"/>
      <c r="AW153" s="24">
        <v>0</v>
      </c>
      <c r="AX153" s="36"/>
      <c r="AY153" s="24">
        <f t="shared" si="542"/>
        <v>0</v>
      </c>
      <c r="AZ153" s="64"/>
    </row>
    <row r="154" spans="1:52" ht="12" hidden="1" customHeight="1" x14ac:dyDescent="0.3">
      <c r="A154" s="50">
        <v>44570</v>
      </c>
      <c r="B154" s="50" t="s">
        <v>139</v>
      </c>
      <c r="C154" s="24"/>
      <c r="D154" s="24">
        <v>0</v>
      </c>
      <c r="E154" s="24"/>
      <c r="F154" s="24">
        <f t="shared" si="531"/>
        <v>0</v>
      </c>
      <c r="G154" s="63"/>
      <c r="H154" s="24"/>
      <c r="I154" s="24">
        <v>0</v>
      </c>
      <c r="J154" s="24"/>
      <c r="K154" s="24">
        <f t="shared" si="532"/>
        <v>0</v>
      </c>
      <c r="L154" s="63"/>
      <c r="M154" s="24">
        <f t="shared" ref="M154:N154" si="575">INDEX($H154:$J154,1,MATCH(M$8,$H$8:$J$8,0))-INDEX($C154:$E154,1,MATCH(M$8,$C$8:$E$8,0))</f>
        <v>0</v>
      </c>
      <c r="N154" s="24">
        <f t="shared" si="575"/>
        <v>0</v>
      </c>
      <c r="O154" s="24"/>
      <c r="P154" s="24">
        <f t="shared" si="534"/>
        <v>0</v>
      </c>
      <c r="Q154" s="63"/>
      <c r="R154" s="24"/>
      <c r="S154" s="24">
        <v>0</v>
      </c>
      <c r="T154" s="24"/>
      <c r="U154" s="24">
        <f t="shared" si="535"/>
        <v>0</v>
      </c>
      <c r="V154" s="63"/>
      <c r="W154" s="24"/>
      <c r="X154" s="24">
        <v>0</v>
      </c>
      <c r="Y154" s="24"/>
      <c r="Z154" s="24">
        <f t="shared" si="536"/>
        <v>0</v>
      </c>
      <c r="AA154" s="63"/>
      <c r="AB154" s="24">
        <f t="shared" ref="AB154:AC154" si="576">INDEX($W154:$Y154,1,MATCH(AB$8,$W$8:$Y$8,0))-INDEX($R154:$T154,1,MATCH(AB$8,$R$8:$T$8,0))</f>
        <v>0</v>
      </c>
      <c r="AC154" s="24">
        <f t="shared" si="576"/>
        <v>0</v>
      </c>
      <c r="AD154" s="24"/>
      <c r="AE154" s="24">
        <f t="shared" si="538"/>
        <v>0</v>
      </c>
      <c r="AF154" s="63"/>
      <c r="AG154" s="24"/>
      <c r="AH154" s="24">
        <v>0</v>
      </c>
      <c r="AI154" s="24"/>
      <c r="AJ154" s="24">
        <f t="shared" si="539"/>
        <v>0</v>
      </c>
      <c r="AK154" s="63"/>
      <c r="AL154" s="24"/>
      <c r="AM154" s="24">
        <v>0</v>
      </c>
      <c r="AN154" s="24"/>
      <c r="AO154" s="24">
        <f t="shared" si="540"/>
        <v>0</v>
      </c>
      <c r="AP154" s="63"/>
      <c r="AQ154" s="24"/>
      <c r="AR154" s="24">
        <v>0</v>
      </c>
      <c r="AS154" s="24"/>
      <c r="AT154" s="24">
        <f t="shared" si="541"/>
        <v>0</v>
      </c>
      <c r="AU154" s="63"/>
      <c r="AV154" s="24"/>
      <c r="AW154" s="24">
        <v>0</v>
      </c>
      <c r="AX154" s="36"/>
      <c r="AY154" s="24">
        <f t="shared" si="542"/>
        <v>0</v>
      </c>
      <c r="AZ154" s="64"/>
    </row>
    <row r="155" spans="1:52" ht="12" hidden="1" customHeight="1" x14ac:dyDescent="0.3">
      <c r="A155" s="50">
        <v>44570.1</v>
      </c>
      <c r="B155" s="50" t="s">
        <v>140</v>
      </c>
      <c r="C155" s="24"/>
      <c r="D155" s="24">
        <v>0</v>
      </c>
      <c r="E155" s="24"/>
      <c r="F155" s="24">
        <f t="shared" si="531"/>
        <v>0</v>
      </c>
      <c r="G155" s="63"/>
      <c r="H155" s="24"/>
      <c r="I155" s="24">
        <v>0</v>
      </c>
      <c r="J155" s="24"/>
      <c r="K155" s="24">
        <f t="shared" si="532"/>
        <v>0</v>
      </c>
      <c r="L155" s="63"/>
      <c r="M155" s="24">
        <f t="shared" ref="M155:N155" si="577">INDEX($H155:$J155,1,MATCH(M$8,$H$8:$J$8,0))-INDEX($C155:$E155,1,MATCH(M$8,$C$8:$E$8,0))</f>
        <v>0</v>
      </c>
      <c r="N155" s="24">
        <f t="shared" si="577"/>
        <v>0</v>
      </c>
      <c r="O155" s="24"/>
      <c r="P155" s="24">
        <f t="shared" si="534"/>
        <v>0</v>
      </c>
      <c r="Q155" s="63"/>
      <c r="R155" s="24"/>
      <c r="S155" s="24">
        <v>0</v>
      </c>
      <c r="T155" s="24"/>
      <c r="U155" s="24">
        <f t="shared" si="535"/>
        <v>0</v>
      </c>
      <c r="V155" s="63"/>
      <c r="W155" s="24"/>
      <c r="X155" s="24">
        <v>0</v>
      </c>
      <c r="Y155" s="24"/>
      <c r="Z155" s="24">
        <f t="shared" si="536"/>
        <v>0</v>
      </c>
      <c r="AA155" s="63"/>
      <c r="AB155" s="24">
        <f t="shared" ref="AB155:AC155" si="578">INDEX($W155:$Y155,1,MATCH(AB$8,$W$8:$Y$8,0))-INDEX($R155:$T155,1,MATCH(AB$8,$R$8:$T$8,0))</f>
        <v>0</v>
      </c>
      <c r="AC155" s="24">
        <f t="shared" si="578"/>
        <v>0</v>
      </c>
      <c r="AD155" s="24"/>
      <c r="AE155" s="24">
        <f t="shared" si="538"/>
        <v>0</v>
      </c>
      <c r="AF155" s="63"/>
      <c r="AG155" s="24"/>
      <c r="AH155" s="24">
        <v>0</v>
      </c>
      <c r="AI155" s="24"/>
      <c r="AJ155" s="24">
        <f t="shared" si="539"/>
        <v>0</v>
      </c>
      <c r="AK155" s="63"/>
      <c r="AL155" s="24"/>
      <c r="AM155" s="24">
        <v>0</v>
      </c>
      <c r="AN155" s="24"/>
      <c r="AO155" s="24">
        <f t="shared" si="540"/>
        <v>0</v>
      </c>
      <c r="AP155" s="63"/>
      <c r="AQ155" s="24"/>
      <c r="AR155" s="24">
        <v>0</v>
      </c>
      <c r="AS155" s="24"/>
      <c r="AT155" s="24">
        <f t="shared" si="541"/>
        <v>0</v>
      </c>
      <c r="AU155" s="63"/>
      <c r="AV155" s="24"/>
      <c r="AW155" s="24">
        <v>0</v>
      </c>
      <c r="AX155" s="36"/>
      <c r="AY155" s="24">
        <f t="shared" si="542"/>
        <v>0</v>
      </c>
      <c r="AZ155" s="64"/>
    </row>
    <row r="156" spans="1:52" ht="12" hidden="1" customHeight="1" x14ac:dyDescent="0.3">
      <c r="A156" s="50">
        <v>44570.11</v>
      </c>
      <c r="B156" s="50" t="s">
        <v>141</v>
      </c>
      <c r="C156" s="24"/>
      <c r="D156" s="24">
        <v>0</v>
      </c>
      <c r="E156" s="24"/>
      <c r="F156" s="24">
        <f t="shared" si="531"/>
        <v>0</v>
      </c>
      <c r="G156" s="63"/>
      <c r="H156" s="24"/>
      <c r="I156" s="24">
        <v>0</v>
      </c>
      <c r="J156" s="24"/>
      <c r="K156" s="24">
        <f t="shared" si="532"/>
        <v>0</v>
      </c>
      <c r="L156" s="63"/>
      <c r="M156" s="24">
        <f t="shared" ref="M156:N156" si="579">INDEX($H156:$J156,1,MATCH(M$8,$H$8:$J$8,0))-INDEX($C156:$E156,1,MATCH(M$8,$C$8:$E$8,0))</f>
        <v>0</v>
      </c>
      <c r="N156" s="24">
        <f t="shared" si="579"/>
        <v>0</v>
      </c>
      <c r="O156" s="24"/>
      <c r="P156" s="24">
        <f t="shared" si="534"/>
        <v>0</v>
      </c>
      <c r="Q156" s="63"/>
      <c r="R156" s="24"/>
      <c r="S156" s="24">
        <v>0</v>
      </c>
      <c r="T156" s="24"/>
      <c r="U156" s="24">
        <f t="shared" si="535"/>
        <v>0</v>
      </c>
      <c r="V156" s="63"/>
      <c r="W156" s="24"/>
      <c r="X156" s="24">
        <v>0</v>
      </c>
      <c r="Y156" s="24"/>
      <c r="Z156" s="24">
        <f t="shared" si="536"/>
        <v>0</v>
      </c>
      <c r="AA156" s="63"/>
      <c r="AB156" s="24">
        <f t="shared" ref="AB156:AC156" si="580">INDEX($W156:$Y156,1,MATCH(AB$8,$W$8:$Y$8,0))-INDEX($R156:$T156,1,MATCH(AB$8,$R$8:$T$8,0))</f>
        <v>0</v>
      </c>
      <c r="AC156" s="24">
        <f t="shared" si="580"/>
        <v>0</v>
      </c>
      <c r="AD156" s="24"/>
      <c r="AE156" s="24">
        <f t="shared" si="538"/>
        <v>0</v>
      </c>
      <c r="AF156" s="63"/>
      <c r="AG156" s="24"/>
      <c r="AH156" s="24">
        <v>0</v>
      </c>
      <c r="AI156" s="24"/>
      <c r="AJ156" s="24">
        <f t="shared" si="539"/>
        <v>0</v>
      </c>
      <c r="AK156" s="63"/>
      <c r="AL156" s="24"/>
      <c r="AM156" s="24">
        <v>0</v>
      </c>
      <c r="AN156" s="24"/>
      <c r="AO156" s="24">
        <f t="shared" si="540"/>
        <v>0</v>
      </c>
      <c r="AP156" s="63"/>
      <c r="AQ156" s="24"/>
      <c r="AR156" s="24">
        <v>0</v>
      </c>
      <c r="AS156" s="24"/>
      <c r="AT156" s="24">
        <f t="shared" si="541"/>
        <v>0</v>
      </c>
      <c r="AU156" s="63"/>
      <c r="AV156" s="24"/>
      <c r="AW156" s="24">
        <v>0</v>
      </c>
      <c r="AX156" s="36"/>
      <c r="AY156" s="24">
        <f t="shared" si="542"/>
        <v>0</v>
      </c>
      <c r="AZ156" s="64"/>
    </row>
    <row r="157" spans="1:52" ht="12" customHeight="1" x14ac:dyDescent="0.3">
      <c r="A157" s="50">
        <v>44570.2</v>
      </c>
      <c r="B157" s="50" t="s">
        <v>142</v>
      </c>
      <c r="C157" s="24"/>
      <c r="D157" s="24">
        <v>70148.600000000006</v>
      </c>
      <c r="E157" s="24"/>
      <c r="F157" s="24">
        <f t="shared" si="531"/>
        <v>70148.600000000006</v>
      </c>
      <c r="G157" s="63"/>
      <c r="H157" s="24"/>
      <c r="I157" s="24">
        <v>78851.44</v>
      </c>
      <c r="J157" s="24"/>
      <c r="K157" s="24">
        <f t="shared" si="532"/>
        <v>78851.44</v>
      </c>
      <c r="L157" s="63"/>
      <c r="M157" s="24">
        <f t="shared" ref="M157:N157" si="581">INDEX($H157:$J157,1,MATCH(M$8,$H$8:$J$8,0))-INDEX($C157:$E157,1,MATCH(M$8,$C$8:$E$8,0))</f>
        <v>0</v>
      </c>
      <c r="N157" s="24">
        <f t="shared" si="581"/>
        <v>8702.8399999999965</v>
      </c>
      <c r="O157" s="24"/>
      <c r="P157" s="24">
        <f t="shared" si="534"/>
        <v>8702.8399999999965</v>
      </c>
      <c r="Q157" s="63"/>
      <c r="R157" s="24"/>
      <c r="S157" s="24">
        <v>70148.600000000006</v>
      </c>
      <c r="T157" s="24"/>
      <c r="U157" s="24">
        <f t="shared" si="535"/>
        <v>70148.600000000006</v>
      </c>
      <c r="V157" s="63"/>
      <c r="W157" s="24"/>
      <c r="X157" s="24">
        <v>76158.951804878001</v>
      </c>
      <c r="Y157" s="24"/>
      <c r="Z157" s="24">
        <f t="shared" si="536"/>
        <v>76158.951804878001</v>
      </c>
      <c r="AA157" s="63"/>
      <c r="AB157" s="24">
        <f t="shared" ref="AB157:AC157" si="582">INDEX($W157:$Y157,1,MATCH(AB$8,$W$8:$Y$8,0))-INDEX($R157:$T157,1,MATCH(AB$8,$R$8:$T$8,0))</f>
        <v>0</v>
      </c>
      <c r="AC157" s="24">
        <f t="shared" si="582"/>
        <v>6010.3518048779952</v>
      </c>
      <c r="AD157" s="24"/>
      <c r="AE157" s="24">
        <f t="shared" si="538"/>
        <v>6010.3518048779952</v>
      </c>
      <c r="AF157" s="63"/>
      <c r="AG157" s="24"/>
      <c r="AH157" s="24">
        <v>76158.951804878001</v>
      </c>
      <c r="AI157" s="24"/>
      <c r="AJ157" s="24">
        <f t="shared" si="539"/>
        <v>76158.951804878001</v>
      </c>
      <c r="AK157" s="63"/>
      <c r="AL157" s="24"/>
      <c r="AM157" s="24">
        <v>76158.951804878001</v>
      </c>
      <c r="AN157" s="24"/>
      <c r="AO157" s="24">
        <f t="shared" si="540"/>
        <v>76158.951804878001</v>
      </c>
      <c r="AP157" s="63"/>
      <c r="AQ157" s="24"/>
      <c r="AR157" s="24">
        <v>76158.951804878001</v>
      </c>
      <c r="AS157" s="24"/>
      <c r="AT157" s="24">
        <f t="shared" si="541"/>
        <v>76158.951804878001</v>
      </c>
      <c r="AU157" s="63"/>
      <c r="AV157" s="24"/>
      <c r="AW157" s="24">
        <v>76158.951804878001</v>
      </c>
      <c r="AX157" s="36"/>
      <c r="AY157" s="24">
        <f t="shared" si="542"/>
        <v>76158.951804878001</v>
      </c>
      <c r="AZ157" s="64"/>
    </row>
    <row r="158" spans="1:52" ht="12" customHeight="1" x14ac:dyDescent="0.3">
      <c r="A158" s="50">
        <v>44570.3</v>
      </c>
      <c r="B158" s="50" t="s">
        <v>144</v>
      </c>
      <c r="C158" s="24"/>
      <c r="D158" s="24">
        <v>30000</v>
      </c>
      <c r="E158" s="24"/>
      <c r="F158" s="24">
        <f t="shared" si="531"/>
        <v>30000</v>
      </c>
      <c r="G158" s="63"/>
      <c r="H158" s="24"/>
      <c r="I158" s="24">
        <v>30000</v>
      </c>
      <c r="J158" s="24"/>
      <c r="K158" s="24">
        <f t="shared" si="532"/>
        <v>30000</v>
      </c>
      <c r="L158" s="63"/>
      <c r="M158" s="24">
        <f t="shared" ref="M158:N158" si="583">INDEX($H158:$J158,1,MATCH(M$8,$H$8:$J$8,0))-INDEX($C158:$E158,1,MATCH(M$8,$C$8:$E$8,0))</f>
        <v>0</v>
      </c>
      <c r="N158" s="24">
        <f t="shared" si="583"/>
        <v>0</v>
      </c>
      <c r="O158" s="24"/>
      <c r="P158" s="24">
        <f t="shared" si="534"/>
        <v>0</v>
      </c>
      <c r="Q158" s="63"/>
      <c r="R158" s="24"/>
      <c r="S158" s="24">
        <v>30000</v>
      </c>
      <c r="T158" s="24"/>
      <c r="U158" s="24">
        <f t="shared" si="535"/>
        <v>30000</v>
      </c>
      <c r="V158" s="63"/>
      <c r="W158" s="24"/>
      <c r="X158" s="24">
        <v>30000</v>
      </c>
      <c r="Y158" s="24"/>
      <c r="Z158" s="24">
        <f t="shared" si="536"/>
        <v>30000</v>
      </c>
      <c r="AA158" s="63"/>
      <c r="AB158" s="24">
        <f t="shared" ref="AB158:AC158" si="584">INDEX($W158:$Y158,1,MATCH(AB$8,$W$8:$Y$8,0))-INDEX($R158:$T158,1,MATCH(AB$8,$R$8:$T$8,0))</f>
        <v>0</v>
      </c>
      <c r="AC158" s="24">
        <f t="shared" si="584"/>
        <v>0</v>
      </c>
      <c r="AD158" s="24"/>
      <c r="AE158" s="24">
        <f t="shared" si="538"/>
        <v>0</v>
      </c>
      <c r="AF158" s="63"/>
      <c r="AG158" s="24"/>
      <c r="AH158" s="24">
        <v>30000</v>
      </c>
      <c r="AI158" s="24"/>
      <c r="AJ158" s="24">
        <f t="shared" si="539"/>
        <v>30000</v>
      </c>
      <c r="AK158" s="63"/>
      <c r="AL158" s="24"/>
      <c r="AM158" s="24">
        <v>30000</v>
      </c>
      <c r="AN158" s="24"/>
      <c r="AO158" s="24">
        <f t="shared" si="540"/>
        <v>30000</v>
      </c>
      <c r="AP158" s="63"/>
      <c r="AQ158" s="24"/>
      <c r="AR158" s="24">
        <v>30000</v>
      </c>
      <c r="AS158" s="24"/>
      <c r="AT158" s="24">
        <f t="shared" si="541"/>
        <v>30000</v>
      </c>
      <c r="AU158" s="63"/>
      <c r="AV158" s="24"/>
      <c r="AW158" s="24">
        <v>30000</v>
      </c>
      <c r="AX158" s="36"/>
      <c r="AY158" s="24">
        <f t="shared" si="542"/>
        <v>30000</v>
      </c>
      <c r="AZ158" s="64"/>
    </row>
    <row r="159" spans="1:52" ht="12" customHeight="1" x14ac:dyDescent="0.3">
      <c r="A159" s="50">
        <v>44570.400000000001</v>
      </c>
      <c r="B159" s="50" t="s">
        <v>146</v>
      </c>
      <c r="C159" s="24"/>
      <c r="D159" s="24">
        <v>0</v>
      </c>
      <c r="E159" s="24"/>
      <c r="F159" s="24">
        <f t="shared" si="531"/>
        <v>0</v>
      </c>
      <c r="G159" s="63"/>
      <c r="H159" s="24"/>
      <c r="I159" s="24">
        <v>0</v>
      </c>
      <c r="J159" s="24"/>
      <c r="K159" s="24">
        <f t="shared" si="532"/>
        <v>0</v>
      </c>
      <c r="L159" s="63"/>
      <c r="M159" s="24">
        <f t="shared" ref="M159:N159" si="585">INDEX($H159:$J159,1,MATCH(M$8,$H$8:$J$8,0))-INDEX($C159:$E159,1,MATCH(M$8,$C$8:$E$8,0))</f>
        <v>0</v>
      </c>
      <c r="N159" s="24">
        <f t="shared" si="585"/>
        <v>0</v>
      </c>
      <c r="O159" s="24"/>
      <c r="P159" s="24">
        <f t="shared" si="534"/>
        <v>0</v>
      </c>
      <c r="Q159" s="63"/>
      <c r="R159" s="24"/>
      <c r="S159" s="24">
        <v>5000</v>
      </c>
      <c r="T159" s="24"/>
      <c r="U159" s="24">
        <f t="shared" si="535"/>
        <v>5000</v>
      </c>
      <c r="V159" s="63"/>
      <c r="W159" s="24"/>
      <c r="X159" s="24">
        <v>5000</v>
      </c>
      <c r="Y159" s="24"/>
      <c r="Z159" s="24">
        <f t="shared" si="536"/>
        <v>5000</v>
      </c>
      <c r="AA159" s="63"/>
      <c r="AB159" s="24">
        <f t="shared" ref="AB159:AC159" si="586">INDEX($W159:$Y159,1,MATCH(AB$8,$W$8:$Y$8,0))-INDEX($R159:$T159,1,MATCH(AB$8,$R$8:$T$8,0))</f>
        <v>0</v>
      </c>
      <c r="AC159" s="24">
        <f t="shared" si="586"/>
        <v>0</v>
      </c>
      <c r="AD159" s="24"/>
      <c r="AE159" s="24">
        <f t="shared" si="538"/>
        <v>0</v>
      </c>
      <c r="AF159" s="63"/>
      <c r="AG159" s="24"/>
      <c r="AH159" s="24">
        <v>5000</v>
      </c>
      <c r="AI159" s="24"/>
      <c r="AJ159" s="24">
        <f t="shared" si="539"/>
        <v>5000</v>
      </c>
      <c r="AK159" s="63"/>
      <c r="AL159" s="24"/>
      <c r="AM159" s="24">
        <v>5000</v>
      </c>
      <c r="AN159" s="24"/>
      <c r="AO159" s="24">
        <f t="shared" si="540"/>
        <v>5000</v>
      </c>
      <c r="AP159" s="63"/>
      <c r="AQ159" s="24"/>
      <c r="AR159" s="24">
        <v>5000</v>
      </c>
      <c r="AS159" s="24"/>
      <c r="AT159" s="24">
        <f t="shared" si="541"/>
        <v>5000</v>
      </c>
      <c r="AU159" s="63"/>
      <c r="AV159" s="24"/>
      <c r="AW159" s="24">
        <v>5000</v>
      </c>
      <c r="AX159" s="36"/>
      <c r="AY159" s="24">
        <f t="shared" si="542"/>
        <v>5000</v>
      </c>
      <c r="AZ159" s="64"/>
    </row>
    <row r="160" spans="1:52" ht="12" customHeight="1" x14ac:dyDescent="0.3">
      <c r="A160" s="50">
        <v>44570.5</v>
      </c>
      <c r="B160" s="50" t="s">
        <v>148</v>
      </c>
      <c r="C160" s="24"/>
      <c r="D160" s="24">
        <v>99985</v>
      </c>
      <c r="E160" s="24"/>
      <c r="F160" s="24">
        <f t="shared" si="531"/>
        <v>99985</v>
      </c>
      <c r="G160" s="63"/>
      <c r="H160" s="24"/>
      <c r="I160" s="24">
        <v>99985</v>
      </c>
      <c r="J160" s="24"/>
      <c r="K160" s="24">
        <f t="shared" si="532"/>
        <v>99985</v>
      </c>
      <c r="L160" s="63"/>
      <c r="M160" s="24">
        <f t="shared" ref="M160:N160" si="587">INDEX($H160:$J160,1,MATCH(M$8,$H$8:$J$8,0))-INDEX($C160:$E160,1,MATCH(M$8,$C$8:$E$8,0))</f>
        <v>0</v>
      </c>
      <c r="N160" s="24">
        <f t="shared" si="587"/>
        <v>0</v>
      </c>
      <c r="O160" s="24"/>
      <c r="P160" s="24">
        <f t="shared" si="534"/>
        <v>0</v>
      </c>
      <c r="Q160" s="63"/>
      <c r="R160" s="24"/>
      <c r="S160" s="24">
        <v>0</v>
      </c>
      <c r="T160" s="24"/>
      <c r="U160" s="24">
        <f t="shared" si="535"/>
        <v>0</v>
      </c>
      <c r="V160" s="63"/>
      <c r="W160" s="24"/>
      <c r="X160" s="24">
        <v>0</v>
      </c>
      <c r="Y160" s="24"/>
      <c r="Z160" s="24">
        <f t="shared" si="536"/>
        <v>0</v>
      </c>
      <c r="AA160" s="63"/>
      <c r="AB160" s="24">
        <f t="shared" ref="AB160:AC160" si="588">INDEX($W160:$Y160,1,MATCH(AB$8,$W$8:$Y$8,0))-INDEX($R160:$T160,1,MATCH(AB$8,$R$8:$T$8,0))</f>
        <v>0</v>
      </c>
      <c r="AC160" s="24">
        <f t="shared" si="588"/>
        <v>0</v>
      </c>
      <c r="AD160" s="24"/>
      <c r="AE160" s="24">
        <f t="shared" si="538"/>
        <v>0</v>
      </c>
      <c r="AF160" s="63"/>
      <c r="AG160" s="24"/>
      <c r="AH160" s="24">
        <v>0</v>
      </c>
      <c r="AI160" s="24"/>
      <c r="AJ160" s="24">
        <f t="shared" si="539"/>
        <v>0</v>
      </c>
      <c r="AK160" s="63"/>
      <c r="AL160" s="24"/>
      <c r="AM160" s="24">
        <v>0</v>
      </c>
      <c r="AN160" s="24"/>
      <c r="AO160" s="24">
        <f t="shared" si="540"/>
        <v>0</v>
      </c>
      <c r="AP160" s="63"/>
      <c r="AQ160" s="24"/>
      <c r="AR160" s="24">
        <v>0</v>
      </c>
      <c r="AS160" s="24"/>
      <c r="AT160" s="24">
        <f t="shared" si="541"/>
        <v>0</v>
      </c>
      <c r="AU160" s="63"/>
      <c r="AV160" s="24"/>
      <c r="AW160" s="24">
        <v>0</v>
      </c>
      <c r="AX160" s="36"/>
      <c r="AY160" s="24">
        <f t="shared" si="542"/>
        <v>0</v>
      </c>
      <c r="AZ160" s="64"/>
    </row>
    <row r="161" spans="1:52" ht="12" customHeight="1" x14ac:dyDescent="0.3">
      <c r="A161" s="50">
        <v>44570.6</v>
      </c>
      <c r="B161" s="50" t="s">
        <v>150</v>
      </c>
      <c r="C161" s="24"/>
      <c r="D161" s="24">
        <v>0</v>
      </c>
      <c r="E161" s="24"/>
      <c r="F161" s="24">
        <f t="shared" si="531"/>
        <v>0</v>
      </c>
      <c r="G161" s="63"/>
      <c r="H161" s="24"/>
      <c r="I161" s="24">
        <v>0</v>
      </c>
      <c r="J161" s="24"/>
      <c r="K161" s="24">
        <f t="shared" si="532"/>
        <v>0</v>
      </c>
      <c r="L161" s="63"/>
      <c r="M161" s="24">
        <f t="shared" ref="M161:N161" si="589">INDEX($H161:$J161,1,MATCH(M$8,$H$8:$J$8,0))-INDEX($C161:$E161,1,MATCH(M$8,$C$8:$E$8,0))</f>
        <v>0</v>
      </c>
      <c r="N161" s="24">
        <f t="shared" si="589"/>
        <v>0</v>
      </c>
      <c r="O161" s="24"/>
      <c r="P161" s="24">
        <f t="shared" si="534"/>
        <v>0</v>
      </c>
      <c r="Q161" s="63"/>
      <c r="R161" s="24"/>
      <c r="S161" s="24">
        <v>7500</v>
      </c>
      <c r="T161" s="24"/>
      <c r="U161" s="24">
        <f t="shared" si="535"/>
        <v>7500</v>
      </c>
      <c r="V161" s="63"/>
      <c r="W161" s="24"/>
      <c r="X161" s="24">
        <v>7500</v>
      </c>
      <c r="Y161" s="24"/>
      <c r="Z161" s="24">
        <f t="shared" si="536"/>
        <v>7500</v>
      </c>
      <c r="AA161" s="63"/>
      <c r="AB161" s="24">
        <f t="shared" ref="AB161:AC161" si="590">INDEX($W161:$Y161,1,MATCH(AB$8,$W$8:$Y$8,0))-INDEX($R161:$T161,1,MATCH(AB$8,$R$8:$T$8,0))</f>
        <v>0</v>
      </c>
      <c r="AC161" s="24">
        <f t="shared" si="590"/>
        <v>0</v>
      </c>
      <c r="AD161" s="24"/>
      <c r="AE161" s="24">
        <f t="shared" si="538"/>
        <v>0</v>
      </c>
      <c r="AF161" s="63"/>
      <c r="AG161" s="24"/>
      <c r="AH161" s="24">
        <v>7500</v>
      </c>
      <c r="AI161" s="24"/>
      <c r="AJ161" s="24">
        <f t="shared" si="539"/>
        <v>7500</v>
      </c>
      <c r="AK161" s="63"/>
      <c r="AL161" s="24"/>
      <c r="AM161" s="24">
        <v>7500</v>
      </c>
      <c r="AN161" s="24"/>
      <c r="AO161" s="24">
        <f t="shared" si="540"/>
        <v>7500</v>
      </c>
      <c r="AP161" s="63"/>
      <c r="AQ161" s="24"/>
      <c r="AR161" s="24">
        <v>7500</v>
      </c>
      <c r="AS161" s="24"/>
      <c r="AT161" s="24">
        <f t="shared" si="541"/>
        <v>7500</v>
      </c>
      <c r="AU161" s="63"/>
      <c r="AV161" s="24"/>
      <c r="AW161" s="24">
        <v>7500</v>
      </c>
      <c r="AX161" s="36"/>
      <c r="AY161" s="24">
        <f t="shared" si="542"/>
        <v>7500</v>
      </c>
      <c r="AZ161" s="64"/>
    </row>
    <row r="162" spans="1:52" ht="12" hidden="1" customHeight="1" x14ac:dyDescent="0.3">
      <c r="A162" s="50">
        <v>44570.7</v>
      </c>
      <c r="B162" s="50" t="s">
        <v>152</v>
      </c>
      <c r="C162" s="24"/>
      <c r="D162" s="24">
        <v>0</v>
      </c>
      <c r="E162" s="24"/>
      <c r="F162" s="24">
        <f t="shared" si="531"/>
        <v>0</v>
      </c>
      <c r="G162" s="63"/>
      <c r="H162" s="24"/>
      <c r="I162" s="24">
        <v>0</v>
      </c>
      <c r="J162" s="24"/>
      <c r="K162" s="24">
        <f t="shared" si="532"/>
        <v>0</v>
      </c>
      <c r="L162" s="63"/>
      <c r="M162" s="24">
        <f t="shared" ref="M162:N162" si="591">INDEX($H162:$J162,1,MATCH(M$8,$H$8:$J$8,0))-INDEX($C162:$E162,1,MATCH(M$8,$C$8:$E$8,0))</f>
        <v>0</v>
      </c>
      <c r="N162" s="24">
        <f t="shared" si="591"/>
        <v>0</v>
      </c>
      <c r="O162" s="24"/>
      <c r="P162" s="24">
        <f t="shared" si="534"/>
        <v>0</v>
      </c>
      <c r="Q162" s="63"/>
      <c r="R162" s="24"/>
      <c r="S162" s="24">
        <v>0</v>
      </c>
      <c r="T162" s="24"/>
      <c r="U162" s="24">
        <f t="shared" si="535"/>
        <v>0</v>
      </c>
      <c r="V162" s="63"/>
      <c r="W162" s="24"/>
      <c r="X162" s="24">
        <v>0</v>
      </c>
      <c r="Y162" s="24"/>
      <c r="Z162" s="24">
        <f t="shared" si="536"/>
        <v>0</v>
      </c>
      <c r="AA162" s="63"/>
      <c r="AB162" s="24">
        <f t="shared" ref="AB162:AC162" si="592">INDEX($W162:$Y162,1,MATCH(AB$8,$W$8:$Y$8,0))-INDEX($R162:$T162,1,MATCH(AB$8,$R$8:$T$8,0))</f>
        <v>0</v>
      </c>
      <c r="AC162" s="24">
        <f t="shared" si="592"/>
        <v>0</v>
      </c>
      <c r="AD162" s="24"/>
      <c r="AE162" s="24">
        <f t="shared" si="538"/>
        <v>0</v>
      </c>
      <c r="AF162" s="63"/>
      <c r="AG162" s="24"/>
      <c r="AH162" s="24">
        <v>0</v>
      </c>
      <c r="AI162" s="24"/>
      <c r="AJ162" s="24">
        <f t="shared" si="539"/>
        <v>0</v>
      </c>
      <c r="AK162" s="63"/>
      <c r="AL162" s="24"/>
      <c r="AM162" s="24">
        <v>0</v>
      </c>
      <c r="AN162" s="24"/>
      <c r="AO162" s="24">
        <f t="shared" si="540"/>
        <v>0</v>
      </c>
      <c r="AP162" s="63"/>
      <c r="AQ162" s="24"/>
      <c r="AR162" s="24">
        <v>0</v>
      </c>
      <c r="AS162" s="24"/>
      <c r="AT162" s="24">
        <f t="shared" si="541"/>
        <v>0</v>
      </c>
      <c r="AU162" s="63"/>
      <c r="AV162" s="24"/>
      <c r="AW162" s="24">
        <v>0</v>
      </c>
      <c r="AX162" s="36"/>
      <c r="AY162" s="24">
        <f t="shared" si="542"/>
        <v>0</v>
      </c>
      <c r="AZ162" s="64"/>
    </row>
    <row r="163" spans="1:52" ht="12" hidden="1" customHeight="1" x14ac:dyDescent="0.3">
      <c r="A163" s="50">
        <v>44570.8</v>
      </c>
      <c r="B163" s="50" t="s">
        <v>153</v>
      </c>
      <c r="C163" s="24"/>
      <c r="D163" s="24">
        <v>0</v>
      </c>
      <c r="E163" s="24"/>
      <c r="F163" s="24">
        <f t="shared" si="531"/>
        <v>0</v>
      </c>
      <c r="G163" s="63"/>
      <c r="H163" s="24"/>
      <c r="I163" s="24">
        <v>0</v>
      </c>
      <c r="J163" s="24"/>
      <c r="K163" s="24">
        <f t="shared" si="532"/>
        <v>0</v>
      </c>
      <c r="L163" s="63"/>
      <c r="M163" s="24">
        <f t="shared" ref="M163:N163" si="593">INDEX($H163:$J163,1,MATCH(M$8,$H$8:$J$8,0))-INDEX($C163:$E163,1,MATCH(M$8,$C$8:$E$8,0))</f>
        <v>0</v>
      </c>
      <c r="N163" s="24">
        <f t="shared" si="593"/>
        <v>0</v>
      </c>
      <c r="O163" s="24"/>
      <c r="P163" s="24">
        <f t="shared" si="534"/>
        <v>0</v>
      </c>
      <c r="Q163" s="63"/>
      <c r="R163" s="24"/>
      <c r="S163" s="24">
        <v>0</v>
      </c>
      <c r="T163" s="24"/>
      <c r="U163" s="24">
        <f t="shared" si="535"/>
        <v>0</v>
      </c>
      <c r="V163" s="63"/>
      <c r="W163" s="24"/>
      <c r="X163" s="24">
        <v>0</v>
      </c>
      <c r="Y163" s="24"/>
      <c r="Z163" s="24">
        <f t="shared" si="536"/>
        <v>0</v>
      </c>
      <c r="AA163" s="63"/>
      <c r="AB163" s="24">
        <f t="shared" ref="AB163:AC163" si="594">INDEX($W163:$Y163,1,MATCH(AB$8,$W$8:$Y$8,0))-INDEX($R163:$T163,1,MATCH(AB$8,$R$8:$T$8,0))</f>
        <v>0</v>
      </c>
      <c r="AC163" s="24">
        <f t="shared" si="594"/>
        <v>0</v>
      </c>
      <c r="AD163" s="24"/>
      <c r="AE163" s="24">
        <f t="shared" si="538"/>
        <v>0</v>
      </c>
      <c r="AF163" s="63"/>
      <c r="AG163" s="24"/>
      <c r="AH163" s="24">
        <v>0</v>
      </c>
      <c r="AI163" s="24"/>
      <c r="AJ163" s="24">
        <f t="shared" si="539"/>
        <v>0</v>
      </c>
      <c r="AK163" s="63"/>
      <c r="AL163" s="24"/>
      <c r="AM163" s="24">
        <v>0</v>
      </c>
      <c r="AN163" s="24"/>
      <c r="AO163" s="24">
        <f t="shared" si="540"/>
        <v>0</v>
      </c>
      <c r="AP163" s="63"/>
      <c r="AQ163" s="24"/>
      <c r="AR163" s="24">
        <v>0</v>
      </c>
      <c r="AS163" s="24"/>
      <c r="AT163" s="24">
        <f t="shared" si="541"/>
        <v>0</v>
      </c>
      <c r="AU163" s="63"/>
      <c r="AV163" s="24"/>
      <c r="AW163" s="24">
        <v>0</v>
      </c>
      <c r="AX163" s="36"/>
      <c r="AY163" s="24">
        <f t="shared" si="542"/>
        <v>0</v>
      </c>
      <c r="AZ163" s="64"/>
    </row>
    <row r="164" spans="1:52" ht="12" hidden="1" customHeight="1" x14ac:dyDescent="0.3">
      <c r="A164" s="50">
        <v>44570.9</v>
      </c>
      <c r="B164" s="50" t="s">
        <v>154</v>
      </c>
      <c r="C164" s="24"/>
      <c r="D164" s="24">
        <v>0</v>
      </c>
      <c r="E164" s="24"/>
      <c r="F164" s="24">
        <f t="shared" si="531"/>
        <v>0</v>
      </c>
      <c r="G164" s="63"/>
      <c r="H164" s="24"/>
      <c r="I164" s="24">
        <v>0</v>
      </c>
      <c r="J164" s="24"/>
      <c r="K164" s="24">
        <f t="shared" si="532"/>
        <v>0</v>
      </c>
      <c r="L164" s="63"/>
      <c r="M164" s="24">
        <f t="shared" ref="M164:N164" si="595">INDEX($H164:$J164,1,MATCH(M$8,$H$8:$J$8,0))-INDEX($C164:$E164,1,MATCH(M$8,$C$8:$E$8,0))</f>
        <v>0</v>
      </c>
      <c r="N164" s="24">
        <f t="shared" si="595"/>
        <v>0</v>
      </c>
      <c r="O164" s="24"/>
      <c r="P164" s="24">
        <f t="shared" si="534"/>
        <v>0</v>
      </c>
      <c r="Q164" s="63"/>
      <c r="R164" s="24"/>
      <c r="S164" s="24">
        <v>0</v>
      </c>
      <c r="T164" s="24"/>
      <c r="U164" s="24">
        <f t="shared" si="535"/>
        <v>0</v>
      </c>
      <c r="V164" s="63"/>
      <c r="W164" s="24"/>
      <c r="X164" s="24">
        <v>0</v>
      </c>
      <c r="Y164" s="24"/>
      <c r="Z164" s="24">
        <f t="shared" si="536"/>
        <v>0</v>
      </c>
      <c r="AA164" s="63"/>
      <c r="AB164" s="24">
        <f t="shared" ref="AB164:AC164" si="596">INDEX($W164:$Y164,1,MATCH(AB$8,$W$8:$Y$8,0))-INDEX($R164:$T164,1,MATCH(AB$8,$R$8:$T$8,0))</f>
        <v>0</v>
      </c>
      <c r="AC164" s="24">
        <f t="shared" si="596"/>
        <v>0</v>
      </c>
      <c r="AD164" s="24"/>
      <c r="AE164" s="24">
        <f t="shared" si="538"/>
        <v>0</v>
      </c>
      <c r="AF164" s="63"/>
      <c r="AG164" s="24"/>
      <c r="AH164" s="24">
        <v>0</v>
      </c>
      <c r="AI164" s="24"/>
      <c r="AJ164" s="24">
        <f t="shared" si="539"/>
        <v>0</v>
      </c>
      <c r="AK164" s="63"/>
      <c r="AL164" s="24"/>
      <c r="AM164" s="24">
        <v>0</v>
      </c>
      <c r="AN164" s="24"/>
      <c r="AO164" s="24">
        <f t="shared" si="540"/>
        <v>0</v>
      </c>
      <c r="AP164" s="63"/>
      <c r="AQ164" s="24"/>
      <c r="AR164" s="24">
        <v>0</v>
      </c>
      <c r="AS164" s="24"/>
      <c r="AT164" s="24">
        <f t="shared" si="541"/>
        <v>0</v>
      </c>
      <c r="AU164" s="63"/>
      <c r="AV164" s="24"/>
      <c r="AW164" s="24">
        <v>0</v>
      </c>
      <c r="AX164" s="36"/>
      <c r="AY164" s="24">
        <f t="shared" si="542"/>
        <v>0</v>
      </c>
      <c r="AZ164" s="64"/>
    </row>
    <row r="165" spans="1:52" ht="12" hidden="1" customHeight="1" x14ac:dyDescent="0.3">
      <c r="A165" s="50">
        <v>44591</v>
      </c>
      <c r="B165" s="50" t="s">
        <v>155</v>
      </c>
      <c r="C165" s="24"/>
      <c r="D165" s="24">
        <v>0</v>
      </c>
      <c r="E165" s="24"/>
      <c r="F165" s="24">
        <f t="shared" si="531"/>
        <v>0</v>
      </c>
      <c r="G165" s="63"/>
      <c r="H165" s="24"/>
      <c r="I165" s="24">
        <v>0</v>
      </c>
      <c r="J165" s="24"/>
      <c r="K165" s="24">
        <f t="shared" si="532"/>
        <v>0</v>
      </c>
      <c r="L165" s="63"/>
      <c r="M165" s="24">
        <f t="shared" ref="M165:N165" si="597">INDEX($H165:$J165,1,MATCH(M$8,$H$8:$J$8,0))-INDEX($C165:$E165,1,MATCH(M$8,$C$8:$E$8,0))</f>
        <v>0</v>
      </c>
      <c r="N165" s="24">
        <f t="shared" si="597"/>
        <v>0</v>
      </c>
      <c r="O165" s="24"/>
      <c r="P165" s="24">
        <f t="shared" si="534"/>
        <v>0</v>
      </c>
      <c r="Q165" s="63"/>
      <c r="R165" s="24"/>
      <c r="S165" s="24">
        <v>0</v>
      </c>
      <c r="T165" s="24"/>
      <c r="U165" s="24">
        <f t="shared" si="535"/>
        <v>0</v>
      </c>
      <c r="V165" s="63"/>
      <c r="W165" s="24"/>
      <c r="X165" s="24">
        <v>0</v>
      </c>
      <c r="Y165" s="24"/>
      <c r="Z165" s="24">
        <f t="shared" si="536"/>
        <v>0</v>
      </c>
      <c r="AA165" s="63"/>
      <c r="AB165" s="24">
        <f t="shared" ref="AB165:AC165" si="598">INDEX($W165:$Y165,1,MATCH(AB$8,$W$8:$Y$8,0))-INDEX($R165:$T165,1,MATCH(AB$8,$R$8:$T$8,0))</f>
        <v>0</v>
      </c>
      <c r="AC165" s="24">
        <f t="shared" si="598"/>
        <v>0</v>
      </c>
      <c r="AD165" s="24"/>
      <c r="AE165" s="24">
        <f t="shared" si="538"/>
        <v>0</v>
      </c>
      <c r="AF165" s="63"/>
      <c r="AG165" s="24"/>
      <c r="AH165" s="24">
        <v>0</v>
      </c>
      <c r="AI165" s="24"/>
      <c r="AJ165" s="24">
        <f t="shared" si="539"/>
        <v>0</v>
      </c>
      <c r="AK165" s="63"/>
      <c r="AL165" s="24"/>
      <c r="AM165" s="24">
        <v>0</v>
      </c>
      <c r="AN165" s="24"/>
      <c r="AO165" s="24">
        <f t="shared" si="540"/>
        <v>0</v>
      </c>
      <c r="AP165" s="63"/>
      <c r="AQ165" s="24"/>
      <c r="AR165" s="24">
        <v>0</v>
      </c>
      <c r="AS165" s="24"/>
      <c r="AT165" s="24">
        <f t="shared" si="541"/>
        <v>0</v>
      </c>
      <c r="AU165" s="63"/>
      <c r="AV165" s="24"/>
      <c r="AW165" s="24">
        <v>0</v>
      </c>
      <c r="AX165" s="36"/>
      <c r="AY165" s="24">
        <f t="shared" si="542"/>
        <v>0</v>
      </c>
      <c r="AZ165" s="64"/>
    </row>
    <row r="166" spans="1:52" ht="12" hidden="1" customHeight="1" x14ac:dyDescent="0.3">
      <c r="A166" s="50">
        <v>44990</v>
      </c>
      <c r="B166" s="50" t="s">
        <v>157</v>
      </c>
      <c r="C166" s="24"/>
      <c r="D166" s="24">
        <v>0</v>
      </c>
      <c r="E166" s="24"/>
      <c r="F166" s="24">
        <f t="shared" si="531"/>
        <v>0</v>
      </c>
      <c r="G166" s="63"/>
      <c r="H166" s="24"/>
      <c r="I166" s="24">
        <v>0</v>
      </c>
      <c r="J166" s="24"/>
      <c r="K166" s="24">
        <f t="shared" si="532"/>
        <v>0</v>
      </c>
      <c r="L166" s="63"/>
      <c r="M166" s="24">
        <f t="shared" ref="M166:N166" si="599">INDEX($H166:$J166,1,MATCH(M$8,$H$8:$J$8,0))-INDEX($C166:$E166,1,MATCH(M$8,$C$8:$E$8,0))</f>
        <v>0</v>
      </c>
      <c r="N166" s="24">
        <f t="shared" si="599"/>
        <v>0</v>
      </c>
      <c r="O166" s="24"/>
      <c r="P166" s="24">
        <f t="shared" si="534"/>
        <v>0</v>
      </c>
      <c r="Q166" s="63"/>
      <c r="R166" s="24"/>
      <c r="S166" s="24">
        <v>0</v>
      </c>
      <c r="T166" s="24"/>
      <c r="U166" s="24">
        <f t="shared" si="535"/>
        <v>0</v>
      </c>
      <c r="V166" s="63"/>
      <c r="W166" s="24"/>
      <c r="X166" s="24">
        <v>0</v>
      </c>
      <c r="Y166" s="24"/>
      <c r="Z166" s="24">
        <f t="shared" si="536"/>
        <v>0</v>
      </c>
      <c r="AA166" s="63"/>
      <c r="AB166" s="24">
        <f t="shared" ref="AB166:AC166" si="600">INDEX($W166:$Y166,1,MATCH(AB$8,$W$8:$Y$8,0))-INDEX($R166:$T166,1,MATCH(AB$8,$R$8:$T$8,0))</f>
        <v>0</v>
      </c>
      <c r="AC166" s="24">
        <f t="shared" si="600"/>
        <v>0</v>
      </c>
      <c r="AD166" s="24"/>
      <c r="AE166" s="24">
        <f t="shared" si="538"/>
        <v>0</v>
      </c>
      <c r="AF166" s="63"/>
      <c r="AG166" s="24"/>
      <c r="AH166" s="24">
        <v>0</v>
      </c>
      <c r="AI166" s="24"/>
      <c r="AJ166" s="24">
        <f t="shared" si="539"/>
        <v>0</v>
      </c>
      <c r="AK166" s="63"/>
      <c r="AL166" s="24"/>
      <c r="AM166" s="24">
        <v>0</v>
      </c>
      <c r="AN166" s="24"/>
      <c r="AO166" s="24">
        <f t="shared" si="540"/>
        <v>0</v>
      </c>
      <c r="AP166" s="63"/>
      <c r="AQ166" s="24"/>
      <c r="AR166" s="24">
        <v>0</v>
      </c>
      <c r="AS166" s="24"/>
      <c r="AT166" s="24">
        <f t="shared" si="541"/>
        <v>0</v>
      </c>
      <c r="AU166" s="63"/>
      <c r="AV166" s="24"/>
      <c r="AW166" s="24">
        <v>0</v>
      </c>
      <c r="AX166" s="36"/>
      <c r="AY166" s="24">
        <f t="shared" si="542"/>
        <v>0</v>
      </c>
      <c r="AZ166" s="64"/>
    </row>
    <row r="167" spans="1:52" ht="12" hidden="1" customHeight="1" x14ac:dyDescent="0.3">
      <c r="A167" s="50">
        <v>44990.1</v>
      </c>
      <c r="B167" s="50" t="s">
        <v>158</v>
      </c>
      <c r="C167" s="24"/>
      <c r="D167" s="24">
        <v>0</v>
      </c>
      <c r="E167" s="24"/>
      <c r="F167" s="24">
        <f t="shared" si="531"/>
        <v>0</v>
      </c>
      <c r="G167" s="63"/>
      <c r="H167" s="24"/>
      <c r="I167" s="24">
        <v>0</v>
      </c>
      <c r="J167" s="24"/>
      <c r="K167" s="24">
        <f t="shared" si="532"/>
        <v>0</v>
      </c>
      <c r="L167" s="63"/>
      <c r="M167" s="24">
        <f t="shared" ref="M167:N167" si="601">INDEX($H167:$J167,1,MATCH(M$8,$H$8:$J$8,0))-INDEX($C167:$E167,1,MATCH(M$8,$C$8:$E$8,0))</f>
        <v>0</v>
      </c>
      <c r="N167" s="24">
        <f t="shared" si="601"/>
        <v>0</v>
      </c>
      <c r="O167" s="24"/>
      <c r="P167" s="24">
        <f t="shared" si="534"/>
        <v>0</v>
      </c>
      <c r="Q167" s="63"/>
      <c r="R167" s="24"/>
      <c r="S167" s="24">
        <v>0</v>
      </c>
      <c r="T167" s="24"/>
      <c r="U167" s="24">
        <f t="shared" si="535"/>
        <v>0</v>
      </c>
      <c r="V167" s="63"/>
      <c r="W167" s="24"/>
      <c r="X167" s="24">
        <v>0</v>
      </c>
      <c r="Y167" s="24"/>
      <c r="Z167" s="24">
        <f t="shared" si="536"/>
        <v>0</v>
      </c>
      <c r="AA167" s="63"/>
      <c r="AB167" s="24">
        <f t="shared" ref="AB167:AC167" si="602">INDEX($W167:$Y167,1,MATCH(AB$8,$W$8:$Y$8,0))-INDEX($R167:$T167,1,MATCH(AB$8,$R$8:$T$8,0))</f>
        <v>0</v>
      </c>
      <c r="AC167" s="24">
        <f t="shared" si="602"/>
        <v>0</v>
      </c>
      <c r="AD167" s="24"/>
      <c r="AE167" s="24">
        <f t="shared" si="538"/>
        <v>0</v>
      </c>
      <c r="AF167" s="63"/>
      <c r="AG167" s="24"/>
      <c r="AH167" s="24">
        <v>0</v>
      </c>
      <c r="AI167" s="24"/>
      <c r="AJ167" s="24">
        <f t="shared" si="539"/>
        <v>0</v>
      </c>
      <c r="AK167" s="63"/>
      <c r="AL167" s="24"/>
      <c r="AM167" s="24">
        <v>0</v>
      </c>
      <c r="AN167" s="24"/>
      <c r="AO167" s="24">
        <f t="shared" si="540"/>
        <v>0</v>
      </c>
      <c r="AP167" s="63"/>
      <c r="AQ167" s="24"/>
      <c r="AR167" s="24">
        <v>0</v>
      </c>
      <c r="AS167" s="24"/>
      <c r="AT167" s="24">
        <f t="shared" si="541"/>
        <v>0</v>
      </c>
      <c r="AU167" s="63"/>
      <c r="AV167" s="24"/>
      <c r="AW167" s="24">
        <v>0</v>
      </c>
      <c r="AX167" s="36"/>
      <c r="AY167" s="24">
        <f t="shared" si="542"/>
        <v>0</v>
      </c>
      <c r="AZ167" s="64"/>
    </row>
    <row r="168" spans="1:52" ht="12" hidden="1" customHeight="1" x14ac:dyDescent="0.3">
      <c r="A168" s="50">
        <v>44991</v>
      </c>
      <c r="B168" s="50" t="s">
        <v>159</v>
      </c>
      <c r="C168" s="24"/>
      <c r="D168" s="24">
        <v>0</v>
      </c>
      <c r="E168" s="24"/>
      <c r="F168" s="24">
        <f t="shared" si="531"/>
        <v>0</v>
      </c>
      <c r="G168" s="63"/>
      <c r="H168" s="24"/>
      <c r="I168" s="24">
        <v>0</v>
      </c>
      <c r="J168" s="24"/>
      <c r="K168" s="24">
        <f t="shared" si="532"/>
        <v>0</v>
      </c>
      <c r="L168" s="63"/>
      <c r="M168" s="24">
        <f t="shared" ref="M168:N168" si="603">INDEX($H168:$J168,1,MATCH(M$8,$H$8:$J$8,0))-INDEX($C168:$E168,1,MATCH(M$8,$C$8:$E$8,0))</f>
        <v>0</v>
      </c>
      <c r="N168" s="24">
        <f t="shared" si="603"/>
        <v>0</v>
      </c>
      <c r="O168" s="24"/>
      <c r="P168" s="24">
        <f t="shared" si="534"/>
        <v>0</v>
      </c>
      <c r="Q168" s="63"/>
      <c r="R168" s="24"/>
      <c r="S168" s="24">
        <v>0</v>
      </c>
      <c r="T168" s="24"/>
      <c r="U168" s="24">
        <f t="shared" si="535"/>
        <v>0</v>
      </c>
      <c r="V168" s="63"/>
      <c r="W168" s="24"/>
      <c r="X168" s="24">
        <v>0</v>
      </c>
      <c r="Y168" s="24"/>
      <c r="Z168" s="24">
        <f t="shared" si="536"/>
        <v>0</v>
      </c>
      <c r="AA168" s="63"/>
      <c r="AB168" s="24">
        <f t="shared" ref="AB168:AC168" si="604">INDEX($W168:$Y168,1,MATCH(AB$8,$W$8:$Y$8,0))-INDEX($R168:$T168,1,MATCH(AB$8,$R$8:$T$8,0))</f>
        <v>0</v>
      </c>
      <c r="AC168" s="24">
        <f t="shared" si="604"/>
        <v>0</v>
      </c>
      <c r="AD168" s="24"/>
      <c r="AE168" s="24">
        <f t="shared" si="538"/>
        <v>0</v>
      </c>
      <c r="AF168" s="63"/>
      <c r="AG168" s="24"/>
      <c r="AH168" s="24">
        <v>0</v>
      </c>
      <c r="AI168" s="24"/>
      <c r="AJ168" s="24">
        <f t="shared" si="539"/>
        <v>0</v>
      </c>
      <c r="AK168" s="63"/>
      <c r="AL168" s="24"/>
      <c r="AM168" s="24">
        <v>0</v>
      </c>
      <c r="AN168" s="24"/>
      <c r="AO168" s="24">
        <f t="shared" si="540"/>
        <v>0</v>
      </c>
      <c r="AP168" s="63"/>
      <c r="AQ168" s="24"/>
      <c r="AR168" s="24">
        <v>0</v>
      </c>
      <c r="AS168" s="24"/>
      <c r="AT168" s="24">
        <f t="shared" si="541"/>
        <v>0</v>
      </c>
      <c r="AU168" s="63"/>
      <c r="AV168" s="24"/>
      <c r="AW168" s="24">
        <v>0</v>
      </c>
      <c r="AX168" s="36"/>
      <c r="AY168" s="24">
        <f t="shared" si="542"/>
        <v>0</v>
      </c>
      <c r="AZ168" s="64"/>
    </row>
    <row r="169" spans="1:52" ht="12" hidden="1" customHeight="1" x14ac:dyDescent="0.3">
      <c r="A169" s="50">
        <v>44999</v>
      </c>
      <c r="B169" s="50" t="s">
        <v>160</v>
      </c>
      <c r="C169" s="24"/>
      <c r="D169" s="24">
        <v>0</v>
      </c>
      <c r="E169" s="24"/>
      <c r="F169" s="24">
        <f t="shared" si="531"/>
        <v>0</v>
      </c>
      <c r="G169" s="63"/>
      <c r="H169" s="24"/>
      <c r="I169" s="24">
        <v>0</v>
      </c>
      <c r="J169" s="24"/>
      <c r="K169" s="24">
        <f t="shared" si="532"/>
        <v>0</v>
      </c>
      <c r="L169" s="63"/>
      <c r="M169" s="24">
        <f t="shared" ref="M169:N169" si="605">INDEX($H169:$J169,1,MATCH(M$8,$H$8:$J$8,0))-INDEX($C169:$E169,1,MATCH(M$8,$C$8:$E$8,0))</f>
        <v>0</v>
      </c>
      <c r="N169" s="24">
        <f t="shared" si="605"/>
        <v>0</v>
      </c>
      <c r="O169" s="24"/>
      <c r="P169" s="24">
        <f t="shared" si="534"/>
        <v>0</v>
      </c>
      <c r="Q169" s="63"/>
      <c r="R169" s="24"/>
      <c r="S169" s="24">
        <v>0</v>
      </c>
      <c r="T169" s="24"/>
      <c r="U169" s="24">
        <f t="shared" si="535"/>
        <v>0</v>
      </c>
      <c r="V169" s="63"/>
      <c r="W169" s="24"/>
      <c r="X169" s="24">
        <v>0</v>
      </c>
      <c r="Y169" s="24"/>
      <c r="Z169" s="24">
        <f t="shared" si="536"/>
        <v>0</v>
      </c>
      <c r="AA169" s="63"/>
      <c r="AB169" s="24">
        <f t="shared" ref="AB169:AC169" si="606">INDEX($W169:$Y169,1,MATCH(AB$8,$W$8:$Y$8,0))-INDEX($R169:$T169,1,MATCH(AB$8,$R$8:$T$8,0))</f>
        <v>0</v>
      </c>
      <c r="AC169" s="24">
        <f t="shared" si="606"/>
        <v>0</v>
      </c>
      <c r="AD169" s="24"/>
      <c r="AE169" s="24">
        <f t="shared" si="538"/>
        <v>0</v>
      </c>
      <c r="AF169" s="63"/>
      <c r="AG169" s="24"/>
      <c r="AH169" s="24">
        <v>0</v>
      </c>
      <c r="AI169" s="24"/>
      <c r="AJ169" s="24">
        <f t="shared" si="539"/>
        <v>0</v>
      </c>
      <c r="AK169" s="63"/>
      <c r="AL169" s="24"/>
      <c r="AM169" s="24">
        <v>0</v>
      </c>
      <c r="AN169" s="24"/>
      <c r="AO169" s="24">
        <f t="shared" si="540"/>
        <v>0</v>
      </c>
      <c r="AP169" s="63"/>
      <c r="AQ169" s="24"/>
      <c r="AR169" s="24">
        <v>0</v>
      </c>
      <c r="AS169" s="24"/>
      <c r="AT169" s="24">
        <f t="shared" si="541"/>
        <v>0</v>
      </c>
      <c r="AU169" s="63"/>
      <c r="AV169" s="24"/>
      <c r="AW169" s="24">
        <v>0</v>
      </c>
      <c r="AX169" s="36"/>
      <c r="AY169" s="24">
        <f t="shared" si="542"/>
        <v>0</v>
      </c>
      <c r="AZ169" s="64"/>
    </row>
    <row r="170" spans="1:52" ht="12" hidden="1" customHeight="1" x14ac:dyDescent="0.3">
      <c r="A170" s="50"/>
      <c r="B170" s="50"/>
      <c r="C170" s="24"/>
      <c r="D170" s="24"/>
      <c r="E170" s="24"/>
      <c r="F170" s="24"/>
      <c r="G170" s="63"/>
      <c r="H170" s="24"/>
      <c r="I170" s="24"/>
      <c r="J170" s="24"/>
      <c r="K170" s="24"/>
      <c r="L170" s="63"/>
      <c r="M170" s="24"/>
      <c r="N170" s="24"/>
      <c r="O170" s="24"/>
      <c r="P170" s="24"/>
      <c r="Q170" s="63"/>
      <c r="R170" s="24"/>
      <c r="S170" s="24"/>
      <c r="T170" s="24"/>
      <c r="U170" s="24"/>
      <c r="V170" s="63"/>
      <c r="W170" s="24"/>
      <c r="X170" s="24"/>
      <c r="Y170" s="24"/>
      <c r="Z170" s="24"/>
      <c r="AA170" s="63"/>
      <c r="AB170" s="24"/>
      <c r="AC170" s="24"/>
      <c r="AD170" s="24"/>
      <c r="AE170" s="24"/>
      <c r="AF170" s="63"/>
      <c r="AG170" s="24"/>
      <c r="AH170" s="24"/>
      <c r="AI170" s="24"/>
      <c r="AJ170" s="24"/>
      <c r="AK170" s="63"/>
      <c r="AL170" s="24"/>
      <c r="AM170" s="24"/>
      <c r="AN170" s="24"/>
      <c r="AO170" s="24"/>
      <c r="AP170" s="63"/>
      <c r="AQ170" s="24"/>
      <c r="AR170" s="24"/>
      <c r="AS170" s="24"/>
      <c r="AT170" s="24"/>
      <c r="AU170" s="63"/>
      <c r="AV170" s="24"/>
      <c r="AW170" s="24"/>
      <c r="AX170" s="36"/>
      <c r="AY170" s="24"/>
      <c r="AZ170" s="64"/>
    </row>
    <row r="171" spans="1:52" ht="12" customHeight="1" x14ac:dyDescent="0.3">
      <c r="A171" s="51"/>
      <c r="B171" s="49" t="s">
        <v>161</v>
      </c>
      <c r="C171" s="53">
        <f t="shared" ref="C171:D171" si="607">SUM(C137:C170)</f>
        <v>0</v>
      </c>
      <c r="D171" s="53">
        <f t="shared" si="607"/>
        <v>204033.6</v>
      </c>
      <c r="E171" s="53"/>
      <c r="F171" s="53">
        <f>SUM(C171:E171)</f>
        <v>204033.6</v>
      </c>
      <c r="G171" s="79"/>
      <c r="H171" s="53">
        <f t="shared" ref="H171:I171" si="608">SUM(H137:H170)</f>
        <v>0</v>
      </c>
      <c r="I171" s="53">
        <f t="shared" si="608"/>
        <v>214519.77000000002</v>
      </c>
      <c r="J171" s="53"/>
      <c r="K171" s="53">
        <f>SUM(H171:J171)</f>
        <v>214519.77000000002</v>
      </c>
      <c r="L171" s="79"/>
      <c r="M171" s="53">
        <f t="shared" ref="M171:N171" si="609">INDEX($H171:$J171,1,MATCH(M$8,$H$8:$J$8,0))-INDEX($C171:$E171,1,MATCH(M$8,$C$8:$E$8,0))</f>
        <v>0</v>
      </c>
      <c r="N171" s="53">
        <f t="shared" si="609"/>
        <v>10486.170000000013</v>
      </c>
      <c r="O171" s="53"/>
      <c r="P171" s="53">
        <f>SUM(M171:O171)</f>
        <v>10486.170000000013</v>
      </c>
      <c r="Q171" s="79"/>
      <c r="R171" s="53">
        <f t="shared" ref="R171:S171" si="610">SUM(R137:R170)</f>
        <v>0</v>
      </c>
      <c r="S171" s="53">
        <f t="shared" si="610"/>
        <v>116548.6</v>
      </c>
      <c r="T171" s="53"/>
      <c r="U171" s="53">
        <f>SUM(R171:T171)</f>
        <v>116548.6</v>
      </c>
      <c r="V171" s="79"/>
      <c r="W171" s="53">
        <f t="shared" ref="W171:X171" si="611">SUM(W137:W170)</f>
        <v>0</v>
      </c>
      <c r="X171" s="53">
        <f t="shared" si="611"/>
        <v>124008.951804878</v>
      </c>
      <c r="Y171" s="53"/>
      <c r="Z171" s="53">
        <f>SUM(W171:Y171)</f>
        <v>124008.951804878</v>
      </c>
      <c r="AA171" s="79"/>
      <c r="AB171" s="53">
        <f t="shared" ref="AB171:AC171" si="612">INDEX($W171:$Y171,1,MATCH(AB$8,$W$8:$Y$8,0))-INDEX($R171:$T171,1,MATCH(AB$8,$R$8:$T$8,0))</f>
        <v>0</v>
      </c>
      <c r="AC171" s="53">
        <f t="shared" si="612"/>
        <v>7460.3518048779952</v>
      </c>
      <c r="AD171" s="53"/>
      <c r="AE171" s="53">
        <f>SUM(AB171:AD171)</f>
        <v>7460.3518048779952</v>
      </c>
      <c r="AF171" s="79"/>
      <c r="AG171" s="53">
        <f t="shared" ref="AG171:AH171" si="613">SUM(AG137:AG170)</f>
        <v>0</v>
      </c>
      <c r="AH171" s="53">
        <f t="shared" si="613"/>
        <v>124008.951804878</v>
      </c>
      <c r="AI171" s="53"/>
      <c r="AJ171" s="53">
        <f>SUM(AG171:AI171)</f>
        <v>124008.951804878</v>
      </c>
      <c r="AK171" s="79"/>
      <c r="AL171" s="53">
        <f t="shared" ref="AL171:AM171" si="614">SUM(AL137:AL170)</f>
        <v>0</v>
      </c>
      <c r="AM171" s="53">
        <f t="shared" si="614"/>
        <v>124008.951804878</v>
      </c>
      <c r="AN171" s="53"/>
      <c r="AO171" s="53">
        <f>SUM(AL171:AN171)</f>
        <v>124008.951804878</v>
      </c>
      <c r="AP171" s="79"/>
      <c r="AQ171" s="53">
        <f t="shared" ref="AQ171:AR171" si="615">SUM(AQ137:AQ170)</f>
        <v>0</v>
      </c>
      <c r="AR171" s="53">
        <f t="shared" si="615"/>
        <v>124008.951804878</v>
      </c>
      <c r="AS171" s="53"/>
      <c r="AT171" s="53">
        <f>SUM(AQ171:AS171)</f>
        <v>124008.951804878</v>
      </c>
      <c r="AU171" s="79"/>
      <c r="AV171" s="53">
        <f t="shared" ref="AV171:AW171" si="616">SUM(AV137:AV170)</f>
        <v>0</v>
      </c>
      <c r="AW171" s="53">
        <f t="shared" si="616"/>
        <v>124008.951804878</v>
      </c>
      <c r="AX171" s="80"/>
      <c r="AY171" s="53">
        <f>SUM(AV171:AX171)</f>
        <v>124008.951804878</v>
      </c>
      <c r="AZ171" s="81"/>
    </row>
    <row r="172" spans="1:52" ht="12" customHeight="1" x14ac:dyDescent="0.3">
      <c r="A172" s="48"/>
      <c r="B172" s="49"/>
      <c r="C172" s="24"/>
      <c r="D172" s="24"/>
      <c r="E172" s="24"/>
      <c r="F172" s="24"/>
      <c r="G172" s="63"/>
      <c r="H172" s="24"/>
      <c r="I172" s="24"/>
      <c r="J172" s="24"/>
      <c r="K172" s="24"/>
      <c r="L172" s="63"/>
      <c r="M172" s="24"/>
      <c r="N172" s="24"/>
      <c r="O172" s="24"/>
      <c r="P172" s="24"/>
      <c r="Q172" s="63"/>
      <c r="R172" s="24"/>
      <c r="S172" s="24"/>
      <c r="T172" s="24"/>
      <c r="U172" s="24"/>
      <c r="V172" s="63"/>
      <c r="W172" s="24"/>
      <c r="X172" s="24"/>
      <c r="Y172" s="24"/>
      <c r="Z172" s="24"/>
      <c r="AA172" s="63"/>
      <c r="AB172" s="24"/>
      <c r="AC172" s="24"/>
      <c r="AD172" s="24"/>
      <c r="AE172" s="24"/>
      <c r="AF172" s="63"/>
      <c r="AG172" s="24"/>
      <c r="AH172" s="24"/>
      <c r="AI172" s="24"/>
      <c r="AJ172" s="24"/>
      <c r="AK172" s="63"/>
      <c r="AL172" s="24"/>
      <c r="AM172" s="24"/>
      <c r="AN172" s="24"/>
      <c r="AO172" s="24"/>
      <c r="AP172" s="63"/>
      <c r="AQ172" s="24"/>
      <c r="AR172" s="24"/>
      <c r="AS172" s="24"/>
      <c r="AT172" s="24"/>
      <c r="AU172" s="63"/>
      <c r="AV172" s="24"/>
      <c r="AW172" s="24"/>
      <c r="AX172" s="36"/>
      <c r="AY172" s="24"/>
      <c r="AZ172" s="64"/>
    </row>
    <row r="173" spans="1:52" ht="12" customHeight="1" x14ac:dyDescent="0.3">
      <c r="A173" s="49" t="s">
        <v>21</v>
      </c>
      <c r="B173" s="20"/>
      <c r="C173" s="24"/>
      <c r="D173" s="24"/>
      <c r="E173" s="24"/>
      <c r="F173" s="24"/>
      <c r="G173" s="63"/>
      <c r="H173" s="24"/>
      <c r="I173" s="24"/>
      <c r="J173" s="24"/>
      <c r="K173" s="24"/>
      <c r="L173" s="63"/>
      <c r="M173" s="24"/>
      <c r="N173" s="24"/>
      <c r="O173" s="24"/>
      <c r="P173" s="24"/>
      <c r="Q173" s="63"/>
      <c r="R173" s="24"/>
      <c r="S173" s="24"/>
      <c r="T173" s="24"/>
      <c r="U173" s="24"/>
      <c r="V173" s="63"/>
      <c r="W173" s="24"/>
      <c r="X173" s="24"/>
      <c r="Y173" s="24"/>
      <c r="Z173" s="24"/>
      <c r="AA173" s="63"/>
      <c r="AB173" s="24"/>
      <c r="AC173" s="24"/>
      <c r="AD173" s="24"/>
      <c r="AE173" s="24"/>
      <c r="AF173" s="63"/>
      <c r="AG173" s="24"/>
      <c r="AH173" s="24"/>
      <c r="AI173" s="24"/>
      <c r="AJ173" s="24"/>
      <c r="AK173" s="63"/>
      <c r="AL173" s="24"/>
      <c r="AM173" s="24"/>
      <c r="AN173" s="24"/>
      <c r="AO173" s="24"/>
      <c r="AP173" s="63"/>
      <c r="AQ173" s="24"/>
      <c r="AR173" s="24"/>
      <c r="AS173" s="24"/>
      <c r="AT173" s="24"/>
      <c r="AU173" s="63"/>
      <c r="AV173" s="24"/>
      <c r="AW173" s="24"/>
      <c r="AX173" s="36"/>
      <c r="AY173" s="24"/>
      <c r="AZ173" s="64"/>
    </row>
    <row r="174" spans="1:52" ht="12" hidden="1" customHeight="1" x14ac:dyDescent="0.3">
      <c r="A174" s="50" t="s">
        <v>74</v>
      </c>
      <c r="B174" s="50"/>
      <c r="C174" s="24"/>
      <c r="D174" s="24"/>
      <c r="E174" s="24"/>
      <c r="F174" s="24">
        <f t="shared" ref="F174:F208" si="617">SUM(C174:E174)</f>
        <v>0</v>
      </c>
      <c r="G174" s="63"/>
      <c r="H174" s="24"/>
      <c r="I174" s="24"/>
      <c r="J174" s="24"/>
      <c r="K174" s="24">
        <f t="shared" ref="K174:K208" si="618">SUM(H174:J174)</f>
        <v>0</v>
      </c>
      <c r="L174" s="63"/>
      <c r="M174" s="24">
        <f t="shared" ref="M174:N174" si="619">INDEX($H174:$J174,1,MATCH(M$8,$H$8:$J$8,0))-INDEX($C174:$E174,1,MATCH(M$8,$C$8:$E$8,0))</f>
        <v>0</v>
      </c>
      <c r="N174" s="24">
        <f t="shared" si="619"/>
        <v>0</v>
      </c>
      <c r="O174" s="24"/>
      <c r="P174" s="24">
        <f t="shared" ref="P174:P208" si="620">SUM(M174:O174)</f>
        <v>0</v>
      </c>
      <c r="Q174" s="63"/>
      <c r="R174" s="24"/>
      <c r="S174" s="24"/>
      <c r="T174" s="24"/>
      <c r="U174" s="24">
        <f t="shared" ref="U174:U208" si="621">SUM(R174:T174)</f>
        <v>0</v>
      </c>
      <c r="V174" s="63"/>
      <c r="W174" s="24"/>
      <c r="X174" s="24"/>
      <c r="Y174" s="24"/>
      <c r="Z174" s="24">
        <f t="shared" ref="Z174:Z208" si="622">SUM(W174:Y174)</f>
        <v>0</v>
      </c>
      <c r="AA174" s="63"/>
      <c r="AB174" s="24">
        <f t="shared" ref="AB174:AC174" si="623">INDEX($W174:$Y174,1,MATCH(AB$8,$W$8:$Y$8,0))-INDEX($R174:$T174,1,MATCH(AB$8,$R$8:$T$8,0))</f>
        <v>0</v>
      </c>
      <c r="AC174" s="24">
        <f t="shared" si="623"/>
        <v>0</v>
      </c>
      <c r="AD174" s="24"/>
      <c r="AE174" s="24">
        <f t="shared" ref="AE174:AE208" si="624">SUM(AB174:AD174)</f>
        <v>0</v>
      </c>
      <c r="AF174" s="63"/>
      <c r="AG174" s="24"/>
      <c r="AH174" s="24"/>
      <c r="AI174" s="24"/>
      <c r="AJ174" s="24">
        <f t="shared" ref="AJ174:AJ208" si="625">SUM(AG174:AI174)</f>
        <v>0</v>
      </c>
      <c r="AK174" s="63"/>
      <c r="AL174" s="24"/>
      <c r="AM174" s="24"/>
      <c r="AN174" s="24"/>
      <c r="AO174" s="24">
        <f t="shared" ref="AO174:AO208" si="626">SUM(AL174:AN174)</f>
        <v>0</v>
      </c>
      <c r="AP174" s="63"/>
      <c r="AQ174" s="24"/>
      <c r="AR174" s="24"/>
      <c r="AS174" s="24"/>
      <c r="AT174" s="24">
        <f t="shared" ref="AT174:AT208" si="627">SUM(AQ174:AS174)</f>
        <v>0</v>
      </c>
      <c r="AU174" s="63"/>
      <c r="AV174" s="24"/>
      <c r="AW174" s="24"/>
      <c r="AX174" s="36"/>
      <c r="AY174" s="24">
        <f t="shared" ref="AY174:AY208" si="628">SUM(AV174:AX174)</f>
        <v>0</v>
      </c>
      <c r="AZ174" s="64"/>
    </row>
    <row r="175" spans="1:52" ht="12" hidden="1" customHeight="1" x14ac:dyDescent="0.3">
      <c r="A175" s="50">
        <v>46000</v>
      </c>
      <c r="B175" s="50" t="s">
        <v>21</v>
      </c>
      <c r="C175" s="24"/>
      <c r="D175" s="24">
        <v>0</v>
      </c>
      <c r="E175" s="24"/>
      <c r="F175" s="24">
        <f t="shared" si="617"/>
        <v>0</v>
      </c>
      <c r="G175" s="63"/>
      <c r="H175" s="24"/>
      <c r="I175" s="24">
        <v>0</v>
      </c>
      <c r="J175" s="24"/>
      <c r="K175" s="24">
        <f t="shared" si="618"/>
        <v>0</v>
      </c>
      <c r="L175" s="63"/>
      <c r="M175" s="24">
        <f t="shared" ref="M175:N175" si="629">INDEX($H175:$J175,1,MATCH(M$8,$H$8:$J$8,0))-INDEX($C175:$E175,1,MATCH(M$8,$C$8:$E$8,0))</f>
        <v>0</v>
      </c>
      <c r="N175" s="24">
        <f t="shared" si="629"/>
        <v>0</v>
      </c>
      <c r="O175" s="24"/>
      <c r="P175" s="24">
        <f t="shared" si="620"/>
        <v>0</v>
      </c>
      <c r="Q175" s="63"/>
      <c r="R175" s="24"/>
      <c r="S175" s="24">
        <v>0</v>
      </c>
      <c r="T175" s="24"/>
      <c r="U175" s="24">
        <f t="shared" si="621"/>
        <v>0</v>
      </c>
      <c r="V175" s="63"/>
      <c r="W175" s="24"/>
      <c r="X175" s="24">
        <v>0</v>
      </c>
      <c r="Y175" s="24"/>
      <c r="Z175" s="24">
        <f t="shared" si="622"/>
        <v>0</v>
      </c>
      <c r="AA175" s="63"/>
      <c r="AB175" s="24">
        <f t="shared" ref="AB175:AC175" si="630">INDEX($W175:$Y175,1,MATCH(AB$8,$W$8:$Y$8,0))-INDEX($R175:$T175,1,MATCH(AB$8,$R$8:$T$8,0))</f>
        <v>0</v>
      </c>
      <c r="AC175" s="24">
        <f t="shared" si="630"/>
        <v>0</v>
      </c>
      <c r="AD175" s="24"/>
      <c r="AE175" s="24">
        <f t="shared" si="624"/>
        <v>0</v>
      </c>
      <c r="AF175" s="63"/>
      <c r="AG175" s="24"/>
      <c r="AH175" s="24">
        <v>0</v>
      </c>
      <c r="AI175" s="24"/>
      <c r="AJ175" s="24">
        <f t="shared" si="625"/>
        <v>0</v>
      </c>
      <c r="AK175" s="63"/>
      <c r="AL175" s="24"/>
      <c r="AM175" s="24">
        <v>0</v>
      </c>
      <c r="AN175" s="24"/>
      <c r="AO175" s="24">
        <f t="shared" si="626"/>
        <v>0</v>
      </c>
      <c r="AP175" s="63"/>
      <c r="AQ175" s="24"/>
      <c r="AR175" s="24">
        <v>0</v>
      </c>
      <c r="AS175" s="24"/>
      <c r="AT175" s="24">
        <f t="shared" si="627"/>
        <v>0</v>
      </c>
      <c r="AU175" s="63"/>
      <c r="AV175" s="24"/>
      <c r="AW175" s="24">
        <v>0</v>
      </c>
      <c r="AX175" s="36"/>
      <c r="AY175" s="24">
        <f t="shared" si="628"/>
        <v>0</v>
      </c>
      <c r="AZ175" s="64"/>
    </row>
    <row r="176" spans="1:52" ht="12" hidden="1" customHeight="1" x14ac:dyDescent="0.3">
      <c r="A176" s="50">
        <v>46100</v>
      </c>
      <c r="B176" s="50" t="s">
        <v>162</v>
      </c>
      <c r="C176" s="24"/>
      <c r="D176" s="24">
        <v>0</v>
      </c>
      <c r="E176" s="24"/>
      <c r="F176" s="24">
        <f t="shared" si="617"/>
        <v>0</v>
      </c>
      <c r="G176" s="63"/>
      <c r="H176" s="24"/>
      <c r="I176" s="24">
        <v>0</v>
      </c>
      <c r="J176" s="24"/>
      <c r="K176" s="24">
        <f t="shared" si="618"/>
        <v>0</v>
      </c>
      <c r="L176" s="63"/>
      <c r="M176" s="24">
        <f t="shared" ref="M176:N176" si="631">INDEX($H176:$J176,1,MATCH(M$8,$H$8:$J$8,0))-INDEX($C176:$E176,1,MATCH(M$8,$C$8:$E$8,0))</f>
        <v>0</v>
      </c>
      <c r="N176" s="24">
        <f t="shared" si="631"/>
        <v>0</v>
      </c>
      <c r="O176" s="24"/>
      <c r="P176" s="24">
        <f t="shared" si="620"/>
        <v>0</v>
      </c>
      <c r="Q176" s="63"/>
      <c r="R176" s="24"/>
      <c r="S176" s="24">
        <v>0</v>
      </c>
      <c r="T176" s="24"/>
      <c r="U176" s="24">
        <f t="shared" si="621"/>
        <v>0</v>
      </c>
      <c r="V176" s="63"/>
      <c r="W176" s="24"/>
      <c r="X176" s="24">
        <v>0</v>
      </c>
      <c r="Y176" s="24"/>
      <c r="Z176" s="24">
        <f t="shared" si="622"/>
        <v>0</v>
      </c>
      <c r="AA176" s="63"/>
      <c r="AB176" s="24">
        <f t="shared" ref="AB176:AC176" si="632">INDEX($W176:$Y176,1,MATCH(AB$8,$W$8:$Y$8,0))-INDEX($R176:$T176,1,MATCH(AB$8,$R$8:$T$8,0))</f>
        <v>0</v>
      </c>
      <c r="AC176" s="24">
        <f t="shared" si="632"/>
        <v>0</v>
      </c>
      <c r="AD176" s="24"/>
      <c r="AE176" s="24">
        <f t="shared" si="624"/>
        <v>0</v>
      </c>
      <c r="AF176" s="63"/>
      <c r="AG176" s="24"/>
      <c r="AH176" s="24">
        <v>0</v>
      </c>
      <c r="AI176" s="24"/>
      <c r="AJ176" s="24">
        <f t="shared" si="625"/>
        <v>0</v>
      </c>
      <c r="AK176" s="63"/>
      <c r="AL176" s="24"/>
      <c r="AM176" s="24">
        <v>0</v>
      </c>
      <c r="AN176" s="24"/>
      <c r="AO176" s="24">
        <f t="shared" si="626"/>
        <v>0</v>
      </c>
      <c r="AP176" s="63"/>
      <c r="AQ176" s="24"/>
      <c r="AR176" s="24">
        <v>0</v>
      </c>
      <c r="AS176" s="24"/>
      <c r="AT176" s="24">
        <f t="shared" si="627"/>
        <v>0</v>
      </c>
      <c r="AU176" s="63"/>
      <c r="AV176" s="24"/>
      <c r="AW176" s="24">
        <v>0</v>
      </c>
      <c r="AX176" s="36"/>
      <c r="AY176" s="24">
        <f t="shared" si="628"/>
        <v>0</v>
      </c>
      <c r="AZ176" s="64"/>
    </row>
    <row r="177" spans="1:52" ht="12" hidden="1" customHeight="1" x14ac:dyDescent="0.3">
      <c r="A177" s="50">
        <v>46200</v>
      </c>
      <c r="B177" s="50" t="s">
        <v>163</v>
      </c>
      <c r="C177" s="24"/>
      <c r="D177" s="24">
        <v>0</v>
      </c>
      <c r="E177" s="24"/>
      <c r="F177" s="24">
        <f t="shared" si="617"/>
        <v>0</v>
      </c>
      <c r="G177" s="63"/>
      <c r="H177" s="24"/>
      <c r="I177" s="24">
        <v>0</v>
      </c>
      <c r="J177" s="24"/>
      <c r="K177" s="24">
        <f t="shared" si="618"/>
        <v>0</v>
      </c>
      <c r="L177" s="63"/>
      <c r="M177" s="24">
        <f t="shared" ref="M177:N177" si="633">INDEX($H177:$J177,1,MATCH(M$8,$H$8:$J$8,0))-INDEX($C177:$E177,1,MATCH(M$8,$C$8:$E$8,0))</f>
        <v>0</v>
      </c>
      <c r="N177" s="24">
        <f t="shared" si="633"/>
        <v>0</v>
      </c>
      <c r="O177" s="24"/>
      <c r="P177" s="24">
        <f t="shared" si="620"/>
        <v>0</v>
      </c>
      <c r="Q177" s="63"/>
      <c r="R177" s="24"/>
      <c r="S177" s="24">
        <v>0</v>
      </c>
      <c r="T177" s="24"/>
      <c r="U177" s="24">
        <f t="shared" si="621"/>
        <v>0</v>
      </c>
      <c r="V177" s="63"/>
      <c r="W177" s="24"/>
      <c r="X177" s="24">
        <v>0</v>
      </c>
      <c r="Y177" s="24"/>
      <c r="Z177" s="24">
        <f t="shared" si="622"/>
        <v>0</v>
      </c>
      <c r="AA177" s="63"/>
      <c r="AB177" s="24">
        <f t="shared" ref="AB177:AC177" si="634">INDEX($W177:$Y177,1,MATCH(AB$8,$W$8:$Y$8,0))-INDEX($R177:$T177,1,MATCH(AB$8,$R$8:$T$8,0))</f>
        <v>0</v>
      </c>
      <c r="AC177" s="24">
        <f t="shared" si="634"/>
        <v>0</v>
      </c>
      <c r="AD177" s="24"/>
      <c r="AE177" s="24">
        <f t="shared" si="624"/>
        <v>0</v>
      </c>
      <c r="AF177" s="63"/>
      <c r="AG177" s="24"/>
      <c r="AH177" s="24">
        <v>0</v>
      </c>
      <c r="AI177" s="24"/>
      <c r="AJ177" s="24">
        <f t="shared" si="625"/>
        <v>0</v>
      </c>
      <c r="AK177" s="63"/>
      <c r="AL177" s="24"/>
      <c r="AM177" s="24">
        <v>0</v>
      </c>
      <c r="AN177" s="24"/>
      <c r="AO177" s="24">
        <f t="shared" si="626"/>
        <v>0</v>
      </c>
      <c r="AP177" s="63"/>
      <c r="AQ177" s="24"/>
      <c r="AR177" s="24">
        <v>0</v>
      </c>
      <c r="AS177" s="24"/>
      <c r="AT177" s="24">
        <f t="shared" si="627"/>
        <v>0</v>
      </c>
      <c r="AU177" s="63"/>
      <c r="AV177" s="24"/>
      <c r="AW177" s="24">
        <v>0</v>
      </c>
      <c r="AX177" s="36"/>
      <c r="AY177" s="24">
        <f t="shared" si="628"/>
        <v>0</v>
      </c>
      <c r="AZ177" s="64"/>
    </row>
    <row r="178" spans="1:52" ht="12" hidden="1" customHeight="1" x14ac:dyDescent="0.3">
      <c r="A178" s="50">
        <v>46230</v>
      </c>
      <c r="B178" s="50" t="s">
        <v>164</v>
      </c>
      <c r="C178" s="24"/>
      <c r="D178" s="24">
        <v>0</v>
      </c>
      <c r="E178" s="24"/>
      <c r="F178" s="24">
        <f t="shared" si="617"/>
        <v>0</v>
      </c>
      <c r="G178" s="63"/>
      <c r="H178" s="24"/>
      <c r="I178" s="24">
        <v>0</v>
      </c>
      <c r="J178" s="24"/>
      <c r="K178" s="24">
        <f t="shared" si="618"/>
        <v>0</v>
      </c>
      <c r="L178" s="63"/>
      <c r="M178" s="24">
        <f t="shared" ref="M178:N178" si="635">INDEX($H178:$J178,1,MATCH(M$8,$H$8:$J$8,0))-INDEX($C178:$E178,1,MATCH(M$8,$C$8:$E$8,0))</f>
        <v>0</v>
      </c>
      <c r="N178" s="24">
        <f t="shared" si="635"/>
        <v>0</v>
      </c>
      <c r="O178" s="24"/>
      <c r="P178" s="24">
        <f t="shared" si="620"/>
        <v>0</v>
      </c>
      <c r="Q178" s="63"/>
      <c r="R178" s="24"/>
      <c r="S178" s="24">
        <v>0</v>
      </c>
      <c r="T178" s="24"/>
      <c r="U178" s="24">
        <f t="shared" si="621"/>
        <v>0</v>
      </c>
      <c r="V178" s="63"/>
      <c r="W178" s="24"/>
      <c r="X178" s="24">
        <v>0</v>
      </c>
      <c r="Y178" s="24"/>
      <c r="Z178" s="24">
        <f t="shared" si="622"/>
        <v>0</v>
      </c>
      <c r="AA178" s="63"/>
      <c r="AB178" s="24">
        <f t="shared" ref="AB178:AC178" si="636">INDEX($W178:$Y178,1,MATCH(AB$8,$W$8:$Y$8,0))-INDEX($R178:$T178,1,MATCH(AB$8,$R$8:$T$8,0))</f>
        <v>0</v>
      </c>
      <c r="AC178" s="24">
        <f t="shared" si="636"/>
        <v>0</v>
      </c>
      <c r="AD178" s="24"/>
      <c r="AE178" s="24">
        <f t="shared" si="624"/>
        <v>0</v>
      </c>
      <c r="AF178" s="63"/>
      <c r="AG178" s="24"/>
      <c r="AH178" s="24">
        <v>0</v>
      </c>
      <c r="AI178" s="24"/>
      <c r="AJ178" s="24">
        <f t="shared" si="625"/>
        <v>0</v>
      </c>
      <c r="AK178" s="63"/>
      <c r="AL178" s="24"/>
      <c r="AM178" s="24">
        <v>0</v>
      </c>
      <c r="AN178" s="24"/>
      <c r="AO178" s="24">
        <f t="shared" si="626"/>
        <v>0</v>
      </c>
      <c r="AP178" s="63"/>
      <c r="AQ178" s="24"/>
      <c r="AR178" s="24">
        <v>0</v>
      </c>
      <c r="AS178" s="24"/>
      <c r="AT178" s="24">
        <f t="shared" si="627"/>
        <v>0</v>
      </c>
      <c r="AU178" s="63"/>
      <c r="AV178" s="24"/>
      <c r="AW178" s="24">
        <v>0</v>
      </c>
      <c r="AX178" s="36"/>
      <c r="AY178" s="24">
        <f t="shared" si="628"/>
        <v>0</v>
      </c>
      <c r="AZ178" s="64"/>
    </row>
    <row r="179" spans="1:52" ht="12" hidden="1" customHeight="1" x14ac:dyDescent="0.3">
      <c r="A179" s="50">
        <v>46300</v>
      </c>
      <c r="B179" s="50" t="s">
        <v>165</v>
      </c>
      <c r="C179" s="24"/>
      <c r="D179" s="24">
        <v>0</v>
      </c>
      <c r="E179" s="24"/>
      <c r="F179" s="24">
        <f t="shared" si="617"/>
        <v>0</v>
      </c>
      <c r="G179" s="63"/>
      <c r="H179" s="24"/>
      <c r="I179" s="24">
        <v>0</v>
      </c>
      <c r="J179" s="24"/>
      <c r="K179" s="24">
        <f t="shared" si="618"/>
        <v>0</v>
      </c>
      <c r="L179" s="63"/>
      <c r="M179" s="24">
        <f t="shared" ref="M179:N179" si="637">INDEX($H179:$J179,1,MATCH(M$8,$H$8:$J$8,0))-INDEX($C179:$E179,1,MATCH(M$8,$C$8:$E$8,0))</f>
        <v>0</v>
      </c>
      <c r="N179" s="24">
        <f t="shared" si="637"/>
        <v>0</v>
      </c>
      <c r="O179" s="24"/>
      <c r="P179" s="24">
        <f t="shared" si="620"/>
        <v>0</v>
      </c>
      <c r="Q179" s="63"/>
      <c r="R179" s="24"/>
      <c r="S179" s="24">
        <v>0</v>
      </c>
      <c r="T179" s="24"/>
      <c r="U179" s="24">
        <f t="shared" si="621"/>
        <v>0</v>
      </c>
      <c r="V179" s="63"/>
      <c r="W179" s="24"/>
      <c r="X179" s="24">
        <v>0</v>
      </c>
      <c r="Y179" s="24"/>
      <c r="Z179" s="24">
        <f t="shared" si="622"/>
        <v>0</v>
      </c>
      <c r="AA179" s="63"/>
      <c r="AB179" s="24">
        <f t="shared" ref="AB179:AC179" si="638">INDEX($W179:$Y179,1,MATCH(AB$8,$W$8:$Y$8,0))-INDEX($R179:$T179,1,MATCH(AB$8,$R$8:$T$8,0))</f>
        <v>0</v>
      </c>
      <c r="AC179" s="24">
        <f t="shared" si="638"/>
        <v>0</v>
      </c>
      <c r="AD179" s="24"/>
      <c r="AE179" s="24">
        <f t="shared" si="624"/>
        <v>0</v>
      </c>
      <c r="AF179" s="63"/>
      <c r="AG179" s="24"/>
      <c r="AH179" s="24">
        <v>0</v>
      </c>
      <c r="AI179" s="24"/>
      <c r="AJ179" s="24">
        <f t="shared" si="625"/>
        <v>0</v>
      </c>
      <c r="AK179" s="63"/>
      <c r="AL179" s="24"/>
      <c r="AM179" s="24">
        <v>0</v>
      </c>
      <c r="AN179" s="24"/>
      <c r="AO179" s="24">
        <f t="shared" si="626"/>
        <v>0</v>
      </c>
      <c r="AP179" s="63"/>
      <c r="AQ179" s="24"/>
      <c r="AR179" s="24">
        <v>0</v>
      </c>
      <c r="AS179" s="24"/>
      <c r="AT179" s="24">
        <f t="shared" si="627"/>
        <v>0</v>
      </c>
      <c r="AU179" s="63"/>
      <c r="AV179" s="24"/>
      <c r="AW179" s="24">
        <v>0</v>
      </c>
      <c r="AX179" s="36"/>
      <c r="AY179" s="24">
        <f t="shared" si="628"/>
        <v>0</v>
      </c>
      <c r="AZ179" s="64"/>
    </row>
    <row r="180" spans="1:52" ht="12" hidden="1" customHeight="1" x14ac:dyDescent="0.3">
      <c r="A180" s="50">
        <v>46400</v>
      </c>
      <c r="B180" s="50" t="s">
        <v>166</v>
      </c>
      <c r="C180" s="24"/>
      <c r="D180" s="24">
        <v>0</v>
      </c>
      <c r="E180" s="24"/>
      <c r="F180" s="24">
        <f t="shared" si="617"/>
        <v>0</v>
      </c>
      <c r="G180" s="63"/>
      <c r="H180" s="24"/>
      <c r="I180" s="24">
        <v>0</v>
      </c>
      <c r="J180" s="24"/>
      <c r="K180" s="24">
        <f t="shared" si="618"/>
        <v>0</v>
      </c>
      <c r="L180" s="63"/>
      <c r="M180" s="24">
        <f t="shared" ref="M180:N180" si="639">INDEX($H180:$J180,1,MATCH(M$8,$H$8:$J$8,0))-INDEX($C180:$E180,1,MATCH(M$8,$C$8:$E$8,0))</f>
        <v>0</v>
      </c>
      <c r="N180" s="24">
        <f t="shared" si="639"/>
        <v>0</v>
      </c>
      <c r="O180" s="24"/>
      <c r="P180" s="24">
        <f t="shared" si="620"/>
        <v>0</v>
      </c>
      <c r="Q180" s="63"/>
      <c r="R180" s="24"/>
      <c r="S180" s="24">
        <v>0</v>
      </c>
      <c r="T180" s="24"/>
      <c r="U180" s="24">
        <f t="shared" si="621"/>
        <v>0</v>
      </c>
      <c r="V180" s="63"/>
      <c r="W180" s="24"/>
      <c r="X180" s="24">
        <v>0</v>
      </c>
      <c r="Y180" s="24"/>
      <c r="Z180" s="24">
        <f t="shared" si="622"/>
        <v>0</v>
      </c>
      <c r="AA180" s="63"/>
      <c r="AB180" s="24">
        <f t="shared" ref="AB180:AC180" si="640">INDEX($W180:$Y180,1,MATCH(AB$8,$W$8:$Y$8,0))-INDEX($R180:$T180,1,MATCH(AB$8,$R$8:$T$8,0))</f>
        <v>0</v>
      </c>
      <c r="AC180" s="24">
        <f t="shared" si="640"/>
        <v>0</v>
      </c>
      <c r="AD180" s="24"/>
      <c r="AE180" s="24">
        <f t="shared" si="624"/>
        <v>0</v>
      </c>
      <c r="AF180" s="63"/>
      <c r="AG180" s="24"/>
      <c r="AH180" s="24">
        <v>0</v>
      </c>
      <c r="AI180" s="24"/>
      <c r="AJ180" s="24">
        <f t="shared" si="625"/>
        <v>0</v>
      </c>
      <c r="AK180" s="63"/>
      <c r="AL180" s="24"/>
      <c r="AM180" s="24">
        <v>0</v>
      </c>
      <c r="AN180" s="24"/>
      <c r="AO180" s="24">
        <f t="shared" si="626"/>
        <v>0</v>
      </c>
      <c r="AP180" s="63"/>
      <c r="AQ180" s="24"/>
      <c r="AR180" s="24">
        <v>0</v>
      </c>
      <c r="AS180" s="24"/>
      <c r="AT180" s="24">
        <f t="shared" si="627"/>
        <v>0</v>
      </c>
      <c r="AU180" s="63"/>
      <c r="AV180" s="24"/>
      <c r="AW180" s="24">
        <v>0</v>
      </c>
      <c r="AX180" s="36"/>
      <c r="AY180" s="24">
        <f t="shared" si="628"/>
        <v>0</v>
      </c>
      <c r="AZ180" s="64"/>
    </row>
    <row r="181" spans="1:52" ht="12" hidden="1" customHeight="1" x14ac:dyDescent="0.3">
      <c r="A181" s="50">
        <v>46500</v>
      </c>
      <c r="B181" s="50" t="s">
        <v>167</v>
      </c>
      <c r="C181" s="24"/>
      <c r="D181" s="24">
        <v>0</v>
      </c>
      <c r="E181" s="24"/>
      <c r="F181" s="24">
        <f t="shared" si="617"/>
        <v>0</v>
      </c>
      <c r="G181" s="63"/>
      <c r="H181" s="24"/>
      <c r="I181" s="24">
        <v>0</v>
      </c>
      <c r="J181" s="24"/>
      <c r="K181" s="24">
        <f t="shared" si="618"/>
        <v>0</v>
      </c>
      <c r="L181" s="63"/>
      <c r="M181" s="24">
        <f t="shared" ref="M181:N181" si="641">INDEX($H181:$J181,1,MATCH(M$8,$H$8:$J$8,0))-INDEX($C181:$E181,1,MATCH(M$8,$C$8:$E$8,0))</f>
        <v>0</v>
      </c>
      <c r="N181" s="24">
        <f t="shared" si="641"/>
        <v>0</v>
      </c>
      <c r="O181" s="24"/>
      <c r="P181" s="24">
        <f t="shared" si="620"/>
        <v>0</v>
      </c>
      <c r="Q181" s="63"/>
      <c r="R181" s="24"/>
      <c r="S181" s="24">
        <v>0</v>
      </c>
      <c r="T181" s="24"/>
      <c r="U181" s="24">
        <f t="shared" si="621"/>
        <v>0</v>
      </c>
      <c r="V181" s="63"/>
      <c r="W181" s="24"/>
      <c r="X181" s="24">
        <v>0</v>
      </c>
      <c r="Y181" s="24"/>
      <c r="Z181" s="24">
        <f t="shared" si="622"/>
        <v>0</v>
      </c>
      <c r="AA181" s="63"/>
      <c r="AB181" s="24">
        <f t="shared" ref="AB181:AC181" si="642">INDEX($W181:$Y181,1,MATCH(AB$8,$W$8:$Y$8,0))-INDEX($R181:$T181,1,MATCH(AB$8,$R$8:$T$8,0))</f>
        <v>0</v>
      </c>
      <c r="AC181" s="24">
        <f t="shared" si="642"/>
        <v>0</v>
      </c>
      <c r="AD181" s="24"/>
      <c r="AE181" s="24">
        <f t="shared" si="624"/>
        <v>0</v>
      </c>
      <c r="AF181" s="63"/>
      <c r="AG181" s="24"/>
      <c r="AH181" s="24">
        <v>0</v>
      </c>
      <c r="AI181" s="24"/>
      <c r="AJ181" s="24">
        <f t="shared" si="625"/>
        <v>0</v>
      </c>
      <c r="AK181" s="63"/>
      <c r="AL181" s="24"/>
      <c r="AM181" s="24">
        <v>0</v>
      </c>
      <c r="AN181" s="24"/>
      <c r="AO181" s="24">
        <f t="shared" si="626"/>
        <v>0</v>
      </c>
      <c r="AP181" s="63"/>
      <c r="AQ181" s="24"/>
      <c r="AR181" s="24">
        <v>0</v>
      </c>
      <c r="AS181" s="24"/>
      <c r="AT181" s="24">
        <f t="shared" si="627"/>
        <v>0</v>
      </c>
      <c r="AU181" s="63"/>
      <c r="AV181" s="24"/>
      <c r="AW181" s="24">
        <v>0</v>
      </c>
      <c r="AX181" s="36"/>
      <c r="AY181" s="24">
        <f t="shared" si="628"/>
        <v>0</v>
      </c>
      <c r="AZ181" s="64"/>
    </row>
    <row r="182" spans="1:52" ht="12" customHeight="1" x14ac:dyDescent="0.3">
      <c r="A182" s="50">
        <v>46511</v>
      </c>
      <c r="B182" s="50" t="s">
        <v>168</v>
      </c>
      <c r="C182" s="24"/>
      <c r="D182" s="24">
        <v>4510350</v>
      </c>
      <c r="E182" s="24"/>
      <c r="F182" s="24">
        <f t="shared" si="617"/>
        <v>4510350</v>
      </c>
      <c r="G182" s="63"/>
      <c r="H182" s="24"/>
      <c r="I182" s="24">
        <v>4845614.6100000003</v>
      </c>
      <c r="J182" s="24"/>
      <c r="K182" s="24">
        <f t="shared" si="618"/>
        <v>4845614.6100000003</v>
      </c>
      <c r="L182" s="63"/>
      <c r="M182" s="24">
        <f t="shared" ref="M182:N182" si="643">INDEX($H182:$J182,1,MATCH(M$8,$H$8:$J$8,0))-INDEX($C182:$E182,1,MATCH(M$8,$C$8:$E$8,0))</f>
        <v>0</v>
      </c>
      <c r="N182" s="24">
        <f t="shared" si="643"/>
        <v>335264.61000000034</v>
      </c>
      <c r="O182" s="24"/>
      <c r="P182" s="24">
        <f t="shared" si="620"/>
        <v>335264.61000000034</v>
      </c>
      <c r="Q182" s="63"/>
      <c r="R182" s="24"/>
      <c r="S182" s="24">
        <v>4645660.5</v>
      </c>
      <c r="T182" s="24"/>
      <c r="U182" s="24">
        <f t="shared" si="621"/>
        <v>4645660.5</v>
      </c>
      <c r="V182" s="63"/>
      <c r="W182" s="24"/>
      <c r="X182" s="24">
        <v>4642894.08</v>
      </c>
      <c r="Y182" s="24"/>
      <c r="Z182" s="24">
        <f t="shared" si="622"/>
        <v>4642894.08</v>
      </c>
      <c r="AA182" s="63"/>
      <c r="AB182" s="24">
        <f t="shared" ref="AB182:AC182" si="644">INDEX($W182:$Y182,1,MATCH(AB$8,$W$8:$Y$8,0))-INDEX($R182:$T182,1,MATCH(AB$8,$R$8:$T$8,0))</f>
        <v>0</v>
      </c>
      <c r="AC182" s="24">
        <f t="shared" si="644"/>
        <v>-2766.4199999999255</v>
      </c>
      <c r="AD182" s="24"/>
      <c r="AE182" s="24">
        <f t="shared" si="624"/>
        <v>-2766.4199999999255</v>
      </c>
      <c r="AF182" s="63"/>
      <c r="AG182" s="24"/>
      <c r="AH182" s="24">
        <v>4782180.9024</v>
      </c>
      <c r="AI182" s="24"/>
      <c r="AJ182" s="24">
        <f t="shared" si="625"/>
        <v>4782180.9024</v>
      </c>
      <c r="AK182" s="63"/>
      <c r="AL182" s="24"/>
      <c r="AM182" s="24">
        <v>4925646.3294719998</v>
      </c>
      <c r="AN182" s="24"/>
      <c r="AO182" s="24">
        <f t="shared" si="626"/>
        <v>4925646.3294719998</v>
      </c>
      <c r="AP182" s="63"/>
      <c r="AQ182" s="24"/>
      <c r="AR182" s="24">
        <v>5073415.7193561597</v>
      </c>
      <c r="AS182" s="24"/>
      <c r="AT182" s="24">
        <f t="shared" si="627"/>
        <v>5073415.7193561597</v>
      </c>
      <c r="AU182" s="63"/>
      <c r="AV182" s="24"/>
      <c r="AW182" s="24">
        <v>5225618.1909368401</v>
      </c>
      <c r="AX182" s="36"/>
      <c r="AY182" s="24">
        <f t="shared" si="628"/>
        <v>5225618.1909368401</v>
      </c>
      <c r="AZ182" s="64"/>
    </row>
    <row r="183" spans="1:52" ht="12" hidden="1" customHeight="1" x14ac:dyDescent="0.3">
      <c r="A183" s="50">
        <v>46512</v>
      </c>
      <c r="B183" s="50" t="s">
        <v>170</v>
      </c>
      <c r="C183" s="24"/>
      <c r="D183" s="24">
        <v>0</v>
      </c>
      <c r="E183" s="24"/>
      <c r="F183" s="24">
        <f t="shared" si="617"/>
        <v>0</v>
      </c>
      <c r="G183" s="63"/>
      <c r="H183" s="24"/>
      <c r="I183" s="24">
        <v>0</v>
      </c>
      <c r="J183" s="24"/>
      <c r="K183" s="24">
        <f t="shared" si="618"/>
        <v>0</v>
      </c>
      <c r="L183" s="63"/>
      <c r="M183" s="24">
        <f t="shared" ref="M183:N183" si="645">INDEX($H183:$J183,1,MATCH(M$8,$H$8:$J$8,0))-INDEX($C183:$E183,1,MATCH(M$8,$C$8:$E$8,0))</f>
        <v>0</v>
      </c>
      <c r="N183" s="24">
        <f t="shared" si="645"/>
        <v>0</v>
      </c>
      <c r="O183" s="24"/>
      <c r="P183" s="24">
        <f t="shared" si="620"/>
        <v>0</v>
      </c>
      <c r="Q183" s="63"/>
      <c r="R183" s="24"/>
      <c r="S183" s="24">
        <v>0</v>
      </c>
      <c r="T183" s="24"/>
      <c r="U183" s="24">
        <f t="shared" si="621"/>
        <v>0</v>
      </c>
      <c r="V183" s="63"/>
      <c r="W183" s="24"/>
      <c r="X183" s="24">
        <v>0</v>
      </c>
      <c r="Y183" s="24"/>
      <c r="Z183" s="24">
        <f t="shared" si="622"/>
        <v>0</v>
      </c>
      <c r="AA183" s="63"/>
      <c r="AB183" s="24">
        <f t="shared" ref="AB183:AC183" si="646">INDEX($W183:$Y183,1,MATCH(AB$8,$W$8:$Y$8,0))-INDEX($R183:$T183,1,MATCH(AB$8,$R$8:$T$8,0))</f>
        <v>0</v>
      </c>
      <c r="AC183" s="24">
        <f t="shared" si="646"/>
        <v>0</v>
      </c>
      <c r="AD183" s="24"/>
      <c r="AE183" s="24">
        <f t="shared" si="624"/>
        <v>0</v>
      </c>
      <c r="AF183" s="63"/>
      <c r="AG183" s="24"/>
      <c r="AH183" s="24">
        <v>0</v>
      </c>
      <c r="AI183" s="24"/>
      <c r="AJ183" s="24">
        <f t="shared" si="625"/>
        <v>0</v>
      </c>
      <c r="AK183" s="63"/>
      <c r="AL183" s="24"/>
      <c r="AM183" s="24">
        <v>0</v>
      </c>
      <c r="AN183" s="24"/>
      <c r="AO183" s="24">
        <f t="shared" si="626"/>
        <v>0</v>
      </c>
      <c r="AP183" s="63"/>
      <c r="AQ183" s="24"/>
      <c r="AR183" s="24">
        <v>0</v>
      </c>
      <c r="AS183" s="24"/>
      <c r="AT183" s="24">
        <f t="shared" si="627"/>
        <v>0</v>
      </c>
      <c r="AU183" s="63"/>
      <c r="AV183" s="24"/>
      <c r="AW183" s="24">
        <v>0</v>
      </c>
      <c r="AX183" s="36"/>
      <c r="AY183" s="24">
        <f t="shared" si="628"/>
        <v>0</v>
      </c>
      <c r="AZ183" s="64"/>
    </row>
    <row r="184" spans="1:52" ht="12" hidden="1" customHeight="1" x14ac:dyDescent="0.3">
      <c r="A184" s="50">
        <v>46515</v>
      </c>
      <c r="B184" s="50" t="s">
        <v>171</v>
      </c>
      <c r="C184" s="24"/>
      <c r="D184" s="24">
        <v>0</v>
      </c>
      <c r="E184" s="24"/>
      <c r="F184" s="24">
        <f t="shared" si="617"/>
        <v>0</v>
      </c>
      <c r="G184" s="63"/>
      <c r="H184" s="24"/>
      <c r="I184" s="24">
        <v>0</v>
      </c>
      <c r="J184" s="24"/>
      <c r="K184" s="24">
        <f t="shared" si="618"/>
        <v>0</v>
      </c>
      <c r="L184" s="63"/>
      <c r="M184" s="24">
        <f t="shared" ref="M184:N184" si="647">INDEX($H184:$J184,1,MATCH(M$8,$H$8:$J$8,0))-INDEX($C184:$E184,1,MATCH(M$8,$C$8:$E$8,0))</f>
        <v>0</v>
      </c>
      <c r="N184" s="24">
        <f t="shared" si="647"/>
        <v>0</v>
      </c>
      <c r="O184" s="24"/>
      <c r="P184" s="24">
        <f t="shared" si="620"/>
        <v>0</v>
      </c>
      <c r="Q184" s="63"/>
      <c r="R184" s="24"/>
      <c r="S184" s="24">
        <v>0</v>
      </c>
      <c r="T184" s="24"/>
      <c r="U184" s="24">
        <f t="shared" si="621"/>
        <v>0</v>
      </c>
      <c r="V184" s="63"/>
      <c r="W184" s="24"/>
      <c r="X184" s="24">
        <v>0</v>
      </c>
      <c r="Y184" s="24"/>
      <c r="Z184" s="24">
        <f t="shared" si="622"/>
        <v>0</v>
      </c>
      <c r="AA184" s="63"/>
      <c r="AB184" s="24">
        <f t="shared" ref="AB184:AC184" si="648">INDEX($W184:$Y184,1,MATCH(AB$8,$W$8:$Y$8,0))-INDEX($R184:$T184,1,MATCH(AB$8,$R$8:$T$8,0))</f>
        <v>0</v>
      </c>
      <c r="AC184" s="24">
        <f t="shared" si="648"/>
        <v>0</v>
      </c>
      <c r="AD184" s="24"/>
      <c r="AE184" s="24">
        <f t="shared" si="624"/>
        <v>0</v>
      </c>
      <c r="AF184" s="63"/>
      <c r="AG184" s="24"/>
      <c r="AH184" s="24">
        <v>0</v>
      </c>
      <c r="AI184" s="24"/>
      <c r="AJ184" s="24">
        <f t="shared" si="625"/>
        <v>0</v>
      </c>
      <c r="AK184" s="63"/>
      <c r="AL184" s="24"/>
      <c r="AM184" s="24">
        <v>0</v>
      </c>
      <c r="AN184" s="24"/>
      <c r="AO184" s="24">
        <f t="shared" si="626"/>
        <v>0</v>
      </c>
      <c r="AP184" s="63"/>
      <c r="AQ184" s="24"/>
      <c r="AR184" s="24">
        <v>0</v>
      </c>
      <c r="AS184" s="24"/>
      <c r="AT184" s="24">
        <f t="shared" si="627"/>
        <v>0</v>
      </c>
      <c r="AU184" s="63"/>
      <c r="AV184" s="24"/>
      <c r="AW184" s="24">
        <v>0</v>
      </c>
      <c r="AX184" s="36"/>
      <c r="AY184" s="24">
        <f t="shared" si="628"/>
        <v>0</v>
      </c>
      <c r="AZ184" s="64"/>
    </row>
    <row r="185" spans="1:52" ht="12" hidden="1" customHeight="1" x14ac:dyDescent="0.3">
      <c r="A185" s="50">
        <v>46520</v>
      </c>
      <c r="B185" s="50" t="s">
        <v>172</v>
      </c>
      <c r="C185" s="24"/>
      <c r="D185" s="24">
        <v>0</v>
      </c>
      <c r="E185" s="24"/>
      <c r="F185" s="24">
        <f t="shared" si="617"/>
        <v>0</v>
      </c>
      <c r="G185" s="63"/>
      <c r="H185" s="24"/>
      <c r="I185" s="24">
        <v>0</v>
      </c>
      <c r="J185" s="24"/>
      <c r="K185" s="24">
        <f t="shared" si="618"/>
        <v>0</v>
      </c>
      <c r="L185" s="63"/>
      <c r="M185" s="24">
        <f t="shared" ref="M185:N185" si="649">INDEX($H185:$J185,1,MATCH(M$8,$H$8:$J$8,0))-INDEX($C185:$E185,1,MATCH(M$8,$C$8:$E$8,0))</f>
        <v>0</v>
      </c>
      <c r="N185" s="24">
        <f t="shared" si="649"/>
        <v>0</v>
      </c>
      <c r="O185" s="24"/>
      <c r="P185" s="24">
        <f t="shared" si="620"/>
        <v>0</v>
      </c>
      <c r="Q185" s="63"/>
      <c r="R185" s="24"/>
      <c r="S185" s="24">
        <v>0</v>
      </c>
      <c r="T185" s="24"/>
      <c r="U185" s="24">
        <f t="shared" si="621"/>
        <v>0</v>
      </c>
      <c r="V185" s="63"/>
      <c r="W185" s="24"/>
      <c r="X185" s="24">
        <v>0</v>
      </c>
      <c r="Y185" s="24"/>
      <c r="Z185" s="24">
        <f t="shared" si="622"/>
        <v>0</v>
      </c>
      <c r="AA185" s="63"/>
      <c r="AB185" s="24">
        <f t="shared" ref="AB185:AC185" si="650">INDEX($W185:$Y185,1,MATCH(AB$8,$W$8:$Y$8,0))-INDEX($R185:$T185,1,MATCH(AB$8,$R$8:$T$8,0))</f>
        <v>0</v>
      </c>
      <c r="AC185" s="24">
        <f t="shared" si="650"/>
        <v>0</v>
      </c>
      <c r="AD185" s="24"/>
      <c r="AE185" s="24">
        <f t="shared" si="624"/>
        <v>0</v>
      </c>
      <c r="AF185" s="63"/>
      <c r="AG185" s="24"/>
      <c r="AH185" s="24">
        <v>0</v>
      </c>
      <c r="AI185" s="24"/>
      <c r="AJ185" s="24">
        <f t="shared" si="625"/>
        <v>0</v>
      </c>
      <c r="AK185" s="63"/>
      <c r="AL185" s="24"/>
      <c r="AM185" s="24">
        <v>0</v>
      </c>
      <c r="AN185" s="24"/>
      <c r="AO185" s="24">
        <f t="shared" si="626"/>
        <v>0</v>
      </c>
      <c r="AP185" s="63"/>
      <c r="AQ185" s="24"/>
      <c r="AR185" s="24">
        <v>0</v>
      </c>
      <c r="AS185" s="24"/>
      <c r="AT185" s="24">
        <f t="shared" si="627"/>
        <v>0</v>
      </c>
      <c r="AU185" s="63"/>
      <c r="AV185" s="24"/>
      <c r="AW185" s="24">
        <v>0</v>
      </c>
      <c r="AX185" s="36"/>
      <c r="AY185" s="24">
        <f t="shared" si="628"/>
        <v>0</v>
      </c>
      <c r="AZ185" s="64"/>
    </row>
    <row r="186" spans="1:52" ht="12" hidden="1" customHeight="1" x14ac:dyDescent="0.3">
      <c r="A186" s="50">
        <v>46530</v>
      </c>
      <c r="B186" s="50" t="s">
        <v>173</v>
      </c>
      <c r="C186" s="24"/>
      <c r="D186" s="24">
        <v>0</v>
      </c>
      <c r="E186" s="24"/>
      <c r="F186" s="24">
        <f t="shared" si="617"/>
        <v>0</v>
      </c>
      <c r="G186" s="63"/>
      <c r="H186" s="24"/>
      <c r="I186" s="24">
        <v>0</v>
      </c>
      <c r="J186" s="24"/>
      <c r="K186" s="24">
        <f t="shared" si="618"/>
        <v>0</v>
      </c>
      <c r="L186" s="63"/>
      <c r="M186" s="24">
        <f t="shared" ref="M186:N186" si="651">INDEX($H186:$J186,1,MATCH(M$8,$H$8:$J$8,0))-INDEX($C186:$E186,1,MATCH(M$8,$C$8:$E$8,0))</f>
        <v>0</v>
      </c>
      <c r="N186" s="24">
        <f t="shared" si="651"/>
        <v>0</v>
      </c>
      <c r="O186" s="24"/>
      <c r="P186" s="24">
        <f t="shared" si="620"/>
        <v>0</v>
      </c>
      <c r="Q186" s="63"/>
      <c r="R186" s="24"/>
      <c r="S186" s="24">
        <v>0</v>
      </c>
      <c r="T186" s="24"/>
      <c r="U186" s="24">
        <f t="shared" si="621"/>
        <v>0</v>
      </c>
      <c r="V186" s="63"/>
      <c r="W186" s="24"/>
      <c r="X186" s="24">
        <v>0</v>
      </c>
      <c r="Y186" s="24"/>
      <c r="Z186" s="24">
        <f t="shared" si="622"/>
        <v>0</v>
      </c>
      <c r="AA186" s="63"/>
      <c r="AB186" s="24">
        <f t="shared" ref="AB186:AC186" si="652">INDEX($W186:$Y186,1,MATCH(AB$8,$W$8:$Y$8,0))-INDEX($R186:$T186,1,MATCH(AB$8,$R$8:$T$8,0))</f>
        <v>0</v>
      </c>
      <c r="AC186" s="24">
        <f t="shared" si="652"/>
        <v>0</v>
      </c>
      <c r="AD186" s="24"/>
      <c r="AE186" s="24">
        <f t="shared" si="624"/>
        <v>0</v>
      </c>
      <c r="AF186" s="63"/>
      <c r="AG186" s="24"/>
      <c r="AH186" s="24">
        <v>0</v>
      </c>
      <c r="AI186" s="24"/>
      <c r="AJ186" s="24">
        <f t="shared" si="625"/>
        <v>0</v>
      </c>
      <c r="AK186" s="63"/>
      <c r="AL186" s="24"/>
      <c r="AM186" s="24">
        <v>0</v>
      </c>
      <c r="AN186" s="24"/>
      <c r="AO186" s="24">
        <f t="shared" si="626"/>
        <v>0</v>
      </c>
      <c r="AP186" s="63"/>
      <c r="AQ186" s="24"/>
      <c r="AR186" s="24">
        <v>0</v>
      </c>
      <c r="AS186" s="24"/>
      <c r="AT186" s="24">
        <f t="shared" si="627"/>
        <v>0</v>
      </c>
      <c r="AU186" s="63"/>
      <c r="AV186" s="24"/>
      <c r="AW186" s="24">
        <v>0</v>
      </c>
      <c r="AX186" s="36"/>
      <c r="AY186" s="24">
        <f t="shared" si="628"/>
        <v>0</v>
      </c>
      <c r="AZ186" s="64"/>
    </row>
    <row r="187" spans="1:52" ht="12" hidden="1" customHeight="1" x14ac:dyDescent="0.3">
      <c r="A187" s="50">
        <v>46550</v>
      </c>
      <c r="B187" s="50" t="s">
        <v>174</v>
      </c>
      <c r="C187" s="24"/>
      <c r="D187" s="24">
        <v>0</v>
      </c>
      <c r="E187" s="24"/>
      <c r="F187" s="24">
        <f t="shared" si="617"/>
        <v>0</v>
      </c>
      <c r="G187" s="63"/>
      <c r="H187" s="24"/>
      <c r="I187" s="24">
        <v>0</v>
      </c>
      <c r="J187" s="24"/>
      <c r="K187" s="24">
        <f t="shared" si="618"/>
        <v>0</v>
      </c>
      <c r="L187" s="63"/>
      <c r="M187" s="24">
        <f t="shared" ref="M187:N187" si="653">INDEX($H187:$J187,1,MATCH(M$8,$H$8:$J$8,0))-INDEX($C187:$E187,1,MATCH(M$8,$C$8:$E$8,0))</f>
        <v>0</v>
      </c>
      <c r="N187" s="24">
        <f t="shared" si="653"/>
        <v>0</v>
      </c>
      <c r="O187" s="24"/>
      <c r="P187" s="24">
        <f t="shared" si="620"/>
        <v>0</v>
      </c>
      <c r="Q187" s="63"/>
      <c r="R187" s="24"/>
      <c r="S187" s="24">
        <v>0</v>
      </c>
      <c r="T187" s="24"/>
      <c r="U187" s="24">
        <f t="shared" si="621"/>
        <v>0</v>
      </c>
      <c r="V187" s="63"/>
      <c r="W187" s="24"/>
      <c r="X187" s="24">
        <v>0</v>
      </c>
      <c r="Y187" s="24"/>
      <c r="Z187" s="24">
        <f t="shared" si="622"/>
        <v>0</v>
      </c>
      <c r="AA187" s="63"/>
      <c r="AB187" s="24">
        <f t="shared" ref="AB187:AC187" si="654">INDEX($W187:$Y187,1,MATCH(AB$8,$W$8:$Y$8,0))-INDEX($R187:$T187,1,MATCH(AB$8,$R$8:$T$8,0))</f>
        <v>0</v>
      </c>
      <c r="AC187" s="24">
        <f t="shared" si="654"/>
        <v>0</v>
      </c>
      <c r="AD187" s="24"/>
      <c r="AE187" s="24">
        <f t="shared" si="624"/>
        <v>0</v>
      </c>
      <c r="AF187" s="63"/>
      <c r="AG187" s="24"/>
      <c r="AH187" s="24">
        <v>0</v>
      </c>
      <c r="AI187" s="24"/>
      <c r="AJ187" s="24">
        <f t="shared" si="625"/>
        <v>0</v>
      </c>
      <c r="AK187" s="63"/>
      <c r="AL187" s="24"/>
      <c r="AM187" s="24">
        <v>0</v>
      </c>
      <c r="AN187" s="24"/>
      <c r="AO187" s="24">
        <f t="shared" si="626"/>
        <v>0</v>
      </c>
      <c r="AP187" s="63"/>
      <c r="AQ187" s="24"/>
      <c r="AR187" s="24">
        <v>0</v>
      </c>
      <c r="AS187" s="24"/>
      <c r="AT187" s="24">
        <f t="shared" si="627"/>
        <v>0</v>
      </c>
      <c r="AU187" s="63"/>
      <c r="AV187" s="24"/>
      <c r="AW187" s="24">
        <v>0</v>
      </c>
      <c r="AX187" s="36"/>
      <c r="AY187" s="24">
        <f t="shared" si="628"/>
        <v>0</v>
      </c>
      <c r="AZ187" s="64"/>
    </row>
    <row r="188" spans="1:52" ht="12" hidden="1" customHeight="1" x14ac:dyDescent="0.3">
      <c r="A188" s="50">
        <v>46570</v>
      </c>
      <c r="B188" s="50" t="s">
        <v>175</v>
      </c>
      <c r="C188" s="24"/>
      <c r="D188" s="24">
        <v>0</v>
      </c>
      <c r="E188" s="24"/>
      <c r="F188" s="24">
        <f t="shared" si="617"/>
        <v>0</v>
      </c>
      <c r="G188" s="63"/>
      <c r="H188" s="24"/>
      <c r="I188" s="24">
        <v>0</v>
      </c>
      <c r="J188" s="24"/>
      <c r="K188" s="24">
        <f t="shared" si="618"/>
        <v>0</v>
      </c>
      <c r="L188" s="63"/>
      <c r="M188" s="24">
        <f t="shared" ref="M188:N188" si="655">INDEX($H188:$J188,1,MATCH(M$8,$H$8:$J$8,0))-INDEX($C188:$E188,1,MATCH(M$8,$C$8:$E$8,0))</f>
        <v>0</v>
      </c>
      <c r="N188" s="24">
        <f t="shared" si="655"/>
        <v>0</v>
      </c>
      <c r="O188" s="24"/>
      <c r="P188" s="24">
        <f t="shared" si="620"/>
        <v>0</v>
      </c>
      <c r="Q188" s="63"/>
      <c r="R188" s="24"/>
      <c r="S188" s="24">
        <v>0</v>
      </c>
      <c r="T188" s="24"/>
      <c r="U188" s="24">
        <f t="shared" si="621"/>
        <v>0</v>
      </c>
      <c r="V188" s="63"/>
      <c r="W188" s="24"/>
      <c r="X188" s="24">
        <v>0</v>
      </c>
      <c r="Y188" s="24"/>
      <c r="Z188" s="24">
        <f t="shared" si="622"/>
        <v>0</v>
      </c>
      <c r="AA188" s="63"/>
      <c r="AB188" s="24">
        <f t="shared" ref="AB188:AC188" si="656">INDEX($W188:$Y188,1,MATCH(AB$8,$W$8:$Y$8,0))-INDEX($R188:$T188,1,MATCH(AB$8,$R$8:$T$8,0))</f>
        <v>0</v>
      </c>
      <c r="AC188" s="24">
        <f t="shared" si="656"/>
        <v>0</v>
      </c>
      <c r="AD188" s="24"/>
      <c r="AE188" s="24">
        <f t="shared" si="624"/>
        <v>0</v>
      </c>
      <c r="AF188" s="63"/>
      <c r="AG188" s="24"/>
      <c r="AH188" s="24">
        <v>0</v>
      </c>
      <c r="AI188" s="24"/>
      <c r="AJ188" s="24">
        <f t="shared" si="625"/>
        <v>0</v>
      </c>
      <c r="AK188" s="63"/>
      <c r="AL188" s="24"/>
      <c r="AM188" s="24">
        <v>0</v>
      </c>
      <c r="AN188" s="24"/>
      <c r="AO188" s="24">
        <f t="shared" si="626"/>
        <v>0</v>
      </c>
      <c r="AP188" s="63"/>
      <c r="AQ188" s="24"/>
      <c r="AR188" s="24">
        <v>0</v>
      </c>
      <c r="AS188" s="24"/>
      <c r="AT188" s="24">
        <f t="shared" si="627"/>
        <v>0</v>
      </c>
      <c r="AU188" s="63"/>
      <c r="AV188" s="24"/>
      <c r="AW188" s="24">
        <v>0</v>
      </c>
      <c r="AX188" s="36"/>
      <c r="AY188" s="24">
        <f t="shared" si="628"/>
        <v>0</v>
      </c>
      <c r="AZ188" s="64"/>
    </row>
    <row r="189" spans="1:52" ht="12" hidden="1" customHeight="1" x14ac:dyDescent="0.3">
      <c r="A189" s="50">
        <v>46590</v>
      </c>
      <c r="B189" s="50" t="s">
        <v>176</v>
      </c>
      <c r="C189" s="24"/>
      <c r="D189" s="24">
        <v>0</v>
      </c>
      <c r="E189" s="24"/>
      <c r="F189" s="24">
        <f t="shared" si="617"/>
        <v>0</v>
      </c>
      <c r="G189" s="63"/>
      <c r="H189" s="24"/>
      <c r="I189" s="24">
        <v>0</v>
      </c>
      <c r="J189" s="24"/>
      <c r="K189" s="24">
        <f t="shared" si="618"/>
        <v>0</v>
      </c>
      <c r="L189" s="63"/>
      <c r="M189" s="24">
        <f t="shared" ref="M189:N189" si="657">INDEX($H189:$J189,1,MATCH(M$8,$H$8:$J$8,0))-INDEX($C189:$E189,1,MATCH(M$8,$C$8:$E$8,0))</f>
        <v>0</v>
      </c>
      <c r="N189" s="24">
        <f t="shared" si="657"/>
        <v>0</v>
      </c>
      <c r="O189" s="24"/>
      <c r="P189" s="24">
        <f t="shared" si="620"/>
        <v>0</v>
      </c>
      <c r="Q189" s="63"/>
      <c r="R189" s="24"/>
      <c r="S189" s="24">
        <v>0</v>
      </c>
      <c r="T189" s="24"/>
      <c r="U189" s="24">
        <f t="shared" si="621"/>
        <v>0</v>
      </c>
      <c r="V189" s="63"/>
      <c r="W189" s="24"/>
      <c r="X189" s="24">
        <v>0</v>
      </c>
      <c r="Y189" s="24"/>
      <c r="Z189" s="24">
        <f t="shared" si="622"/>
        <v>0</v>
      </c>
      <c r="AA189" s="63"/>
      <c r="AB189" s="24">
        <f t="shared" ref="AB189:AC189" si="658">INDEX($W189:$Y189,1,MATCH(AB$8,$W$8:$Y$8,0))-INDEX($R189:$T189,1,MATCH(AB$8,$R$8:$T$8,0))</f>
        <v>0</v>
      </c>
      <c r="AC189" s="24">
        <f t="shared" si="658"/>
        <v>0</v>
      </c>
      <c r="AD189" s="24"/>
      <c r="AE189" s="24">
        <f t="shared" si="624"/>
        <v>0</v>
      </c>
      <c r="AF189" s="63"/>
      <c r="AG189" s="24"/>
      <c r="AH189" s="24">
        <v>0</v>
      </c>
      <c r="AI189" s="24"/>
      <c r="AJ189" s="24">
        <f t="shared" si="625"/>
        <v>0</v>
      </c>
      <c r="AK189" s="63"/>
      <c r="AL189" s="24"/>
      <c r="AM189" s="24">
        <v>0</v>
      </c>
      <c r="AN189" s="24"/>
      <c r="AO189" s="24">
        <f t="shared" si="626"/>
        <v>0</v>
      </c>
      <c r="AP189" s="63"/>
      <c r="AQ189" s="24"/>
      <c r="AR189" s="24">
        <v>0</v>
      </c>
      <c r="AS189" s="24"/>
      <c r="AT189" s="24">
        <f t="shared" si="627"/>
        <v>0</v>
      </c>
      <c r="AU189" s="63"/>
      <c r="AV189" s="24"/>
      <c r="AW189" s="24">
        <v>0</v>
      </c>
      <c r="AX189" s="36"/>
      <c r="AY189" s="24">
        <f t="shared" si="628"/>
        <v>0</v>
      </c>
      <c r="AZ189" s="64"/>
    </row>
    <row r="190" spans="1:52" ht="12" hidden="1" customHeight="1" x14ac:dyDescent="0.3">
      <c r="A190" s="50">
        <v>46591</v>
      </c>
      <c r="B190" s="50" t="s">
        <v>177</v>
      </c>
      <c r="C190" s="24"/>
      <c r="D190" s="24">
        <v>0</v>
      </c>
      <c r="E190" s="24"/>
      <c r="F190" s="24">
        <f t="shared" si="617"/>
        <v>0</v>
      </c>
      <c r="G190" s="63"/>
      <c r="H190" s="24"/>
      <c r="I190" s="24">
        <v>0</v>
      </c>
      <c r="J190" s="24"/>
      <c r="K190" s="24">
        <f t="shared" si="618"/>
        <v>0</v>
      </c>
      <c r="L190" s="63"/>
      <c r="M190" s="24">
        <f t="shared" ref="M190:N190" si="659">INDEX($H190:$J190,1,MATCH(M$8,$H$8:$J$8,0))-INDEX($C190:$E190,1,MATCH(M$8,$C$8:$E$8,0))</f>
        <v>0</v>
      </c>
      <c r="N190" s="24">
        <f t="shared" si="659"/>
        <v>0</v>
      </c>
      <c r="O190" s="24"/>
      <c r="P190" s="24">
        <f t="shared" si="620"/>
        <v>0</v>
      </c>
      <c r="Q190" s="63"/>
      <c r="R190" s="24"/>
      <c r="S190" s="24">
        <v>0</v>
      </c>
      <c r="T190" s="24"/>
      <c r="U190" s="24">
        <f t="shared" si="621"/>
        <v>0</v>
      </c>
      <c r="V190" s="63"/>
      <c r="W190" s="24"/>
      <c r="X190" s="24">
        <v>0</v>
      </c>
      <c r="Y190" s="24"/>
      <c r="Z190" s="24">
        <f t="shared" si="622"/>
        <v>0</v>
      </c>
      <c r="AA190" s="63"/>
      <c r="AB190" s="24">
        <f t="shared" ref="AB190:AC190" si="660">INDEX($W190:$Y190,1,MATCH(AB$8,$W$8:$Y$8,0))-INDEX($R190:$T190,1,MATCH(AB$8,$R$8:$T$8,0))</f>
        <v>0</v>
      </c>
      <c r="AC190" s="24">
        <f t="shared" si="660"/>
        <v>0</v>
      </c>
      <c r="AD190" s="24"/>
      <c r="AE190" s="24">
        <f t="shared" si="624"/>
        <v>0</v>
      </c>
      <c r="AF190" s="63"/>
      <c r="AG190" s="24"/>
      <c r="AH190" s="24">
        <v>0</v>
      </c>
      <c r="AI190" s="24"/>
      <c r="AJ190" s="24">
        <f t="shared" si="625"/>
        <v>0</v>
      </c>
      <c r="AK190" s="63"/>
      <c r="AL190" s="24"/>
      <c r="AM190" s="24">
        <v>0</v>
      </c>
      <c r="AN190" s="24"/>
      <c r="AO190" s="24">
        <f t="shared" si="626"/>
        <v>0</v>
      </c>
      <c r="AP190" s="63"/>
      <c r="AQ190" s="24"/>
      <c r="AR190" s="24">
        <v>0</v>
      </c>
      <c r="AS190" s="24"/>
      <c r="AT190" s="24">
        <f t="shared" si="627"/>
        <v>0</v>
      </c>
      <c r="AU190" s="63"/>
      <c r="AV190" s="24"/>
      <c r="AW190" s="24">
        <v>0</v>
      </c>
      <c r="AX190" s="36"/>
      <c r="AY190" s="24">
        <f t="shared" si="628"/>
        <v>0</v>
      </c>
      <c r="AZ190" s="64"/>
    </row>
    <row r="191" spans="1:52" ht="12" hidden="1" customHeight="1" x14ac:dyDescent="0.3">
      <c r="A191" s="50">
        <v>46592</v>
      </c>
      <c r="B191" s="50" t="s">
        <v>178</v>
      </c>
      <c r="C191" s="24"/>
      <c r="D191" s="24">
        <v>0</v>
      </c>
      <c r="E191" s="24"/>
      <c r="F191" s="24">
        <f t="shared" si="617"/>
        <v>0</v>
      </c>
      <c r="G191" s="63"/>
      <c r="H191" s="24"/>
      <c r="I191" s="24">
        <v>0</v>
      </c>
      <c r="J191" s="24"/>
      <c r="K191" s="24">
        <f t="shared" si="618"/>
        <v>0</v>
      </c>
      <c r="L191" s="63"/>
      <c r="M191" s="24">
        <f t="shared" ref="M191:N191" si="661">INDEX($H191:$J191,1,MATCH(M$8,$H$8:$J$8,0))-INDEX($C191:$E191,1,MATCH(M$8,$C$8:$E$8,0))</f>
        <v>0</v>
      </c>
      <c r="N191" s="24">
        <f t="shared" si="661"/>
        <v>0</v>
      </c>
      <c r="O191" s="24"/>
      <c r="P191" s="24">
        <f t="shared" si="620"/>
        <v>0</v>
      </c>
      <c r="Q191" s="63"/>
      <c r="R191" s="24"/>
      <c r="S191" s="24">
        <v>0</v>
      </c>
      <c r="T191" s="24"/>
      <c r="U191" s="24">
        <f t="shared" si="621"/>
        <v>0</v>
      </c>
      <c r="V191" s="63"/>
      <c r="W191" s="24"/>
      <c r="X191" s="24">
        <v>0</v>
      </c>
      <c r="Y191" s="24"/>
      <c r="Z191" s="24">
        <f t="shared" si="622"/>
        <v>0</v>
      </c>
      <c r="AA191" s="63"/>
      <c r="AB191" s="24">
        <f t="shared" ref="AB191:AC191" si="662">INDEX($W191:$Y191,1,MATCH(AB$8,$W$8:$Y$8,0))-INDEX($R191:$T191,1,MATCH(AB$8,$R$8:$T$8,0))</f>
        <v>0</v>
      </c>
      <c r="AC191" s="24">
        <f t="shared" si="662"/>
        <v>0</v>
      </c>
      <c r="AD191" s="24"/>
      <c r="AE191" s="24">
        <f t="shared" si="624"/>
        <v>0</v>
      </c>
      <c r="AF191" s="63"/>
      <c r="AG191" s="24"/>
      <c r="AH191" s="24">
        <v>0</v>
      </c>
      <c r="AI191" s="24"/>
      <c r="AJ191" s="24">
        <f t="shared" si="625"/>
        <v>0</v>
      </c>
      <c r="AK191" s="63"/>
      <c r="AL191" s="24"/>
      <c r="AM191" s="24">
        <v>0</v>
      </c>
      <c r="AN191" s="24"/>
      <c r="AO191" s="24">
        <f t="shared" si="626"/>
        <v>0</v>
      </c>
      <c r="AP191" s="63"/>
      <c r="AQ191" s="24"/>
      <c r="AR191" s="24">
        <v>0</v>
      </c>
      <c r="AS191" s="24"/>
      <c r="AT191" s="24">
        <f t="shared" si="627"/>
        <v>0</v>
      </c>
      <c r="AU191" s="63"/>
      <c r="AV191" s="24"/>
      <c r="AW191" s="24">
        <v>0</v>
      </c>
      <c r="AX191" s="36"/>
      <c r="AY191" s="24">
        <f t="shared" si="628"/>
        <v>0</v>
      </c>
      <c r="AZ191" s="64"/>
    </row>
    <row r="192" spans="1:52" ht="12" hidden="1" customHeight="1" x14ac:dyDescent="0.3">
      <c r="A192" s="50">
        <v>46593</v>
      </c>
      <c r="B192" s="50" t="s">
        <v>179</v>
      </c>
      <c r="C192" s="24"/>
      <c r="D192" s="24">
        <v>0</v>
      </c>
      <c r="E192" s="24"/>
      <c r="F192" s="24">
        <f t="shared" si="617"/>
        <v>0</v>
      </c>
      <c r="G192" s="63"/>
      <c r="H192" s="24"/>
      <c r="I192" s="24">
        <v>0</v>
      </c>
      <c r="J192" s="24"/>
      <c r="K192" s="24">
        <f t="shared" si="618"/>
        <v>0</v>
      </c>
      <c r="L192" s="63"/>
      <c r="M192" s="24">
        <f t="shared" ref="M192:N192" si="663">INDEX($H192:$J192,1,MATCH(M$8,$H$8:$J$8,0))-INDEX($C192:$E192,1,MATCH(M$8,$C$8:$E$8,0))</f>
        <v>0</v>
      </c>
      <c r="N192" s="24">
        <f t="shared" si="663"/>
        <v>0</v>
      </c>
      <c r="O192" s="24"/>
      <c r="P192" s="24">
        <f t="shared" si="620"/>
        <v>0</v>
      </c>
      <c r="Q192" s="63"/>
      <c r="R192" s="24"/>
      <c r="S192" s="24">
        <v>0</v>
      </c>
      <c r="T192" s="24"/>
      <c r="U192" s="24">
        <f t="shared" si="621"/>
        <v>0</v>
      </c>
      <c r="V192" s="63"/>
      <c r="W192" s="24"/>
      <c r="X192" s="24">
        <v>0</v>
      </c>
      <c r="Y192" s="24"/>
      <c r="Z192" s="24">
        <f t="shared" si="622"/>
        <v>0</v>
      </c>
      <c r="AA192" s="63"/>
      <c r="AB192" s="24">
        <f t="shared" ref="AB192:AC192" si="664">INDEX($W192:$Y192,1,MATCH(AB$8,$W$8:$Y$8,0))-INDEX($R192:$T192,1,MATCH(AB$8,$R$8:$T$8,0))</f>
        <v>0</v>
      </c>
      <c r="AC192" s="24">
        <f t="shared" si="664"/>
        <v>0</v>
      </c>
      <c r="AD192" s="24"/>
      <c r="AE192" s="24">
        <f t="shared" si="624"/>
        <v>0</v>
      </c>
      <c r="AF192" s="63"/>
      <c r="AG192" s="24"/>
      <c r="AH192" s="24">
        <v>0</v>
      </c>
      <c r="AI192" s="24"/>
      <c r="AJ192" s="24">
        <f t="shared" si="625"/>
        <v>0</v>
      </c>
      <c r="AK192" s="63"/>
      <c r="AL192" s="24"/>
      <c r="AM192" s="24">
        <v>0</v>
      </c>
      <c r="AN192" s="24"/>
      <c r="AO192" s="24">
        <f t="shared" si="626"/>
        <v>0</v>
      </c>
      <c r="AP192" s="63"/>
      <c r="AQ192" s="24"/>
      <c r="AR192" s="24">
        <v>0</v>
      </c>
      <c r="AS192" s="24"/>
      <c r="AT192" s="24">
        <f t="shared" si="627"/>
        <v>0</v>
      </c>
      <c r="AU192" s="63"/>
      <c r="AV192" s="24"/>
      <c r="AW192" s="24">
        <v>0</v>
      </c>
      <c r="AX192" s="36"/>
      <c r="AY192" s="24">
        <f t="shared" si="628"/>
        <v>0</v>
      </c>
      <c r="AZ192" s="64"/>
    </row>
    <row r="193" spans="1:52" ht="12" hidden="1" customHeight="1" x14ac:dyDescent="0.3">
      <c r="A193" s="50">
        <v>46594</v>
      </c>
      <c r="B193" s="50" t="s">
        <v>180</v>
      </c>
      <c r="C193" s="24"/>
      <c r="D193" s="24">
        <v>0</v>
      </c>
      <c r="E193" s="24"/>
      <c r="F193" s="24">
        <f t="shared" si="617"/>
        <v>0</v>
      </c>
      <c r="G193" s="63"/>
      <c r="H193" s="24"/>
      <c r="I193" s="24">
        <v>0</v>
      </c>
      <c r="J193" s="24"/>
      <c r="K193" s="24">
        <f t="shared" si="618"/>
        <v>0</v>
      </c>
      <c r="L193" s="63"/>
      <c r="M193" s="24">
        <f t="shared" ref="M193:N193" si="665">INDEX($H193:$J193,1,MATCH(M$8,$H$8:$J$8,0))-INDEX($C193:$E193,1,MATCH(M$8,$C$8:$E$8,0))</f>
        <v>0</v>
      </c>
      <c r="N193" s="24">
        <f t="shared" si="665"/>
        <v>0</v>
      </c>
      <c r="O193" s="24"/>
      <c r="P193" s="24">
        <f t="shared" si="620"/>
        <v>0</v>
      </c>
      <c r="Q193" s="63"/>
      <c r="R193" s="24"/>
      <c r="S193" s="24">
        <v>0</v>
      </c>
      <c r="T193" s="24"/>
      <c r="U193" s="24">
        <f t="shared" si="621"/>
        <v>0</v>
      </c>
      <c r="V193" s="63"/>
      <c r="W193" s="24"/>
      <c r="X193" s="24">
        <v>0</v>
      </c>
      <c r="Y193" s="24"/>
      <c r="Z193" s="24">
        <f t="shared" si="622"/>
        <v>0</v>
      </c>
      <c r="AA193" s="63"/>
      <c r="AB193" s="24">
        <f t="shared" ref="AB193:AC193" si="666">INDEX($W193:$Y193,1,MATCH(AB$8,$W$8:$Y$8,0))-INDEX($R193:$T193,1,MATCH(AB$8,$R$8:$T$8,0))</f>
        <v>0</v>
      </c>
      <c r="AC193" s="24">
        <f t="shared" si="666"/>
        <v>0</v>
      </c>
      <c r="AD193" s="24"/>
      <c r="AE193" s="24">
        <f t="shared" si="624"/>
        <v>0</v>
      </c>
      <c r="AF193" s="63"/>
      <c r="AG193" s="24"/>
      <c r="AH193" s="24">
        <v>0</v>
      </c>
      <c r="AI193" s="24"/>
      <c r="AJ193" s="24">
        <f t="shared" si="625"/>
        <v>0</v>
      </c>
      <c r="AK193" s="63"/>
      <c r="AL193" s="24"/>
      <c r="AM193" s="24">
        <v>0</v>
      </c>
      <c r="AN193" s="24"/>
      <c r="AO193" s="24">
        <f t="shared" si="626"/>
        <v>0</v>
      </c>
      <c r="AP193" s="63"/>
      <c r="AQ193" s="24"/>
      <c r="AR193" s="24">
        <v>0</v>
      </c>
      <c r="AS193" s="24"/>
      <c r="AT193" s="24">
        <f t="shared" si="627"/>
        <v>0</v>
      </c>
      <c r="AU193" s="63"/>
      <c r="AV193" s="24"/>
      <c r="AW193" s="24">
        <v>0</v>
      </c>
      <c r="AX193" s="36"/>
      <c r="AY193" s="24">
        <f t="shared" si="628"/>
        <v>0</v>
      </c>
      <c r="AZ193" s="64"/>
    </row>
    <row r="194" spans="1:52" ht="12" hidden="1" customHeight="1" x14ac:dyDescent="0.3">
      <c r="A194" s="50">
        <v>46595</v>
      </c>
      <c r="B194" s="50" t="s">
        <v>181</v>
      </c>
      <c r="C194" s="24"/>
      <c r="D194" s="24">
        <v>0</v>
      </c>
      <c r="E194" s="24"/>
      <c r="F194" s="24">
        <f t="shared" si="617"/>
        <v>0</v>
      </c>
      <c r="G194" s="63"/>
      <c r="H194" s="24"/>
      <c r="I194" s="24">
        <v>0</v>
      </c>
      <c r="J194" s="24"/>
      <c r="K194" s="24">
        <f t="shared" si="618"/>
        <v>0</v>
      </c>
      <c r="L194" s="63"/>
      <c r="M194" s="24">
        <f t="shared" ref="M194:N194" si="667">INDEX($H194:$J194,1,MATCH(M$8,$H$8:$J$8,0))-INDEX($C194:$E194,1,MATCH(M$8,$C$8:$E$8,0))</f>
        <v>0</v>
      </c>
      <c r="N194" s="24">
        <f t="shared" si="667"/>
        <v>0</v>
      </c>
      <c r="O194" s="24"/>
      <c r="P194" s="24">
        <f t="shared" si="620"/>
        <v>0</v>
      </c>
      <c r="Q194" s="63"/>
      <c r="R194" s="24"/>
      <c r="S194" s="24">
        <v>0</v>
      </c>
      <c r="T194" s="24"/>
      <c r="U194" s="24">
        <f t="shared" si="621"/>
        <v>0</v>
      </c>
      <c r="V194" s="63"/>
      <c r="W194" s="24"/>
      <c r="X194" s="24">
        <v>0</v>
      </c>
      <c r="Y194" s="24"/>
      <c r="Z194" s="24">
        <f t="shared" si="622"/>
        <v>0</v>
      </c>
      <c r="AA194" s="63"/>
      <c r="AB194" s="24">
        <f t="shared" ref="AB194:AC194" si="668">INDEX($W194:$Y194,1,MATCH(AB$8,$W$8:$Y$8,0))-INDEX($R194:$T194,1,MATCH(AB$8,$R$8:$T$8,0))</f>
        <v>0</v>
      </c>
      <c r="AC194" s="24">
        <f t="shared" si="668"/>
        <v>0</v>
      </c>
      <c r="AD194" s="24"/>
      <c r="AE194" s="24">
        <f t="shared" si="624"/>
        <v>0</v>
      </c>
      <c r="AF194" s="63"/>
      <c r="AG194" s="24"/>
      <c r="AH194" s="24">
        <v>0</v>
      </c>
      <c r="AI194" s="24"/>
      <c r="AJ194" s="24">
        <f t="shared" si="625"/>
        <v>0</v>
      </c>
      <c r="AK194" s="63"/>
      <c r="AL194" s="24"/>
      <c r="AM194" s="24">
        <v>0</v>
      </c>
      <c r="AN194" s="24"/>
      <c r="AO194" s="24">
        <f t="shared" si="626"/>
        <v>0</v>
      </c>
      <c r="AP194" s="63"/>
      <c r="AQ194" s="24"/>
      <c r="AR194" s="24">
        <v>0</v>
      </c>
      <c r="AS194" s="24"/>
      <c r="AT194" s="24">
        <f t="shared" si="627"/>
        <v>0</v>
      </c>
      <c r="AU194" s="63"/>
      <c r="AV194" s="24"/>
      <c r="AW194" s="24">
        <v>0</v>
      </c>
      <c r="AX194" s="36"/>
      <c r="AY194" s="24">
        <f t="shared" si="628"/>
        <v>0</v>
      </c>
      <c r="AZ194" s="64"/>
    </row>
    <row r="195" spans="1:52" ht="12" hidden="1" customHeight="1" x14ac:dyDescent="0.3">
      <c r="A195" s="50">
        <v>46610</v>
      </c>
      <c r="B195" s="50" t="s">
        <v>182</v>
      </c>
      <c r="C195" s="24"/>
      <c r="D195" s="24">
        <v>0</v>
      </c>
      <c r="E195" s="24"/>
      <c r="F195" s="24">
        <f t="shared" si="617"/>
        <v>0</v>
      </c>
      <c r="G195" s="63"/>
      <c r="H195" s="24"/>
      <c r="I195" s="24">
        <v>0</v>
      </c>
      <c r="J195" s="24"/>
      <c r="K195" s="24">
        <f t="shared" si="618"/>
        <v>0</v>
      </c>
      <c r="L195" s="63"/>
      <c r="M195" s="24">
        <f t="shared" ref="M195:N195" si="669">INDEX($H195:$J195,1,MATCH(M$8,$H$8:$J$8,0))-INDEX($C195:$E195,1,MATCH(M$8,$C$8:$E$8,0))</f>
        <v>0</v>
      </c>
      <c r="N195" s="24">
        <f t="shared" si="669"/>
        <v>0</v>
      </c>
      <c r="O195" s="24"/>
      <c r="P195" s="24">
        <f t="shared" si="620"/>
        <v>0</v>
      </c>
      <c r="Q195" s="63"/>
      <c r="R195" s="24"/>
      <c r="S195" s="24">
        <v>0</v>
      </c>
      <c r="T195" s="24"/>
      <c r="U195" s="24">
        <f t="shared" si="621"/>
        <v>0</v>
      </c>
      <c r="V195" s="63"/>
      <c r="W195" s="24"/>
      <c r="X195" s="24">
        <v>0</v>
      </c>
      <c r="Y195" s="24"/>
      <c r="Z195" s="24">
        <f t="shared" si="622"/>
        <v>0</v>
      </c>
      <c r="AA195" s="63"/>
      <c r="AB195" s="24">
        <f t="shared" ref="AB195:AC195" si="670">INDEX($W195:$Y195,1,MATCH(AB$8,$W$8:$Y$8,0))-INDEX($R195:$T195,1,MATCH(AB$8,$R$8:$T$8,0))</f>
        <v>0</v>
      </c>
      <c r="AC195" s="24">
        <f t="shared" si="670"/>
        <v>0</v>
      </c>
      <c r="AD195" s="24"/>
      <c r="AE195" s="24">
        <f t="shared" si="624"/>
        <v>0</v>
      </c>
      <c r="AF195" s="63"/>
      <c r="AG195" s="24"/>
      <c r="AH195" s="24">
        <v>0</v>
      </c>
      <c r="AI195" s="24"/>
      <c r="AJ195" s="24">
        <f t="shared" si="625"/>
        <v>0</v>
      </c>
      <c r="AK195" s="63"/>
      <c r="AL195" s="24"/>
      <c r="AM195" s="24">
        <v>0</v>
      </c>
      <c r="AN195" s="24"/>
      <c r="AO195" s="24">
        <f t="shared" si="626"/>
        <v>0</v>
      </c>
      <c r="AP195" s="63"/>
      <c r="AQ195" s="24"/>
      <c r="AR195" s="24">
        <v>0</v>
      </c>
      <c r="AS195" s="24"/>
      <c r="AT195" s="24">
        <f t="shared" si="627"/>
        <v>0</v>
      </c>
      <c r="AU195" s="63"/>
      <c r="AV195" s="24"/>
      <c r="AW195" s="24">
        <v>0</v>
      </c>
      <c r="AX195" s="36"/>
      <c r="AY195" s="24">
        <f t="shared" si="628"/>
        <v>0</v>
      </c>
      <c r="AZ195" s="64"/>
    </row>
    <row r="196" spans="1:52" ht="12" hidden="1" customHeight="1" x14ac:dyDescent="0.3">
      <c r="A196" s="50">
        <v>46611</v>
      </c>
      <c r="B196" s="50" t="s">
        <v>183</v>
      </c>
      <c r="C196" s="24"/>
      <c r="D196" s="24">
        <v>0</v>
      </c>
      <c r="E196" s="24"/>
      <c r="F196" s="24">
        <f t="shared" si="617"/>
        <v>0</v>
      </c>
      <c r="G196" s="63"/>
      <c r="H196" s="24"/>
      <c r="I196" s="24">
        <v>0</v>
      </c>
      <c r="J196" s="24"/>
      <c r="K196" s="24">
        <f t="shared" si="618"/>
        <v>0</v>
      </c>
      <c r="L196" s="63"/>
      <c r="M196" s="24">
        <f t="shared" ref="M196:N196" si="671">INDEX($H196:$J196,1,MATCH(M$8,$H$8:$J$8,0))-INDEX($C196:$E196,1,MATCH(M$8,$C$8:$E$8,0))</f>
        <v>0</v>
      </c>
      <c r="N196" s="24">
        <f t="shared" si="671"/>
        <v>0</v>
      </c>
      <c r="O196" s="24"/>
      <c r="P196" s="24">
        <f t="shared" si="620"/>
        <v>0</v>
      </c>
      <c r="Q196" s="63"/>
      <c r="R196" s="24"/>
      <c r="S196" s="24">
        <v>0</v>
      </c>
      <c r="T196" s="24"/>
      <c r="U196" s="24">
        <f t="shared" si="621"/>
        <v>0</v>
      </c>
      <c r="V196" s="63"/>
      <c r="W196" s="24"/>
      <c r="X196" s="24">
        <v>0</v>
      </c>
      <c r="Y196" s="24"/>
      <c r="Z196" s="24">
        <f t="shared" si="622"/>
        <v>0</v>
      </c>
      <c r="AA196" s="63"/>
      <c r="AB196" s="24">
        <f t="shared" ref="AB196:AC196" si="672">INDEX($W196:$Y196,1,MATCH(AB$8,$W$8:$Y$8,0))-INDEX($R196:$T196,1,MATCH(AB$8,$R$8:$T$8,0))</f>
        <v>0</v>
      </c>
      <c r="AC196" s="24">
        <f t="shared" si="672"/>
        <v>0</v>
      </c>
      <c r="AD196" s="24"/>
      <c r="AE196" s="24">
        <f t="shared" si="624"/>
        <v>0</v>
      </c>
      <c r="AF196" s="63"/>
      <c r="AG196" s="24"/>
      <c r="AH196" s="24">
        <v>0</v>
      </c>
      <c r="AI196" s="24"/>
      <c r="AJ196" s="24">
        <f t="shared" si="625"/>
        <v>0</v>
      </c>
      <c r="AK196" s="63"/>
      <c r="AL196" s="24"/>
      <c r="AM196" s="24">
        <v>0</v>
      </c>
      <c r="AN196" s="24"/>
      <c r="AO196" s="24">
        <f t="shared" si="626"/>
        <v>0</v>
      </c>
      <c r="AP196" s="63"/>
      <c r="AQ196" s="24"/>
      <c r="AR196" s="24">
        <v>0</v>
      </c>
      <c r="AS196" s="24"/>
      <c r="AT196" s="24">
        <f t="shared" si="627"/>
        <v>0</v>
      </c>
      <c r="AU196" s="63"/>
      <c r="AV196" s="24"/>
      <c r="AW196" s="24">
        <v>0</v>
      </c>
      <c r="AX196" s="36"/>
      <c r="AY196" s="24">
        <f t="shared" si="628"/>
        <v>0</v>
      </c>
      <c r="AZ196" s="64"/>
    </row>
    <row r="197" spans="1:52" ht="12" hidden="1" customHeight="1" x14ac:dyDescent="0.3">
      <c r="A197" s="50">
        <v>46612</v>
      </c>
      <c r="B197" s="50" t="s">
        <v>184</v>
      </c>
      <c r="C197" s="24"/>
      <c r="D197" s="24">
        <v>0</v>
      </c>
      <c r="E197" s="24"/>
      <c r="F197" s="24">
        <f t="shared" si="617"/>
        <v>0</v>
      </c>
      <c r="G197" s="63"/>
      <c r="H197" s="24"/>
      <c r="I197" s="24">
        <v>0</v>
      </c>
      <c r="J197" s="24"/>
      <c r="K197" s="24">
        <f t="shared" si="618"/>
        <v>0</v>
      </c>
      <c r="L197" s="63"/>
      <c r="M197" s="24">
        <f t="shared" ref="M197:N197" si="673">INDEX($H197:$J197,1,MATCH(M$8,$H$8:$J$8,0))-INDEX($C197:$E197,1,MATCH(M$8,$C$8:$E$8,0))</f>
        <v>0</v>
      </c>
      <c r="N197" s="24">
        <f t="shared" si="673"/>
        <v>0</v>
      </c>
      <c r="O197" s="24"/>
      <c r="P197" s="24">
        <f t="shared" si="620"/>
        <v>0</v>
      </c>
      <c r="Q197" s="63"/>
      <c r="R197" s="24"/>
      <c r="S197" s="24">
        <v>0</v>
      </c>
      <c r="T197" s="24"/>
      <c r="U197" s="24">
        <f t="shared" si="621"/>
        <v>0</v>
      </c>
      <c r="V197" s="63"/>
      <c r="W197" s="24"/>
      <c r="X197" s="24">
        <v>0</v>
      </c>
      <c r="Y197" s="24"/>
      <c r="Z197" s="24">
        <f t="shared" si="622"/>
        <v>0</v>
      </c>
      <c r="AA197" s="63"/>
      <c r="AB197" s="24">
        <f t="shared" ref="AB197:AC197" si="674">INDEX($W197:$Y197,1,MATCH(AB$8,$W$8:$Y$8,0))-INDEX($R197:$T197,1,MATCH(AB$8,$R$8:$T$8,0))</f>
        <v>0</v>
      </c>
      <c r="AC197" s="24">
        <f t="shared" si="674"/>
        <v>0</v>
      </c>
      <c r="AD197" s="24"/>
      <c r="AE197" s="24">
        <f t="shared" si="624"/>
        <v>0</v>
      </c>
      <c r="AF197" s="63"/>
      <c r="AG197" s="24"/>
      <c r="AH197" s="24">
        <v>0</v>
      </c>
      <c r="AI197" s="24"/>
      <c r="AJ197" s="24">
        <f t="shared" si="625"/>
        <v>0</v>
      </c>
      <c r="AK197" s="63"/>
      <c r="AL197" s="24"/>
      <c r="AM197" s="24">
        <v>0</v>
      </c>
      <c r="AN197" s="24"/>
      <c r="AO197" s="24">
        <f t="shared" si="626"/>
        <v>0</v>
      </c>
      <c r="AP197" s="63"/>
      <c r="AQ197" s="24"/>
      <c r="AR197" s="24">
        <v>0</v>
      </c>
      <c r="AS197" s="24"/>
      <c r="AT197" s="24">
        <f t="shared" si="627"/>
        <v>0</v>
      </c>
      <c r="AU197" s="63"/>
      <c r="AV197" s="24"/>
      <c r="AW197" s="24">
        <v>0</v>
      </c>
      <c r="AX197" s="36"/>
      <c r="AY197" s="24">
        <f t="shared" si="628"/>
        <v>0</v>
      </c>
      <c r="AZ197" s="64"/>
    </row>
    <row r="198" spans="1:52" ht="12" hidden="1" customHeight="1" x14ac:dyDescent="0.3">
      <c r="A198" s="50">
        <v>46615</v>
      </c>
      <c r="B198" s="50" t="s">
        <v>185</v>
      </c>
      <c r="C198" s="24"/>
      <c r="D198" s="24">
        <v>0</v>
      </c>
      <c r="E198" s="24"/>
      <c r="F198" s="24">
        <f t="shared" si="617"/>
        <v>0</v>
      </c>
      <c r="G198" s="63"/>
      <c r="H198" s="24"/>
      <c r="I198" s="24">
        <v>0</v>
      </c>
      <c r="J198" s="24"/>
      <c r="K198" s="24">
        <f t="shared" si="618"/>
        <v>0</v>
      </c>
      <c r="L198" s="63"/>
      <c r="M198" s="24">
        <f t="shared" ref="M198:N198" si="675">INDEX($H198:$J198,1,MATCH(M$8,$H$8:$J$8,0))-INDEX($C198:$E198,1,MATCH(M$8,$C$8:$E$8,0))</f>
        <v>0</v>
      </c>
      <c r="N198" s="24">
        <f t="shared" si="675"/>
        <v>0</v>
      </c>
      <c r="O198" s="24"/>
      <c r="P198" s="24">
        <f t="shared" si="620"/>
        <v>0</v>
      </c>
      <c r="Q198" s="63"/>
      <c r="R198" s="24"/>
      <c r="S198" s="24">
        <v>0</v>
      </c>
      <c r="T198" s="24"/>
      <c r="U198" s="24">
        <f t="shared" si="621"/>
        <v>0</v>
      </c>
      <c r="V198" s="63"/>
      <c r="W198" s="24"/>
      <c r="X198" s="24">
        <v>0</v>
      </c>
      <c r="Y198" s="24"/>
      <c r="Z198" s="24">
        <f t="shared" si="622"/>
        <v>0</v>
      </c>
      <c r="AA198" s="63"/>
      <c r="AB198" s="24">
        <f t="shared" ref="AB198:AC198" si="676">INDEX($W198:$Y198,1,MATCH(AB$8,$W$8:$Y$8,0))-INDEX($R198:$T198,1,MATCH(AB$8,$R$8:$T$8,0))</f>
        <v>0</v>
      </c>
      <c r="AC198" s="24">
        <f t="shared" si="676"/>
        <v>0</v>
      </c>
      <c r="AD198" s="24"/>
      <c r="AE198" s="24">
        <f t="shared" si="624"/>
        <v>0</v>
      </c>
      <c r="AF198" s="63"/>
      <c r="AG198" s="24"/>
      <c r="AH198" s="24">
        <v>0</v>
      </c>
      <c r="AI198" s="24"/>
      <c r="AJ198" s="24">
        <f t="shared" si="625"/>
        <v>0</v>
      </c>
      <c r="AK198" s="63"/>
      <c r="AL198" s="24"/>
      <c r="AM198" s="24">
        <v>0</v>
      </c>
      <c r="AN198" s="24"/>
      <c r="AO198" s="24">
        <f t="shared" si="626"/>
        <v>0</v>
      </c>
      <c r="AP198" s="63"/>
      <c r="AQ198" s="24"/>
      <c r="AR198" s="24">
        <v>0</v>
      </c>
      <c r="AS198" s="24"/>
      <c r="AT198" s="24">
        <f t="shared" si="627"/>
        <v>0</v>
      </c>
      <c r="AU198" s="63"/>
      <c r="AV198" s="24"/>
      <c r="AW198" s="24">
        <v>0</v>
      </c>
      <c r="AX198" s="36"/>
      <c r="AY198" s="24">
        <f t="shared" si="628"/>
        <v>0</v>
      </c>
      <c r="AZ198" s="64"/>
    </row>
    <row r="199" spans="1:52" ht="12" hidden="1" customHeight="1" x14ac:dyDescent="0.3">
      <c r="A199" s="50">
        <v>46640</v>
      </c>
      <c r="B199" s="50" t="s">
        <v>186</v>
      </c>
      <c r="C199" s="24"/>
      <c r="D199" s="24">
        <v>0</v>
      </c>
      <c r="E199" s="24"/>
      <c r="F199" s="24">
        <f t="shared" si="617"/>
        <v>0</v>
      </c>
      <c r="G199" s="63"/>
      <c r="H199" s="24"/>
      <c r="I199" s="24">
        <v>0</v>
      </c>
      <c r="J199" s="24"/>
      <c r="K199" s="24">
        <f t="shared" si="618"/>
        <v>0</v>
      </c>
      <c r="L199" s="63"/>
      <c r="M199" s="24">
        <f t="shared" ref="M199:N199" si="677">INDEX($H199:$J199,1,MATCH(M$8,$H$8:$J$8,0))-INDEX($C199:$E199,1,MATCH(M$8,$C$8:$E$8,0))</f>
        <v>0</v>
      </c>
      <c r="N199" s="24">
        <f t="shared" si="677"/>
        <v>0</v>
      </c>
      <c r="O199" s="24"/>
      <c r="P199" s="24">
        <f t="shared" si="620"/>
        <v>0</v>
      </c>
      <c r="Q199" s="63"/>
      <c r="R199" s="24"/>
      <c r="S199" s="24">
        <v>0</v>
      </c>
      <c r="T199" s="24"/>
      <c r="U199" s="24">
        <f t="shared" si="621"/>
        <v>0</v>
      </c>
      <c r="V199" s="63"/>
      <c r="W199" s="24"/>
      <c r="X199" s="24">
        <v>0</v>
      </c>
      <c r="Y199" s="24"/>
      <c r="Z199" s="24">
        <f t="shared" si="622"/>
        <v>0</v>
      </c>
      <c r="AA199" s="63"/>
      <c r="AB199" s="24">
        <f t="shared" ref="AB199:AC199" si="678">INDEX($W199:$Y199,1,MATCH(AB$8,$W$8:$Y$8,0))-INDEX($R199:$T199,1,MATCH(AB$8,$R$8:$T$8,0))</f>
        <v>0</v>
      </c>
      <c r="AC199" s="24">
        <f t="shared" si="678"/>
        <v>0</v>
      </c>
      <c r="AD199" s="24"/>
      <c r="AE199" s="24">
        <f t="shared" si="624"/>
        <v>0</v>
      </c>
      <c r="AF199" s="63"/>
      <c r="AG199" s="24"/>
      <c r="AH199" s="24">
        <v>0</v>
      </c>
      <c r="AI199" s="24"/>
      <c r="AJ199" s="24">
        <f t="shared" si="625"/>
        <v>0</v>
      </c>
      <c r="AK199" s="63"/>
      <c r="AL199" s="24"/>
      <c r="AM199" s="24">
        <v>0</v>
      </c>
      <c r="AN199" s="24"/>
      <c r="AO199" s="24">
        <f t="shared" si="626"/>
        <v>0</v>
      </c>
      <c r="AP199" s="63"/>
      <c r="AQ199" s="24"/>
      <c r="AR199" s="24">
        <v>0</v>
      </c>
      <c r="AS199" s="24"/>
      <c r="AT199" s="24">
        <f t="shared" si="627"/>
        <v>0</v>
      </c>
      <c r="AU199" s="63"/>
      <c r="AV199" s="24"/>
      <c r="AW199" s="24">
        <v>0</v>
      </c>
      <c r="AX199" s="36"/>
      <c r="AY199" s="24">
        <f t="shared" si="628"/>
        <v>0</v>
      </c>
      <c r="AZ199" s="64"/>
    </row>
    <row r="200" spans="1:52" ht="12" hidden="1" customHeight="1" x14ac:dyDescent="0.3">
      <c r="A200" s="50">
        <v>46720</v>
      </c>
      <c r="B200" s="50" t="s">
        <v>187</v>
      </c>
      <c r="C200" s="24"/>
      <c r="D200" s="24">
        <v>0</v>
      </c>
      <c r="E200" s="24"/>
      <c r="F200" s="24">
        <f t="shared" si="617"/>
        <v>0</v>
      </c>
      <c r="G200" s="63"/>
      <c r="H200" s="24"/>
      <c r="I200" s="24">
        <v>0</v>
      </c>
      <c r="J200" s="24"/>
      <c r="K200" s="24">
        <f t="shared" si="618"/>
        <v>0</v>
      </c>
      <c r="L200" s="63"/>
      <c r="M200" s="24">
        <f t="shared" ref="M200:N200" si="679">INDEX($H200:$J200,1,MATCH(M$8,$H$8:$J$8,0))-INDEX($C200:$E200,1,MATCH(M$8,$C$8:$E$8,0))</f>
        <v>0</v>
      </c>
      <c r="N200" s="24">
        <f t="shared" si="679"/>
        <v>0</v>
      </c>
      <c r="O200" s="24"/>
      <c r="P200" s="24">
        <f t="shared" si="620"/>
        <v>0</v>
      </c>
      <c r="Q200" s="63"/>
      <c r="R200" s="24"/>
      <c r="S200" s="24">
        <v>0</v>
      </c>
      <c r="T200" s="24"/>
      <c r="U200" s="24">
        <f t="shared" si="621"/>
        <v>0</v>
      </c>
      <c r="V200" s="63"/>
      <c r="W200" s="24"/>
      <c r="X200" s="24">
        <v>0</v>
      </c>
      <c r="Y200" s="24"/>
      <c r="Z200" s="24">
        <f t="shared" si="622"/>
        <v>0</v>
      </c>
      <c r="AA200" s="63"/>
      <c r="AB200" s="24">
        <f t="shared" ref="AB200:AC200" si="680">INDEX($W200:$Y200,1,MATCH(AB$8,$W$8:$Y$8,0))-INDEX($R200:$T200,1,MATCH(AB$8,$R$8:$T$8,0))</f>
        <v>0</v>
      </c>
      <c r="AC200" s="24">
        <f t="shared" si="680"/>
        <v>0</v>
      </c>
      <c r="AD200" s="24"/>
      <c r="AE200" s="24">
        <f t="shared" si="624"/>
        <v>0</v>
      </c>
      <c r="AF200" s="63"/>
      <c r="AG200" s="24"/>
      <c r="AH200" s="24">
        <v>0</v>
      </c>
      <c r="AI200" s="24"/>
      <c r="AJ200" s="24">
        <f t="shared" si="625"/>
        <v>0</v>
      </c>
      <c r="AK200" s="63"/>
      <c r="AL200" s="24"/>
      <c r="AM200" s="24">
        <v>0</v>
      </c>
      <c r="AN200" s="24"/>
      <c r="AO200" s="24">
        <f t="shared" si="626"/>
        <v>0</v>
      </c>
      <c r="AP200" s="63"/>
      <c r="AQ200" s="24"/>
      <c r="AR200" s="24">
        <v>0</v>
      </c>
      <c r="AS200" s="24"/>
      <c r="AT200" s="24">
        <f t="shared" si="627"/>
        <v>0</v>
      </c>
      <c r="AU200" s="63"/>
      <c r="AV200" s="24"/>
      <c r="AW200" s="24">
        <v>0</v>
      </c>
      <c r="AX200" s="36"/>
      <c r="AY200" s="24">
        <f t="shared" si="628"/>
        <v>0</v>
      </c>
      <c r="AZ200" s="64"/>
    </row>
    <row r="201" spans="1:52" ht="12" hidden="1" customHeight="1" x14ac:dyDescent="0.3">
      <c r="A201" s="50">
        <v>46750</v>
      </c>
      <c r="B201" s="50" t="s">
        <v>188</v>
      </c>
      <c r="C201" s="24"/>
      <c r="D201" s="24">
        <v>0</v>
      </c>
      <c r="E201" s="24"/>
      <c r="F201" s="24">
        <f t="shared" si="617"/>
        <v>0</v>
      </c>
      <c r="G201" s="63"/>
      <c r="H201" s="24"/>
      <c r="I201" s="24">
        <v>0</v>
      </c>
      <c r="J201" s="24"/>
      <c r="K201" s="24">
        <f t="shared" si="618"/>
        <v>0</v>
      </c>
      <c r="L201" s="63"/>
      <c r="M201" s="24">
        <f t="shared" ref="M201:N201" si="681">INDEX($H201:$J201,1,MATCH(M$8,$H$8:$J$8,0))-INDEX($C201:$E201,1,MATCH(M$8,$C$8:$E$8,0))</f>
        <v>0</v>
      </c>
      <c r="N201" s="24">
        <f t="shared" si="681"/>
        <v>0</v>
      </c>
      <c r="O201" s="24"/>
      <c r="P201" s="24">
        <f t="shared" si="620"/>
        <v>0</v>
      </c>
      <c r="Q201" s="63"/>
      <c r="R201" s="24"/>
      <c r="S201" s="24">
        <v>0</v>
      </c>
      <c r="T201" s="24"/>
      <c r="U201" s="24">
        <f t="shared" si="621"/>
        <v>0</v>
      </c>
      <c r="V201" s="63"/>
      <c r="W201" s="24"/>
      <c r="X201" s="24">
        <v>0</v>
      </c>
      <c r="Y201" s="24"/>
      <c r="Z201" s="24">
        <f t="shared" si="622"/>
        <v>0</v>
      </c>
      <c r="AA201" s="63"/>
      <c r="AB201" s="24">
        <f t="shared" ref="AB201:AC201" si="682">INDEX($W201:$Y201,1,MATCH(AB$8,$W$8:$Y$8,0))-INDEX($R201:$T201,1,MATCH(AB$8,$R$8:$T$8,0))</f>
        <v>0</v>
      </c>
      <c r="AC201" s="24">
        <f t="shared" si="682"/>
        <v>0</v>
      </c>
      <c r="AD201" s="24"/>
      <c r="AE201" s="24">
        <f t="shared" si="624"/>
        <v>0</v>
      </c>
      <c r="AF201" s="63"/>
      <c r="AG201" s="24"/>
      <c r="AH201" s="24">
        <v>0</v>
      </c>
      <c r="AI201" s="24"/>
      <c r="AJ201" s="24">
        <f t="shared" si="625"/>
        <v>0</v>
      </c>
      <c r="AK201" s="63"/>
      <c r="AL201" s="24"/>
      <c r="AM201" s="24">
        <v>0</v>
      </c>
      <c r="AN201" s="24"/>
      <c r="AO201" s="24">
        <f t="shared" si="626"/>
        <v>0</v>
      </c>
      <c r="AP201" s="63"/>
      <c r="AQ201" s="24"/>
      <c r="AR201" s="24">
        <v>0</v>
      </c>
      <c r="AS201" s="24"/>
      <c r="AT201" s="24">
        <f t="shared" si="627"/>
        <v>0</v>
      </c>
      <c r="AU201" s="63"/>
      <c r="AV201" s="24"/>
      <c r="AW201" s="24">
        <v>0</v>
      </c>
      <c r="AX201" s="36"/>
      <c r="AY201" s="24">
        <f t="shared" si="628"/>
        <v>0</v>
      </c>
      <c r="AZ201" s="64"/>
    </row>
    <row r="202" spans="1:52" ht="12" hidden="1" customHeight="1" x14ac:dyDescent="0.3">
      <c r="A202" s="50">
        <v>46760</v>
      </c>
      <c r="B202" s="50" t="s">
        <v>189</v>
      </c>
      <c r="C202" s="24"/>
      <c r="D202" s="24">
        <v>0</v>
      </c>
      <c r="E202" s="24"/>
      <c r="F202" s="24">
        <f t="shared" si="617"/>
        <v>0</v>
      </c>
      <c r="G202" s="63"/>
      <c r="H202" s="24"/>
      <c r="I202" s="24">
        <v>0</v>
      </c>
      <c r="J202" s="24"/>
      <c r="K202" s="24">
        <f t="shared" si="618"/>
        <v>0</v>
      </c>
      <c r="L202" s="63"/>
      <c r="M202" s="24">
        <f t="shared" ref="M202:N202" si="683">INDEX($H202:$J202,1,MATCH(M$8,$H$8:$J$8,0))-INDEX($C202:$E202,1,MATCH(M$8,$C$8:$E$8,0))</f>
        <v>0</v>
      </c>
      <c r="N202" s="24">
        <f t="shared" si="683"/>
        <v>0</v>
      </c>
      <c r="O202" s="24"/>
      <c r="P202" s="24">
        <f t="shared" si="620"/>
        <v>0</v>
      </c>
      <c r="Q202" s="63"/>
      <c r="R202" s="24"/>
      <c r="S202" s="24">
        <v>0</v>
      </c>
      <c r="T202" s="24"/>
      <c r="U202" s="24">
        <f t="shared" si="621"/>
        <v>0</v>
      </c>
      <c r="V202" s="63"/>
      <c r="W202" s="24"/>
      <c r="X202" s="24">
        <v>0</v>
      </c>
      <c r="Y202" s="24"/>
      <c r="Z202" s="24">
        <f t="shared" si="622"/>
        <v>0</v>
      </c>
      <c r="AA202" s="63"/>
      <c r="AB202" s="24">
        <f t="shared" ref="AB202:AC202" si="684">INDEX($W202:$Y202,1,MATCH(AB$8,$W$8:$Y$8,0))-INDEX($R202:$T202,1,MATCH(AB$8,$R$8:$T$8,0))</f>
        <v>0</v>
      </c>
      <c r="AC202" s="24">
        <f t="shared" si="684"/>
        <v>0</v>
      </c>
      <c r="AD202" s="24"/>
      <c r="AE202" s="24">
        <f t="shared" si="624"/>
        <v>0</v>
      </c>
      <c r="AF202" s="63"/>
      <c r="AG202" s="24"/>
      <c r="AH202" s="24">
        <v>0</v>
      </c>
      <c r="AI202" s="24"/>
      <c r="AJ202" s="24">
        <f t="shared" si="625"/>
        <v>0</v>
      </c>
      <c r="AK202" s="63"/>
      <c r="AL202" s="24"/>
      <c r="AM202" s="24">
        <v>0</v>
      </c>
      <c r="AN202" s="24"/>
      <c r="AO202" s="24">
        <f t="shared" si="626"/>
        <v>0</v>
      </c>
      <c r="AP202" s="63"/>
      <c r="AQ202" s="24"/>
      <c r="AR202" s="24">
        <v>0</v>
      </c>
      <c r="AS202" s="24"/>
      <c r="AT202" s="24">
        <f t="shared" si="627"/>
        <v>0</v>
      </c>
      <c r="AU202" s="63"/>
      <c r="AV202" s="24"/>
      <c r="AW202" s="24">
        <v>0</v>
      </c>
      <c r="AX202" s="36"/>
      <c r="AY202" s="24">
        <f t="shared" si="628"/>
        <v>0</v>
      </c>
      <c r="AZ202" s="64"/>
    </row>
    <row r="203" spans="1:52" ht="12" hidden="1" customHeight="1" x14ac:dyDescent="0.3">
      <c r="A203" s="50">
        <v>46790</v>
      </c>
      <c r="B203" s="50" t="s">
        <v>190</v>
      </c>
      <c r="C203" s="24"/>
      <c r="D203" s="24">
        <v>0</v>
      </c>
      <c r="E203" s="24"/>
      <c r="F203" s="24">
        <f t="shared" si="617"/>
        <v>0</v>
      </c>
      <c r="G203" s="63"/>
      <c r="H203" s="24"/>
      <c r="I203" s="24">
        <v>0</v>
      </c>
      <c r="J203" s="24"/>
      <c r="K203" s="24">
        <f t="shared" si="618"/>
        <v>0</v>
      </c>
      <c r="L203" s="63"/>
      <c r="M203" s="24">
        <f t="shared" ref="M203:N203" si="685">INDEX($H203:$J203,1,MATCH(M$8,$H$8:$J$8,0))-INDEX($C203:$E203,1,MATCH(M$8,$C$8:$E$8,0))</f>
        <v>0</v>
      </c>
      <c r="N203" s="24">
        <f t="shared" si="685"/>
        <v>0</v>
      </c>
      <c r="O203" s="24"/>
      <c r="P203" s="24">
        <f t="shared" si="620"/>
        <v>0</v>
      </c>
      <c r="Q203" s="63"/>
      <c r="R203" s="24"/>
      <c r="S203" s="24">
        <v>0</v>
      </c>
      <c r="T203" s="24"/>
      <c r="U203" s="24">
        <f t="shared" si="621"/>
        <v>0</v>
      </c>
      <c r="V203" s="63"/>
      <c r="W203" s="24"/>
      <c r="X203" s="24">
        <v>0</v>
      </c>
      <c r="Y203" s="24"/>
      <c r="Z203" s="24">
        <f t="shared" si="622"/>
        <v>0</v>
      </c>
      <c r="AA203" s="63"/>
      <c r="AB203" s="24">
        <f t="shared" ref="AB203:AC203" si="686">INDEX($W203:$Y203,1,MATCH(AB$8,$W$8:$Y$8,0))-INDEX($R203:$T203,1,MATCH(AB$8,$R$8:$T$8,0))</f>
        <v>0</v>
      </c>
      <c r="AC203" s="24">
        <f t="shared" si="686"/>
        <v>0</v>
      </c>
      <c r="AD203" s="24"/>
      <c r="AE203" s="24">
        <f t="shared" si="624"/>
        <v>0</v>
      </c>
      <c r="AF203" s="63"/>
      <c r="AG203" s="24"/>
      <c r="AH203" s="24">
        <v>0</v>
      </c>
      <c r="AI203" s="24"/>
      <c r="AJ203" s="24">
        <f t="shared" si="625"/>
        <v>0</v>
      </c>
      <c r="AK203" s="63"/>
      <c r="AL203" s="24"/>
      <c r="AM203" s="24">
        <v>0</v>
      </c>
      <c r="AN203" s="24"/>
      <c r="AO203" s="24">
        <f t="shared" si="626"/>
        <v>0</v>
      </c>
      <c r="AP203" s="63"/>
      <c r="AQ203" s="24"/>
      <c r="AR203" s="24">
        <v>0</v>
      </c>
      <c r="AS203" s="24"/>
      <c r="AT203" s="24">
        <f t="shared" si="627"/>
        <v>0</v>
      </c>
      <c r="AU203" s="63"/>
      <c r="AV203" s="24"/>
      <c r="AW203" s="24">
        <v>0</v>
      </c>
      <c r="AX203" s="36"/>
      <c r="AY203" s="24">
        <f t="shared" si="628"/>
        <v>0</v>
      </c>
      <c r="AZ203" s="64"/>
    </row>
    <row r="204" spans="1:52" ht="12" hidden="1" customHeight="1" x14ac:dyDescent="0.3">
      <c r="A204" s="50">
        <v>46800</v>
      </c>
      <c r="B204" s="50" t="s">
        <v>191</v>
      </c>
      <c r="C204" s="24"/>
      <c r="D204" s="24">
        <v>0</v>
      </c>
      <c r="E204" s="24"/>
      <c r="F204" s="24">
        <f t="shared" si="617"/>
        <v>0</v>
      </c>
      <c r="G204" s="63"/>
      <c r="H204" s="24"/>
      <c r="I204" s="24">
        <v>0</v>
      </c>
      <c r="J204" s="24"/>
      <c r="K204" s="24">
        <f t="shared" si="618"/>
        <v>0</v>
      </c>
      <c r="L204" s="63"/>
      <c r="M204" s="24">
        <f t="shared" ref="M204:N204" si="687">INDEX($H204:$J204,1,MATCH(M$8,$H$8:$J$8,0))-INDEX($C204:$E204,1,MATCH(M$8,$C$8:$E$8,0))</f>
        <v>0</v>
      </c>
      <c r="N204" s="24">
        <f t="shared" si="687"/>
        <v>0</v>
      </c>
      <c r="O204" s="24"/>
      <c r="P204" s="24">
        <f t="shared" si="620"/>
        <v>0</v>
      </c>
      <c r="Q204" s="63"/>
      <c r="R204" s="24"/>
      <c r="S204" s="24">
        <v>0</v>
      </c>
      <c r="T204" s="24"/>
      <c r="U204" s="24">
        <f t="shared" si="621"/>
        <v>0</v>
      </c>
      <c r="V204" s="63"/>
      <c r="W204" s="24"/>
      <c r="X204" s="24">
        <v>0</v>
      </c>
      <c r="Y204" s="24"/>
      <c r="Z204" s="24">
        <f t="shared" si="622"/>
        <v>0</v>
      </c>
      <c r="AA204" s="63"/>
      <c r="AB204" s="24">
        <f t="shared" ref="AB204:AC204" si="688">INDEX($W204:$Y204,1,MATCH(AB$8,$W$8:$Y$8,0))-INDEX($R204:$T204,1,MATCH(AB$8,$R$8:$T$8,0))</f>
        <v>0</v>
      </c>
      <c r="AC204" s="24">
        <f t="shared" si="688"/>
        <v>0</v>
      </c>
      <c r="AD204" s="24"/>
      <c r="AE204" s="24">
        <f t="shared" si="624"/>
        <v>0</v>
      </c>
      <c r="AF204" s="63"/>
      <c r="AG204" s="24"/>
      <c r="AH204" s="24">
        <v>0</v>
      </c>
      <c r="AI204" s="24"/>
      <c r="AJ204" s="24">
        <f t="shared" si="625"/>
        <v>0</v>
      </c>
      <c r="AK204" s="63"/>
      <c r="AL204" s="24"/>
      <c r="AM204" s="24">
        <v>0</v>
      </c>
      <c r="AN204" s="24"/>
      <c r="AO204" s="24">
        <f t="shared" si="626"/>
        <v>0</v>
      </c>
      <c r="AP204" s="63"/>
      <c r="AQ204" s="24"/>
      <c r="AR204" s="24">
        <v>0</v>
      </c>
      <c r="AS204" s="24"/>
      <c r="AT204" s="24">
        <f t="shared" si="627"/>
        <v>0</v>
      </c>
      <c r="AU204" s="63"/>
      <c r="AV204" s="24"/>
      <c r="AW204" s="24">
        <v>0</v>
      </c>
      <c r="AX204" s="36"/>
      <c r="AY204" s="24">
        <f t="shared" si="628"/>
        <v>0</v>
      </c>
      <c r="AZ204" s="64"/>
    </row>
    <row r="205" spans="1:52" ht="12" customHeight="1" x14ac:dyDescent="0.3">
      <c r="A205" s="50">
        <v>46980</v>
      </c>
      <c r="B205" s="50" t="s">
        <v>192</v>
      </c>
      <c r="C205" s="24"/>
      <c r="D205" s="24">
        <v>106109.45</v>
      </c>
      <c r="E205" s="24"/>
      <c r="F205" s="24">
        <f t="shared" si="617"/>
        <v>106109.45</v>
      </c>
      <c r="G205" s="63"/>
      <c r="H205" s="24"/>
      <c r="I205" s="24">
        <v>106109.45</v>
      </c>
      <c r="J205" s="24"/>
      <c r="K205" s="24">
        <f t="shared" si="618"/>
        <v>106109.45</v>
      </c>
      <c r="L205" s="63"/>
      <c r="M205" s="24">
        <f t="shared" ref="M205:N205" si="689">INDEX($H205:$J205,1,MATCH(M$8,$H$8:$J$8,0))-INDEX($C205:$E205,1,MATCH(M$8,$C$8:$E$8,0))</f>
        <v>0</v>
      </c>
      <c r="N205" s="24">
        <f t="shared" si="689"/>
        <v>0</v>
      </c>
      <c r="O205" s="24"/>
      <c r="P205" s="24">
        <f t="shared" si="620"/>
        <v>0</v>
      </c>
      <c r="Q205" s="63"/>
      <c r="R205" s="24"/>
      <c r="S205" s="24">
        <v>0</v>
      </c>
      <c r="T205" s="24"/>
      <c r="U205" s="24">
        <f t="shared" si="621"/>
        <v>0</v>
      </c>
      <c r="V205" s="63"/>
      <c r="W205" s="24"/>
      <c r="X205" s="24">
        <v>0</v>
      </c>
      <c r="Y205" s="24"/>
      <c r="Z205" s="24">
        <f t="shared" si="622"/>
        <v>0</v>
      </c>
      <c r="AA205" s="63"/>
      <c r="AB205" s="24">
        <f t="shared" ref="AB205:AC205" si="690">INDEX($W205:$Y205,1,MATCH(AB$8,$W$8:$Y$8,0))-INDEX($R205:$T205,1,MATCH(AB$8,$R$8:$T$8,0))</f>
        <v>0</v>
      </c>
      <c r="AC205" s="24">
        <f t="shared" si="690"/>
        <v>0</v>
      </c>
      <c r="AD205" s="24"/>
      <c r="AE205" s="24">
        <f t="shared" si="624"/>
        <v>0</v>
      </c>
      <c r="AF205" s="63"/>
      <c r="AG205" s="24"/>
      <c r="AH205" s="24">
        <v>0</v>
      </c>
      <c r="AI205" s="24"/>
      <c r="AJ205" s="24">
        <f t="shared" si="625"/>
        <v>0</v>
      </c>
      <c r="AK205" s="63"/>
      <c r="AL205" s="24"/>
      <c r="AM205" s="24">
        <v>0</v>
      </c>
      <c r="AN205" s="24"/>
      <c r="AO205" s="24">
        <f t="shared" si="626"/>
        <v>0</v>
      </c>
      <c r="AP205" s="63"/>
      <c r="AQ205" s="24"/>
      <c r="AR205" s="24">
        <v>0</v>
      </c>
      <c r="AS205" s="24"/>
      <c r="AT205" s="24">
        <f t="shared" si="627"/>
        <v>0</v>
      </c>
      <c r="AU205" s="63"/>
      <c r="AV205" s="24"/>
      <c r="AW205" s="24">
        <v>0</v>
      </c>
      <c r="AX205" s="36"/>
      <c r="AY205" s="24">
        <f t="shared" si="628"/>
        <v>0</v>
      </c>
      <c r="AZ205" s="64"/>
    </row>
    <row r="206" spans="1:52" ht="12" hidden="1" customHeight="1" x14ac:dyDescent="0.3">
      <c r="A206" s="50">
        <v>46981</v>
      </c>
      <c r="B206" s="50" t="s">
        <v>194</v>
      </c>
      <c r="C206" s="24"/>
      <c r="D206" s="24">
        <v>0</v>
      </c>
      <c r="E206" s="24"/>
      <c r="F206" s="24">
        <f t="shared" si="617"/>
        <v>0</v>
      </c>
      <c r="G206" s="63"/>
      <c r="H206" s="24"/>
      <c r="I206" s="24">
        <v>0</v>
      </c>
      <c r="J206" s="24"/>
      <c r="K206" s="24">
        <f t="shared" si="618"/>
        <v>0</v>
      </c>
      <c r="L206" s="63"/>
      <c r="M206" s="24">
        <f t="shared" ref="M206:N206" si="691">INDEX($H206:$J206,1,MATCH(M$8,$H$8:$J$8,0))-INDEX($C206:$E206,1,MATCH(M$8,$C$8:$E$8,0))</f>
        <v>0</v>
      </c>
      <c r="N206" s="24">
        <f t="shared" si="691"/>
        <v>0</v>
      </c>
      <c r="O206" s="24"/>
      <c r="P206" s="24">
        <f t="shared" si="620"/>
        <v>0</v>
      </c>
      <c r="Q206" s="63"/>
      <c r="R206" s="24"/>
      <c r="S206" s="24">
        <v>0</v>
      </c>
      <c r="T206" s="24"/>
      <c r="U206" s="24">
        <f t="shared" si="621"/>
        <v>0</v>
      </c>
      <c r="V206" s="63"/>
      <c r="W206" s="24"/>
      <c r="X206" s="24">
        <v>0</v>
      </c>
      <c r="Y206" s="24"/>
      <c r="Z206" s="24">
        <f t="shared" si="622"/>
        <v>0</v>
      </c>
      <c r="AA206" s="63"/>
      <c r="AB206" s="24">
        <f t="shared" ref="AB206:AC206" si="692">INDEX($W206:$Y206,1,MATCH(AB$8,$W$8:$Y$8,0))-INDEX($R206:$T206,1,MATCH(AB$8,$R$8:$T$8,0))</f>
        <v>0</v>
      </c>
      <c r="AC206" s="24">
        <f t="shared" si="692"/>
        <v>0</v>
      </c>
      <c r="AD206" s="24"/>
      <c r="AE206" s="24">
        <f t="shared" si="624"/>
        <v>0</v>
      </c>
      <c r="AF206" s="63"/>
      <c r="AG206" s="24"/>
      <c r="AH206" s="24">
        <v>0</v>
      </c>
      <c r="AI206" s="24"/>
      <c r="AJ206" s="24">
        <f t="shared" si="625"/>
        <v>0</v>
      </c>
      <c r="AK206" s="63"/>
      <c r="AL206" s="24"/>
      <c r="AM206" s="24">
        <v>0</v>
      </c>
      <c r="AN206" s="24"/>
      <c r="AO206" s="24">
        <f t="shared" si="626"/>
        <v>0</v>
      </c>
      <c r="AP206" s="63"/>
      <c r="AQ206" s="24"/>
      <c r="AR206" s="24">
        <v>0</v>
      </c>
      <c r="AS206" s="24"/>
      <c r="AT206" s="24">
        <f t="shared" si="627"/>
        <v>0</v>
      </c>
      <c r="AU206" s="63"/>
      <c r="AV206" s="24"/>
      <c r="AW206" s="24">
        <v>0</v>
      </c>
      <c r="AX206" s="36"/>
      <c r="AY206" s="24">
        <f t="shared" si="628"/>
        <v>0</v>
      </c>
      <c r="AZ206" s="64"/>
    </row>
    <row r="207" spans="1:52" ht="12" customHeight="1" x14ac:dyDescent="0.3">
      <c r="A207" s="50">
        <v>46990</v>
      </c>
      <c r="B207" s="50" t="s">
        <v>195</v>
      </c>
      <c r="C207" s="24"/>
      <c r="D207" s="24">
        <v>72000.000000000204</v>
      </c>
      <c r="E207" s="24"/>
      <c r="F207" s="24">
        <f t="shared" si="617"/>
        <v>72000.000000000204</v>
      </c>
      <c r="G207" s="63"/>
      <c r="H207" s="24"/>
      <c r="I207" s="24">
        <v>73247.769174083296</v>
      </c>
      <c r="J207" s="24"/>
      <c r="K207" s="24">
        <f t="shared" si="618"/>
        <v>73247.769174083296</v>
      </c>
      <c r="L207" s="63"/>
      <c r="M207" s="24">
        <f t="shared" ref="M207:N207" si="693">INDEX($H207:$J207,1,MATCH(M$8,$H$8:$J$8,0))-INDEX($C207:$E207,1,MATCH(M$8,$C$8:$E$8,0))</f>
        <v>0</v>
      </c>
      <c r="N207" s="24">
        <f t="shared" si="693"/>
        <v>1247.7691740830924</v>
      </c>
      <c r="O207" s="24"/>
      <c r="P207" s="24">
        <f t="shared" si="620"/>
        <v>1247.7691740830924</v>
      </c>
      <c r="Q207" s="63"/>
      <c r="R207" s="24"/>
      <c r="S207" s="24">
        <v>72720.000000000204</v>
      </c>
      <c r="T207" s="24"/>
      <c r="U207" s="24">
        <f t="shared" si="621"/>
        <v>72720.000000000204</v>
      </c>
      <c r="V207" s="63"/>
      <c r="W207" s="24"/>
      <c r="X207" s="24">
        <v>70885.218461538607</v>
      </c>
      <c r="Y207" s="24"/>
      <c r="Z207" s="24">
        <f t="shared" si="622"/>
        <v>70885.218461538607</v>
      </c>
      <c r="AA207" s="63"/>
      <c r="AB207" s="24">
        <f t="shared" ref="AB207:AC207" si="694">INDEX($W207:$Y207,1,MATCH(AB$8,$W$8:$Y$8,0))-INDEX($R207:$T207,1,MATCH(AB$8,$R$8:$T$8,0))</f>
        <v>0</v>
      </c>
      <c r="AC207" s="24">
        <f t="shared" si="694"/>
        <v>-1834.7815384615969</v>
      </c>
      <c r="AD207" s="24"/>
      <c r="AE207" s="24">
        <f t="shared" si="624"/>
        <v>-1834.7815384615969</v>
      </c>
      <c r="AF207" s="63"/>
      <c r="AG207" s="24"/>
      <c r="AH207" s="24">
        <v>71594.070646153996</v>
      </c>
      <c r="AI207" s="24"/>
      <c r="AJ207" s="24">
        <f t="shared" si="625"/>
        <v>71594.070646153996</v>
      </c>
      <c r="AK207" s="63"/>
      <c r="AL207" s="24"/>
      <c r="AM207" s="24">
        <v>72310.011352615504</v>
      </c>
      <c r="AN207" s="24"/>
      <c r="AO207" s="24">
        <f t="shared" si="626"/>
        <v>72310.011352615504</v>
      </c>
      <c r="AP207" s="63"/>
      <c r="AQ207" s="24"/>
      <c r="AR207" s="24">
        <v>73033.111466141694</v>
      </c>
      <c r="AS207" s="24"/>
      <c r="AT207" s="24">
        <f t="shared" si="627"/>
        <v>73033.111466141694</v>
      </c>
      <c r="AU207" s="63"/>
      <c r="AV207" s="24"/>
      <c r="AW207" s="24">
        <v>73763.442580803094</v>
      </c>
      <c r="AX207" s="36"/>
      <c r="AY207" s="24">
        <f t="shared" si="628"/>
        <v>73763.442580803094</v>
      </c>
      <c r="AZ207" s="64"/>
    </row>
    <row r="208" spans="1:52" ht="12" customHeight="1" x14ac:dyDescent="0.3">
      <c r="A208" s="50">
        <v>46991</v>
      </c>
      <c r="B208" s="50" t="s">
        <v>197</v>
      </c>
      <c r="C208" s="24"/>
      <c r="D208" s="24">
        <v>22214.89</v>
      </c>
      <c r="E208" s="24"/>
      <c r="F208" s="24">
        <f t="shared" si="617"/>
        <v>22214.89</v>
      </c>
      <c r="G208" s="63"/>
      <c r="H208" s="24"/>
      <c r="I208" s="24">
        <v>22214.89</v>
      </c>
      <c r="J208" s="24"/>
      <c r="K208" s="24">
        <f t="shared" si="618"/>
        <v>22214.89</v>
      </c>
      <c r="L208" s="63"/>
      <c r="M208" s="24">
        <f t="shared" ref="M208:N208" si="695">INDEX($H208:$J208,1,MATCH(M$8,$H$8:$J$8,0))-INDEX($C208:$E208,1,MATCH(M$8,$C$8:$E$8,0))</f>
        <v>0</v>
      </c>
      <c r="N208" s="24">
        <f t="shared" si="695"/>
        <v>0</v>
      </c>
      <c r="O208" s="24"/>
      <c r="P208" s="24">
        <f t="shared" si="620"/>
        <v>0</v>
      </c>
      <c r="Q208" s="63"/>
      <c r="R208" s="24"/>
      <c r="S208" s="24">
        <v>0</v>
      </c>
      <c r="T208" s="24"/>
      <c r="U208" s="24">
        <f t="shared" si="621"/>
        <v>0</v>
      </c>
      <c r="V208" s="63"/>
      <c r="W208" s="24"/>
      <c r="X208" s="24">
        <v>0</v>
      </c>
      <c r="Y208" s="24"/>
      <c r="Z208" s="24">
        <f t="shared" si="622"/>
        <v>0</v>
      </c>
      <c r="AA208" s="63"/>
      <c r="AB208" s="24">
        <f t="shared" ref="AB208:AC208" si="696">INDEX($W208:$Y208,1,MATCH(AB$8,$W$8:$Y$8,0))-INDEX($R208:$T208,1,MATCH(AB$8,$R$8:$T$8,0))</f>
        <v>0</v>
      </c>
      <c r="AC208" s="24">
        <f t="shared" si="696"/>
        <v>0</v>
      </c>
      <c r="AD208" s="24"/>
      <c r="AE208" s="24">
        <f t="shared" si="624"/>
        <v>0</v>
      </c>
      <c r="AF208" s="63"/>
      <c r="AG208" s="24"/>
      <c r="AH208" s="24">
        <v>0</v>
      </c>
      <c r="AI208" s="24"/>
      <c r="AJ208" s="24">
        <f t="shared" si="625"/>
        <v>0</v>
      </c>
      <c r="AK208" s="63"/>
      <c r="AL208" s="24"/>
      <c r="AM208" s="24">
        <v>0</v>
      </c>
      <c r="AN208" s="24"/>
      <c r="AO208" s="24">
        <f t="shared" si="626"/>
        <v>0</v>
      </c>
      <c r="AP208" s="63"/>
      <c r="AQ208" s="24"/>
      <c r="AR208" s="24">
        <v>0</v>
      </c>
      <c r="AS208" s="24"/>
      <c r="AT208" s="24">
        <f t="shared" si="627"/>
        <v>0</v>
      </c>
      <c r="AU208" s="63"/>
      <c r="AV208" s="24"/>
      <c r="AW208" s="24">
        <v>0</v>
      </c>
      <c r="AX208" s="36"/>
      <c r="AY208" s="24">
        <f t="shared" si="628"/>
        <v>0</v>
      </c>
      <c r="AZ208" s="64"/>
    </row>
    <row r="209" spans="1:52" ht="12" hidden="1" customHeight="1" x14ac:dyDescent="0.3">
      <c r="A209" s="50"/>
      <c r="B209" s="50"/>
      <c r="C209" s="24"/>
      <c r="D209" s="24"/>
      <c r="E209" s="24"/>
      <c r="F209" s="24"/>
      <c r="G209" s="63"/>
      <c r="H209" s="24"/>
      <c r="I209" s="24"/>
      <c r="J209" s="24"/>
      <c r="K209" s="24"/>
      <c r="L209" s="63"/>
      <c r="M209" s="24"/>
      <c r="N209" s="24"/>
      <c r="O209" s="24"/>
      <c r="P209" s="24"/>
      <c r="Q209" s="63"/>
      <c r="R209" s="24"/>
      <c r="S209" s="24"/>
      <c r="T209" s="24"/>
      <c r="U209" s="24"/>
      <c r="V209" s="63"/>
      <c r="W209" s="24"/>
      <c r="X209" s="24"/>
      <c r="Y209" s="24"/>
      <c r="Z209" s="24"/>
      <c r="AA209" s="63"/>
      <c r="AB209" s="24"/>
      <c r="AC209" s="24"/>
      <c r="AD209" s="24"/>
      <c r="AE209" s="24"/>
      <c r="AF209" s="63"/>
      <c r="AG209" s="24"/>
      <c r="AH209" s="24"/>
      <c r="AI209" s="24"/>
      <c r="AJ209" s="24"/>
      <c r="AK209" s="63"/>
      <c r="AL209" s="24"/>
      <c r="AM209" s="24"/>
      <c r="AN209" s="24"/>
      <c r="AO209" s="24"/>
      <c r="AP209" s="63"/>
      <c r="AQ209" s="24"/>
      <c r="AR209" s="24"/>
      <c r="AS209" s="24"/>
      <c r="AT209" s="24"/>
      <c r="AU209" s="63"/>
      <c r="AV209" s="24"/>
      <c r="AW209" s="24"/>
      <c r="AX209" s="36"/>
      <c r="AY209" s="24"/>
      <c r="AZ209" s="64"/>
    </row>
    <row r="210" spans="1:52" ht="12" customHeight="1" x14ac:dyDescent="0.3">
      <c r="A210" s="51"/>
      <c r="B210" s="49" t="s">
        <v>199</v>
      </c>
      <c r="C210" s="53">
        <f t="shared" ref="C210:D210" si="697">SUM(C174:C209)</f>
        <v>0</v>
      </c>
      <c r="D210" s="53">
        <f t="shared" si="697"/>
        <v>4710674.34</v>
      </c>
      <c r="E210" s="53"/>
      <c r="F210" s="53">
        <f>SUM(C210:E210)</f>
        <v>4710674.34</v>
      </c>
      <c r="G210" s="79"/>
      <c r="H210" s="53">
        <f t="shared" ref="H210:I210" si="698">SUM(H174:H209)</f>
        <v>0</v>
      </c>
      <c r="I210" s="53">
        <f t="shared" si="698"/>
        <v>5047186.7191740833</v>
      </c>
      <c r="J210" s="53"/>
      <c r="K210" s="53">
        <f>SUM(H210:J210)</f>
        <v>5047186.7191740833</v>
      </c>
      <c r="L210" s="79"/>
      <c r="M210" s="53">
        <f t="shared" ref="M210:N210" si="699">INDEX($H210:$J210,1,MATCH(M$8,$H$8:$J$8,0))-INDEX($C210:$E210,1,MATCH(M$8,$C$8:$E$8,0))</f>
        <v>0</v>
      </c>
      <c r="N210" s="53">
        <f t="shared" si="699"/>
        <v>336512.37917408347</v>
      </c>
      <c r="O210" s="53"/>
      <c r="P210" s="53">
        <f>SUM(M210:O210)</f>
        <v>336512.37917408347</v>
      </c>
      <c r="Q210" s="79"/>
      <c r="R210" s="53">
        <f t="shared" ref="R210:S210" si="700">SUM(R174:R209)</f>
        <v>0</v>
      </c>
      <c r="S210" s="53">
        <f t="shared" si="700"/>
        <v>4718380.5</v>
      </c>
      <c r="T210" s="53"/>
      <c r="U210" s="53">
        <f>SUM(R210:T210)</f>
        <v>4718380.5</v>
      </c>
      <c r="V210" s="79"/>
      <c r="W210" s="53">
        <f t="shared" ref="W210:X210" si="701">SUM(W174:W209)</f>
        <v>0</v>
      </c>
      <c r="X210" s="53">
        <f t="shared" si="701"/>
        <v>4713779.2984615387</v>
      </c>
      <c r="Y210" s="53"/>
      <c r="Z210" s="53">
        <f>SUM(W210:Y210)</f>
        <v>4713779.2984615387</v>
      </c>
      <c r="AA210" s="79"/>
      <c r="AB210" s="53">
        <f t="shared" ref="AB210:AC210" si="702">INDEX($W210:$Y210,1,MATCH(AB$8,$W$8:$Y$8,0))-INDEX($R210:$T210,1,MATCH(AB$8,$R$8:$T$8,0))</f>
        <v>0</v>
      </c>
      <c r="AC210" s="53">
        <f t="shared" si="702"/>
        <v>-4601.2015384612605</v>
      </c>
      <c r="AD210" s="53"/>
      <c r="AE210" s="53">
        <f>SUM(AB210:AD210)</f>
        <v>-4601.2015384612605</v>
      </c>
      <c r="AF210" s="79"/>
      <c r="AG210" s="53">
        <f t="shared" ref="AG210:AH210" si="703">SUM(AG174:AG209)</f>
        <v>0</v>
      </c>
      <c r="AH210" s="53">
        <f t="shared" si="703"/>
        <v>4853774.9730461538</v>
      </c>
      <c r="AI210" s="53"/>
      <c r="AJ210" s="53">
        <f>SUM(AG210:AI210)</f>
        <v>4853774.9730461538</v>
      </c>
      <c r="AK210" s="79"/>
      <c r="AL210" s="53">
        <f t="shared" ref="AL210:AM210" si="704">SUM(AL174:AL209)</f>
        <v>0</v>
      </c>
      <c r="AM210" s="53">
        <f t="shared" si="704"/>
        <v>4997956.3408246152</v>
      </c>
      <c r="AN210" s="53"/>
      <c r="AO210" s="53">
        <f>SUM(AL210:AN210)</f>
        <v>4997956.3408246152</v>
      </c>
      <c r="AP210" s="79"/>
      <c r="AQ210" s="53">
        <f t="shared" ref="AQ210:AR210" si="705">SUM(AQ174:AQ209)</f>
        <v>0</v>
      </c>
      <c r="AR210" s="53">
        <f t="shared" si="705"/>
        <v>5146448.8308223011</v>
      </c>
      <c r="AS210" s="53"/>
      <c r="AT210" s="53">
        <f>SUM(AQ210:AS210)</f>
        <v>5146448.8308223011</v>
      </c>
      <c r="AU210" s="79"/>
      <c r="AV210" s="53">
        <f t="shared" ref="AV210:AW210" si="706">SUM(AV174:AV209)</f>
        <v>0</v>
      </c>
      <c r="AW210" s="53">
        <f t="shared" si="706"/>
        <v>5299381.6335176434</v>
      </c>
      <c r="AX210" s="80"/>
      <c r="AY210" s="53">
        <f>SUM(AV210:AX210)</f>
        <v>5299381.6335176434</v>
      </c>
      <c r="AZ210" s="81"/>
    </row>
    <row r="211" spans="1:52" ht="12" customHeight="1" x14ac:dyDescent="0.3">
      <c r="A211" s="51"/>
      <c r="B211" s="49"/>
      <c r="C211" s="24"/>
      <c r="D211" s="24"/>
      <c r="E211" s="24"/>
      <c r="F211" s="24"/>
      <c r="G211" s="63"/>
      <c r="H211" s="24"/>
      <c r="I211" s="24"/>
      <c r="J211" s="24"/>
      <c r="K211" s="24"/>
      <c r="L211" s="63"/>
      <c r="M211" s="24"/>
      <c r="N211" s="24"/>
      <c r="O211" s="24"/>
      <c r="P211" s="24"/>
      <c r="Q211" s="63"/>
      <c r="R211" s="24"/>
      <c r="S211" s="24"/>
      <c r="T211" s="24"/>
      <c r="U211" s="24"/>
      <c r="V211" s="63"/>
      <c r="W211" s="24"/>
      <c r="X211" s="24"/>
      <c r="Y211" s="24"/>
      <c r="Z211" s="24"/>
      <c r="AA211" s="63"/>
      <c r="AB211" s="24"/>
      <c r="AC211" s="24"/>
      <c r="AD211" s="24"/>
      <c r="AE211" s="24"/>
      <c r="AF211" s="63"/>
      <c r="AG211" s="24"/>
      <c r="AH211" s="24"/>
      <c r="AI211" s="24"/>
      <c r="AJ211" s="24"/>
      <c r="AK211" s="63"/>
      <c r="AL211" s="24"/>
      <c r="AM211" s="24"/>
      <c r="AN211" s="24"/>
      <c r="AO211" s="24"/>
      <c r="AP211" s="63"/>
      <c r="AQ211" s="24"/>
      <c r="AR211" s="24"/>
      <c r="AS211" s="24"/>
      <c r="AT211" s="24"/>
      <c r="AU211" s="63"/>
      <c r="AV211" s="24"/>
      <c r="AW211" s="24"/>
      <c r="AX211" s="36"/>
      <c r="AY211" s="24"/>
      <c r="AZ211" s="64"/>
    </row>
    <row r="212" spans="1:52" ht="12" customHeight="1" x14ac:dyDescent="0.3">
      <c r="A212" s="49" t="s">
        <v>22</v>
      </c>
      <c r="B212" s="30"/>
      <c r="C212" s="24"/>
      <c r="D212" s="24"/>
      <c r="E212" s="24"/>
      <c r="F212" s="24"/>
      <c r="G212" s="63"/>
      <c r="H212" s="24"/>
      <c r="I212" s="24"/>
      <c r="J212" s="24"/>
      <c r="K212" s="24"/>
      <c r="L212" s="63"/>
      <c r="M212" s="24"/>
      <c r="N212" s="24"/>
      <c r="O212" s="24"/>
      <c r="P212" s="24"/>
      <c r="Q212" s="63"/>
      <c r="R212" s="24"/>
      <c r="S212" s="24"/>
      <c r="T212" s="24"/>
      <c r="U212" s="24"/>
      <c r="V212" s="63"/>
      <c r="W212" s="24"/>
      <c r="X212" s="24"/>
      <c r="Y212" s="24"/>
      <c r="Z212" s="24"/>
      <c r="AA212" s="63"/>
      <c r="AB212" s="24"/>
      <c r="AC212" s="24"/>
      <c r="AD212" s="24"/>
      <c r="AE212" s="24"/>
      <c r="AF212" s="63"/>
      <c r="AG212" s="24"/>
      <c r="AH212" s="24"/>
      <c r="AI212" s="24"/>
      <c r="AJ212" s="24"/>
      <c r="AK212" s="63"/>
      <c r="AL212" s="24"/>
      <c r="AM212" s="24"/>
      <c r="AN212" s="24"/>
      <c r="AO212" s="24"/>
      <c r="AP212" s="63"/>
      <c r="AQ212" s="24"/>
      <c r="AR212" s="24"/>
      <c r="AS212" s="24"/>
      <c r="AT212" s="24"/>
      <c r="AU212" s="63"/>
      <c r="AV212" s="24"/>
      <c r="AW212" s="24"/>
      <c r="AX212" s="36"/>
      <c r="AY212" s="24"/>
      <c r="AZ212" s="64"/>
    </row>
    <row r="213" spans="1:52" ht="12" hidden="1" customHeight="1" x14ac:dyDescent="0.3">
      <c r="A213" s="50" t="s">
        <v>74</v>
      </c>
      <c r="B213" s="20"/>
      <c r="C213" s="24"/>
      <c r="D213" s="24"/>
      <c r="E213" s="24"/>
      <c r="F213" s="24">
        <f t="shared" ref="F213:F245" si="707">SUM(C213:E213)</f>
        <v>0</v>
      </c>
      <c r="G213" s="63"/>
      <c r="H213" s="24"/>
      <c r="I213" s="24"/>
      <c r="J213" s="24"/>
      <c r="K213" s="24">
        <f t="shared" ref="K213:K245" si="708">SUM(H213:J213)</f>
        <v>0</v>
      </c>
      <c r="L213" s="63"/>
      <c r="M213" s="24">
        <f t="shared" ref="M213:N213" si="709">INDEX($H213:$J213,1,MATCH(M$8,$H$8:$J$8,0))-INDEX($C213:$E213,1,MATCH(M$8,$C$8:$E$8,0))</f>
        <v>0</v>
      </c>
      <c r="N213" s="24">
        <f t="shared" si="709"/>
        <v>0</v>
      </c>
      <c r="O213" s="24"/>
      <c r="P213" s="24">
        <f t="shared" ref="P213:P245" si="710">SUM(M213:O213)</f>
        <v>0</v>
      </c>
      <c r="Q213" s="63"/>
      <c r="R213" s="24"/>
      <c r="S213" s="24"/>
      <c r="T213" s="24"/>
      <c r="U213" s="24">
        <f t="shared" ref="U213:U245" si="711">SUM(R213:T213)</f>
        <v>0</v>
      </c>
      <c r="V213" s="63"/>
      <c r="W213" s="24"/>
      <c r="X213" s="24"/>
      <c r="Y213" s="24"/>
      <c r="Z213" s="24">
        <f t="shared" ref="Z213:Z245" si="712">SUM(W213:Y213)</f>
        <v>0</v>
      </c>
      <c r="AA213" s="63"/>
      <c r="AB213" s="24">
        <f t="shared" ref="AB213:AC213" si="713">INDEX($W213:$Y213,1,MATCH(AB$8,$W$8:$Y$8,0))-INDEX($R213:$T213,1,MATCH(AB$8,$R$8:$T$8,0))</f>
        <v>0</v>
      </c>
      <c r="AC213" s="24">
        <f t="shared" si="713"/>
        <v>0</v>
      </c>
      <c r="AD213" s="24"/>
      <c r="AE213" s="24">
        <f t="shared" ref="AE213:AE245" si="714">SUM(AB213:AD213)</f>
        <v>0</v>
      </c>
      <c r="AF213" s="63"/>
      <c r="AG213" s="24"/>
      <c r="AH213" s="24"/>
      <c r="AI213" s="24"/>
      <c r="AJ213" s="24">
        <f t="shared" ref="AJ213:AJ245" si="715">SUM(AG213:AI213)</f>
        <v>0</v>
      </c>
      <c r="AK213" s="63"/>
      <c r="AL213" s="24"/>
      <c r="AM213" s="24"/>
      <c r="AN213" s="24"/>
      <c r="AO213" s="24">
        <f t="shared" ref="AO213:AO245" si="716">SUM(AL213:AN213)</f>
        <v>0</v>
      </c>
      <c r="AP213" s="63"/>
      <c r="AQ213" s="24"/>
      <c r="AR213" s="24"/>
      <c r="AS213" s="24"/>
      <c r="AT213" s="24">
        <f t="shared" ref="AT213:AT245" si="717">SUM(AQ213:AS213)</f>
        <v>0</v>
      </c>
      <c r="AU213" s="63"/>
      <c r="AV213" s="24"/>
      <c r="AW213" s="24"/>
      <c r="AX213" s="36"/>
      <c r="AY213" s="24">
        <f t="shared" ref="AY213:AY245" si="718">SUM(AV213:AX213)</f>
        <v>0</v>
      </c>
      <c r="AZ213" s="64"/>
    </row>
    <row r="214" spans="1:52" ht="12" hidden="1" customHeight="1" x14ac:dyDescent="0.3">
      <c r="A214" s="50">
        <v>47000</v>
      </c>
      <c r="B214" s="20" t="s">
        <v>200</v>
      </c>
      <c r="C214" s="24"/>
      <c r="D214" s="24">
        <v>0</v>
      </c>
      <c r="E214" s="24"/>
      <c r="F214" s="24">
        <f t="shared" si="707"/>
        <v>0</v>
      </c>
      <c r="G214" s="63"/>
      <c r="H214" s="24"/>
      <c r="I214" s="24">
        <v>0</v>
      </c>
      <c r="J214" s="24"/>
      <c r="K214" s="24">
        <f t="shared" si="708"/>
        <v>0</v>
      </c>
      <c r="L214" s="63"/>
      <c r="M214" s="24">
        <f t="shared" ref="M214:N214" si="719">INDEX($H214:$J214,1,MATCH(M$8,$H$8:$J$8,0))-INDEX($C214:$E214,1,MATCH(M$8,$C$8:$E$8,0))</f>
        <v>0</v>
      </c>
      <c r="N214" s="24">
        <f t="shared" si="719"/>
        <v>0</v>
      </c>
      <c r="O214" s="24"/>
      <c r="P214" s="24">
        <f t="shared" si="710"/>
        <v>0</v>
      </c>
      <c r="Q214" s="63"/>
      <c r="R214" s="24"/>
      <c r="S214" s="24">
        <v>0</v>
      </c>
      <c r="T214" s="24"/>
      <c r="U214" s="24">
        <f t="shared" si="711"/>
        <v>0</v>
      </c>
      <c r="V214" s="63"/>
      <c r="W214" s="24"/>
      <c r="X214" s="24">
        <v>0</v>
      </c>
      <c r="Y214" s="24"/>
      <c r="Z214" s="24">
        <f t="shared" si="712"/>
        <v>0</v>
      </c>
      <c r="AA214" s="63"/>
      <c r="AB214" s="24">
        <f t="shared" ref="AB214:AC214" si="720">INDEX($W214:$Y214,1,MATCH(AB$8,$W$8:$Y$8,0))-INDEX($R214:$T214,1,MATCH(AB$8,$R$8:$T$8,0))</f>
        <v>0</v>
      </c>
      <c r="AC214" s="24">
        <f t="shared" si="720"/>
        <v>0</v>
      </c>
      <c r="AD214" s="24"/>
      <c r="AE214" s="24">
        <f t="shared" si="714"/>
        <v>0</v>
      </c>
      <c r="AF214" s="63"/>
      <c r="AG214" s="24"/>
      <c r="AH214" s="24">
        <v>0</v>
      </c>
      <c r="AI214" s="24"/>
      <c r="AJ214" s="24">
        <f t="shared" si="715"/>
        <v>0</v>
      </c>
      <c r="AK214" s="63"/>
      <c r="AL214" s="24"/>
      <c r="AM214" s="24">
        <v>0</v>
      </c>
      <c r="AN214" s="24"/>
      <c r="AO214" s="24">
        <f t="shared" si="716"/>
        <v>0</v>
      </c>
      <c r="AP214" s="63"/>
      <c r="AQ214" s="24"/>
      <c r="AR214" s="24">
        <v>0</v>
      </c>
      <c r="AS214" s="24"/>
      <c r="AT214" s="24">
        <f t="shared" si="717"/>
        <v>0</v>
      </c>
      <c r="AU214" s="63"/>
      <c r="AV214" s="24"/>
      <c r="AW214" s="24">
        <v>0</v>
      </c>
      <c r="AX214" s="36"/>
      <c r="AY214" s="24">
        <f t="shared" si="718"/>
        <v>0</v>
      </c>
      <c r="AZ214" s="64"/>
    </row>
    <row r="215" spans="1:52" ht="12" hidden="1" customHeight="1" x14ac:dyDescent="0.3">
      <c r="A215" s="50">
        <v>47100</v>
      </c>
      <c r="B215" s="20" t="s">
        <v>201</v>
      </c>
      <c r="C215" s="24"/>
      <c r="D215" s="24">
        <v>0</v>
      </c>
      <c r="E215" s="24"/>
      <c r="F215" s="24">
        <f t="shared" si="707"/>
        <v>0</v>
      </c>
      <c r="G215" s="63"/>
      <c r="H215" s="24"/>
      <c r="I215" s="24">
        <v>0</v>
      </c>
      <c r="J215" s="24"/>
      <c r="K215" s="24">
        <f t="shared" si="708"/>
        <v>0</v>
      </c>
      <c r="L215" s="63"/>
      <c r="M215" s="24">
        <f t="shared" ref="M215:N215" si="721">INDEX($H215:$J215,1,MATCH(M$8,$H$8:$J$8,0))-INDEX($C215:$E215,1,MATCH(M$8,$C$8:$E$8,0))</f>
        <v>0</v>
      </c>
      <c r="N215" s="24">
        <f t="shared" si="721"/>
        <v>0</v>
      </c>
      <c r="O215" s="24"/>
      <c r="P215" s="24">
        <f t="shared" si="710"/>
        <v>0</v>
      </c>
      <c r="Q215" s="63"/>
      <c r="R215" s="24"/>
      <c r="S215" s="24">
        <v>0</v>
      </c>
      <c r="T215" s="24"/>
      <c r="U215" s="24">
        <f t="shared" si="711"/>
        <v>0</v>
      </c>
      <c r="V215" s="63"/>
      <c r="W215" s="24"/>
      <c r="X215" s="24">
        <v>0</v>
      </c>
      <c r="Y215" s="24"/>
      <c r="Z215" s="24">
        <f t="shared" si="712"/>
        <v>0</v>
      </c>
      <c r="AA215" s="63"/>
      <c r="AB215" s="24">
        <f t="shared" ref="AB215:AC215" si="722">INDEX($W215:$Y215,1,MATCH(AB$8,$W$8:$Y$8,0))-INDEX($R215:$T215,1,MATCH(AB$8,$R$8:$T$8,0))</f>
        <v>0</v>
      </c>
      <c r="AC215" s="24">
        <f t="shared" si="722"/>
        <v>0</v>
      </c>
      <c r="AD215" s="24"/>
      <c r="AE215" s="24">
        <f t="shared" si="714"/>
        <v>0</v>
      </c>
      <c r="AF215" s="63"/>
      <c r="AG215" s="24"/>
      <c r="AH215" s="24">
        <v>0</v>
      </c>
      <c r="AI215" s="24"/>
      <c r="AJ215" s="24">
        <f t="shared" si="715"/>
        <v>0</v>
      </c>
      <c r="AK215" s="63"/>
      <c r="AL215" s="24"/>
      <c r="AM215" s="24">
        <v>0</v>
      </c>
      <c r="AN215" s="24"/>
      <c r="AO215" s="24">
        <f t="shared" si="716"/>
        <v>0</v>
      </c>
      <c r="AP215" s="63"/>
      <c r="AQ215" s="24"/>
      <c r="AR215" s="24">
        <v>0</v>
      </c>
      <c r="AS215" s="24"/>
      <c r="AT215" s="24">
        <f t="shared" si="717"/>
        <v>0</v>
      </c>
      <c r="AU215" s="63"/>
      <c r="AV215" s="24"/>
      <c r="AW215" s="24">
        <v>0</v>
      </c>
      <c r="AX215" s="36"/>
      <c r="AY215" s="24">
        <f t="shared" si="718"/>
        <v>0</v>
      </c>
      <c r="AZ215" s="64"/>
    </row>
    <row r="216" spans="1:52" ht="12" hidden="1" customHeight="1" x14ac:dyDescent="0.3">
      <c r="A216" s="50">
        <v>47100.1</v>
      </c>
      <c r="B216" s="20" t="s">
        <v>202</v>
      </c>
      <c r="C216" s="24"/>
      <c r="D216" s="24">
        <v>0</v>
      </c>
      <c r="E216" s="24"/>
      <c r="F216" s="24">
        <f t="shared" si="707"/>
        <v>0</v>
      </c>
      <c r="G216" s="63"/>
      <c r="H216" s="24"/>
      <c r="I216" s="24">
        <v>0</v>
      </c>
      <c r="J216" s="24"/>
      <c r="K216" s="24">
        <f t="shared" si="708"/>
        <v>0</v>
      </c>
      <c r="L216" s="63"/>
      <c r="M216" s="24">
        <f t="shared" ref="M216:N216" si="723">INDEX($H216:$J216,1,MATCH(M$8,$H$8:$J$8,0))-INDEX($C216:$E216,1,MATCH(M$8,$C$8:$E$8,0))</f>
        <v>0</v>
      </c>
      <c r="N216" s="24">
        <f t="shared" si="723"/>
        <v>0</v>
      </c>
      <c r="O216" s="24"/>
      <c r="P216" s="24">
        <f t="shared" si="710"/>
        <v>0</v>
      </c>
      <c r="Q216" s="63"/>
      <c r="R216" s="24"/>
      <c r="S216" s="24">
        <v>0</v>
      </c>
      <c r="T216" s="24"/>
      <c r="U216" s="24">
        <f t="shared" si="711"/>
        <v>0</v>
      </c>
      <c r="V216" s="63"/>
      <c r="W216" s="24"/>
      <c r="X216" s="24">
        <v>0</v>
      </c>
      <c r="Y216" s="24"/>
      <c r="Z216" s="24">
        <f t="shared" si="712"/>
        <v>0</v>
      </c>
      <c r="AA216" s="63"/>
      <c r="AB216" s="24">
        <f t="shared" ref="AB216:AC216" si="724">INDEX($W216:$Y216,1,MATCH(AB$8,$W$8:$Y$8,0))-INDEX($R216:$T216,1,MATCH(AB$8,$R$8:$T$8,0))</f>
        <v>0</v>
      </c>
      <c r="AC216" s="24">
        <f t="shared" si="724"/>
        <v>0</v>
      </c>
      <c r="AD216" s="24"/>
      <c r="AE216" s="24">
        <f t="shared" si="714"/>
        <v>0</v>
      </c>
      <c r="AF216" s="63"/>
      <c r="AG216" s="24"/>
      <c r="AH216" s="24">
        <v>0</v>
      </c>
      <c r="AI216" s="24"/>
      <c r="AJ216" s="24">
        <f t="shared" si="715"/>
        <v>0</v>
      </c>
      <c r="AK216" s="63"/>
      <c r="AL216" s="24"/>
      <c r="AM216" s="24">
        <v>0</v>
      </c>
      <c r="AN216" s="24"/>
      <c r="AO216" s="24">
        <f t="shared" si="716"/>
        <v>0</v>
      </c>
      <c r="AP216" s="63"/>
      <c r="AQ216" s="24"/>
      <c r="AR216" s="24">
        <v>0</v>
      </c>
      <c r="AS216" s="24"/>
      <c r="AT216" s="24">
        <f t="shared" si="717"/>
        <v>0</v>
      </c>
      <c r="AU216" s="63"/>
      <c r="AV216" s="24"/>
      <c r="AW216" s="24">
        <v>0</v>
      </c>
      <c r="AX216" s="36"/>
      <c r="AY216" s="24">
        <f t="shared" si="718"/>
        <v>0</v>
      </c>
      <c r="AZ216" s="64"/>
    </row>
    <row r="217" spans="1:52" ht="12" hidden="1" customHeight="1" x14ac:dyDescent="0.3">
      <c r="A217" s="50">
        <v>47100.2</v>
      </c>
      <c r="B217" s="20" t="s">
        <v>203</v>
      </c>
      <c r="C217" s="24"/>
      <c r="D217" s="24">
        <v>0</v>
      </c>
      <c r="E217" s="24"/>
      <c r="F217" s="24">
        <f t="shared" si="707"/>
        <v>0</v>
      </c>
      <c r="G217" s="63"/>
      <c r="H217" s="24"/>
      <c r="I217" s="24">
        <v>0</v>
      </c>
      <c r="J217" s="24"/>
      <c r="K217" s="24">
        <f t="shared" si="708"/>
        <v>0</v>
      </c>
      <c r="L217" s="63"/>
      <c r="M217" s="24">
        <f t="shared" ref="M217:N217" si="725">INDEX($H217:$J217,1,MATCH(M$8,$H$8:$J$8,0))-INDEX($C217:$E217,1,MATCH(M$8,$C$8:$E$8,0))</f>
        <v>0</v>
      </c>
      <c r="N217" s="24">
        <f t="shared" si="725"/>
        <v>0</v>
      </c>
      <c r="O217" s="24"/>
      <c r="P217" s="24">
        <f t="shared" si="710"/>
        <v>0</v>
      </c>
      <c r="Q217" s="63"/>
      <c r="R217" s="24"/>
      <c r="S217" s="24">
        <v>0</v>
      </c>
      <c r="T217" s="24"/>
      <c r="U217" s="24">
        <f t="shared" si="711"/>
        <v>0</v>
      </c>
      <c r="V217" s="63"/>
      <c r="W217" s="24"/>
      <c r="X217" s="24">
        <v>0</v>
      </c>
      <c r="Y217" s="24"/>
      <c r="Z217" s="24">
        <f t="shared" si="712"/>
        <v>0</v>
      </c>
      <c r="AA217" s="63"/>
      <c r="AB217" s="24">
        <f t="shared" ref="AB217:AC217" si="726">INDEX($W217:$Y217,1,MATCH(AB$8,$W$8:$Y$8,0))-INDEX($R217:$T217,1,MATCH(AB$8,$R$8:$T$8,0))</f>
        <v>0</v>
      </c>
      <c r="AC217" s="24">
        <f t="shared" si="726"/>
        <v>0</v>
      </c>
      <c r="AD217" s="24"/>
      <c r="AE217" s="24">
        <f t="shared" si="714"/>
        <v>0</v>
      </c>
      <c r="AF217" s="63"/>
      <c r="AG217" s="24"/>
      <c r="AH217" s="24">
        <v>0</v>
      </c>
      <c r="AI217" s="24"/>
      <c r="AJ217" s="24">
        <f t="shared" si="715"/>
        <v>0</v>
      </c>
      <c r="AK217" s="63"/>
      <c r="AL217" s="24"/>
      <c r="AM217" s="24">
        <v>0</v>
      </c>
      <c r="AN217" s="24"/>
      <c r="AO217" s="24">
        <f t="shared" si="716"/>
        <v>0</v>
      </c>
      <c r="AP217" s="63"/>
      <c r="AQ217" s="24"/>
      <c r="AR217" s="24">
        <v>0</v>
      </c>
      <c r="AS217" s="24"/>
      <c r="AT217" s="24">
        <f t="shared" si="717"/>
        <v>0</v>
      </c>
      <c r="AU217" s="63"/>
      <c r="AV217" s="24"/>
      <c r="AW217" s="24">
        <v>0</v>
      </c>
      <c r="AX217" s="36"/>
      <c r="AY217" s="24">
        <f t="shared" si="718"/>
        <v>0</v>
      </c>
      <c r="AZ217" s="64"/>
    </row>
    <row r="218" spans="1:52" ht="12" customHeight="1" x14ac:dyDescent="0.3">
      <c r="A218" s="50">
        <v>47111</v>
      </c>
      <c r="B218" s="20" t="s">
        <v>204</v>
      </c>
      <c r="C218" s="24"/>
      <c r="D218" s="24">
        <v>1884.6</v>
      </c>
      <c r="E218" s="24"/>
      <c r="F218" s="24">
        <f t="shared" si="707"/>
        <v>1884.6</v>
      </c>
      <c r="G218" s="63"/>
      <c r="H218" s="24"/>
      <c r="I218" s="24">
        <v>1884.6</v>
      </c>
      <c r="J218" s="24"/>
      <c r="K218" s="24">
        <f t="shared" si="708"/>
        <v>1884.6</v>
      </c>
      <c r="L218" s="63"/>
      <c r="M218" s="24">
        <f t="shared" ref="M218:N218" si="727">INDEX($H218:$J218,1,MATCH(M$8,$H$8:$J$8,0))-INDEX($C218:$E218,1,MATCH(M$8,$C$8:$E$8,0))</f>
        <v>0</v>
      </c>
      <c r="N218" s="24">
        <f t="shared" si="727"/>
        <v>0</v>
      </c>
      <c r="O218" s="24"/>
      <c r="P218" s="24">
        <f t="shared" si="710"/>
        <v>0</v>
      </c>
      <c r="Q218" s="63"/>
      <c r="R218" s="24"/>
      <c r="S218" s="24">
        <v>0</v>
      </c>
      <c r="T218" s="24"/>
      <c r="U218" s="24">
        <f t="shared" si="711"/>
        <v>0</v>
      </c>
      <c r="V218" s="63"/>
      <c r="W218" s="24"/>
      <c r="X218" s="24">
        <v>161907.03051428599</v>
      </c>
      <c r="Y218" s="24"/>
      <c r="Z218" s="24">
        <f t="shared" si="712"/>
        <v>161907.03051428599</v>
      </c>
      <c r="AA218" s="63"/>
      <c r="AB218" s="24">
        <f t="shared" ref="AB218:AC218" si="728">INDEX($W218:$Y218,1,MATCH(AB$8,$W$8:$Y$8,0))-INDEX($R218:$T218,1,MATCH(AB$8,$R$8:$T$8,0))</f>
        <v>0</v>
      </c>
      <c r="AC218" s="24">
        <f t="shared" si="728"/>
        <v>161907.03051428599</v>
      </c>
      <c r="AD218" s="24"/>
      <c r="AE218" s="24">
        <f t="shared" si="714"/>
        <v>161907.03051428599</v>
      </c>
      <c r="AF218" s="63"/>
      <c r="AG218" s="24"/>
      <c r="AH218" s="24">
        <v>161907.03051428599</v>
      </c>
      <c r="AI218" s="24"/>
      <c r="AJ218" s="24">
        <f t="shared" si="715"/>
        <v>161907.03051428599</v>
      </c>
      <c r="AK218" s="63"/>
      <c r="AL218" s="24"/>
      <c r="AM218" s="24">
        <v>161907.03051428599</v>
      </c>
      <c r="AN218" s="24"/>
      <c r="AO218" s="24">
        <f t="shared" si="716"/>
        <v>161907.03051428599</v>
      </c>
      <c r="AP218" s="63"/>
      <c r="AQ218" s="24"/>
      <c r="AR218" s="24">
        <v>161907.03051428599</v>
      </c>
      <c r="AS218" s="24"/>
      <c r="AT218" s="24">
        <f t="shared" si="717"/>
        <v>161907.03051428599</v>
      </c>
      <c r="AU218" s="63"/>
      <c r="AV218" s="24"/>
      <c r="AW218" s="24">
        <v>161907.03051428599</v>
      </c>
      <c r="AX218" s="36"/>
      <c r="AY218" s="24">
        <f t="shared" si="718"/>
        <v>161907.03051428599</v>
      </c>
      <c r="AZ218" s="64"/>
    </row>
    <row r="219" spans="1:52" ht="12" hidden="1" customHeight="1" x14ac:dyDescent="0.3">
      <c r="A219" s="50">
        <v>47112</v>
      </c>
      <c r="B219" s="20" t="s">
        <v>206</v>
      </c>
      <c r="C219" s="24"/>
      <c r="D219" s="24">
        <v>0</v>
      </c>
      <c r="E219" s="24"/>
      <c r="F219" s="24">
        <f t="shared" si="707"/>
        <v>0</v>
      </c>
      <c r="G219" s="63"/>
      <c r="H219" s="24"/>
      <c r="I219" s="24">
        <v>0</v>
      </c>
      <c r="J219" s="24"/>
      <c r="K219" s="24">
        <f t="shared" si="708"/>
        <v>0</v>
      </c>
      <c r="L219" s="63"/>
      <c r="M219" s="24">
        <f t="shared" ref="M219:N219" si="729">INDEX($H219:$J219,1,MATCH(M$8,$H$8:$J$8,0))-INDEX($C219:$E219,1,MATCH(M$8,$C$8:$E$8,0))</f>
        <v>0</v>
      </c>
      <c r="N219" s="24">
        <f t="shared" si="729"/>
        <v>0</v>
      </c>
      <c r="O219" s="24"/>
      <c r="P219" s="24">
        <f t="shared" si="710"/>
        <v>0</v>
      </c>
      <c r="Q219" s="63"/>
      <c r="R219" s="24"/>
      <c r="S219" s="24">
        <v>0</v>
      </c>
      <c r="T219" s="24"/>
      <c r="U219" s="24">
        <f t="shared" si="711"/>
        <v>0</v>
      </c>
      <c r="V219" s="63"/>
      <c r="W219" s="24"/>
      <c r="X219" s="24">
        <v>0</v>
      </c>
      <c r="Y219" s="24"/>
      <c r="Z219" s="24">
        <f t="shared" si="712"/>
        <v>0</v>
      </c>
      <c r="AA219" s="63"/>
      <c r="AB219" s="24">
        <f t="shared" ref="AB219:AC219" si="730">INDEX($W219:$Y219,1,MATCH(AB$8,$W$8:$Y$8,0))-INDEX($R219:$T219,1,MATCH(AB$8,$R$8:$T$8,0))</f>
        <v>0</v>
      </c>
      <c r="AC219" s="24">
        <f t="shared" si="730"/>
        <v>0</v>
      </c>
      <c r="AD219" s="24"/>
      <c r="AE219" s="24">
        <f t="shared" si="714"/>
        <v>0</v>
      </c>
      <c r="AF219" s="63"/>
      <c r="AG219" s="24"/>
      <c r="AH219" s="24">
        <v>0</v>
      </c>
      <c r="AI219" s="24"/>
      <c r="AJ219" s="24">
        <f t="shared" si="715"/>
        <v>0</v>
      </c>
      <c r="AK219" s="63"/>
      <c r="AL219" s="24"/>
      <c r="AM219" s="24">
        <v>0</v>
      </c>
      <c r="AN219" s="24"/>
      <c r="AO219" s="24">
        <f t="shared" si="716"/>
        <v>0</v>
      </c>
      <c r="AP219" s="63"/>
      <c r="AQ219" s="24"/>
      <c r="AR219" s="24">
        <v>0</v>
      </c>
      <c r="AS219" s="24"/>
      <c r="AT219" s="24">
        <f t="shared" si="717"/>
        <v>0</v>
      </c>
      <c r="AU219" s="63"/>
      <c r="AV219" s="24"/>
      <c r="AW219" s="24">
        <v>0</v>
      </c>
      <c r="AX219" s="36"/>
      <c r="AY219" s="24">
        <f t="shared" si="718"/>
        <v>0</v>
      </c>
      <c r="AZ219" s="64"/>
    </row>
    <row r="220" spans="1:52" ht="12" customHeight="1" x14ac:dyDescent="0.3">
      <c r="A220" s="50">
        <v>47113</v>
      </c>
      <c r="B220" s="20" t="s">
        <v>207</v>
      </c>
      <c r="C220" s="24"/>
      <c r="D220" s="24">
        <v>1194.94</v>
      </c>
      <c r="E220" s="24"/>
      <c r="F220" s="24">
        <f t="shared" si="707"/>
        <v>1194.94</v>
      </c>
      <c r="G220" s="63"/>
      <c r="H220" s="24"/>
      <c r="I220" s="24">
        <v>1194.94</v>
      </c>
      <c r="J220" s="24"/>
      <c r="K220" s="24">
        <f t="shared" si="708"/>
        <v>1194.94</v>
      </c>
      <c r="L220" s="63"/>
      <c r="M220" s="24">
        <f t="shared" ref="M220:N220" si="731">INDEX($H220:$J220,1,MATCH(M$8,$H$8:$J$8,0))-INDEX($C220:$E220,1,MATCH(M$8,$C$8:$E$8,0))</f>
        <v>0</v>
      </c>
      <c r="N220" s="24">
        <f t="shared" si="731"/>
        <v>0</v>
      </c>
      <c r="O220" s="24"/>
      <c r="P220" s="24">
        <f t="shared" si="710"/>
        <v>0</v>
      </c>
      <c r="Q220" s="63"/>
      <c r="R220" s="24"/>
      <c r="S220" s="24">
        <v>0</v>
      </c>
      <c r="T220" s="24"/>
      <c r="U220" s="24">
        <f t="shared" si="711"/>
        <v>0</v>
      </c>
      <c r="V220" s="63"/>
      <c r="W220" s="24"/>
      <c r="X220" s="24">
        <v>102663</v>
      </c>
      <c r="Y220" s="24"/>
      <c r="Z220" s="24">
        <f t="shared" si="712"/>
        <v>102663</v>
      </c>
      <c r="AA220" s="63"/>
      <c r="AB220" s="24">
        <f t="shared" ref="AB220:AC220" si="732">INDEX($W220:$Y220,1,MATCH(AB$8,$W$8:$Y$8,0))-INDEX($R220:$T220,1,MATCH(AB$8,$R$8:$T$8,0))</f>
        <v>0</v>
      </c>
      <c r="AC220" s="24">
        <f t="shared" si="732"/>
        <v>102663</v>
      </c>
      <c r="AD220" s="24"/>
      <c r="AE220" s="24">
        <f t="shared" si="714"/>
        <v>102663</v>
      </c>
      <c r="AF220" s="63"/>
      <c r="AG220" s="24"/>
      <c r="AH220" s="24">
        <v>102663</v>
      </c>
      <c r="AI220" s="24"/>
      <c r="AJ220" s="24">
        <f t="shared" si="715"/>
        <v>102663</v>
      </c>
      <c r="AK220" s="63"/>
      <c r="AL220" s="24"/>
      <c r="AM220" s="24">
        <v>102663</v>
      </c>
      <c r="AN220" s="24"/>
      <c r="AO220" s="24">
        <f t="shared" si="716"/>
        <v>102663</v>
      </c>
      <c r="AP220" s="63"/>
      <c r="AQ220" s="24"/>
      <c r="AR220" s="24">
        <v>102663</v>
      </c>
      <c r="AS220" s="24"/>
      <c r="AT220" s="24">
        <f t="shared" si="717"/>
        <v>102663</v>
      </c>
      <c r="AU220" s="63"/>
      <c r="AV220" s="24"/>
      <c r="AW220" s="24">
        <v>102663</v>
      </c>
      <c r="AX220" s="36"/>
      <c r="AY220" s="24">
        <f t="shared" si="718"/>
        <v>102663</v>
      </c>
      <c r="AZ220" s="64"/>
    </row>
    <row r="221" spans="1:52" ht="12" customHeight="1" x14ac:dyDescent="0.3">
      <c r="A221" s="50">
        <v>47114</v>
      </c>
      <c r="B221" s="20" t="s">
        <v>208</v>
      </c>
      <c r="C221" s="24"/>
      <c r="D221" s="24">
        <v>0</v>
      </c>
      <c r="E221" s="24"/>
      <c r="F221" s="24">
        <f t="shared" si="707"/>
        <v>0</v>
      </c>
      <c r="G221" s="63"/>
      <c r="H221" s="24"/>
      <c r="I221" s="24">
        <v>0</v>
      </c>
      <c r="J221" s="24"/>
      <c r="K221" s="24">
        <f t="shared" si="708"/>
        <v>0</v>
      </c>
      <c r="L221" s="63"/>
      <c r="M221" s="24">
        <f t="shared" ref="M221:N221" si="733">INDEX($H221:$J221,1,MATCH(M$8,$H$8:$J$8,0))-INDEX($C221:$E221,1,MATCH(M$8,$C$8:$E$8,0))</f>
        <v>0</v>
      </c>
      <c r="N221" s="24">
        <f t="shared" si="733"/>
        <v>0</v>
      </c>
      <c r="O221" s="24"/>
      <c r="P221" s="24">
        <f t="shared" si="710"/>
        <v>0</v>
      </c>
      <c r="Q221" s="63"/>
      <c r="R221" s="24"/>
      <c r="S221" s="24">
        <v>50534.219870129898</v>
      </c>
      <c r="T221" s="24"/>
      <c r="U221" s="24">
        <f t="shared" si="711"/>
        <v>50534.219870129898</v>
      </c>
      <c r="V221" s="63"/>
      <c r="W221" s="24"/>
      <c r="X221" s="24">
        <v>48808.661142857098</v>
      </c>
      <c r="Y221" s="24"/>
      <c r="Z221" s="24">
        <f t="shared" si="712"/>
        <v>48808.661142857098</v>
      </c>
      <c r="AA221" s="63"/>
      <c r="AB221" s="24">
        <f t="shared" ref="AB221:AC221" si="734">INDEX($W221:$Y221,1,MATCH(AB$8,$W$8:$Y$8,0))-INDEX($R221:$T221,1,MATCH(AB$8,$R$8:$T$8,0))</f>
        <v>0</v>
      </c>
      <c r="AC221" s="24">
        <f t="shared" si="734"/>
        <v>-1725.5587272728008</v>
      </c>
      <c r="AD221" s="24"/>
      <c r="AE221" s="24">
        <f t="shared" si="714"/>
        <v>-1725.5587272728008</v>
      </c>
      <c r="AF221" s="63"/>
      <c r="AG221" s="24"/>
      <c r="AH221" s="24">
        <v>48808.661142857098</v>
      </c>
      <c r="AI221" s="24"/>
      <c r="AJ221" s="24">
        <f t="shared" si="715"/>
        <v>48808.661142857098</v>
      </c>
      <c r="AK221" s="63"/>
      <c r="AL221" s="24"/>
      <c r="AM221" s="24">
        <v>48808.661142857098</v>
      </c>
      <c r="AN221" s="24"/>
      <c r="AO221" s="24">
        <f t="shared" si="716"/>
        <v>48808.661142857098</v>
      </c>
      <c r="AP221" s="63"/>
      <c r="AQ221" s="24"/>
      <c r="AR221" s="24">
        <v>48808.661142857098</v>
      </c>
      <c r="AS221" s="24"/>
      <c r="AT221" s="24">
        <f t="shared" si="717"/>
        <v>48808.661142857098</v>
      </c>
      <c r="AU221" s="63"/>
      <c r="AV221" s="24"/>
      <c r="AW221" s="24">
        <v>48808.661142857098</v>
      </c>
      <c r="AX221" s="36"/>
      <c r="AY221" s="24">
        <f t="shared" si="718"/>
        <v>48808.661142857098</v>
      </c>
      <c r="AZ221" s="64"/>
    </row>
    <row r="222" spans="1:52" ht="12" hidden="1" customHeight="1" x14ac:dyDescent="0.3">
      <c r="A222" s="50">
        <v>47115</v>
      </c>
      <c r="B222" s="20" t="s">
        <v>209</v>
      </c>
      <c r="C222" s="24"/>
      <c r="D222" s="24">
        <v>0</v>
      </c>
      <c r="E222" s="24"/>
      <c r="F222" s="24">
        <f t="shared" si="707"/>
        <v>0</v>
      </c>
      <c r="G222" s="63"/>
      <c r="H222" s="24"/>
      <c r="I222" s="24">
        <v>0</v>
      </c>
      <c r="J222" s="24"/>
      <c r="K222" s="24">
        <f t="shared" si="708"/>
        <v>0</v>
      </c>
      <c r="L222" s="63"/>
      <c r="M222" s="24">
        <f t="shared" ref="M222:N222" si="735">INDEX($H222:$J222,1,MATCH(M$8,$H$8:$J$8,0))-INDEX($C222:$E222,1,MATCH(M$8,$C$8:$E$8,0))</f>
        <v>0</v>
      </c>
      <c r="N222" s="24">
        <f t="shared" si="735"/>
        <v>0</v>
      </c>
      <c r="O222" s="24"/>
      <c r="P222" s="24">
        <f t="shared" si="710"/>
        <v>0</v>
      </c>
      <c r="Q222" s="63"/>
      <c r="R222" s="24"/>
      <c r="S222" s="24">
        <v>0</v>
      </c>
      <c r="T222" s="24"/>
      <c r="U222" s="24">
        <f t="shared" si="711"/>
        <v>0</v>
      </c>
      <c r="V222" s="63"/>
      <c r="W222" s="24"/>
      <c r="X222" s="24">
        <v>0</v>
      </c>
      <c r="Y222" s="24"/>
      <c r="Z222" s="24">
        <f t="shared" si="712"/>
        <v>0</v>
      </c>
      <c r="AA222" s="63"/>
      <c r="AB222" s="24">
        <f t="shared" ref="AB222:AC222" si="736">INDEX($W222:$Y222,1,MATCH(AB$8,$W$8:$Y$8,0))-INDEX($R222:$T222,1,MATCH(AB$8,$R$8:$T$8,0))</f>
        <v>0</v>
      </c>
      <c r="AC222" s="24">
        <f t="shared" si="736"/>
        <v>0</v>
      </c>
      <c r="AD222" s="24"/>
      <c r="AE222" s="24">
        <f t="shared" si="714"/>
        <v>0</v>
      </c>
      <c r="AF222" s="63"/>
      <c r="AG222" s="24"/>
      <c r="AH222" s="24">
        <v>0</v>
      </c>
      <c r="AI222" s="24"/>
      <c r="AJ222" s="24">
        <f t="shared" si="715"/>
        <v>0</v>
      </c>
      <c r="AK222" s="63"/>
      <c r="AL222" s="24"/>
      <c r="AM222" s="24">
        <v>0</v>
      </c>
      <c r="AN222" s="24"/>
      <c r="AO222" s="24">
        <f t="shared" si="716"/>
        <v>0</v>
      </c>
      <c r="AP222" s="63"/>
      <c r="AQ222" s="24"/>
      <c r="AR222" s="24">
        <v>0</v>
      </c>
      <c r="AS222" s="24"/>
      <c r="AT222" s="24">
        <f t="shared" si="717"/>
        <v>0</v>
      </c>
      <c r="AU222" s="63"/>
      <c r="AV222" s="24"/>
      <c r="AW222" s="24">
        <v>0</v>
      </c>
      <c r="AX222" s="36"/>
      <c r="AY222" s="24">
        <f t="shared" si="718"/>
        <v>0</v>
      </c>
      <c r="AZ222" s="64"/>
    </row>
    <row r="223" spans="1:52" ht="12" hidden="1" customHeight="1" x14ac:dyDescent="0.3">
      <c r="A223" s="50">
        <v>47120</v>
      </c>
      <c r="B223" s="20" t="s">
        <v>210</v>
      </c>
      <c r="C223" s="24"/>
      <c r="D223" s="24">
        <v>0</v>
      </c>
      <c r="E223" s="24"/>
      <c r="F223" s="24">
        <f t="shared" si="707"/>
        <v>0</v>
      </c>
      <c r="G223" s="63"/>
      <c r="H223" s="24"/>
      <c r="I223" s="24">
        <v>0</v>
      </c>
      <c r="J223" s="24"/>
      <c r="K223" s="24">
        <f t="shared" si="708"/>
        <v>0</v>
      </c>
      <c r="L223" s="63"/>
      <c r="M223" s="24">
        <f t="shared" ref="M223:N223" si="737">INDEX($H223:$J223,1,MATCH(M$8,$H$8:$J$8,0))-INDEX($C223:$E223,1,MATCH(M$8,$C$8:$E$8,0))</f>
        <v>0</v>
      </c>
      <c r="N223" s="24">
        <f t="shared" si="737"/>
        <v>0</v>
      </c>
      <c r="O223" s="24"/>
      <c r="P223" s="24">
        <f t="shared" si="710"/>
        <v>0</v>
      </c>
      <c r="Q223" s="63"/>
      <c r="R223" s="24"/>
      <c r="S223" s="24">
        <v>0</v>
      </c>
      <c r="T223" s="24"/>
      <c r="U223" s="24">
        <f t="shared" si="711"/>
        <v>0</v>
      </c>
      <c r="V223" s="63"/>
      <c r="W223" s="24"/>
      <c r="X223" s="24">
        <v>0</v>
      </c>
      <c r="Y223" s="24"/>
      <c r="Z223" s="24">
        <f t="shared" si="712"/>
        <v>0</v>
      </c>
      <c r="AA223" s="63"/>
      <c r="AB223" s="24">
        <f t="shared" ref="AB223:AC223" si="738">INDEX($W223:$Y223,1,MATCH(AB$8,$W$8:$Y$8,0))-INDEX($R223:$T223,1,MATCH(AB$8,$R$8:$T$8,0))</f>
        <v>0</v>
      </c>
      <c r="AC223" s="24">
        <f t="shared" si="738"/>
        <v>0</v>
      </c>
      <c r="AD223" s="24"/>
      <c r="AE223" s="24">
        <f t="shared" si="714"/>
        <v>0</v>
      </c>
      <c r="AF223" s="63"/>
      <c r="AG223" s="24"/>
      <c r="AH223" s="24">
        <v>0</v>
      </c>
      <c r="AI223" s="24"/>
      <c r="AJ223" s="24">
        <f t="shared" si="715"/>
        <v>0</v>
      </c>
      <c r="AK223" s="63"/>
      <c r="AL223" s="24"/>
      <c r="AM223" s="24">
        <v>0</v>
      </c>
      <c r="AN223" s="24"/>
      <c r="AO223" s="24">
        <f t="shared" si="716"/>
        <v>0</v>
      </c>
      <c r="AP223" s="63"/>
      <c r="AQ223" s="24"/>
      <c r="AR223" s="24">
        <v>0</v>
      </c>
      <c r="AS223" s="24"/>
      <c r="AT223" s="24">
        <f t="shared" si="717"/>
        <v>0</v>
      </c>
      <c r="AU223" s="63"/>
      <c r="AV223" s="24"/>
      <c r="AW223" s="24">
        <v>0</v>
      </c>
      <c r="AX223" s="36"/>
      <c r="AY223" s="24">
        <f t="shared" si="718"/>
        <v>0</v>
      </c>
      <c r="AZ223" s="64"/>
    </row>
    <row r="224" spans="1:52" ht="12" hidden="1" customHeight="1" x14ac:dyDescent="0.3">
      <c r="A224" s="50">
        <v>47131</v>
      </c>
      <c r="B224" s="20" t="s">
        <v>211</v>
      </c>
      <c r="C224" s="24"/>
      <c r="D224" s="24">
        <v>0</v>
      </c>
      <c r="E224" s="24"/>
      <c r="F224" s="24">
        <f t="shared" si="707"/>
        <v>0</v>
      </c>
      <c r="G224" s="63"/>
      <c r="H224" s="24"/>
      <c r="I224" s="24">
        <v>0</v>
      </c>
      <c r="J224" s="24"/>
      <c r="K224" s="24">
        <f t="shared" si="708"/>
        <v>0</v>
      </c>
      <c r="L224" s="63"/>
      <c r="M224" s="24">
        <f t="shared" ref="M224:N224" si="739">INDEX($H224:$J224,1,MATCH(M$8,$H$8:$J$8,0))-INDEX($C224:$E224,1,MATCH(M$8,$C$8:$E$8,0))</f>
        <v>0</v>
      </c>
      <c r="N224" s="24">
        <f t="shared" si="739"/>
        <v>0</v>
      </c>
      <c r="O224" s="24"/>
      <c r="P224" s="24">
        <f t="shared" si="710"/>
        <v>0</v>
      </c>
      <c r="Q224" s="63"/>
      <c r="R224" s="24"/>
      <c r="S224" s="24">
        <v>0</v>
      </c>
      <c r="T224" s="24"/>
      <c r="U224" s="24">
        <f t="shared" si="711"/>
        <v>0</v>
      </c>
      <c r="V224" s="63"/>
      <c r="W224" s="24"/>
      <c r="X224" s="24">
        <v>0</v>
      </c>
      <c r="Y224" s="24"/>
      <c r="Z224" s="24">
        <f t="shared" si="712"/>
        <v>0</v>
      </c>
      <c r="AA224" s="63"/>
      <c r="AB224" s="24">
        <f t="shared" ref="AB224:AC224" si="740">INDEX($W224:$Y224,1,MATCH(AB$8,$W$8:$Y$8,0))-INDEX($R224:$T224,1,MATCH(AB$8,$R$8:$T$8,0))</f>
        <v>0</v>
      </c>
      <c r="AC224" s="24">
        <f t="shared" si="740"/>
        <v>0</v>
      </c>
      <c r="AD224" s="24"/>
      <c r="AE224" s="24">
        <f t="shared" si="714"/>
        <v>0</v>
      </c>
      <c r="AF224" s="63"/>
      <c r="AG224" s="24"/>
      <c r="AH224" s="24">
        <v>0</v>
      </c>
      <c r="AI224" s="24"/>
      <c r="AJ224" s="24">
        <f t="shared" si="715"/>
        <v>0</v>
      </c>
      <c r="AK224" s="63"/>
      <c r="AL224" s="24"/>
      <c r="AM224" s="24">
        <v>0</v>
      </c>
      <c r="AN224" s="24"/>
      <c r="AO224" s="24">
        <f t="shared" si="716"/>
        <v>0</v>
      </c>
      <c r="AP224" s="63"/>
      <c r="AQ224" s="24"/>
      <c r="AR224" s="24">
        <v>0</v>
      </c>
      <c r="AS224" s="24"/>
      <c r="AT224" s="24">
        <f t="shared" si="717"/>
        <v>0</v>
      </c>
      <c r="AU224" s="63"/>
      <c r="AV224" s="24"/>
      <c r="AW224" s="24">
        <v>0</v>
      </c>
      <c r="AX224" s="36"/>
      <c r="AY224" s="24">
        <f t="shared" si="718"/>
        <v>0</v>
      </c>
      <c r="AZ224" s="64"/>
    </row>
    <row r="225" spans="1:52" ht="12" hidden="1" customHeight="1" x14ac:dyDescent="0.3">
      <c r="A225" s="50">
        <v>47139</v>
      </c>
      <c r="B225" s="20" t="s">
        <v>190</v>
      </c>
      <c r="C225" s="24"/>
      <c r="D225" s="24">
        <v>0</v>
      </c>
      <c r="E225" s="24"/>
      <c r="F225" s="24">
        <f t="shared" si="707"/>
        <v>0</v>
      </c>
      <c r="G225" s="63"/>
      <c r="H225" s="24"/>
      <c r="I225" s="24">
        <v>0</v>
      </c>
      <c r="J225" s="24"/>
      <c r="K225" s="24">
        <f t="shared" si="708"/>
        <v>0</v>
      </c>
      <c r="L225" s="63"/>
      <c r="M225" s="24">
        <f t="shared" ref="M225:N225" si="741">INDEX($H225:$J225,1,MATCH(M$8,$H$8:$J$8,0))-INDEX($C225:$E225,1,MATCH(M$8,$C$8:$E$8,0))</f>
        <v>0</v>
      </c>
      <c r="N225" s="24">
        <f t="shared" si="741"/>
        <v>0</v>
      </c>
      <c r="O225" s="24"/>
      <c r="P225" s="24">
        <f t="shared" si="710"/>
        <v>0</v>
      </c>
      <c r="Q225" s="63"/>
      <c r="R225" s="24"/>
      <c r="S225" s="24">
        <v>0</v>
      </c>
      <c r="T225" s="24"/>
      <c r="U225" s="24">
        <f t="shared" si="711"/>
        <v>0</v>
      </c>
      <c r="V225" s="63"/>
      <c r="W225" s="24"/>
      <c r="X225" s="24">
        <v>0</v>
      </c>
      <c r="Y225" s="24"/>
      <c r="Z225" s="24">
        <f t="shared" si="712"/>
        <v>0</v>
      </c>
      <c r="AA225" s="63"/>
      <c r="AB225" s="24">
        <f t="shared" ref="AB225:AC225" si="742">INDEX($W225:$Y225,1,MATCH(AB$8,$W$8:$Y$8,0))-INDEX($R225:$T225,1,MATCH(AB$8,$R$8:$T$8,0))</f>
        <v>0</v>
      </c>
      <c r="AC225" s="24">
        <f t="shared" si="742"/>
        <v>0</v>
      </c>
      <c r="AD225" s="24"/>
      <c r="AE225" s="24">
        <f t="shared" si="714"/>
        <v>0</v>
      </c>
      <c r="AF225" s="63"/>
      <c r="AG225" s="24"/>
      <c r="AH225" s="24">
        <v>0</v>
      </c>
      <c r="AI225" s="24"/>
      <c r="AJ225" s="24">
        <f t="shared" si="715"/>
        <v>0</v>
      </c>
      <c r="AK225" s="63"/>
      <c r="AL225" s="24"/>
      <c r="AM225" s="24">
        <v>0</v>
      </c>
      <c r="AN225" s="24"/>
      <c r="AO225" s="24">
        <f t="shared" si="716"/>
        <v>0</v>
      </c>
      <c r="AP225" s="63"/>
      <c r="AQ225" s="24"/>
      <c r="AR225" s="24">
        <v>0</v>
      </c>
      <c r="AS225" s="24"/>
      <c r="AT225" s="24">
        <f t="shared" si="717"/>
        <v>0</v>
      </c>
      <c r="AU225" s="63"/>
      <c r="AV225" s="24"/>
      <c r="AW225" s="24">
        <v>0</v>
      </c>
      <c r="AX225" s="36"/>
      <c r="AY225" s="24">
        <f t="shared" si="718"/>
        <v>0</v>
      </c>
      <c r="AZ225" s="64"/>
    </row>
    <row r="226" spans="1:52" ht="12" customHeight="1" x14ac:dyDescent="0.3">
      <c r="A226" s="50">
        <v>47141</v>
      </c>
      <c r="B226" s="20" t="s">
        <v>212</v>
      </c>
      <c r="C226" s="24"/>
      <c r="D226" s="24">
        <v>102060</v>
      </c>
      <c r="E226" s="24"/>
      <c r="F226" s="24">
        <f t="shared" si="707"/>
        <v>102060</v>
      </c>
      <c r="G226" s="63"/>
      <c r="H226" s="24"/>
      <c r="I226" s="24">
        <v>102060</v>
      </c>
      <c r="J226" s="24"/>
      <c r="K226" s="24">
        <f t="shared" si="708"/>
        <v>102060</v>
      </c>
      <c r="L226" s="63"/>
      <c r="M226" s="24">
        <f t="shared" ref="M226:N226" si="743">INDEX($H226:$J226,1,MATCH(M$8,$H$8:$J$8,0))-INDEX($C226:$E226,1,MATCH(M$8,$C$8:$E$8,0))</f>
        <v>0</v>
      </c>
      <c r="N226" s="24">
        <f t="shared" si="743"/>
        <v>0</v>
      </c>
      <c r="O226" s="24"/>
      <c r="P226" s="24">
        <f t="shared" si="710"/>
        <v>0</v>
      </c>
      <c r="Q226" s="63"/>
      <c r="R226" s="24"/>
      <c r="S226" s="24">
        <v>102060</v>
      </c>
      <c r="T226" s="24"/>
      <c r="U226" s="24">
        <f t="shared" si="711"/>
        <v>102060</v>
      </c>
      <c r="V226" s="63"/>
      <c r="W226" s="24"/>
      <c r="X226" s="24">
        <v>102060</v>
      </c>
      <c r="Y226" s="24"/>
      <c r="Z226" s="24">
        <f t="shared" si="712"/>
        <v>102060</v>
      </c>
      <c r="AA226" s="63"/>
      <c r="AB226" s="24">
        <f t="shared" ref="AB226:AC226" si="744">INDEX($W226:$Y226,1,MATCH(AB$8,$W$8:$Y$8,0))-INDEX($R226:$T226,1,MATCH(AB$8,$R$8:$T$8,0))</f>
        <v>0</v>
      </c>
      <c r="AC226" s="24">
        <f t="shared" si="744"/>
        <v>0</v>
      </c>
      <c r="AD226" s="24"/>
      <c r="AE226" s="24">
        <f t="shared" si="714"/>
        <v>0</v>
      </c>
      <c r="AF226" s="63"/>
      <c r="AG226" s="24"/>
      <c r="AH226" s="24">
        <v>102060</v>
      </c>
      <c r="AI226" s="24"/>
      <c r="AJ226" s="24">
        <f t="shared" si="715"/>
        <v>102060</v>
      </c>
      <c r="AK226" s="63"/>
      <c r="AL226" s="24"/>
      <c r="AM226" s="24">
        <v>102060</v>
      </c>
      <c r="AN226" s="24"/>
      <c r="AO226" s="24">
        <f t="shared" si="716"/>
        <v>102060</v>
      </c>
      <c r="AP226" s="63"/>
      <c r="AQ226" s="24"/>
      <c r="AR226" s="24">
        <v>102060</v>
      </c>
      <c r="AS226" s="24"/>
      <c r="AT226" s="24">
        <f t="shared" si="717"/>
        <v>102060</v>
      </c>
      <c r="AU226" s="63"/>
      <c r="AV226" s="24"/>
      <c r="AW226" s="24">
        <v>102060</v>
      </c>
      <c r="AX226" s="36"/>
      <c r="AY226" s="24">
        <f t="shared" si="718"/>
        <v>102060</v>
      </c>
      <c r="AZ226" s="64"/>
    </row>
    <row r="227" spans="1:52" ht="12" customHeight="1" x14ac:dyDescent="0.3">
      <c r="A227" s="50">
        <v>47142</v>
      </c>
      <c r="B227" s="20" t="s">
        <v>214</v>
      </c>
      <c r="C227" s="24"/>
      <c r="D227" s="24">
        <v>16832</v>
      </c>
      <c r="E227" s="24"/>
      <c r="F227" s="24">
        <f t="shared" si="707"/>
        <v>16832</v>
      </c>
      <c r="G227" s="63"/>
      <c r="H227" s="24"/>
      <c r="I227" s="24">
        <v>16832</v>
      </c>
      <c r="J227" s="24"/>
      <c r="K227" s="24">
        <f t="shared" si="708"/>
        <v>16832</v>
      </c>
      <c r="L227" s="63"/>
      <c r="M227" s="24">
        <f t="shared" ref="M227:N227" si="745">INDEX($H227:$J227,1,MATCH(M$8,$H$8:$J$8,0))-INDEX($C227:$E227,1,MATCH(M$8,$C$8:$E$8,0))</f>
        <v>0</v>
      </c>
      <c r="N227" s="24">
        <f t="shared" si="745"/>
        <v>0</v>
      </c>
      <c r="O227" s="24"/>
      <c r="P227" s="24">
        <f t="shared" si="710"/>
        <v>0</v>
      </c>
      <c r="Q227" s="63"/>
      <c r="R227" s="24"/>
      <c r="S227" s="24">
        <v>0</v>
      </c>
      <c r="T227" s="24"/>
      <c r="U227" s="24">
        <f t="shared" si="711"/>
        <v>0</v>
      </c>
      <c r="V227" s="63"/>
      <c r="W227" s="24"/>
      <c r="X227" s="24">
        <v>0</v>
      </c>
      <c r="Y227" s="24"/>
      <c r="Z227" s="24">
        <f t="shared" si="712"/>
        <v>0</v>
      </c>
      <c r="AA227" s="63"/>
      <c r="AB227" s="24">
        <f t="shared" ref="AB227:AC227" si="746">INDEX($W227:$Y227,1,MATCH(AB$8,$W$8:$Y$8,0))-INDEX($R227:$T227,1,MATCH(AB$8,$R$8:$T$8,0))</f>
        <v>0</v>
      </c>
      <c r="AC227" s="24">
        <f t="shared" si="746"/>
        <v>0</v>
      </c>
      <c r="AD227" s="24"/>
      <c r="AE227" s="24">
        <f t="shared" si="714"/>
        <v>0</v>
      </c>
      <c r="AF227" s="63"/>
      <c r="AG227" s="24"/>
      <c r="AH227" s="24">
        <v>0</v>
      </c>
      <c r="AI227" s="24"/>
      <c r="AJ227" s="24">
        <f t="shared" si="715"/>
        <v>0</v>
      </c>
      <c r="AK227" s="63"/>
      <c r="AL227" s="24"/>
      <c r="AM227" s="24">
        <v>0</v>
      </c>
      <c r="AN227" s="24"/>
      <c r="AO227" s="24">
        <f t="shared" si="716"/>
        <v>0</v>
      </c>
      <c r="AP227" s="63"/>
      <c r="AQ227" s="24"/>
      <c r="AR227" s="24">
        <v>0</v>
      </c>
      <c r="AS227" s="24"/>
      <c r="AT227" s="24">
        <f t="shared" si="717"/>
        <v>0</v>
      </c>
      <c r="AU227" s="63"/>
      <c r="AV227" s="24"/>
      <c r="AW227" s="24">
        <v>0</v>
      </c>
      <c r="AX227" s="36"/>
      <c r="AY227" s="24">
        <f t="shared" si="718"/>
        <v>0</v>
      </c>
      <c r="AZ227" s="64"/>
    </row>
    <row r="228" spans="1:52" ht="12" customHeight="1" x14ac:dyDescent="0.3">
      <c r="A228" s="50">
        <v>47143</v>
      </c>
      <c r="B228" s="20" t="s">
        <v>215</v>
      </c>
      <c r="C228" s="24"/>
      <c r="D228" s="24">
        <v>38025.24</v>
      </c>
      <c r="E228" s="24"/>
      <c r="F228" s="24">
        <f t="shared" si="707"/>
        <v>38025.24</v>
      </c>
      <c r="G228" s="63"/>
      <c r="H228" s="24"/>
      <c r="I228" s="24">
        <v>48982.74</v>
      </c>
      <c r="J228" s="24"/>
      <c r="K228" s="24">
        <f t="shared" si="708"/>
        <v>48982.74</v>
      </c>
      <c r="L228" s="63"/>
      <c r="M228" s="24">
        <f t="shared" ref="M228:N228" si="747">INDEX($H228:$J228,1,MATCH(M$8,$H$8:$J$8,0))-INDEX($C228:$E228,1,MATCH(M$8,$C$8:$E$8,0))</f>
        <v>0</v>
      </c>
      <c r="N228" s="24">
        <f t="shared" si="747"/>
        <v>10957.5</v>
      </c>
      <c r="O228" s="24"/>
      <c r="P228" s="24">
        <f t="shared" si="710"/>
        <v>10957.5</v>
      </c>
      <c r="Q228" s="63"/>
      <c r="R228" s="24"/>
      <c r="S228" s="24">
        <v>38025.24</v>
      </c>
      <c r="T228" s="24"/>
      <c r="U228" s="24">
        <f t="shared" si="711"/>
        <v>38025.24</v>
      </c>
      <c r="V228" s="63"/>
      <c r="W228" s="24"/>
      <c r="X228" s="24">
        <v>47293.68</v>
      </c>
      <c r="Y228" s="24"/>
      <c r="Z228" s="24">
        <f t="shared" si="712"/>
        <v>47293.68</v>
      </c>
      <c r="AA228" s="63"/>
      <c r="AB228" s="24">
        <f t="shared" ref="AB228:AC228" si="748">INDEX($W228:$Y228,1,MATCH(AB$8,$W$8:$Y$8,0))-INDEX($R228:$T228,1,MATCH(AB$8,$R$8:$T$8,0))</f>
        <v>0</v>
      </c>
      <c r="AC228" s="24">
        <f t="shared" si="748"/>
        <v>9268.4400000000023</v>
      </c>
      <c r="AD228" s="24"/>
      <c r="AE228" s="24">
        <f t="shared" si="714"/>
        <v>9268.4400000000023</v>
      </c>
      <c r="AF228" s="63"/>
      <c r="AG228" s="24"/>
      <c r="AH228" s="24">
        <v>47293.68</v>
      </c>
      <c r="AI228" s="24"/>
      <c r="AJ228" s="24">
        <f t="shared" si="715"/>
        <v>47293.68</v>
      </c>
      <c r="AK228" s="63"/>
      <c r="AL228" s="24"/>
      <c r="AM228" s="24">
        <v>47293.68</v>
      </c>
      <c r="AN228" s="24"/>
      <c r="AO228" s="24">
        <f t="shared" si="716"/>
        <v>47293.68</v>
      </c>
      <c r="AP228" s="63"/>
      <c r="AQ228" s="24"/>
      <c r="AR228" s="24">
        <v>47293.68</v>
      </c>
      <c r="AS228" s="24"/>
      <c r="AT228" s="24">
        <f t="shared" si="717"/>
        <v>47293.68</v>
      </c>
      <c r="AU228" s="63"/>
      <c r="AV228" s="24"/>
      <c r="AW228" s="24">
        <v>47293.68</v>
      </c>
      <c r="AX228" s="36"/>
      <c r="AY228" s="24">
        <f t="shared" si="718"/>
        <v>47293.68</v>
      </c>
      <c r="AZ228" s="64"/>
    </row>
    <row r="229" spans="1:52" ht="12" hidden="1" customHeight="1" x14ac:dyDescent="0.3">
      <c r="A229" s="50">
        <v>47144</v>
      </c>
      <c r="B229" s="20" t="s">
        <v>217</v>
      </c>
      <c r="C229" s="24"/>
      <c r="D229" s="24">
        <v>0</v>
      </c>
      <c r="E229" s="24"/>
      <c r="F229" s="24">
        <f t="shared" si="707"/>
        <v>0</v>
      </c>
      <c r="G229" s="63"/>
      <c r="H229" s="24"/>
      <c r="I229" s="24">
        <v>0</v>
      </c>
      <c r="J229" s="24"/>
      <c r="K229" s="24">
        <f t="shared" si="708"/>
        <v>0</v>
      </c>
      <c r="L229" s="63"/>
      <c r="M229" s="24">
        <f t="shared" ref="M229:N229" si="749">INDEX($H229:$J229,1,MATCH(M$8,$H$8:$J$8,0))-INDEX($C229:$E229,1,MATCH(M$8,$C$8:$E$8,0))</f>
        <v>0</v>
      </c>
      <c r="N229" s="24">
        <f t="shared" si="749"/>
        <v>0</v>
      </c>
      <c r="O229" s="24"/>
      <c r="P229" s="24">
        <f t="shared" si="710"/>
        <v>0</v>
      </c>
      <c r="Q229" s="63"/>
      <c r="R229" s="24"/>
      <c r="S229" s="24">
        <v>0</v>
      </c>
      <c r="T229" s="24"/>
      <c r="U229" s="24">
        <f t="shared" si="711"/>
        <v>0</v>
      </c>
      <c r="V229" s="63"/>
      <c r="W229" s="24"/>
      <c r="X229" s="24">
        <v>0</v>
      </c>
      <c r="Y229" s="24"/>
      <c r="Z229" s="24">
        <f t="shared" si="712"/>
        <v>0</v>
      </c>
      <c r="AA229" s="63"/>
      <c r="AB229" s="24">
        <f t="shared" ref="AB229:AC229" si="750">INDEX($W229:$Y229,1,MATCH(AB$8,$W$8:$Y$8,0))-INDEX($R229:$T229,1,MATCH(AB$8,$R$8:$T$8,0))</f>
        <v>0</v>
      </c>
      <c r="AC229" s="24">
        <f t="shared" si="750"/>
        <v>0</v>
      </c>
      <c r="AD229" s="24"/>
      <c r="AE229" s="24">
        <f t="shared" si="714"/>
        <v>0</v>
      </c>
      <c r="AF229" s="63"/>
      <c r="AG229" s="24"/>
      <c r="AH229" s="24">
        <v>0</v>
      </c>
      <c r="AI229" s="24"/>
      <c r="AJ229" s="24">
        <f t="shared" si="715"/>
        <v>0</v>
      </c>
      <c r="AK229" s="63"/>
      <c r="AL229" s="24"/>
      <c r="AM229" s="24">
        <v>0</v>
      </c>
      <c r="AN229" s="24"/>
      <c r="AO229" s="24">
        <f t="shared" si="716"/>
        <v>0</v>
      </c>
      <c r="AP229" s="63"/>
      <c r="AQ229" s="24"/>
      <c r="AR229" s="24">
        <v>0</v>
      </c>
      <c r="AS229" s="24"/>
      <c r="AT229" s="24">
        <f t="shared" si="717"/>
        <v>0</v>
      </c>
      <c r="AU229" s="63"/>
      <c r="AV229" s="24"/>
      <c r="AW229" s="24">
        <v>0</v>
      </c>
      <c r="AX229" s="36"/>
      <c r="AY229" s="24">
        <f t="shared" si="718"/>
        <v>0</v>
      </c>
      <c r="AZ229" s="64"/>
    </row>
    <row r="230" spans="1:52" ht="12" hidden="1" customHeight="1" x14ac:dyDescent="0.3">
      <c r="A230" s="50">
        <v>47145</v>
      </c>
      <c r="B230" s="20" t="s">
        <v>218</v>
      </c>
      <c r="C230" s="24"/>
      <c r="D230" s="24">
        <v>0</v>
      </c>
      <c r="E230" s="24"/>
      <c r="F230" s="24">
        <f t="shared" si="707"/>
        <v>0</v>
      </c>
      <c r="G230" s="63"/>
      <c r="H230" s="24"/>
      <c r="I230" s="24">
        <v>0</v>
      </c>
      <c r="J230" s="24"/>
      <c r="K230" s="24">
        <f t="shared" si="708"/>
        <v>0</v>
      </c>
      <c r="L230" s="63"/>
      <c r="M230" s="24">
        <f t="shared" ref="M230:N230" si="751">INDEX($H230:$J230,1,MATCH(M$8,$H$8:$J$8,0))-INDEX($C230:$E230,1,MATCH(M$8,$C$8:$E$8,0))</f>
        <v>0</v>
      </c>
      <c r="N230" s="24">
        <f t="shared" si="751"/>
        <v>0</v>
      </c>
      <c r="O230" s="24"/>
      <c r="P230" s="24">
        <f t="shared" si="710"/>
        <v>0</v>
      </c>
      <c r="Q230" s="63"/>
      <c r="R230" s="24"/>
      <c r="S230" s="24">
        <v>0</v>
      </c>
      <c r="T230" s="24"/>
      <c r="U230" s="24">
        <f t="shared" si="711"/>
        <v>0</v>
      </c>
      <c r="V230" s="63"/>
      <c r="W230" s="24"/>
      <c r="X230" s="24">
        <v>0</v>
      </c>
      <c r="Y230" s="24"/>
      <c r="Z230" s="24">
        <f t="shared" si="712"/>
        <v>0</v>
      </c>
      <c r="AA230" s="63"/>
      <c r="AB230" s="24">
        <f t="shared" ref="AB230:AC230" si="752">INDEX($W230:$Y230,1,MATCH(AB$8,$W$8:$Y$8,0))-INDEX($R230:$T230,1,MATCH(AB$8,$R$8:$T$8,0))</f>
        <v>0</v>
      </c>
      <c r="AC230" s="24">
        <f t="shared" si="752"/>
        <v>0</v>
      </c>
      <c r="AD230" s="24"/>
      <c r="AE230" s="24">
        <f t="shared" si="714"/>
        <v>0</v>
      </c>
      <c r="AF230" s="63"/>
      <c r="AG230" s="24"/>
      <c r="AH230" s="24">
        <v>0</v>
      </c>
      <c r="AI230" s="24"/>
      <c r="AJ230" s="24">
        <f t="shared" si="715"/>
        <v>0</v>
      </c>
      <c r="AK230" s="63"/>
      <c r="AL230" s="24"/>
      <c r="AM230" s="24">
        <v>0</v>
      </c>
      <c r="AN230" s="24"/>
      <c r="AO230" s="24">
        <f t="shared" si="716"/>
        <v>0</v>
      </c>
      <c r="AP230" s="63"/>
      <c r="AQ230" s="24"/>
      <c r="AR230" s="24">
        <v>0</v>
      </c>
      <c r="AS230" s="24"/>
      <c r="AT230" s="24">
        <f t="shared" si="717"/>
        <v>0</v>
      </c>
      <c r="AU230" s="63"/>
      <c r="AV230" s="24"/>
      <c r="AW230" s="24">
        <v>0</v>
      </c>
      <c r="AX230" s="36"/>
      <c r="AY230" s="24">
        <f t="shared" si="718"/>
        <v>0</v>
      </c>
      <c r="AZ230" s="64"/>
    </row>
    <row r="231" spans="1:52" ht="12" hidden="1" customHeight="1" x14ac:dyDescent="0.3">
      <c r="A231" s="50">
        <v>47146</v>
      </c>
      <c r="B231" s="20" t="s">
        <v>219</v>
      </c>
      <c r="C231" s="24"/>
      <c r="D231" s="24">
        <v>0</v>
      </c>
      <c r="E231" s="24"/>
      <c r="F231" s="24">
        <f t="shared" si="707"/>
        <v>0</v>
      </c>
      <c r="G231" s="63"/>
      <c r="H231" s="24"/>
      <c r="I231" s="24">
        <v>0</v>
      </c>
      <c r="J231" s="24"/>
      <c r="K231" s="24">
        <f t="shared" si="708"/>
        <v>0</v>
      </c>
      <c r="L231" s="63"/>
      <c r="M231" s="24">
        <f t="shared" ref="M231:N231" si="753">INDEX($H231:$J231,1,MATCH(M$8,$H$8:$J$8,0))-INDEX($C231:$E231,1,MATCH(M$8,$C$8:$E$8,0))</f>
        <v>0</v>
      </c>
      <c r="N231" s="24">
        <f t="shared" si="753"/>
        <v>0</v>
      </c>
      <c r="O231" s="24"/>
      <c r="P231" s="24">
        <f t="shared" si="710"/>
        <v>0</v>
      </c>
      <c r="Q231" s="63"/>
      <c r="R231" s="24"/>
      <c r="S231" s="24">
        <v>0</v>
      </c>
      <c r="T231" s="24"/>
      <c r="U231" s="24">
        <f t="shared" si="711"/>
        <v>0</v>
      </c>
      <c r="V231" s="63"/>
      <c r="W231" s="24"/>
      <c r="X231" s="24">
        <v>0</v>
      </c>
      <c r="Y231" s="24"/>
      <c r="Z231" s="24">
        <f t="shared" si="712"/>
        <v>0</v>
      </c>
      <c r="AA231" s="63"/>
      <c r="AB231" s="24">
        <f t="shared" ref="AB231:AC231" si="754">INDEX($W231:$Y231,1,MATCH(AB$8,$W$8:$Y$8,0))-INDEX($R231:$T231,1,MATCH(AB$8,$R$8:$T$8,0))</f>
        <v>0</v>
      </c>
      <c r="AC231" s="24">
        <f t="shared" si="754"/>
        <v>0</v>
      </c>
      <c r="AD231" s="24"/>
      <c r="AE231" s="24">
        <f t="shared" si="714"/>
        <v>0</v>
      </c>
      <c r="AF231" s="63"/>
      <c r="AG231" s="24"/>
      <c r="AH231" s="24">
        <v>0</v>
      </c>
      <c r="AI231" s="24"/>
      <c r="AJ231" s="24">
        <f t="shared" si="715"/>
        <v>0</v>
      </c>
      <c r="AK231" s="63"/>
      <c r="AL231" s="24"/>
      <c r="AM231" s="24">
        <v>0</v>
      </c>
      <c r="AN231" s="24"/>
      <c r="AO231" s="24">
        <f t="shared" si="716"/>
        <v>0</v>
      </c>
      <c r="AP231" s="63"/>
      <c r="AQ231" s="24"/>
      <c r="AR231" s="24">
        <v>0</v>
      </c>
      <c r="AS231" s="24"/>
      <c r="AT231" s="24">
        <f t="shared" si="717"/>
        <v>0</v>
      </c>
      <c r="AU231" s="63"/>
      <c r="AV231" s="24"/>
      <c r="AW231" s="24">
        <v>0</v>
      </c>
      <c r="AX231" s="36"/>
      <c r="AY231" s="24">
        <f t="shared" si="718"/>
        <v>0</v>
      </c>
      <c r="AZ231" s="64"/>
    </row>
    <row r="232" spans="1:52" ht="12" hidden="1" customHeight="1" x14ac:dyDescent="0.3">
      <c r="A232" s="50">
        <v>47147</v>
      </c>
      <c r="B232" s="20" t="s">
        <v>220</v>
      </c>
      <c r="C232" s="24"/>
      <c r="D232" s="24">
        <v>0</v>
      </c>
      <c r="E232" s="24"/>
      <c r="F232" s="24">
        <f t="shared" si="707"/>
        <v>0</v>
      </c>
      <c r="G232" s="63"/>
      <c r="H232" s="24"/>
      <c r="I232" s="24">
        <v>0</v>
      </c>
      <c r="J232" s="24"/>
      <c r="K232" s="24">
        <f t="shared" si="708"/>
        <v>0</v>
      </c>
      <c r="L232" s="63"/>
      <c r="M232" s="24">
        <f t="shared" ref="M232:N232" si="755">INDEX($H232:$J232,1,MATCH(M$8,$H$8:$J$8,0))-INDEX($C232:$E232,1,MATCH(M$8,$C$8:$E$8,0))</f>
        <v>0</v>
      </c>
      <c r="N232" s="24">
        <f t="shared" si="755"/>
        <v>0</v>
      </c>
      <c r="O232" s="24"/>
      <c r="P232" s="24">
        <f t="shared" si="710"/>
        <v>0</v>
      </c>
      <c r="Q232" s="63"/>
      <c r="R232" s="24"/>
      <c r="S232" s="24">
        <v>0</v>
      </c>
      <c r="T232" s="24"/>
      <c r="U232" s="24">
        <f t="shared" si="711"/>
        <v>0</v>
      </c>
      <c r="V232" s="63"/>
      <c r="W232" s="24"/>
      <c r="X232" s="24">
        <v>0</v>
      </c>
      <c r="Y232" s="24"/>
      <c r="Z232" s="24">
        <f t="shared" si="712"/>
        <v>0</v>
      </c>
      <c r="AA232" s="63"/>
      <c r="AB232" s="24">
        <f t="shared" ref="AB232:AC232" si="756">INDEX($W232:$Y232,1,MATCH(AB$8,$W$8:$Y$8,0))-INDEX($R232:$T232,1,MATCH(AB$8,$R$8:$T$8,0))</f>
        <v>0</v>
      </c>
      <c r="AC232" s="24">
        <f t="shared" si="756"/>
        <v>0</v>
      </c>
      <c r="AD232" s="24"/>
      <c r="AE232" s="24">
        <f t="shared" si="714"/>
        <v>0</v>
      </c>
      <c r="AF232" s="63"/>
      <c r="AG232" s="24"/>
      <c r="AH232" s="24">
        <v>0</v>
      </c>
      <c r="AI232" s="24"/>
      <c r="AJ232" s="24">
        <f t="shared" si="715"/>
        <v>0</v>
      </c>
      <c r="AK232" s="63"/>
      <c r="AL232" s="24"/>
      <c r="AM232" s="24">
        <v>0</v>
      </c>
      <c r="AN232" s="24"/>
      <c r="AO232" s="24">
        <f t="shared" si="716"/>
        <v>0</v>
      </c>
      <c r="AP232" s="63"/>
      <c r="AQ232" s="24"/>
      <c r="AR232" s="24">
        <v>0</v>
      </c>
      <c r="AS232" s="24"/>
      <c r="AT232" s="24">
        <f t="shared" si="717"/>
        <v>0</v>
      </c>
      <c r="AU232" s="63"/>
      <c r="AV232" s="24"/>
      <c r="AW232" s="24">
        <v>0</v>
      </c>
      <c r="AX232" s="36"/>
      <c r="AY232" s="24">
        <f t="shared" si="718"/>
        <v>0</v>
      </c>
      <c r="AZ232" s="64"/>
    </row>
    <row r="233" spans="1:52" ht="12" hidden="1" customHeight="1" x14ac:dyDescent="0.3">
      <c r="A233" s="50">
        <v>47148</v>
      </c>
      <c r="B233" s="20" t="s">
        <v>221</v>
      </c>
      <c r="C233" s="24"/>
      <c r="D233" s="24">
        <v>0</v>
      </c>
      <c r="E233" s="24"/>
      <c r="F233" s="24">
        <f t="shared" si="707"/>
        <v>0</v>
      </c>
      <c r="G233" s="63"/>
      <c r="H233" s="24"/>
      <c r="I233" s="24">
        <v>0</v>
      </c>
      <c r="J233" s="24"/>
      <c r="K233" s="24">
        <f t="shared" si="708"/>
        <v>0</v>
      </c>
      <c r="L233" s="63"/>
      <c r="M233" s="24">
        <f t="shared" ref="M233:N233" si="757">INDEX($H233:$J233,1,MATCH(M$8,$H$8:$J$8,0))-INDEX($C233:$E233,1,MATCH(M$8,$C$8:$E$8,0))</f>
        <v>0</v>
      </c>
      <c r="N233" s="24">
        <f t="shared" si="757"/>
        <v>0</v>
      </c>
      <c r="O233" s="24"/>
      <c r="P233" s="24">
        <f t="shared" si="710"/>
        <v>0</v>
      </c>
      <c r="Q233" s="63"/>
      <c r="R233" s="24"/>
      <c r="S233" s="24">
        <v>0</v>
      </c>
      <c r="T233" s="24"/>
      <c r="U233" s="24">
        <f t="shared" si="711"/>
        <v>0</v>
      </c>
      <c r="V233" s="63"/>
      <c r="W233" s="24"/>
      <c r="X233" s="24">
        <v>0</v>
      </c>
      <c r="Y233" s="24"/>
      <c r="Z233" s="24">
        <f t="shared" si="712"/>
        <v>0</v>
      </c>
      <c r="AA233" s="63"/>
      <c r="AB233" s="24">
        <f t="shared" ref="AB233:AC233" si="758">INDEX($W233:$Y233,1,MATCH(AB$8,$W$8:$Y$8,0))-INDEX($R233:$T233,1,MATCH(AB$8,$R$8:$T$8,0))</f>
        <v>0</v>
      </c>
      <c r="AC233" s="24">
        <f t="shared" si="758"/>
        <v>0</v>
      </c>
      <c r="AD233" s="24"/>
      <c r="AE233" s="24">
        <f t="shared" si="714"/>
        <v>0</v>
      </c>
      <c r="AF233" s="63"/>
      <c r="AG233" s="24"/>
      <c r="AH233" s="24">
        <v>0</v>
      </c>
      <c r="AI233" s="24"/>
      <c r="AJ233" s="24">
        <f t="shared" si="715"/>
        <v>0</v>
      </c>
      <c r="AK233" s="63"/>
      <c r="AL233" s="24"/>
      <c r="AM233" s="24">
        <v>0</v>
      </c>
      <c r="AN233" s="24"/>
      <c r="AO233" s="24">
        <f t="shared" si="716"/>
        <v>0</v>
      </c>
      <c r="AP233" s="63"/>
      <c r="AQ233" s="24"/>
      <c r="AR233" s="24">
        <v>0</v>
      </c>
      <c r="AS233" s="24"/>
      <c r="AT233" s="24">
        <f t="shared" si="717"/>
        <v>0</v>
      </c>
      <c r="AU233" s="63"/>
      <c r="AV233" s="24"/>
      <c r="AW233" s="24">
        <v>0</v>
      </c>
      <c r="AX233" s="36"/>
      <c r="AY233" s="24">
        <f t="shared" si="718"/>
        <v>0</v>
      </c>
      <c r="AZ233" s="64"/>
    </row>
    <row r="234" spans="1:52" ht="12" hidden="1" customHeight="1" x14ac:dyDescent="0.3">
      <c r="A234" s="50">
        <v>47149</v>
      </c>
      <c r="B234" s="20" t="s">
        <v>222</v>
      </c>
      <c r="C234" s="24"/>
      <c r="D234" s="24">
        <v>0</v>
      </c>
      <c r="E234" s="24"/>
      <c r="F234" s="24">
        <f t="shared" si="707"/>
        <v>0</v>
      </c>
      <c r="G234" s="63"/>
      <c r="H234" s="24"/>
      <c r="I234" s="24">
        <v>0</v>
      </c>
      <c r="J234" s="24"/>
      <c r="K234" s="24">
        <f t="shared" si="708"/>
        <v>0</v>
      </c>
      <c r="L234" s="63"/>
      <c r="M234" s="24">
        <f t="shared" ref="M234:N234" si="759">INDEX($H234:$J234,1,MATCH(M$8,$H$8:$J$8,0))-INDEX($C234:$E234,1,MATCH(M$8,$C$8:$E$8,0))</f>
        <v>0</v>
      </c>
      <c r="N234" s="24">
        <f t="shared" si="759"/>
        <v>0</v>
      </c>
      <c r="O234" s="24"/>
      <c r="P234" s="24">
        <f t="shared" si="710"/>
        <v>0</v>
      </c>
      <c r="Q234" s="63"/>
      <c r="R234" s="24"/>
      <c r="S234" s="24">
        <v>0</v>
      </c>
      <c r="T234" s="24"/>
      <c r="U234" s="24">
        <f t="shared" si="711"/>
        <v>0</v>
      </c>
      <c r="V234" s="63"/>
      <c r="W234" s="24"/>
      <c r="X234" s="24">
        <v>0</v>
      </c>
      <c r="Y234" s="24"/>
      <c r="Z234" s="24">
        <f t="shared" si="712"/>
        <v>0</v>
      </c>
      <c r="AA234" s="63"/>
      <c r="AB234" s="24">
        <f t="shared" ref="AB234:AC234" si="760">INDEX($W234:$Y234,1,MATCH(AB$8,$W$8:$Y$8,0))-INDEX($R234:$T234,1,MATCH(AB$8,$R$8:$T$8,0))</f>
        <v>0</v>
      </c>
      <c r="AC234" s="24">
        <f t="shared" si="760"/>
        <v>0</v>
      </c>
      <c r="AD234" s="24"/>
      <c r="AE234" s="24">
        <f t="shared" si="714"/>
        <v>0</v>
      </c>
      <c r="AF234" s="63"/>
      <c r="AG234" s="24"/>
      <c r="AH234" s="24">
        <v>0</v>
      </c>
      <c r="AI234" s="24"/>
      <c r="AJ234" s="24">
        <f t="shared" si="715"/>
        <v>0</v>
      </c>
      <c r="AK234" s="63"/>
      <c r="AL234" s="24"/>
      <c r="AM234" s="24">
        <v>0</v>
      </c>
      <c r="AN234" s="24"/>
      <c r="AO234" s="24">
        <f t="shared" si="716"/>
        <v>0</v>
      </c>
      <c r="AP234" s="63"/>
      <c r="AQ234" s="24"/>
      <c r="AR234" s="24">
        <v>0</v>
      </c>
      <c r="AS234" s="24"/>
      <c r="AT234" s="24">
        <f t="shared" si="717"/>
        <v>0</v>
      </c>
      <c r="AU234" s="63"/>
      <c r="AV234" s="24"/>
      <c r="AW234" s="24">
        <v>0</v>
      </c>
      <c r="AX234" s="36"/>
      <c r="AY234" s="24">
        <f t="shared" si="718"/>
        <v>0</v>
      </c>
      <c r="AZ234" s="64"/>
    </row>
    <row r="235" spans="1:52" ht="12" hidden="1" customHeight="1" x14ac:dyDescent="0.3">
      <c r="A235" s="50">
        <v>47189</v>
      </c>
      <c r="B235" s="20" t="s">
        <v>223</v>
      </c>
      <c r="C235" s="24"/>
      <c r="D235" s="24">
        <v>0</v>
      </c>
      <c r="E235" s="24"/>
      <c r="F235" s="24">
        <f t="shared" si="707"/>
        <v>0</v>
      </c>
      <c r="G235" s="63"/>
      <c r="H235" s="24"/>
      <c r="I235" s="24">
        <v>0</v>
      </c>
      <c r="J235" s="24"/>
      <c r="K235" s="24">
        <f t="shared" si="708"/>
        <v>0</v>
      </c>
      <c r="L235" s="63"/>
      <c r="M235" s="24">
        <f t="shared" ref="M235:N235" si="761">INDEX($H235:$J235,1,MATCH(M$8,$H$8:$J$8,0))-INDEX($C235:$E235,1,MATCH(M$8,$C$8:$E$8,0))</f>
        <v>0</v>
      </c>
      <c r="N235" s="24">
        <f t="shared" si="761"/>
        <v>0</v>
      </c>
      <c r="O235" s="24"/>
      <c r="P235" s="24">
        <f t="shared" si="710"/>
        <v>0</v>
      </c>
      <c r="Q235" s="63"/>
      <c r="R235" s="24"/>
      <c r="S235" s="24">
        <v>0</v>
      </c>
      <c r="T235" s="24"/>
      <c r="U235" s="24">
        <f t="shared" si="711"/>
        <v>0</v>
      </c>
      <c r="V235" s="63"/>
      <c r="W235" s="24"/>
      <c r="X235" s="24">
        <v>0</v>
      </c>
      <c r="Y235" s="24"/>
      <c r="Z235" s="24">
        <f t="shared" si="712"/>
        <v>0</v>
      </c>
      <c r="AA235" s="63"/>
      <c r="AB235" s="24">
        <f t="shared" ref="AB235:AC235" si="762">INDEX($W235:$Y235,1,MATCH(AB$8,$W$8:$Y$8,0))-INDEX($R235:$T235,1,MATCH(AB$8,$R$8:$T$8,0))</f>
        <v>0</v>
      </c>
      <c r="AC235" s="24">
        <f t="shared" si="762"/>
        <v>0</v>
      </c>
      <c r="AD235" s="24"/>
      <c r="AE235" s="24">
        <f t="shared" si="714"/>
        <v>0</v>
      </c>
      <c r="AF235" s="63"/>
      <c r="AG235" s="24"/>
      <c r="AH235" s="24">
        <v>0</v>
      </c>
      <c r="AI235" s="24"/>
      <c r="AJ235" s="24">
        <f t="shared" si="715"/>
        <v>0</v>
      </c>
      <c r="AK235" s="63"/>
      <c r="AL235" s="24"/>
      <c r="AM235" s="24">
        <v>0</v>
      </c>
      <c r="AN235" s="24"/>
      <c r="AO235" s="24">
        <f t="shared" si="716"/>
        <v>0</v>
      </c>
      <c r="AP235" s="63"/>
      <c r="AQ235" s="24"/>
      <c r="AR235" s="24">
        <v>0</v>
      </c>
      <c r="AS235" s="24"/>
      <c r="AT235" s="24">
        <f t="shared" si="717"/>
        <v>0</v>
      </c>
      <c r="AU235" s="63"/>
      <c r="AV235" s="24"/>
      <c r="AW235" s="24">
        <v>0</v>
      </c>
      <c r="AX235" s="36"/>
      <c r="AY235" s="24">
        <f t="shared" si="718"/>
        <v>0</v>
      </c>
      <c r="AZ235" s="64"/>
    </row>
    <row r="236" spans="1:52" ht="12" hidden="1" customHeight="1" x14ac:dyDescent="0.3">
      <c r="A236" s="50">
        <v>47190</v>
      </c>
      <c r="B236" s="20" t="s">
        <v>224</v>
      </c>
      <c r="C236" s="24"/>
      <c r="D236" s="24">
        <v>0</v>
      </c>
      <c r="E236" s="24"/>
      <c r="F236" s="24">
        <f t="shared" si="707"/>
        <v>0</v>
      </c>
      <c r="G236" s="63"/>
      <c r="H236" s="24"/>
      <c r="I236" s="24">
        <v>0</v>
      </c>
      <c r="J236" s="24"/>
      <c r="K236" s="24">
        <f t="shared" si="708"/>
        <v>0</v>
      </c>
      <c r="L236" s="63"/>
      <c r="M236" s="24">
        <f t="shared" ref="M236:N236" si="763">INDEX($H236:$J236,1,MATCH(M$8,$H$8:$J$8,0))-INDEX($C236:$E236,1,MATCH(M$8,$C$8:$E$8,0))</f>
        <v>0</v>
      </c>
      <c r="N236" s="24">
        <f t="shared" si="763"/>
        <v>0</v>
      </c>
      <c r="O236" s="24"/>
      <c r="P236" s="24">
        <f t="shared" si="710"/>
        <v>0</v>
      </c>
      <c r="Q236" s="63"/>
      <c r="R236" s="24"/>
      <c r="S236" s="24">
        <v>0</v>
      </c>
      <c r="T236" s="24"/>
      <c r="U236" s="24">
        <f t="shared" si="711"/>
        <v>0</v>
      </c>
      <c r="V236" s="63"/>
      <c r="W236" s="24"/>
      <c r="X236" s="24">
        <v>0</v>
      </c>
      <c r="Y236" s="24"/>
      <c r="Z236" s="24">
        <f t="shared" si="712"/>
        <v>0</v>
      </c>
      <c r="AA236" s="63"/>
      <c r="AB236" s="24">
        <f t="shared" ref="AB236:AC236" si="764">INDEX($W236:$Y236,1,MATCH(AB$8,$W$8:$Y$8,0))-INDEX($R236:$T236,1,MATCH(AB$8,$R$8:$T$8,0))</f>
        <v>0</v>
      </c>
      <c r="AC236" s="24">
        <f t="shared" si="764"/>
        <v>0</v>
      </c>
      <c r="AD236" s="24"/>
      <c r="AE236" s="24">
        <f t="shared" si="714"/>
        <v>0</v>
      </c>
      <c r="AF236" s="63"/>
      <c r="AG236" s="24"/>
      <c r="AH236" s="24">
        <v>0</v>
      </c>
      <c r="AI236" s="24"/>
      <c r="AJ236" s="24">
        <f t="shared" si="715"/>
        <v>0</v>
      </c>
      <c r="AK236" s="63"/>
      <c r="AL236" s="24"/>
      <c r="AM236" s="24">
        <v>0</v>
      </c>
      <c r="AN236" s="24"/>
      <c r="AO236" s="24">
        <f t="shared" si="716"/>
        <v>0</v>
      </c>
      <c r="AP236" s="63"/>
      <c r="AQ236" s="24"/>
      <c r="AR236" s="24">
        <v>0</v>
      </c>
      <c r="AS236" s="24"/>
      <c r="AT236" s="24">
        <f t="shared" si="717"/>
        <v>0</v>
      </c>
      <c r="AU236" s="63"/>
      <c r="AV236" s="24"/>
      <c r="AW236" s="24">
        <v>0</v>
      </c>
      <c r="AX236" s="36"/>
      <c r="AY236" s="24">
        <f t="shared" si="718"/>
        <v>0</v>
      </c>
      <c r="AZ236" s="64"/>
    </row>
    <row r="237" spans="1:52" ht="12" hidden="1" customHeight="1" x14ac:dyDescent="0.3">
      <c r="A237" s="50">
        <v>47311</v>
      </c>
      <c r="B237" s="20" t="s">
        <v>225</v>
      </c>
      <c r="C237" s="24"/>
      <c r="D237" s="24">
        <v>0</v>
      </c>
      <c r="E237" s="24"/>
      <c r="F237" s="24">
        <f t="shared" si="707"/>
        <v>0</v>
      </c>
      <c r="G237" s="63"/>
      <c r="H237" s="24"/>
      <c r="I237" s="24">
        <v>0</v>
      </c>
      <c r="J237" s="24"/>
      <c r="K237" s="24">
        <f t="shared" si="708"/>
        <v>0</v>
      </c>
      <c r="L237" s="63"/>
      <c r="M237" s="24">
        <f t="shared" ref="M237:N237" si="765">INDEX($H237:$J237,1,MATCH(M$8,$H$8:$J$8,0))-INDEX($C237:$E237,1,MATCH(M$8,$C$8:$E$8,0))</f>
        <v>0</v>
      </c>
      <c r="N237" s="24">
        <f t="shared" si="765"/>
        <v>0</v>
      </c>
      <c r="O237" s="24"/>
      <c r="P237" s="24">
        <f t="shared" si="710"/>
        <v>0</v>
      </c>
      <c r="Q237" s="63"/>
      <c r="R237" s="24"/>
      <c r="S237" s="24">
        <v>0</v>
      </c>
      <c r="T237" s="24"/>
      <c r="U237" s="24">
        <f t="shared" si="711"/>
        <v>0</v>
      </c>
      <c r="V237" s="63"/>
      <c r="W237" s="24"/>
      <c r="X237" s="24">
        <v>0</v>
      </c>
      <c r="Y237" s="24"/>
      <c r="Z237" s="24">
        <f t="shared" si="712"/>
        <v>0</v>
      </c>
      <c r="AA237" s="63"/>
      <c r="AB237" s="24">
        <f t="shared" ref="AB237:AC237" si="766">INDEX($W237:$Y237,1,MATCH(AB$8,$W$8:$Y$8,0))-INDEX($R237:$T237,1,MATCH(AB$8,$R$8:$T$8,0))</f>
        <v>0</v>
      </c>
      <c r="AC237" s="24">
        <f t="shared" si="766"/>
        <v>0</v>
      </c>
      <c r="AD237" s="24"/>
      <c r="AE237" s="24">
        <f t="shared" si="714"/>
        <v>0</v>
      </c>
      <c r="AF237" s="63"/>
      <c r="AG237" s="24"/>
      <c r="AH237" s="24">
        <v>0</v>
      </c>
      <c r="AI237" s="24"/>
      <c r="AJ237" s="24">
        <f t="shared" si="715"/>
        <v>0</v>
      </c>
      <c r="AK237" s="63"/>
      <c r="AL237" s="24"/>
      <c r="AM237" s="24">
        <v>0</v>
      </c>
      <c r="AN237" s="24"/>
      <c r="AO237" s="24">
        <f t="shared" si="716"/>
        <v>0</v>
      </c>
      <c r="AP237" s="63"/>
      <c r="AQ237" s="24"/>
      <c r="AR237" s="24">
        <v>0</v>
      </c>
      <c r="AS237" s="24"/>
      <c r="AT237" s="24">
        <f t="shared" si="717"/>
        <v>0</v>
      </c>
      <c r="AU237" s="63"/>
      <c r="AV237" s="24"/>
      <c r="AW237" s="24">
        <v>0</v>
      </c>
      <c r="AX237" s="36"/>
      <c r="AY237" s="24">
        <f t="shared" si="718"/>
        <v>0</v>
      </c>
      <c r="AZ237" s="64"/>
    </row>
    <row r="238" spans="1:52" ht="12" customHeight="1" x14ac:dyDescent="0.3">
      <c r="A238" s="50">
        <v>47590</v>
      </c>
      <c r="B238" s="20" t="s">
        <v>226</v>
      </c>
      <c r="C238" s="24"/>
      <c r="D238" s="24">
        <v>484638</v>
      </c>
      <c r="E238" s="24"/>
      <c r="F238" s="24">
        <f t="shared" si="707"/>
        <v>484638</v>
      </c>
      <c r="G238" s="63"/>
      <c r="H238" s="24"/>
      <c r="I238" s="24">
        <v>484637.5</v>
      </c>
      <c r="J238" s="24"/>
      <c r="K238" s="24">
        <f t="shared" si="708"/>
        <v>484637.5</v>
      </c>
      <c r="L238" s="63"/>
      <c r="M238" s="24">
        <f t="shared" ref="M238:N238" si="767">INDEX($H238:$J238,1,MATCH(M$8,$H$8:$J$8,0))-INDEX($C238:$E238,1,MATCH(M$8,$C$8:$E$8,0))</f>
        <v>0</v>
      </c>
      <c r="N238" s="24">
        <f t="shared" si="767"/>
        <v>-0.5</v>
      </c>
      <c r="O238" s="24"/>
      <c r="P238" s="24">
        <f t="shared" si="710"/>
        <v>-0.5</v>
      </c>
      <c r="Q238" s="63"/>
      <c r="R238" s="24"/>
      <c r="S238" s="24">
        <v>553360</v>
      </c>
      <c r="T238" s="24"/>
      <c r="U238" s="24">
        <f t="shared" si="711"/>
        <v>553360</v>
      </c>
      <c r="V238" s="63"/>
      <c r="W238" s="24"/>
      <c r="X238" s="24">
        <v>964905</v>
      </c>
      <c r="Y238" s="24"/>
      <c r="Z238" s="24">
        <f t="shared" si="712"/>
        <v>964905</v>
      </c>
      <c r="AA238" s="63"/>
      <c r="AB238" s="24">
        <f t="shared" ref="AB238:AC238" si="768">INDEX($W238:$Y238,1,MATCH(AB$8,$W$8:$Y$8,0))-INDEX($R238:$T238,1,MATCH(AB$8,$R$8:$T$8,0))</f>
        <v>0</v>
      </c>
      <c r="AC238" s="24">
        <f t="shared" si="768"/>
        <v>411545</v>
      </c>
      <c r="AD238" s="24"/>
      <c r="AE238" s="24">
        <f t="shared" si="714"/>
        <v>411545</v>
      </c>
      <c r="AF238" s="63"/>
      <c r="AG238" s="24"/>
      <c r="AH238" s="24">
        <v>411545</v>
      </c>
      <c r="AI238" s="24"/>
      <c r="AJ238" s="24">
        <f t="shared" si="715"/>
        <v>411545</v>
      </c>
      <c r="AK238" s="63"/>
      <c r="AL238" s="24"/>
      <c r="AM238" s="24">
        <v>411545</v>
      </c>
      <c r="AN238" s="24"/>
      <c r="AO238" s="24">
        <f t="shared" si="716"/>
        <v>411545</v>
      </c>
      <c r="AP238" s="63"/>
      <c r="AQ238" s="24"/>
      <c r="AR238" s="24">
        <v>0</v>
      </c>
      <c r="AS238" s="24"/>
      <c r="AT238" s="24">
        <f t="shared" si="717"/>
        <v>0</v>
      </c>
      <c r="AU238" s="63"/>
      <c r="AV238" s="24"/>
      <c r="AW238" s="24">
        <v>0</v>
      </c>
      <c r="AX238" s="36"/>
      <c r="AY238" s="24">
        <f t="shared" si="718"/>
        <v>0</v>
      </c>
      <c r="AZ238" s="64"/>
    </row>
    <row r="239" spans="1:52" ht="12" hidden="1" customHeight="1" x14ac:dyDescent="0.3">
      <c r="A239" s="50">
        <v>47600</v>
      </c>
      <c r="B239" s="20" t="s">
        <v>228</v>
      </c>
      <c r="C239" s="24"/>
      <c r="D239" s="24">
        <v>0</v>
      </c>
      <c r="E239" s="24"/>
      <c r="F239" s="24">
        <f t="shared" si="707"/>
        <v>0</v>
      </c>
      <c r="G239" s="63"/>
      <c r="H239" s="24"/>
      <c r="I239" s="24">
        <v>0</v>
      </c>
      <c r="J239" s="24"/>
      <c r="K239" s="24">
        <f t="shared" si="708"/>
        <v>0</v>
      </c>
      <c r="L239" s="63"/>
      <c r="M239" s="24">
        <f t="shared" ref="M239:N239" si="769">INDEX($H239:$J239,1,MATCH(M$8,$H$8:$J$8,0))-INDEX($C239:$E239,1,MATCH(M$8,$C$8:$E$8,0))</f>
        <v>0</v>
      </c>
      <c r="N239" s="24">
        <f t="shared" si="769"/>
        <v>0</v>
      </c>
      <c r="O239" s="24"/>
      <c r="P239" s="24">
        <f t="shared" si="710"/>
        <v>0</v>
      </c>
      <c r="Q239" s="63"/>
      <c r="R239" s="24"/>
      <c r="S239" s="24">
        <v>0</v>
      </c>
      <c r="T239" s="24"/>
      <c r="U239" s="24">
        <f t="shared" si="711"/>
        <v>0</v>
      </c>
      <c r="V239" s="63"/>
      <c r="W239" s="24"/>
      <c r="X239" s="24">
        <v>0</v>
      </c>
      <c r="Y239" s="24"/>
      <c r="Z239" s="24">
        <f t="shared" si="712"/>
        <v>0</v>
      </c>
      <c r="AA239" s="63"/>
      <c r="AB239" s="24">
        <f t="shared" ref="AB239:AC239" si="770">INDEX($W239:$Y239,1,MATCH(AB$8,$W$8:$Y$8,0))-INDEX($R239:$T239,1,MATCH(AB$8,$R$8:$T$8,0))</f>
        <v>0</v>
      </c>
      <c r="AC239" s="24">
        <f t="shared" si="770"/>
        <v>0</v>
      </c>
      <c r="AD239" s="24"/>
      <c r="AE239" s="24">
        <f t="shared" si="714"/>
        <v>0</v>
      </c>
      <c r="AF239" s="63"/>
      <c r="AG239" s="24"/>
      <c r="AH239" s="24">
        <v>0</v>
      </c>
      <c r="AI239" s="24"/>
      <c r="AJ239" s="24">
        <f t="shared" si="715"/>
        <v>0</v>
      </c>
      <c r="AK239" s="63"/>
      <c r="AL239" s="24"/>
      <c r="AM239" s="24">
        <v>0</v>
      </c>
      <c r="AN239" s="24"/>
      <c r="AO239" s="24">
        <f t="shared" si="716"/>
        <v>0</v>
      </c>
      <c r="AP239" s="63"/>
      <c r="AQ239" s="24"/>
      <c r="AR239" s="24">
        <v>0</v>
      </c>
      <c r="AS239" s="24"/>
      <c r="AT239" s="24">
        <f t="shared" si="717"/>
        <v>0</v>
      </c>
      <c r="AU239" s="63"/>
      <c r="AV239" s="24"/>
      <c r="AW239" s="24">
        <v>0</v>
      </c>
      <c r="AX239" s="36"/>
      <c r="AY239" s="24">
        <f t="shared" si="718"/>
        <v>0</v>
      </c>
      <c r="AZ239" s="64"/>
    </row>
    <row r="240" spans="1:52" ht="12" hidden="1" customHeight="1" x14ac:dyDescent="0.3">
      <c r="A240" s="50">
        <v>47630</v>
      </c>
      <c r="B240" s="20" t="s">
        <v>229</v>
      </c>
      <c r="C240" s="24"/>
      <c r="D240" s="24">
        <v>0</v>
      </c>
      <c r="E240" s="24"/>
      <c r="F240" s="24">
        <f t="shared" si="707"/>
        <v>0</v>
      </c>
      <c r="G240" s="63"/>
      <c r="H240" s="24"/>
      <c r="I240" s="24">
        <v>0</v>
      </c>
      <c r="J240" s="24"/>
      <c r="K240" s="24">
        <f t="shared" si="708"/>
        <v>0</v>
      </c>
      <c r="L240" s="63"/>
      <c r="M240" s="24">
        <f t="shared" ref="M240:N240" si="771">INDEX($H240:$J240,1,MATCH(M$8,$H$8:$J$8,0))-INDEX($C240:$E240,1,MATCH(M$8,$C$8:$E$8,0))</f>
        <v>0</v>
      </c>
      <c r="N240" s="24">
        <f t="shared" si="771"/>
        <v>0</v>
      </c>
      <c r="O240" s="24"/>
      <c r="P240" s="24">
        <f t="shared" si="710"/>
        <v>0</v>
      </c>
      <c r="Q240" s="63"/>
      <c r="R240" s="24"/>
      <c r="S240" s="24">
        <v>0</v>
      </c>
      <c r="T240" s="24"/>
      <c r="U240" s="24">
        <f t="shared" si="711"/>
        <v>0</v>
      </c>
      <c r="V240" s="63"/>
      <c r="W240" s="24"/>
      <c r="X240" s="24">
        <v>0</v>
      </c>
      <c r="Y240" s="24"/>
      <c r="Z240" s="24">
        <f t="shared" si="712"/>
        <v>0</v>
      </c>
      <c r="AA240" s="63"/>
      <c r="AB240" s="24">
        <f t="shared" ref="AB240:AC240" si="772">INDEX($W240:$Y240,1,MATCH(AB$8,$W$8:$Y$8,0))-INDEX($R240:$T240,1,MATCH(AB$8,$R$8:$T$8,0))</f>
        <v>0</v>
      </c>
      <c r="AC240" s="24">
        <f t="shared" si="772"/>
        <v>0</v>
      </c>
      <c r="AD240" s="24"/>
      <c r="AE240" s="24">
        <f t="shared" si="714"/>
        <v>0</v>
      </c>
      <c r="AF240" s="63"/>
      <c r="AG240" s="24"/>
      <c r="AH240" s="24">
        <v>0</v>
      </c>
      <c r="AI240" s="24"/>
      <c r="AJ240" s="24">
        <f t="shared" si="715"/>
        <v>0</v>
      </c>
      <c r="AK240" s="63"/>
      <c r="AL240" s="24"/>
      <c r="AM240" s="24">
        <v>0</v>
      </c>
      <c r="AN240" s="24"/>
      <c r="AO240" s="24">
        <f t="shared" si="716"/>
        <v>0</v>
      </c>
      <c r="AP240" s="63"/>
      <c r="AQ240" s="24"/>
      <c r="AR240" s="24">
        <v>0</v>
      </c>
      <c r="AS240" s="24"/>
      <c r="AT240" s="24">
        <f t="shared" si="717"/>
        <v>0</v>
      </c>
      <c r="AU240" s="63"/>
      <c r="AV240" s="24"/>
      <c r="AW240" s="24">
        <v>0</v>
      </c>
      <c r="AX240" s="36"/>
      <c r="AY240" s="24">
        <f t="shared" si="718"/>
        <v>0</v>
      </c>
      <c r="AZ240" s="64"/>
    </row>
    <row r="241" spans="1:52" ht="12" hidden="1" customHeight="1" x14ac:dyDescent="0.3">
      <c r="A241" s="50">
        <v>47640</v>
      </c>
      <c r="B241" s="20" t="s">
        <v>230</v>
      </c>
      <c r="C241" s="24"/>
      <c r="D241" s="24">
        <v>0</v>
      </c>
      <c r="E241" s="24"/>
      <c r="F241" s="24">
        <f t="shared" si="707"/>
        <v>0</v>
      </c>
      <c r="G241" s="63"/>
      <c r="H241" s="24"/>
      <c r="I241" s="24">
        <v>0</v>
      </c>
      <c r="J241" s="24"/>
      <c r="K241" s="24">
        <f t="shared" si="708"/>
        <v>0</v>
      </c>
      <c r="L241" s="63"/>
      <c r="M241" s="24">
        <f t="shared" ref="M241:N241" si="773">INDEX($H241:$J241,1,MATCH(M$8,$H$8:$J$8,0))-INDEX($C241:$E241,1,MATCH(M$8,$C$8:$E$8,0))</f>
        <v>0</v>
      </c>
      <c r="N241" s="24">
        <f t="shared" si="773"/>
        <v>0</v>
      </c>
      <c r="O241" s="24"/>
      <c r="P241" s="24">
        <f t="shared" si="710"/>
        <v>0</v>
      </c>
      <c r="Q241" s="63"/>
      <c r="R241" s="24"/>
      <c r="S241" s="24">
        <v>0</v>
      </c>
      <c r="T241" s="24"/>
      <c r="U241" s="24">
        <f t="shared" si="711"/>
        <v>0</v>
      </c>
      <c r="V241" s="63"/>
      <c r="W241" s="24"/>
      <c r="X241" s="24">
        <v>0</v>
      </c>
      <c r="Y241" s="24"/>
      <c r="Z241" s="24">
        <f t="shared" si="712"/>
        <v>0</v>
      </c>
      <c r="AA241" s="63"/>
      <c r="AB241" s="24">
        <f t="shared" ref="AB241:AC241" si="774">INDEX($W241:$Y241,1,MATCH(AB$8,$W$8:$Y$8,0))-INDEX($R241:$T241,1,MATCH(AB$8,$R$8:$T$8,0))</f>
        <v>0</v>
      </c>
      <c r="AC241" s="24">
        <f t="shared" si="774"/>
        <v>0</v>
      </c>
      <c r="AD241" s="24"/>
      <c r="AE241" s="24">
        <f t="shared" si="714"/>
        <v>0</v>
      </c>
      <c r="AF241" s="63"/>
      <c r="AG241" s="24"/>
      <c r="AH241" s="24">
        <v>0</v>
      </c>
      <c r="AI241" s="24"/>
      <c r="AJ241" s="24">
        <f t="shared" si="715"/>
        <v>0</v>
      </c>
      <c r="AK241" s="63"/>
      <c r="AL241" s="24"/>
      <c r="AM241" s="24">
        <v>0</v>
      </c>
      <c r="AN241" s="24"/>
      <c r="AO241" s="24">
        <f t="shared" si="716"/>
        <v>0</v>
      </c>
      <c r="AP241" s="63"/>
      <c r="AQ241" s="24"/>
      <c r="AR241" s="24">
        <v>0</v>
      </c>
      <c r="AS241" s="24"/>
      <c r="AT241" s="24">
        <f t="shared" si="717"/>
        <v>0</v>
      </c>
      <c r="AU241" s="63"/>
      <c r="AV241" s="24"/>
      <c r="AW241" s="24">
        <v>0</v>
      </c>
      <c r="AX241" s="36"/>
      <c r="AY241" s="24">
        <f t="shared" si="718"/>
        <v>0</v>
      </c>
      <c r="AZ241" s="64"/>
    </row>
    <row r="242" spans="1:52" ht="12" hidden="1" customHeight="1" x14ac:dyDescent="0.3">
      <c r="A242" s="50">
        <v>47650</v>
      </c>
      <c r="B242" s="20" t="s">
        <v>231</v>
      </c>
      <c r="C242" s="24"/>
      <c r="D242" s="24">
        <v>0</v>
      </c>
      <c r="E242" s="24"/>
      <c r="F242" s="24">
        <f t="shared" si="707"/>
        <v>0</v>
      </c>
      <c r="G242" s="63"/>
      <c r="H242" s="24"/>
      <c r="I242" s="24">
        <v>0</v>
      </c>
      <c r="J242" s="24"/>
      <c r="K242" s="24">
        <f t="shared" si="708"/>
        <v>0</v>
      </c>
      <c r="L242" s="63"/>
      <c r="M242" s="24">
        <f t="shared" ref="M242:N242" si="775">INDEX($H242:$J242,1,MATCH(M$8,$H$8:$J$8,0))-INDEX($C242:$E242,1,MATCH(M$8,$C$8:$E$8,0))</f>
        <v>0</v>
      </c>
      <c r="N242" s="24">
        <f t="shared" si="775"/>
        <v>0</v>
      </c>
      <c r="O242" s="24"/>
      <c r="P242" s="24">
        <f t="shared" si="710"/>
        <v>0</v>
      </c>
      <c r="Q242" s="63"/>
      <c r="R242" s="24"/>
      <c r="S242" s="24">
        <v>0</v>
      </c>
      <c r="T242" s="24"/>
      <c r="U242" s="24">
        <f t="shared" si="711"/>
        <v>0</v>
      </c>
      <c r="V242" s="63"/>
      <c r="W242" s="24"/>
      <c r="X242" s="24">
        <v>0</v>
      </c>
      <c r="Y242" s="24"/>
      <c r="Z242" s="24">
        <f t="shared" si="712"/>
        <v>0</v>
      </c>
      <c r="AA242" s="63"/>
      <c r="AB242" s="24">
        <f t="shared" ref="AB242:AC242" si="776">INDEX($W242:$Y242,1,MATCH(AB$8,$W$8:$Y$8,0))-INDEX($R242:$T242,1,MATCH(AB$8,$R$8:$T$8,0))</f>
        <v>0</v>
      </c>
      <c r="AC242" s="24">
        <f t="shared" si="776"/>
        <v>0</v>
      </c>
      <c r="AD242" s="24"/>
      <c r="AE242" s="24">
        <f t="shared" si="714"/>
        <v>0</v>
      </c>
      <c r="AF242" s="63"/>
      <c r="AG242" s="24"/>
      <c r="AH242" s="24">
        <v>0</v>
      </c>
      <c r="AI242" s="24"/>
      <c r="AJ242" s="24">
        <f t="shared" si="715"/>
        <v>0</v>
      </c>
      <c r="AK242" s="63"/>
      <c r="AL242" s="24"/>
      <c r="AM242" s="24">
        <v>0</v>
      </c>
      <c r="AN242" s="24"/>
      <c r="AO242" s="24">
        <f t="shared" si="716"/>
        <v>0</v>
      </c>
      <c r="AP242" s="63"/>
      <c r="AQ242" s="24"/>
      <c r="AR242" s="24">
        <v>0</v>
      </c>
      <c r="AS242" s="24"/>
      <c r="AT242" s="24">
        <f t="shared" si="717"/>
        <v>0</v>
      </c>
      <c r="AU242" s="63"/>
      <c r="AV242" s="24"/>
      <c r="AW242" s="24">
        <v>0</v>
      </c>
      <c r="AX242" s="36"/>
      <c r="AY242" s="24">
        <f t="shared" si="718"/>
        <v>0</v>
      </c>
      <c r="AZ242" s="64"/>
    </row>
    <row r="243" spans="1:52" ht="12" hidden="1" customHeight="1" x14ac:dyDescent="0.3">
      <c r="A243" s="50">
        <v>47670</v>
      </c>
      <c r="B243" s="20" t="s">
        <v>232</v>
      </c>
      <c r="C243" s="24"/>
      <c r="D243" s="24">
        <v>0</v>
      </c>
      <c r="E243" s="24"/>
      <c r="F243" s="24">
        <f t="shared" si="707"/>
        <v>0</v>
      </c>
      <c r="G243" s="63"/>
      <c r="H243" s="24"/>
      <c r="I243" s="24">
        <v>0</v>
      </c>
      <c r="J243" s="24"/>
      <c r="K243" s="24">
        <f t="shared" si="708"/>
        <v>0</v>
      </c>
      <c r="L243" s="63"/>
      <c r="M243" s="24">
        <f t="shared" ref="M243:N243" si="777">INDEX($H243:$J243,1,MATCH(M$8,$H$8:$J$8,0))-INDEX($C243:$E243,1,MATCH(M$8,$C$8:$E$8,0))</f>
        <v>0</v>
      </c>
      <c r="N243" s="24">
        <f t="shared" si="777"/>
        <v>0</v>
      </c>
      <c r="O243" s="24"/>
      <c r="P243" s="24">
        <f t="shared" si="710"/>
        <v>0</v>
      </c>
      <c r="Q243" s="63"/>
      <c r="R243" s="24"/>
      <c r="S243" s="24">
        <v>0</v>
      </c>
      <c r="T243" s="24"/>
      <c r="U243" s="24">
        <f t="shared" si="711"/>
        <v>0</v>
      </c>
      <c r="V243" s="63"/>
      <c r="W243" s="24"/>
      <c r="X243" s="24">
        <v>0</v>
      </c>
      <c r="Y243" s="24"/>
      <c r="Z243" s="24">
        <f t="shared" si="712"/>
        <v>0</v>
      </c>
      <c r="AA243" s="63"/>
      <c r="AB243" s="24">
        <f t="shared" ref="AB243:AC243" si="778">INDEX($W243:$Y243,1,MATCH(AB$8,$W$8:$Y$8,0))-INDEX($R243:$T243,1,MATCH(AB$8,$R$8:$T$8,0))</f>
        <v>0</v>
      </c>
      <c r="AC243" s="24">
        <f t="shared" si="778"/>
        <v>0</v>
      </c>
      <c r="AD243" s="24"/>
      <c r="AE243" s="24">
        <f t="shared" si="714"/>
        <v>0</v>
      </c>
      <c r="AF243" s="63"/>
      <c r="AG243" s="24"/>
      <c r="AH243" s="24">
        <v>0</v>
      </c>
      <c r="AI243" s="24"/>
      <c r="AJ243" s="24">
        <f t="shared" si="715"/>
        <v>0</v>
      </c>
      <c r="AK243" s="63"/>
      <c r="AL243" s="24"/>
      <c r="AM243" s="24">
        <v>0</v>
      </c>
      <c r="AN243" s="24"/>
      <c r="AO243" s="24">
        <f t="shared" si="716"/>
        <v>0</v>
      </c>
      <c r="AP243" s="63"/>
      <c r="AQ243" s="24"/>
      <c r="AR243" s="24">
        <v>0</v>
      </c>
      <c r="AS243" s="24"/>
      <c r="AT243" s="24">
        <f t="shared" si="717"/>
        <v>0</v>
      </c>
      <c r="AU243" s="63"/>
      <c r="AV243" s="24"/>
      <c r="AW243" s="24">
        <v>0</v>
      </c>
      <c r="AX243" s="36"/>
      <c r="AY243" s="24">
        <f t="shared" si="718"/>
        <v>0</v>
      </c>
      <c r="AZ243" s="64"/>
    </row>
    <row r="244" spans="1:52" ht="12" hidden="1" customHeight="1" x14ac:dyDescent="0.3">
      <c r="A244" s="50">
        <v>47990</v>
      </c>
      <c r="B244" s="20" t="s">
        <v>233</v>
      </c>
      <c r="C244" s="24"/>
      <c r="D244" s="24">
        <v>0</v>
      </c>
      <c r="E244" s="24"/>
      <c r="F244" s="24">
        <f t="shared" si="707"/>
        <v>0</v>
      </c>
      <c r="G244" s="63"/>
      <c r="H244" s="24"/>
      <c r="I244" s="24">
        <v>0</v>
      </c>
      <c r="J244" s="24"/>
      <c r="K244" s="24">
        <f t="shared" si="708"/>
        <v>0</v>
      </c>
      <c r="L244" s="63"/>
      <c r="M244" s="24">
        <f t="shared" ref="M244:N244" si="779">INDEX($H244:$J244,1,MATCH(M$8,$H$8:$J$8,0))-INDEX($C244:$E244,1,MATCH(M$8,$C$8:$E$8,0))</f>
        <v>0</v>
      </c>
      <c r="N244" s="24">
        <f t="shared" si="779"/>
        <v>0</v>
      </c>
      <c r="O244" s="24"/>
      <c r="P244" s="24">
        <f t="shared" si="710"/>
        <v>0</v>
      </c>
      <c r="Q244" s="63"/>
      <c r="R244" s="24"/>
      <c r="S244" s="24">
        <v>0</v>
      </c>
      <c r="T244" s="24"/>
      <c r="U244" s="24">
        <f t="shared" si="711"/>
        <v>0</v>
      </c>
      <c r="V244" s="63"/>
      <c r="W244" s="24"/>
      <c r="X244" s="24">
        <v>0</v>
      </c>
      <c r="Y244" s="24"/>
      <c r="Z244" s="24">
        <f t="shared" si="712"/>
        <v>0</v>
      </c>
      <c r="AA244" s="63"/>
      <c r="AB244" s="24">
        <f t="shared" ref="AB244:AC244" si="780">INDEX($W244:$Y244,1,MATCH(AB$8,$W$8:$Y$8,0))-INDEX($R244:$T244,1,MATCH(AB$8,$R$8:$T$8,0))</f>
        <v>0</v>
      </c>
      <c r="AC244" s="24">
        <f t="shared" si="780"/>
        <v>0</v>
      </c>
      <c r="AD244" s="24"/>
      <c r="AE244" s="24">
        <f t="shared" si="714"/>
        <v>0</v>
      </c>
      <c r="AF244" s="63"/>
      <c r="AG244" s="24"/>
      <c r="AH244" s="24">
        <v>0</v>
      </c>
      <c r="AI244" s="24"/>
      <c r="AJ244" s="24">
        <f t="shared" si="715"/>
        <v>0</v>
      </c>
      <c r="AK244" s="63"/>
      <c r="AL244" s="24"/>
      <c r="AM244" s="24">
        <v>0</v>
      </c>
      <c r="AN244" s="24"/>
      <c r="AO244" s="24">
        <f t="shared" si="716"/>
        <v>0</v>
      </c>
      <c r="AP244" s="63"/>
      <c r="AQ244" s="24"/>
      <c r="AR244" s="24">
        <v>0</v>
      </c>
      <c r="AS244" s="24"/>
      <c r="AT244" s="24">
        <f t="shared" si="717"/>
        <v>0</v>
      </c>
      <c r="AU244" s="63"/>
      <c r="AV244" s="24"/>
      <c r="AW244" s="24">
        <v>0</v>
      </c>
      <c r="AX244" s="36"/>
      <c r="AY244" s="24">
        <f t="shared" si="718"/>
        <v>0</v>
      </c>
      <c r="AZ244" s="64"/>
    </row>
    <row r="245" spans="1:52" ht="12" hidden="1" customHeight="1" x14ac:dyDescent="0.3">
      <c r="A245" s="50">
        <v>47991</v>
      </c>
      <c r="B245" s="20" t="s">
        <v>234</v>
      </c>
      <c r="C245" s="24"/>
      <c r="D245" s="24">
        <v>0</v>
      </c>
      <c r="E245" s="24"/>
      <c r="F245" s="24">
        <f t="shared" si="707"/>
        <v>0</v>
      </c>
      <c r="G245" s="63"/>
      <c r="H245" s="24"/>
      <c r="I245" s="24">
        <v>0</v>
      </c>
      <c r="J245" s="24"/>
      <c r="K245" s="24">
        <f t="shared" si="708"/>
        <v>0</v>
      </c>
      <c r="L245" s="63"/>
      <c r="M245" s="24">
        <f t="shared" ref="M245:N245" si="781">INDEX($H245:$J245,1,MATCH(M$8,$H$8:$J$8,0))-INDEX($C245:$E245,1,MATCH(M$8,$C$8:$E$8,0))</f>
        <v>0</v>
      </c>
      <c r="N245" s="24">
        <f t="shared" si="781"/>
        <v>0</v>
      </c>
      <c r="O245" s="24"/>
      <c r="P245" s="24">
        <f t="shared" si="710"/>
        <v>0</v>
      </c>
      <c r="Q245" s="63"/>
      <c r="R245" s="24"/>
      <c r="S245" s="24">
        <v>0</v>
      </c>
      <c r="T245" s="24"/>
      <c r="U245" s="24">
        <f t="shared" si="711"/>
        <v>0</v>
      </c>
      <c r="V245" s="63"/>
      <c r="W245" s="24"/>
      <c r="X245" s="24">
        <v>0</v>
      </c>
      <c r="Y245" s="24"/>
      <c r="Z245" s="24">
        <f t="shared" si="712"/>
        <v>0</v>
      </c>
      <c r="AA245" s="63"/>
      <c r="AB245" s="24">
        <f t="shared" ref="AB245:AC245" si="782">INDEX($W245:$Y245,1,MATCH(AB$8,$W$8:$Y$8,0))-INDEX($R245:$T245,1,MATCH(AB$8,$R$8:$T$8,0))</f>
        <v>0</v>
      </c>
      <c r="AC245" s="24">
        <f t="shared" si="782"/>
        <v>0</v>
      </c>
      <c r="AD245" s="24"/>
      <c r="AE245" s="24">
        <f t="shared" si="714"/>
        <v>0</v>
      </c>
      <c r="AF245" s="63"/>
      <c r="AG245" s="24"/>
      <c r="AH245" s="24">
        <v>0</v>
      </c>
      <c r="AI245" s="24"/>
      <c r="AJ245" s="24">
        <f t="shared" si="715"/>
        <v>0</v>
      </c>
      <c r="AK245" s="63"/>
      <c r="AL245" s="24"/>
      <c r="AM245" s="24">
        <v>0</v>
      </c>
      <c r="AN245" s="24"/>
      <c r="AO245" s="24">
        <f t="shared" si="716"/>
        <v>0</v>
      </c>
      <c r="AP245" s="63"/>
      <c r="AQ245" s="24"/>
      <c r="AR245" s="24">
        <v>0</v>
      </c>
      <c r="AS245" s="24"/>
      <c r="AT245" s="24">
        <f t="shared" si="717"/>
        <v>0</v>
      </c>
      <c r="AU245" s="63"/>
      <c r="AV245" s="24"/>
      <c r="AW245" s="24">
        <v>0</v>
      </c>
      <c r="AX245" s="36"/>
      <c r="AY245" s="24">
        <f t="shared" si="718"/>
        <v>0</v>
      </c>
      <c r="AZ245" s="64"/>
    </row>
    <row r="246" spans="1:52" ht="12" hidden="1" customHeight="1" x14ac:dyDescent="0.3">
      <c r="A246" s="50"/>
      <c r="B246" s="20"/>
      <c r="C246" s="24"/>
      <c r="D246" s="24"/>
      <c r="E246" s="24"/>
      <c r="F246" s="24"/>
      <c r="G246" s="63"/>
      <c r="H246" s="24"/>
      <c r="I246" s="24"/>
      <c r="J246" s="24"/>
      <c r="K246" s="24"/>
      <c r="L246" s="63"/>
      <c r="M246" s="24"/>
      <c r="N246" s="24"/>
      <c r="O246" s="24"/>
      <c r="P246" s="24"/>
      <c r="Q246" s="63"/>
      <c r="R246" s="24"/>
      <c r="S246" s="24"/>
      <c r="T246" s="24"/>
      <c r="U246" s="24"/>
      <c r="V246" s="63"/>
      <c r="W246" s="24"/>
      <c r="X246" s="24"/>
      <c r="Y246" s="24"/>
      <c r="Z246" s="24"/>
      <c r="AA246" s="63"/>
      <c r="AB246" s="24"/>
      <c r="AC246" s="24"/>
      <c r="AD246" s="24"/>
      <c r="AE246" s="24"/>
      <c r="AF246" s="63"/>
      <c r="AG246" s="24"/>
      <c r="AH246" s="24"/>
      <c r="AI246" s="24"/>
      <c r="AJ246" s="24"/>
      <c r="AK246" s="63"/>
      <c r="AL246" s="24"/>
      <c r="AM246" s="24"/>
      <c r="AN246" s="24"/>
      <c r="AO246" s="24"/>
      <c r="AP246" s="63"/>
      <c r="AQ246" s="24"/>
      <c r="AR246" s="24"/>
      <c r="AS246" s="24"/>
      <c r="AT246" s="24"/>
      <c r="AU246" s="63"/>
      <c r="AV246" s="24"/>
      <c r="AW246" s="24"/>
      <c r="AX246" s="36"/>
      <c r="AY246" s="24"/>
      <c r="AZ246" s="64"/>
    </row>
    <row r="247" spans="1:52" ht="12" customHeight="1" x14ac:dyDescent="0.3">
      <c r="A247" s="48"/>
      <c r="B247" s="49" t="s">
        <v>235</v>
      </c>
      <c r="C247" s="53">
        <f t="shared" ref="C247:D247" si="783">SUM(C213:C246)</f>
        <v>0</v>
      </c>
      <c r="D247" s="53">
        <f t="shared" si="783"/>
        <v>644634.78</v>
      </c>
      <c r="E247" s="53"/>
      <c r="F247" s="53">
        <f>SUM(C247:E247)</f>
        <v>644634.78</v>
      </c>
      <c r="G247" s="79"/>
      <c r="H247" s="53">
        <f t="shared" ref="H247:I247" si="784">SUM(H213:H246)</f>
        <v>0</v>
      </c>
      <c r="I247" s="53">
        <f t="shared" si="784"/>
        <v>655591.78</v>
      </c>
      <c r="J247" s="53"/>
      <c r="K247" s="53">
        <f>SUM(H247:J247)</f>
        <v>655591.78</v>
      </c>
      <c r="L247" s="79"/>
      <c r="M247" s="53">
        <f t="shared" ref="M247:N247" si="785">INDEX($H247:$J247,1,MATCH(M$8,$H$8:$J$8,0))-INDEX($C247:$E247,1,MATCH(M$8,$C$8:$E$8,0))</f>
        <v>0</v>
      </c>
      <c r="N247" s="53">
        <f t="shared" si="785"/>
        <v>10957</v>
      </c>
      <c r="O247" s="53"/>
      <c r="P247" s="53">
        <f>SUM(M247:O247)</f>
        <v>10957</v>
      </c>
      <c r="Q247" s="79"/>
      <c r="R247" s="53">
        <f t="shared" ref="R247:S247" si="786">SUM(R213:R246)</f>
        <v>0</v>
      </c>
      <c r="S247" s="53">
        <f t="shared" si="786"/>
        <v>743979.45987012982</v>
      </c>
      <c r="T247" s="53"/>
      <c r="U247" s="53">
        <f>SUM(R247:T247)</f>
        <v>743979.45987012982</v>
      </c>
      <c r="V247" s="79"/>
      <c r="W247" s="53">
        <f t="shared" ref="W247:X247" si="787">SUM(W213:W246)</f>
        <v>0</v>
      </c>
      <c r="X247" s="53">
        <f t="shared" si="787"/>
        <v>1427637.3716571431</v>
      </c>
      <c r="Y247" s="53"/>
      <c r="Z247" s="53">
        <f>SUM(W247:Y247)</f>
        <v>1427637.3716571431</v>
      </c>
      <c r="AA247" s="79"/>
      <c r="AB247" s="53">
        <f t="shared" ref="AB247:AC247" si="788">INDEX($W247:$Y247,1,MATCH(AB$8,$W$8:$Y$8,0))-INDEX($R247:$T247,1,MATCH(AB$8,$R$8:$T$8,0))</f>
        <v>0</v>
      </c>
      <c r="AC247" s="53">
        <f t="shared" si="788"/>
        <v>683657.91178701329</v>
      </c>
      <c r="AD247" s="53"/>
      <c r="AE247" s="53">
        <f>SUM(AB247:AD247)</f>
        <v>683657.91178701329</v>
      </c>
      <c r="AF247" s="79"/>
      <c r="AG247" s="53">
        <f t="shared" ref="AG247:AH247" si="789">SUM(AG213:AG246)</f>
        <v>0</v>
      </c>
      <c r="AH247" s="53">
        <f t="shared" si="789"/>
        <v>874277.37165714311</v>
      </c>
      <c r="AI247" s="53"/>
      <c r="AJ247" s="53">
        <f>SUM(AG247:AI247)</f>
        <v>874277.37165714311</v>
      </c>
      <c r="AK247" s="79"/>
      <c r="AL247" s="53">
        <f t="shared" ref="AL247:AM247" si="790">SUM(AL213:AL246)</f>
        <v>0</v>
      </c>
      <c r="AM247" s="53">
        <f t="shared" si="790"/>
        <v>874277.37165714311</v>
      </c>
      <c r="AN247" s="53"/>
      <c r="AO247" s="53">
        <f>SUM(AL247:AN247)</f>
        <v>874277.37165714311</v>
      </c>
      <c r="AP247" s="79"/>
      <c r="AQ247" s="53">
        <f t="shared" ref="AQ247:AR247" si="791">SUM(AQ213:AQ246)</f>
        <v>0</v>
      </c>
      <c r="AR247" s="53">
        <f t="shared" si="791"/>
        <v>462732.37165714311</v>
      </c>
      <c r="AS247" s="53"/>
      <c r="AT247" s="53">
        <f>SUM(AQ247:AS247)</f>
        <v>462732.37165714311</v>
      </c>
      <c r="AU247" s="79"/>
      <c r="AV247" s="53">
        <f t="shared" ref="AV247:AW247" si="792">SUM(AV213:AV246)</f>
        <v>0</v>
      </c>
      <c r="AW247" s="53">
        <f t="shared" si="792"/>
        <v>462732.37165714311</v>
      </c>
      <c r="AX247" s="80"/>
      <c r="AY247" s="53">
        <f>SUM(AV247:AX247)</f>
        <v>462732.37165714311</v>
      </c>
      <c r="AZ247" s="81"/>
    </row>
    <row r="248" spans="1:52" ht="12" customHeight="1" x14ac:dyDescent="0.3">
      <c r="A248" s="48"/>
      <c r="B248" s="23"/>
      <c r="C248" s="24"/>
      <c r="D248" s="24"/>
      <c r="E248" s="24"/>
      <c r="F248" s="24"/>
      <c r="G248" s="63"/>
      <c r="H248" s="24"/>
      <c r="I248" s="24"/>
      <c r="J248" s="24"/>
      <c r="K248" s="24"/>
      <c r="L248" s="63"/>
      <c r="M248" s="24"/>
      <c r="N248" s="24"/>
      <c r="O248" s="24"/>
      <c r="P248" s="24"/>
      <c r="Q248" s="63"/>
      <c r="R248" s="24"/>
      <c r="S248" s="24"/>
      <c r="T248" s="24"/>
      <c r="U248" s="24"/>
      <c r="V248" s="63"/>
      <c r="W248" s="24"/>
      <c r="X248" s="24"/>
      <c r="Y248" s="24"/>
      <c r="Z248" s="24"/>
      <c r="AA248" s="63"/>
      <c r="AB248" s="24"/>
      <c r="AC248" s="24"/>
      <c r="AD248" s="24"/>
      <c r="AE248" s="24"/>
      <c r="AF248" s="63"/>
      <c r="AG248" s="24"/>
      <c r="AH248" s="24"/>
      <c r="AI248" s="24"/>
      <c r="AJ248" s="24"/>
      <c r="AK248" s="63"/>
      <c r="AL248" s="24"/>
      <c r="AM248" s="24"/>
      <c r="AN248" s="24"/>
      <c r="AO248" s="24"/>
      <c r="AP248" s="63"/>
      <c r="AQ248" s="24"/>
      <c r="AR248" s="24"/>
      <c r="AS248" s="24"/>
      <c r="AT248" s="24"/>
      <c r="AU248" s="63"/>
      <c r="AV248" s="24"/>
      <c r="AW248" s="24"/>
      <c r="AX248" s="36"/>
      <c r="AY248" s="24"/>
      <c r="AZ248" s="64"/>
    </row>
    <row r="249" spans="1:52" ht="12" hidden="1" customHeight="1" x14ac:dyDescent="0.3">
      <c r="A249" s="49" t="s">
        <v>23</v>
      </c>
      <c r="B249" s="20"/>
      <c r="C249" s="24"/>
      <c r="D249" s="24"/>
      <c r="E249" s="24"/>
      <c r="F249" s="24"/>
      <c r="G249" s="63"/>
      <c r="H249" s="24"/>
      <c r="I249" s="24"/>
      <c r="J249" s="24"/>
      <c r="K249" s="24"/>
      <c r="L249" s="63"/>
      <c r="M249" s="24"/>
      <c r="N249" s="24"/>
      <c r="O249" s="24"/>
      <c r="P249" s="24"/>
      <c r="Q249" s="63"/>
      <c r="R249" s="24"/>
      <c r="S249" s="24"/>
      <c r="T249" s="24"/>
      <c r="U249" s="24"/>
      <c r="V249" s="63"/>
      <c r="W249" s="24"/>
      <c r="X249" s="24"/>
      <c r="Y249" s="24"/>
      <c r="Z249" s="24"/>
      <c r="AA249" s="63"/>
      <c r="AB249" s="24"/>
      <c r="AC249" s="24"/>
      <c r="AD249" s="24"/>
      <c r="AE249" s="24"/>
      <c r="AF249" s="63"/>
      <c r="AG249" s="24"/>
      <c r="AH249" s="24"/>
      <c r="AI249" s="24"/>
      <c r="AJ249" s="24"/>
      <c r="AK249" s="63"/>
      <c r="AL249" s="24"/>
      <c r="AM249" s="24"/>
      <c r="AN249" s="24"/>
      <c r="AO249" s="24"/>
      <c r="AP249" s="63"/>
      <c r="AQ249" s="24"/>
      <c r="AR249" s="24"/>
      <c r="AS249" s="24"/>
      <c r="AT249" s="24"/>
      <c r="AU249" s="63"/>
      <c r="AV249" s="24"/>
      <c r="AW249" s="24"/>
      <c r="AX249" s="36"/>
      <c r="AY249" s="24"/>
      <c r="AZ249" s="64"/>
    </row>
    <row r="250" spans="1:52" ht="12" hidden="1" customHeight="1" x14ac:dyDescent="0.3">
      <c r="A250" s="50" t="s">
        <v>74</v>
      </c>
      <c r="B250" s="50"/>
      <c r="C250" s="24"/>
      <c r="D250" s="24"/>
      <c r="E250" s="24"/>
      <c r="F250" s="24">
        <f t="shared" ref="F250:F261" si="793">SUM(C250:E250)</f>
        <v>0</v>
      </c>
      <c r="G250" s="63"/>
      <c r="H250" s="24"/>
      <c r="I250" s="24"/>
      <c r="J250" s="24"/>
      <c r="K250" s="24">
        <f t="shared" ref="K250:K261" si="794">SUM(H250:J250)</f>
        <v>0</v>
      </c>
      <c r="L250" s="63"/>
      <c r="M250" s="24">
        <f t="shared" ref="M250:N250" si="795">INDEX($H250:$J250,1,MATCH(M$8,$H$8:$J$8,0))-INDEX($C250:$E250,1,MATCH(M$8,$C$8:$E$8,0))</f>
        <v>0</v>
      </c>
      <c r="N250" s="24">
        <f t="shared" si="795"/>
        <v>0</v>
      </c>
      <c r="O250" s="24"/>
      <c r="P250" s="24">
        <f t="shared" ref="P250:P261" si="796">SUM(M250:O250)</f>
        <v>0</v>
      </c>
      <c r="Q250" s="63"/>
      <c r="R250" s="24"/>
      <c r="S250" s="24"/>
      <c r="T250" s="24"/>
      <c r="U250" s="24">
        <f t="shared" ref="U250:U261" si="797">SUM(R250:T250)</f>
        <v>0</v>
      </c>
      <c r="V250" s="63"/>
      <c r="W250" s="24"/>
      <c r="X250" s="24"/>
      <c r="Y250" s="24"/>
      <c r="Z250" s="24">
        <f t="shared" ref="Z250:Z261" si="798">SUM(W250:Y250)</f>
        <v>0</v>
      </c>
      <c r="AA250" s="63"/>
      <c r="AB250" s="24">
        <f t="shared" ref="AB250:AC250" si="799">INDEX($W250:$Y250,1,MATCH(AB$8,$W$8:$Y$8,0))-INDEX($R250:$T250,1,MATCH(AB$8,$R$8:$T$8,0))</f>
        <v>0</v>
      </c>
      <c r="AC250" s="24">
        <f t="shared" si="799"/>
        <v>0</v>
      </c>
      <c r="AD250" s="24"/>
      <c r="AE250" s="24">
        <f t="shared" ref="AE250:AE261" si="800">SUM(AB250:AD250)</f>
        <v>0</v>
      </c>
      <c r="AF250" s="63"/>
      <c r="AG250" s="24"/>
      <c r="AH250" s="24"/>
      <c r="AI250" s="24"/>
      <c r="AJ250" s="24">
        <f t="shared" ref="AJ250:AJ261" si="801">SUM(AG250:AI250)</f>
        <v>0</v>
      </c>
      <c r="AK250" s="63"/>
      <c r="AL250" s="24"/>
      <c r="AM250" s="24"/>
      <c r="AN250" s="24"/>
      <c r="AO250" s="24">
        <f t="shared" ref="AO250:AO261" si="802">SUM(AL250:AN250)</f>
        <v>0</v>
      </c>
      <c r="AP250" s="63"/>
      <c r="AQ250" s="24"/>
      <c r="AR250" s="24"/>
      <c r="AS250" s="24"/>
      <c r="AT250" s="24">
        <f t="shared" ref="AT250:AT261" si="803">SUM(AQ250:AS250)</f>
        <v>0</v>
      </c>
      <c r="AU250" s="63"/>
      <c r="AV250" s="24"/>
      <c r="AW250" s="24"/>
      <c r="AX250" s="36"/>
      <c r="AY250" s="24">
        <f t="shared" ref="AY250:AY261" si="804">SUM(AV250:AX250)</f>
        <v>0</v>
      </c>
      <c r="AZ250" s="64"/>
    </row>
    <row r="251" spans="1:52" ht="12" hidden="1" customHeight="1" x14ac:dyDescent="0.3">
      <c r="A251" s="50">
        <v>49000</v>
      </c>
      <c r="B251" s="50" t="s">
        <v>23</v>
      </c>
      <c r="C251" s="24"/>
      <c r="D251" s="24">
        <v>0</v>
      </c>
      <c r="E251" s="24"/>
      <c r="F251" s="24">
        <f t="shared" si="793"/>
        <v>0</v>
      </c>
      <c r="G251" s="63"/>
      <c r="H251" s="24"/>
      <c r="I251" s="24">
        <v>0</v>
      </c>
      <c r="J251" s="24"/>
      <c r="K251" s="24">
        <f t="shared" si="794"/>
        <v>0</v>
      </c>
      <c r="L251" s="63"/>
      <c r="M251" s="24">
        <f t="shared" ref="M251:N251" si="805">INDEX($H251:$J251,1,MATCH(M$8,$H$8:$J$8,0))-INDEX($C251:$E251,1,MATCH(M$8,$C$8:$E$8,0))</f>
        <v>0</v>
      </c>
      <c r="N251" s="24">
        <f t="shared" si="805"/>
        <v>0</v>
      </c>
      <c r="O251" s="24"/>
      <c r="P251" s="24">
        <f t="shared" si="796"/>
        <v>0</v>
      </c>
      <c r="Q251" s="63"/>
      <c r="R251" s="24"/>
      <c r="S251" s="24">
        <v>0</v>
      </c>
      <c r="T251" s="24"/>
      <c r="U251" s="24">
        <f t="shared" si="797"/>
        <v>0</v>
      </c>
      <c r="V251" s="63"/>
      <c r="W251" s="24"/>
      <c r="X251" s="24">
        <v>0</v>
      </c>
      <c r="Y251" s="24"/>
      <c r="Z251" s="24">
        <f t="shared" si="798"/>
        <v>0</v>
      </c>
      <c r="AA251" s="63"/>
      <c r="AB251" s="24">
        <f t="shared" ref="AB251:AC251" si="806">INDEX($W251:$Y251,1,MATCH(AB$8,$W$8:$Y$8,0))-INDEX($R251:$T251,1,MATCH(AB$8,$R$8:$T$8,0))</f>
        <v>0</v>
      </c>
      <c r="AC251" s="24">
        <f t="shared" si="806"/>
        <v>0</v>
      </c>
      <c r="AD251" s="24"/>
      <c r="AE251" s="24">
        <f t="shared" si="800"/>
        <v>0</v>
      </c>
      <c r="AF251" s="63"/>
      <c r="AG251" s="24"/>
      <c r="AH251" s="24">
        <v>0</v>
      </c>
      <c r="AI251" s="24"/>
      <c r="AJ251" s="24">
        <f t="shared" si="801"/>
        <v>0</v>
      </c>
      <c r="AK251" s="63"/>
      <c r="AL251" s="24"/>
      <c r="AM251" s="24">
        <v>0</v>
      </c>
      <c r="AN251" s="24"/>
      <c r="AO251" s="24">
        <f t="shared" si="802"/>
        <v>0</v>
      </c>
      <c r="AP251" s="63"/>
      <c r="AQ251" s="24"/>
      <c r="AR251" s="24">
        <v>0</v>
      </c>
      <c r="AS251" s="24"/>
      <c r="AT251" s="24">
        <f t="shared" si="803"/>
        <v>0</v>
      </c>
      <c r="AU251" s="63"/>
      <c r="AV251" s="24"/>
      <c r="AW251" s="24">
        <v>0</v>
      </c>
      <c r="AX251" s="36"/>
      <c r="AY251" s="24">
        <f t="shared" si="804"/>
        <v>0</v>
      </c>
      <c r="AZ251" s="64"/>
    </row>
    <row r="252" spans="1:52" ht="12" hidden="1" customHeight="1" x14ac:dyDescent="0.3">
      <c r="A252" s="50">
        <v>49100</v>
      </c>
      <c r="B252" s="50" t="s">
        <v>236</v>
      </c>
      <c r="C252" s="24"/>
      <c r="D252" s="24">
        <v>0</v>
      </c>
      <c r="E252" s="24"/>
      <c r="F252" s="24">
        <f t="shared" si="793"/>
        <v>0</v>
      </c>
      <c r="G252" s="63"/>
      <c r="H252" s="24"/>
      <c r="I252" s="24">
        <v>0</v>
      </c>
      <c r="J252" s="24"/>
      <c r="K252" s="24">
        <f t="shared" si="794"/>
        <v>0</v>
      </c>
      <c r="L252" s="63"/>
      <c r="M252" s="24">
        <f t="shared" ref="M252:N252" si="807">INDEX($H252:$J252,1,MATCH(M$8,$H$8:$J$8,0))-INDEX($C252:$E252,1,MATCH(M$8,$C$8:$E$8,0))</f>
        <v>0</v>
      </c>
      <c r="N252" s="24">
        <f t="shared" si="807"/>
        <v>0</v>
      </c>
      <c r="O252" s="24"/>
      <c r="P252" s="24">
        <f t="shared" si="796"/>
        <v>0</v>
      </c>
      <c r="Q252" s="63"/>
      <c r="R252" s="24"/>
      <c r="S252" s="24">
        <v>0</v>
      </c>
      <c r="T252" s="24"/>
      <c r="U252" s="24">
        <f t="shared" si="797"/>
        <v>0</v>
      </c>
      <c r="V252" s="63"/>
      <c r="W252" s="24"/>
      <c r="X252" s="24">
        <v>0</v>
      </c>
      <c r="Y252" s="24"/>
      <c r="Z252" s="24">
        <f t="shared" si="798"/>
        <v>0</v>
      </c>
      <c r="AA252" s="63"/>
      <c r="AB252" s="24">
        <f t="shared" ref="AB252:AC252" si="808">INDEX($W252:$Y252,1,MATCH(AB$8,$W$8:$Y$8,0))-INDEX($R252:$T252,1,MATCH(AB$8,$R$8:$T$8,0))</f>
        <v>0</v>
      </c>
      <c r="AC252" s="24">
        <f t="shared" si="808"/>
        <v>0</v>
      </c>
      <c r="AD252" s="24"/>
      <c r="AE252" s="24">
        <f t="shared" si="800"/>
        <v>0</v>
      </c>
      <c r="AF252" s="63"/>
      <c r="AG252" s="24"/>
      <c r="AH252" s="24">
        <v>0</v>
      </c>
      <c r="AI252" s="24"/>
      <c r="AJ252" s="24">
        <f t="shared" si="801"/>
        <v>0</v>
      </c>
      <c r="AK252" s="63"/>
      <c r="AL252" s="24"/>
      <c r="AM252" s="24">
        <v>0</v>
      </c>
      <c r="AN252" s="24"/>
      <c r="AO252" s="24">
        <f t="shared" si="802"/>
        <v>0</v>
      </c>
      <c r="AP252" s="63"/>
      <c r="AQ252" s="24"/>
      <c r="AR252" s="24">
        <v>0</v>
      </c>
      <c r="AS252" s="24"/>
      <c r="AT252" s="24">
        <f t="shared" si="803"/>
        <v>0</v>
      </c>
      <c r="AU252" s="63"/>
      <c r="AV252" s="24"/>
      <c r="AW252" s="24">
        <v>0</v>
      </c>
      <c r="AX252" s="36"/>
      <c r="AY252" s="24">
        <f t="shared" si="804"/>
        <v>0</v>
      </c>
      <c r="AZ252" s="64"/>
    </row>
    <row r="253" spans="1:52" ht="12" hidden="1" customHeight="1" x14ac:dyDescent="0.3">
      <c r="A253" s="50">
        <v>49200</v>
      </c>
      <c r="B253" s="50" t="s">
        <v>237</v>
      </c>
      <c r="C253" s="24"/>
      <c r="D253" s="24">
        <v>0</v>
      </c>
      <c r="E253" s="24"/>
      <c r="F253" s="24">
        <f t="shared" si="793"/>
        <v>0</v>
      </c>
      <c r="G253" s="63"/>
      <c r="H253" s="24"/>
      <c r="I253" s="24">
        <v>0</v>
      </c>
      <c r="J253" s="24"/>
      <c r="K253" s="24">
        <f t="shared" si="794"/>
        <v>0</v>
      </c>
      <c r="L253" s="63"/>
      <c r="M253" s="24">
        <f t="shared" ref="M253:N253" si="809">INDEX($H253:$J253,1,MATCH(M$8,$H$8:$J$8,0))-INDEX($C253:$E253,1,MATCH(M$8,$C$8:$E$8,0))</f>
        <v>0</v>
      </c>
      <c r="N253" s="24">
        <f t="shared" si="809"/>
        <v>0</v>
      </c>
      <c r="O253" s="24"/>
      <c r="P253" s="24">
        <f t="shared" si="796"/>
        <v>0</v>
      </c>
      <c r="Q253" s="63"/>
      <c r="R253" s="24"/>
      <c r="S253" s="24">
        <v>0</v>
      </c>
      <c r="T253" s="24"/>
      <c r="U253" s="24">
        <f t="shared" si="797"/>
        <v>0</v>
      </c>
      <c r="V253" s="63"/>
      <c r="W253" s="24"/>
      <c r="X253" s="24">
        <v>0</v>
      </c>
      <c r="Y253" s="24"/>
      <c r="Z253" s="24">
        <f t="shared" si="798"/>
        <v>0</v>
      </c>
      <c r="AA253" s="63"/>
      <c r="AB253" s="24">
        <f t="shared" ref="AB253:AC253" si="810">INDEX($W253:$Y253,1,MATCH(AB$8,$W$8:$Y$8,0))-INDEX($R253:$T253,1,MATCH(AB$8,$R$8:$T$8,0))</f>
        <v>0</v>
      </c>
      <c r="AC253" s="24">
        <f t="shared" si="810"/>
        <v>0</v>
      </c>
      <c r="AD253" s="24"/>
      <c r="AE253" s="24">
        <f t="shared" si="800"/>
        <v>0</v>
      </c>
      <c r="AF253" s="63"/>
      <c r="AG253" s="24"/>
      <c r="AH253" s="24">
        <v>0</v>
      </c>
      <c r="AI253" s="24"/>
      <c r="AJ253" s="24">
        <f t="shared" si="801"/>
        <v>0</v>
      </c>
      <c r="AK253" s="63"/>
      <c r="AL253" s="24"/>
      <c r="AM253" s="24">
        <v>0</v>
      </c>
      <c r="AN253" s="24"/>
      <c r="AO253" s="24">
        <f t="shared" si="802"/>
        <v>0</v>
      </c>
      <c r="AP253" s="63"/>
      <c r="AQ253" s="24"/>
      <c r="AR253" s="24">
        <v>0</v>
      </c>
      <c r="AS253" s="24"/>
      <c r="AT253" s="24">
        <f t="shared" si="803"/>
        <v>0</v>
      </c>
      <c r="AU253" s="63"/>
      <c r="AV253" s="24"/>
      <c r="AW253" s="24">
        <v>0</v>
      </c>
      <c r="AX253" s="36"/>
      <c r="AY253" s="24">
        <f t="shared" si="804"/>
        <v>0</v>
      </c>
      <c r="AZ253" s="64"/>
    </row>
    <row r="254" spans="1:52" ht="12" hidden="1" customHeight="1" x14ac:dyDescent="0.3">
      <c r="A254" s="50">
        <v>49300</v>
      </c>
      <c r="B254" s="50" t="s">
        <v>238</v>
      </c>
      <c r="C254" s="24"/>
      <c r="D254" s="24">
        <v>0</v>
      </c>
      <c r="E254" s="24"/>
      <c r="F254" s="24">
        <f t="shared" si="793"/>
        <v>0</v>
      </c>
      <c r="G254" s="63"/>
      <c r="H254" s="24"/>
      <c r="I254" s="24">
        <v>0</v>
      </c>
      <c r="J254" s="24"/>
      <c r="K254" s="24">
        <f t="shared" si="794"/>
        <v>0</v>
      </c>
      <c r="L254" s="63"/>
      <c r="M254" s="24">
        <f t="shared" ref="M254:N254" si="811">INDEX($H254:$J254,1,MATCH(M$8,$H$8:$J$8,0))-INDEX($C254:$E254,1,MATCH(M$8,$C$8:$E$8,0))</f>
        <v>0</v>
      </c>
      <c r="N254" s="24">
        <f t="shared" si="811"/>
        <v>0</v>
      </c>
      <c r="O254" s="24"/>
      <c r="P254" s="24">
        <f t="shared" si="796"/>
        <v>0</v>
      </c>
      <c r="Q254" s="63"/>
      <c r="R254" s="24"/>
      <c r="S254" s="24">
        <v>0</v>
      </c>
      <c r="T254" s="24"/>
      <c r="U254" s="24">
        <f t="shared" si="797"/>
        <v>0</v>
      </c>
      <c r="V254" s="63"/>
      <c r="W254" s="24"/>
      <c r="X254" s="24">
        <v>0</v>
      </c>
      <c r="Y254" s="24"/>
      <c r="Z254" s="24">
        <f t="shared" si="798"/>
        <v>0</v>
      </c>
      <c r="AA254" s="63"/>
      <c r="AB254" s="24">
        <f t="shared" ref="AB254:AC254" si="812">INDEX($W254:$Y254,1,MATCH(AB$8,$W$8:$Y$8,0))-INDEX($R254:$T254,1,MATCH(AB$8,$R$8:$T$8,0))</f>
        <v>0</v>
      </c>
      <c r="AC254" s="24">
        <f t="shared" si="812"/>
        <v>0</v>
      </c>
      <c r="AD254" s="24"/>
      <c r="AE254" s="24">
        <f t="shared" si="800"/>
        <v>0</v>
      </c>
      <c r="AF254" s="63"/>
      <c r="AG254" s="24"/>
      <c r="AH254" s="24">
        <v>0</v>
      </c>
      <c r="AI254" s="24"/>
      <c r="AJ254" s="24">
        <f t="shared" si="801"/>
        <v>0</v>
      </c>
      <c r="AK254" s="63"/>
      <c r="AL254" s="24"/>
      <c r="AM254" s="24">
        <v>0</v>
      </c>
      <c r="AN254" s="24"/>
      <c r="AO254" s="24">
        <f t="shared" si="802"/>
        <v>0</v>
      </c>
      <c r="AP254" s="63"/>
      <c r="AQ254" s="24"/>
      <c r="AR254" s="24">
        <v>0</v>
      </c>
      <c r="AS254" s="24"/>
      <c r="AT254" s="24">
        <f t="shared" si="803"/>
        <v>0</v>
      </c>
      <c r="AU254" s="63"/>
      <c r="AV254" s="24"/>
      <c r="AW254" s="24">
        <v>0</v>
      </c>
      <c r="AX254" s="36"/>
      <c r="AY254" s="24">
        <f t="shared" si="804"/>
        <v>0</v>
      </c>
      <c r="AZ254" s="64"/>
    </row>
    <row r="255" spans="1:52" ht="12" hidden="1" customHeight="1" x14ac:dyDescent="0.3">
      <c r="A255" s="50">
        <v>49400</v>
      </c>
      <c r="B255" s="50" t="s">
        <v>239</v>
      </c>
      <c r="C255" s="24"/>
      <c r="D255" s="24">
        <v>0</v>
      </c>
      <c r="E255" s="24"/>
      <c r="F255" s="24">
        <f t="shared" si="793"/>
        <v>0</v>
      </c>
      <c r="G255" s="63"/>
      <c r="H255" s="24"/>
      <c r="I255" s="24">
        <v>0</v>
      </c>
      <c r="J255" s="24"/>
      <c r="K255" s="24">
        <f t="shared" si="794"/>
        <v>0</v>
      </c>
      <c r="L255" s="63"/>
      <c r="M255" s="24">
        <f t="shared" ref="M255:N255" si="813">INDEX($H255:$J255,1,MATCH(M$8,$H$8:$J$8,0))-INDEX($C255:$E255,1,MATCH(M$8,$C$8:$E$8,0))</f>
        <v>0</v>
      </c>
      <c r="N255" s="24">
        <f t="shared" si="813"/>
        <v>0</v>
      </c>
      <c r="O255" s="24"/>
      <c r="P255" s="24">
        <f t="shared" si="796"/>
        <v>0</v>
      </c>
      <c r="Q255" s="63"/>
      <c r="R255" s="24"/>
      <c r="S255" s="24">
        <v>0</v>
      </c>
      <c r="T255" s="24"/>
      <c r="U255" s="24">
        <f t="shared" si="797"/>
        <v>0</v>
      </c>
      <c r="V255" s="63"/>
      <c r="W255" s="24"/>
      <c r="X255" s="24">
        <v>0</v>
      </c>
      <c r="Y255" s="24"/>
      <c r="Z255" s="24">
        <f t="shared" si="798"/>
        <v>0</v>
      </c>
      <c r="AA255" s="63"/>
      <c r="AB255" s="24">
        <f t="shared" ref="AB255:AC255" si="814">INDEX($W255:$Y255,1,MATCH(AB$8,$W$8:$Y$8,0))-INDEX($R255:$T255,1,MATCH(AB$8,$R$8:$T$8,0))</f>
        <v>0</v>
      </c>
      <c r="AC255" s="24">
        <f t="shared" si="814"/>
        <v>0</v>
      </c>
      <c r="AD255" s="24"/>
      <c r="AE255" s="24">
        <f t="shared" si="800"/>
        <v>0</v>
      </c>
      <c r="AF255" s="63"/>
      <c r="AG255" s="24"/>
      <c r="AH255" s="24">
        <v>0</v>
      </c>
      <c r="AI255" s="24"/>
      <c r="AJ255" s="24">
        <f t="shared" si="801"/>
        <v>0</v>
      </c>
      <c r="AK255" s="63"/>
      <c r="AL255" s="24"/>
      <c r="AM255" s="24">
        <v>0</v>
      </c>
      <c r="AN255" s="24"/>
      <c r="AO255" s="24">
        <f t="shared" si="802"/>
        <v>0</v>
      </c>
      <c r="AP255" s="63"/>
      <c r="AQ255" s="24"/>
      <c r="AR255" s="24">
        <v>0</v>
      </c>
      <c r="AS255" s="24"/>
      <c r="AT255" s="24">
        <f t="shared" si="803"/>
        <v>0</v>
      </c>
      <c r="AU255" s="63"/>
      <c r="AV255" s="24"/>
      <c r="AW255" s="24">
        <v>0</v>
      </c>
      <c r="AX255" s="36"/>
      <c r="AY255" s="24">
        <f t="shared" si="804"/>
        <v>0</v>
      </c>
      <c r="AZ255" s="64"/>
    </row>
    <row r="256" spans="1:52" ht="12" hidden="1" customHeight="1" x14ac:dyDescent="0.3">
      <c r="A256" s="50">
        <v>49500</v>
      </c>
      <c r="B256" s="50" t="s">
        <v>240</v>
      </c>
      <c r="C256" s="24"/>
      <c r="D256" s="24">
        <v>0</v>
      </c>
      <c r="E256" s="24"/>
      <c r="F256" s="24">
        <f t="shared" si="793"/>
        <v>0</v>
      </c>
      <c r="G256" s="63"/>
      <c r="H256" s="24"/>
      <c r="I256" s="24">
        <v>0</v>
      </c>
      <c r="J256" s="24"/>
      <c r="K256" s="24">
        <f t="shared" si="794"/>
        <v>0</v>
      </c>
      <c r="L256" s="63"/>
      <c r="M256" s="24">
        <f t="shared" ref="M256:N256" si="815">INDEX($H256:$J256,1,MATCH(M$8,$H$8:$J$8,0))-INDEX($C256:$E256,1,MATCH(M$8,$C$8:$E$8,0))</f>
        <v>0</v>
      </c>
      <c r="N256" s="24">
        <f t="shared" si="815"/>
        <v>0</v>
      </c>
      <c r="O256" s="24"/>
      <c r="P256" s="24">
        <f t="shared" si="796"/>
        <v>0</v>
      </c>
      <c r="Q256" s="63"/>
      <c r="R256" s="24"/>
      <c r="S256" s="24">
        <v>0</v>
      </c>
      <c r="T256" s="24"/>
      <c r="U256" s="24">
        <f t="shared" si="797"/>
        <v>0</v>
      </c>
      <c r="V256" s="63"/>
      <c r="W256" s="24"/>
      <c r="X256" s="24">
        <v>0</v>
      </c>
      <c r="Y256" s="24"/>
      <c r="Z256" s="24">
        <f t="shared" si="798"/>
        <v>0</v>
      </c>
      <c r="AA256" s="63"/>
      <c r="AB256" s="24">
        <f t="shared" ref="AB256:AC256" si="816">INDEX($W256:$Y256,1,MATCH(AB$8,$W$8:$Y$8,0))-INDEX($R256:$T256,1,MATCH(AB$8,$R$8:$T$8,0))</f>
        <v>0</v>
      </c>
      <c r="AC256" s="24">
        <f t="shared" si="816"/>
        <v>0</v>
      </c>
      <c r="AD256" s="24"/>
      <c r="AE256" s="24">
        <f t="shared" si="800"/>
        <v>0</v>
      </c>
      <c r="AF256" s="63"/>
      <c r="AG256" s="24"/>
      <c r="AH256" s="24">
        <v>0</v>
      </c>
      <c r="AI256" s="24"/>
      <c r="AJ256" s="24">
        <f t="shared" si="801"/>
        <v>0</v>
      </c>
      <c r="AK256" s="63"/>
      <c r="AL256" s="24"/>
      <c r="AM256" s="24">
        <v>0</v>
      </c>
      <c r="AN256" s="24"/>
      <c r="AO256" s="24">
        <f t="shared" si="802"/>
        <v>0</v>
      </c>
      <c r="AP256" s="63"/>
      <c r="AQ256" s="24"/>
      <c r="AR256" s="24">
        <v>0</v>
      </c>
      <c r="AS256" s="24"/>
      <c r="AT256" s="24">
        <f t="shared" si="803"/>
        <v>0</v>
      </c>
      <c r="AU256" s="63"/>
      <c r="AV256" s="24"/>
      <c r="AW256" s="24">
        <v>0</v>
      </c>
      <c r="AX256" s="36"/>
      <c r="AY256" s="24">
        <f t="shared" si="804"/>
        <v>0</v>
      </c>
      <c r="AZ256" s="64"/>
    </row>
    <row r="257" spans="1:52" ht="12" hidden="1" customHeight="1" x14ac:dyDescent="0.3">
      <c r="A257" s="50">
        <v>49600</v>
      </c>
      <c r="B257" s="50" t="s">
        <v>241</v>
      </c>
      <c r="C257" s="24"/>
      <c r="D257" s="24">
        <v>0</v>
      </c>
      <c r="E257" s="24"/>
      <c r="F257" s="24">
        <f t="shared" si="793"/>
        <v>0</v>
      </c>
      <c r="G257" s="63"/>
      <c r="H257" s="24"/>
      <c r="I257" s="24">
        <v>0</v>
      </c>
      <c r="J257" s="24"/>
      <c r="K257" s="24">
        <f t="shared" si="794"/>
        <v>0</v>
      </c>
      <c r="L257" s="63"/>
      <c r="M257" s="24">
        <f t="shared" ref="M257:N257" si="817">INDEX($H257:$J257,1,MATCH(M$8,$H$8:$J$8,0))-INDEX($C257:$E257,1,MATCH(M$8,$C$8:$E$8,0))</f>
        <v>0</v>
      </c>
      <c r="N257" s="24">
        <f t="shared" si="817"/>
        <v>0</v>
      </c>
      <c r="O257" s="24"/>
      <c r="P257" s="24">
        <f t="shared" si="796"/>
        <v>0</v>
      </c>
      <c r="Q257" s="63"/>
      <c r="R257" s="24"/>
      <c r="S257" s="24">
        <v>0</v>
      </c>
      <c r="T257" s="24"/>
      <c r="U257" s="24">
        <f t="shared" si="797"/>
        <v>0</v>
      </c>
      <c r="V257" s="63"/>
      <c r="W257" s="24"/>
      <c r="X257" s="24">
        <v>0</v>
      </c>
      <c r="Y257" s="24"/>
      <c r="Z257" s="24">
        <f t="shared" si="798"/>
        <v>0</v>
      </c>
      <c r="AA257" s="63"/>
      <c r="AB257" s="24">
        <f t="shared" ref="AB257:AC257" si="818">INDEX($W257:$Y257,1,MATCH(AB$8,$W$8:$Y$8,0))-INDEX($R257:$T257,1,MATCH(AB$8,$R$8:$T$8,0))</f>
        <v>0</v>
      </c>
      <c r="AC257" s="24">
        <f t="shared" si="818"/>
        <v>0</v>
      </c>
      <c r="AD257" s="24"/>
      <c r="AE257" s="24">
        <f t="shared" si="800"/>
        <v>0</v>
      </c>
      <c r="AF257" s="63"/>
      <c r="AG257" s="24"/>
      <c r="AH257" s="24">
        <v>0</v>
      </c>
      <c r="AI257" s="24"/>
      <c r="AJ257" s="24">
        <f t="shared" si="801"/>
        <v>0</v>
      </c>
      <c r="AK257" s="63"/>
      <c r="AL257" s="24"/>
      <c r="AM257" s="24">
        <v>0</v>
      </c>
      <c r="AN257" s="24"/>
      <c r="AO257" s="24">
        <f t="shared" si="802"/>
        <v>0</v>
      </c>
      <c r="AP257" s="63"/>
      <c r="AQ257" s="24"/>
      <c r="AR257" s="24">
        <v>0</v>
      </c>
      <c r="AS257" s="24"/>
      <c r="AT257" s="24">
        <f t="shared" si="803"/>
        <v>0</v>
      </c>
      <c r="AU257" s="63"/>
      <c r="AV257" s="24"/>
      <c r="AW257" s="24">
        <v>0</v>
      </c>
      <c r="AX257" s="36"/>
      <c r="AY257" s="24">
        <f t="shared" si="804"/>
        <v>0</v>
      </c>
      <c r="AZ257" s="64"/>
    </row>
    <row r="258" spans="1:52" ht="12" hidden="1" customHeight="1" x14ac:dyDescent="0.3">
      <c r="A258" s="50">
        <v>49800</v>
      </c>
      <c r="B258" s="50" t="s">
        <v>242</v>
      </c>
      <c r="C258" s="24"/>
      <c r="D258" s="24">
        <v>0</v>
      </c>
      <c r="E258" s="24"/>
      <c r="F258" s="24">
        <f t="shared" si="793"/>
        <v>0</v>
      </c>
      <c r="G258" s="63"/>
      <c r="H258" s="24"/>
      <c r="I258" s="24">
        <v>0</v>
      </c>
      <c r="J258" s="24"/>
      <c r="K258" s="24">
        <f t="shared" si="794"/>
        <v>0</v>
      </c>
      <c r="L258" s="63"/>
      <c r="M258" s="24">
        <f t="shared" ref="M258:N258" si="819">INDEX($H258:$J258,1,MATCH(M$8,$H$8:$J$8,0))-INDEX($C258:$E258,1,MATCH(M$8,$C$8:$E$8,0))</f>
        <v>0</v>
      </c>
      <c r="N258" s="24">
        <f t="shared" si="819"/>
        <v>0</v>
      </c>
      <c r="O258" s="24"/>
      <c r="P258" s="24">
        <f t="shared" si="796"/>
        <v>0</v>
      </c>
      <c r="Q258" s="63"/>
      <c r="R258" s="24"/>
      <c r="S258" s="24">
        <v>0</v>
      </c>
      <c r="T258" s="24"/>
      <c r="U258" s="24">
        <f t="shared" si="797"/>
        <v>0</v>
      </c>
      <c r="V258" s="63"/>
      <c r="W258" s="24"/>
      <c r="X258" s="24">
        <v>0</v>
      </c>
      <c r="Y258" s="24"/>
      <c r="Z258" s="24">
        <f t="shared" si="798"/>
        <v>0</v>
      </c>
      <c r="AA258" s="63"/>
      <c r="AB258" s="24">
        <f t="shared" ref="AB258:AC258" si="820">INDEX($W258:$Y258,1,MATCH(AB$8,$W$8:$Y$8,0))-INDEX($R258:$T258,1,MATCH(AB$8,$R$8:$T$8,0))</f>
        <v>0</v>
      </c>
      <c r="AC258" s="24">
        <f t="shared" si="820"/>
        <v>0</v>
      </c>
      <c r="AD258" s="24"/>
      <c r="AE258" s="24">
        <f t="shared" si="800"/>
        <v>0</v>
      </c>
      <c r="AF258" s="63"/>
      <c r="AG258" s="24"/>
      <c r="AH258" s="24">
        <v>0</v>
      </c>
      <c r="AI258" s="24"/>
      <c r="AJ258" s="24">
        <f t="shared" si="801"/>
        <v>0</v>
      </c>
      <c r="AK258" s="63"/>
      <c r="AL258" s="24"/>
      <c r="AM258" s="24">
        <v>0</v>
      </c>
      <c r="AN258" s="24"/>
      <c r="AO258" s="24">
        <f t="shared" si="802"/>
        <v>0</v>
      </c>
      <c r="AP258" s="63"/>
      <c r="AQ258" s="24"/>
      <c r="AR258" s="24">
        <v>0</v>
      </c>
      <c r="AS258" s="24"/>
      <c r="AT258" s="24">
        <f t="shared" si="803"/>
        <v>0</v>
      </c>
      <c r="AU258" s="63"/>
      <c r="AV258" s="24"/>
      <c r="AW258" s="24">
        <v>0</v>
      </c>
      <c r="AX258" s="36"/>
      <c r="AY258" s="24">
        <f t="shared" si="804"/>
        <v>0</v>
      </c>
      <c r="AZ258" s="64"/>
    </row>
    <row r="259" spans="1:52" ht="12" hidden="1" customHeight="1" x14ac:dyDescent="0.3">
      <c r="A259" s="50">
        <v>49950</v>
      </c>
      <c r="B259" s="50" t="s">
        <v>243</v>
      </c>
      <c r="C259" s="24"/>
      <c r="D259" s="24">
        <v>0</v>
      </c>
      <c r="E259" s="24"/>
      <c r="F259" s="24">
        <f t="shared" si="793"/>
        <v>0</v>
      </c>
      <c r="G259" s="63"/>
      <c r="H259" s="24"/>
      <c r="I259" s="24">
        <v>0</v>
      </c>
      <c r="J259" s="24"/>
      <c r="K259" s="24">
        <f t="shared" si="794"/>
        <v>0</v>
      </c>
      <c r="L259" s="63"/>
      <c r="M259" s="24">
        <f t="shared" ref="M259:N259" si="821">INDEX($H259:$J259,1,MATCH(M$8,$H$8:$J$8,0))-INDEX($C259:$E259,1,MATCH(M$8,$C$8:$E$8,0))</f>
        <v>0</v>
      </c>
      <c r="N259" s="24">
        <f t="shared" si="821"/>
        <v>0</v>
      </c>
      <c r="O259" s="24"/>
      <c r="P259" s="24">
        <f t="shared" si="796"/>
        <v>0</v>
      </c>
      <c r="Q259" s="63"/>
      <c r="R259" s="24"/>
      <c r="S259" s="24">
        <v>0</v>
      </c>
      <c r="T259" s="24"/>
      <c r="U259" s="24">
        <f t="shared" si="797"/>
        <v>0</v>
      </c>
      <c r="V259" s="63"/>
      <c r="W259" s="24"/>
      <c r="X259" s="24">
        <v>0</v>
      </c>
      <c r="Y259" s="24"/>
      <c r="Z259" s="24">
        <f t="shared" si="798"/>
        <v>0</v>
      </c>
      <c r="AA259" s="63"/>
      <c r="AB259" s="24">
        <f t="shared" ref="AB259:AC259" si="822">INDEX($W259:$Y259,1,MATCH(AB$8,$W$8:$Y$8,0))-INDEX($R259:$T259,1,MATCH(AB$8,$R$8:$T$8,0))</f>
        <v>0</v>
      </c>
      <c r="AC259" s="24">
        <f t="shared" si="822"/>
        <v>0</v>
      </c>
      <c r="AD259" s="24"/>
      <c r="AE259" s="24">
        <f t="shared" si="800"/>
        <v>0</v>
      </c>
      <c r="AF259" s="63"/>
      <c r="AG259" s="24"/>
      <c r="AH259" s="24">
        <v>0</v>
      </c>
      <c r="AI259" s="24"/>
      <c r="AJ259" s="24">
        <f t="shared" si="801"/>
        <v>0</v>
      </c>
      <c r="AK259" s="63"/>
      <c r="AL259" s="24"/>
      <c r="AM259" s="24">
        <v>0</v>
      </c>
      <c r="AN259" s="24"/>
      <c r="AO259" s="24">
        <f t="shared" si="802"/>
        <v>0</v>
      </c>
      <c r="AP259" s="63"/>
      <c r="AQ259" s="24"/>
      <c r="AR259" s="24">
        <v>0</v>
      </c>
      <c r="AS259" s="24"/>
      <c r="AT259" s="24">
        <f t="shared" si="803"/>
        <v>0</v>
      </c>
      <c r="AU259" s="63"/>
      <c r="AV259" s="24"/>
      <c r="AW259" s="24">
        <v>0</v>
      </c>
      <c r="AX259" s="36"/>
      <c r="AY259" s="24">
        <f t="shared" si="804"/>
        <v>0</v>
      </c>
      <c r="AZ259" s="64"/>
    </row>
    <row r="260" spans="1:52" ht="12" hidden="1" customHeight="1" x14ac:dyDescent="0.3">
      <c r="A260" s="50">
        <v>49955</v>
      </c>
      <c r="B260" s="50" t="s">
        <v>244</v>
      </c>
      <c r="C260" s="24"/>
      <c r="D260" s="24">
        <v>0</v>
      </c>
      <c r="E260" s="24"/>
      <c r="F260" s="24">
        <f t="shared" si="793"/>
        <v>0</v>
      </c>
      <c r="G260" s="63"/>
      <c r="H260" s="24"/>
      <c r="I260" s="24">
        <v>0</v>
      </c>
      <c r="J260" s="24"/>
      <c r="K260" s="24">
        <f t="shared" si="794"/>
        <v>0</v>
      </c>
      <c r="L260" s="63"/>
      <c r="M260" s="24">
        <f t="shared" ref="M260:N260" si="823">INDEX($H260:$J260,1,MATCH(M$8,$H$8:$J$8,0))-INDEX($C260:$E260,1,MATCH(M$8,$C$8:$E$8,0))</f>
        <v>0</v>
      </c>
      <c r="N260" s="24">
        <f t="shared" si="823"/>
        <v>0</v>
      </c>
      <c r="O260" s="24"/>
      <c r="P260" s="24">
        <f t="shared" si="796"/>
        <v>0</v>
      </c>
      <c r="Q260" s="63"/>
      <c r="R260" s="24"/>
      <c r="S260" s="24">
        <v>0</v>
      </c>
      <c r="T260" s="24"/>
      <c r="U260" s="24">
        <f t="shared" si="797"/>
        <v>0</v>
      </c>
      <c r="V260" s="63"/>
      <c r="W260" s="24"/>
      <c r="X260" s="24">
        <v>0</v>
      </c>
      <c r="Y260" s="24"/>
      <c r="Z260" s="24">
        <f t="shared" si="798"/>
        <v>0</v>
      </c>
      <c r="AA260" s="63"/>
      <c r="AB260" s="24">
        <f t="shared" ref="AB260:AC260" si="824">INDEX($W260:$Y260,1,MATCH(AB$8,$W$8:$Y$8,0))-INDEX($R260:$T260,1,MATCH(AB$8,$R$8:$T$8,0))</f>
        <v>0</v>
      </c>
      <c r="AC260" s="24">
        <f t="shared" si="824"/>
        <v>0</v>
      </c>
      <c r="AD260" s="24"/>
      <c r="AE260" s="24">
        <f t="shared" si="800"/>
        <v>0</v>
      </c>
      <c r="AF260" s="63"/>
      <c r="AG260" s="24"/>
      <c r="AH260" s="24">
        <v>0</v>
      </c>
      <c r="AI260" s="24"/>
      <c r="AJ260" s="24">
        <f t="shared" si="801"/>
        <v>0</v>
      </c>
      <c r="AK260" s="63"/>
      <c r="AL260" s="24"/>
      <c r="AM260" s="24">
        <v>0</v>
      </c>
      <c r="AN260" s="24"/>
      <c r="AO260" s="24">
        <f t="shared" si="802"/>
        <v>0</v>
      </c>
      <c r="AP260" s="63"/>
      <c r="AQ260" s="24"/>
      <c r="AR260" s="24">
        <v>0</v>
      </c>
      <c r="AS260" s="24"/>
      <c r="AT260" s="24">
        <f t="shared" si="803"/>
        <v>0</v>
      </c>
      <c r="AU260" s="63"/>
      <c r="AV260" s="24"/>
      <c r="AW260" s="24">
        <v>0</v>
      </c>
      <c r="AX260" s="36"/>
      <c r="AY260" s="24">
        <f t="shared" si="804"/>
        <v>0</v>
      </c>
      <c r="AZ260" s="64"/>
    </row>
    <row r="261" spans="1:52" ht="12" hidden="1" customHeight="1" x14ac:dyDescent="0.3">
      <c r="A261" s="50">
        <v>49960</v>
      </c>
      <c r="B261" s="50" t="s">
        <v>245</v>
      </c>
      <c r="C261" s="24"/>
      <c r="D261" s="24">
        <v>0</v>
      </c>
      <c r="E261" s="24"/>
      <c r="F261" s="24">
        <f t="shared" si="793"/>
        <v>0</v>
      </c>
      <c r="G261" s="63"/>
      <c r="H261" s="24"/>
      <c r="I261" s="24">
        <v>0</v>
      </c>
      <c r="J261" s="24"/>
      <c r="K261" s="24">
        <f t="shared" si="794"/>
        <v>0</v>
      </c>
      <c r="L261" s="63"/>
      <c r="M261" s="24">
        <f t="shared" ref="M261:N261" si="825">INDEX($H261:$J261,1,MATCH(M$8,$H$8:$J$8,0))-INDEX($C261:$E261,1,MATCH(M$8,$C$8:$E$8,0))</f>
        <v>0</v>
      </c>
      <c r="N261" s="24">
        <f t="shared" si="825"/>
        <v>0</v>
      </c>
      <c r="O261" s="24"/>
      <c r="P261" s="24">
        <f t="shared" si="796"/>
        <v>0</v>
      </c>
      <c r="Q261" s="63"/>
      <c r="R261" s="24"/>
      <c r="S261" s="24">
        <v>0</v>
      </c>
      <c r="T261" s="24"/>
      <c r="U261" s="24">
        <f t="shared" si="797"/>
        <v>0</v>
      </c>
      <c r="V261" s="63"/>
      <c r="W261" s="24"/>
      <c r="X261" s="24">
        <v>0</v>
      </c>
      <c r="Y261" s="24"/>
      <c r="Z261" s="24">
        <f t="shared" si="798"/>
        <v>0</v>
      </c>
      <c r="AA261" s="63"/>
      <c r="AB261" s="24">
        <f t="shared" ref="AB261:AC261" si="826">INDEX($W261:$Y261,1,MATCH(AB$8,$W$8:$Y$8,0))-INDEX($R261:$T261,1,MATCH(AB$8,$R$8:$T$8,0))</f>
        <v>0</v>
      </c>
      <c r="AC261" s="24">
        <f t="shared" si="826"/>
        <v>0</v>
      </c>
      <c r="AD261" s="24"/>
      <c r="AE261" s="24">
        <f t="shared" si="800"/>
        <v>0</v>
      </c>
      <c r="AF261" s="63"/>
      <c r="AG261" s="24"/>
      <c r="AH261" s="24">
        <v>0</v>
      </c>
      <c r="AI261" s="24"/>
      <c r="AJ261" s="24">
        <f t="shared" si="801"/>
        <v>0</v>
      </c>
      <c r="AK261" s="63"/>
      <c r="AL261" s="24"/>
      <c r="AM261" s="24">
        <v>0</v>
      </c>
      <c r="AN261" s="24"/>
      <c r="AO261" s="24">
        <f t="shared" si="802"/>
        <v>0</v>
      </c>
      <c r="AP261" s="63"/>
      <c r="AQ261" s="24"/>
      <c r="AR261" s="24">
        <v>0</v>
      </c>
      <c r="AS261" s="24"/>
      <c r="AT261" s="24">
        <f t="shared" si="803"/>
        <v>0</v>
      </c>
      <c r="AU261" s="63"/>
      <c r="AV261" s="24"/>
      <c r="AW261" s="24">
        <v>0</v>
      </c>
      <c r="AX261" s="36"/>
      <c r="AY261" s="24">
        <f t="shared" si="804"/>
        <v>0</v>
      </c>
      <c r="AZ261" s="64"/>
    </row>
    <row r="262" spans="1:52" ht="12" hidden="1" customHeight="1" x14ac:dyDescent="0.3">
      <c r="A262" s="50"/>
      <c r="B262" s="20"/>
      <c r="C262" s="24"/>
      <c r="D262" s="24"/>
      <c r="E262" s="24"/>
      <c r="F262" s="24"/>
      <c r="G262" s="63"/>
      <c r="H262" s="24"/>
      <c r="I262" s="24"/>
      <c r="J262" s="24"/>
      <c r="K262" s="24"/>
      <c r="L262" s="63"/>
      <c r="M262" s="24"/>
      <c r="N262" s="24"/>
      <c r="O262" s="24"/>
      <c r="P262" s="24"/>
      <c r="Q262" s="63"/>
      <c r="R262" s="24"/>
      <c r="S262" s="24"/>
      <c r="T262" s="24"/>
      <c r="U262" s="24"/>
      <c r="V262" s="63"/>
      <c r="W262" s="24"/>
      <c r="X262" s="24"/>
      <c r="Y262" s="24"/>
      <c r="Z262" s="24"/>
      <c r="AA262" s="63"/>
      <c r="AB262" s="24"/>
      <c r="AC262" s="24"/>
      <c r="AD262" s="24"/>
      <c r="AE262" s="24"/>
      <c r="AF262" s="63"/>
      <c r="AG262" s="24"/>
      <c r="AH262" s="24"/>
      <c r="AI262" s="24"/>
      <c r="AJ262" s="24"/>
      <c r="AK262" s="63"/>
      <c r="AL262" s="24"/>
      <c r="AM262" s="24"/>
      <c r="AN262" s="24"/>
      <c r="AO262" s="24"/>
      <c r="AP262" s="63"/>
      <c r="AQ262" s="24"/>
      <c r="AR262" s="24"/>
      <c r="AS262" s="24"/>
      <c r="AT262" s="24"/>
      <c r="AU262" s="63"/>
      <c r="AV262" s="24"/>
      <c r="AW262" s="24"/>
      <c r="AX262" s="36"/>
      <c r="AY262" s="24"/>
      <c r="AZ262" s="64"/>
    </row>
    <row r="263" spans="1:52" ht="12" hidden="1" customHeight="1" x14ac:dyDescent="0.3">
      <c r="A263" s="48"/>
      <c r="B263" s="49" t="s">
        <v>246</v>
      </c>
      <c r="C263" s="53">
        <f t="shared" ref="C263:D263" si="827">SUM(C250:C262)</f>
        <v>0</v>
      </c>
      <c r="D263" s="53">
        <f t="shared" si="827"/>
        <v>0</v>
      </c>
      <c r="E263" s="53"/>
      <c r="F263" s="53">
        <f>SUM(C263:E263)</f>
        <v>0</v>
      </c>
      <c r="G263" s="79"/>
      <c r="H263" s="53">
        <f t="shared" ref="H263:I263" si="828">SUM(H250:H262)</f>
        <v>0</v>
      </c>
      <c r="I263" s="53">
        <f t="shared" si="828"/>
        <v>0</v>
      </c>
      <c r="J263" s="53"/>
      <c r="K263" s="53">
        <f>SUM(H263:J263)</f>
        <v>0</v>
      </c>
      <c r="L263" s="79"/>
      <c r="M263" s="53">
        <f t="shared" ref="M263:N263" si="829">INDEX($H263:$J263,1,MATCH(M$8,$H$8:$J$8,0))-INDEX($C263:$E263,1,MATCH(M$8,$C$8:$E$8,0))</f>
        <v>0</v>
      </c>
      <c r="N263" s="53">
        <f t="shared" si="829"/>
        <v>0</v>
      </c>
      <c r="O263" s="53"/>
      <c r="P263" s="53">
        <f>SUM(M263:O263)</f>
        <v>0</v>
      </c>
      <c r="Q263" s="79"/>
      <c r="R263" s="53">
        <f t="shared" ref="R263:S263" si="830">SUM(R250:R262)</f>
        <v>0</v>
      </c>
      <c r="S263" s="53">
        <f t="shared" si="830"/>
        <v>0</v>
      </c>
      <c r="T263" s="53"/>
      <c r="U263" s="53">
        <f>SUM(R263:T263)</f>
        <v>0</v>
      </c>
      <c r="V263" s="79"/>
      <c r="W263" s="53">
        <f t="shared" ref="W263:X263" si="831">SUM(W250:W262)</f>
        <v>0</v>
      </c>
      <c r="X263" s="53">
        <f t="shared" si="831"/>
        <v>0</v>
      </c>
      <c r="Y263" s="53"/>
      <c r="Z263" s="53">
        <f>SUM(W263:Y263)</f>
        <v>0</v>
      </c>
      <c r="AA263" s="79"/>
      <c r="AB263" s="53">
        <f t="shared" ref="AB263:AC263" si="832">INDEX($W263:$Y263,1,MATCH(AB$8,$W$8:$Y$8,0))-INDEX($R263:$T263,1,MATCH(AB$8,$R$8:$T$8,0))</f>
        <v>0</v>
      </c>
      <c r="AC263" s="53">
        <f t="shared" si="832"/>
        <v>0</v>
      </c>
      <c r="AD263" s="53"/>
      <c r="AE263" s="53">
        <f>SUM(AB263:AD263)</f>
        <v>0</v>
      </c>
      <c r="AF263" s="79"/>
      <c r="AG263" s="53">
        <f t="shared" ref="AG263:AH263" si="833">SUM(AG250:AG262)</f>
        <v>0</v>
      </c>
      <c r="AH263" s="53">
        <f t="shared" si="833"/>
        <v>0</v>
      </c>
      <c r="AI263" s="53"/>
      <c r="AJ263" s="53">
        <f>SUM(AG263:AI263)</f>
        <v>0</v>
      </c>
      <c r="AK263" s="79"/>
      <c r="AL263" s="53">
        <f t="shared" ref="AL263:AM263" si="834">SUM(AL250:AL262)</f>
        <v>0</v>
      </c>
      <c r="AM263" s="53">
        <f t="shared" si="834"/>
        <v>0</v>
      </c>
      <c r="AN263" s="53"/>
      <c r="AO263" s="53">
        <f>SUM(AL263:AN263)</f>
        <v>0</v>
      </c>
      <c r="AP263" s="79"/>
      <c r="AQ263" s="53">
        <f t="shared" ref="AQ263:AR263" si="835">SUM(AQ250:AQ262)</f>
        <v>0</v>
      </c>
      <c r="AR263" s="53">
        <f t="shared" si="835"/>
        <v>0</v>
      </c>
      <c r="AS263" s="53"/>
      <c r="AT263" s="53">
        <f>SUM(AQ263:AS263)</f>
        <v>0</v>
      </c>
      <c r="AU263" s="79"/>
      <c r="AV263" s="53">
        <f t="shared" ref="AV263:AW263" si="836">SUM(AV250:AV262)</f>
        <v>0</v>
      </c>
      <c r="AW263" s="53">
        <f t="shared" si="836"/>
        <v>0</v>
      </c>
      <c r="AX263" s="80"/>
      <c r="AY263" s="53">
        <f>SUM(AV263:AX263)</f>
        <v>0</v>
      </c>
      <c r="AZ263" s="81"/>
    </row>
    <row r="264" spans="1:52" ht="12" hidden="1" customHeight="1" x14ac:dyDescent="0.3">
      <c r="A264" s="48"/>
      <c r="B264" s="49"/>
      <c r="C264" s="24"/>
      <c r="D264" s="24"/>
      <c r="E264" s="24"/>
      <c r="F264" s="24"/>
      <c r="G264" s="63"/>
      <c r="H264" s="24"/>
      <c r="I264" s="24"/>
      <c r="J264" s="24"/>
      <c r="K264" s="24"/>
      <c r="L264" s="63"/>
      <c r="M264" s="24"/>
      <c r="N264" s="24"/>
      <c r="O264" s="24"/>
      <c r="P264" s="24"/>
      <c r="Q264" s="63"/>
      <c r="R264" s="24"/>
      <c r="S264" s="24"/>
      <c r="T264" s="24"/>
      <c r="U264" s="24"/>
      <c r="V264" s="63"/>
      <c r="W264" s="24"/>
      <c r="X264" s="24"/>
      <c r="Y264" s="24"/>
      <c r="Z264" s="24"/>
      <c r="AA264" s="63"/>
      <c r="AB264" s="24"/>
      <c r="AC264" s="24"/>
      <c r="AD264" s="24"/>
      <c r="AE264" s="24"/>
      <c r="AF264" s="63"/>
      <c r="AG264" s="24"/>
      <c r="AH264" s="24"/>
      <c r="AI264" s="24"/>
      <c r="AJ264" s="24"/>
      <c r="AK264" s="63"/>
      <c r="AL264" s="24"/>
      <c r="AM264" s="24"/>
      <c r="AN264" s="24"/>
      <c r="AO264" s="24"/>
      <c r="AP264" s="63"/>
      <c r="AQ264" s="24"/>
      <c r="AR264" s="24"/>
      <c r="AS264" s="24"/>
      <c r="AT264" s="24"/>
      <c r="AU264" s="63"/>
      <c r="AV264" s="24"/>
      <c r="AW264" s="24"/>
      <c r="AX264" s="36"/>
      <c r="AY264" s="24"/>
      <c r="AZ264" s="64"/>
    </row>
    <row r="265" spans="1:52" ht="12" hidden="1" customHeight="1" x14ac:dyDescent="0.3">
      <c r="A265" s="48"/>
      <c r="B265" s="49"/>
      <c r="C265" s="24"/>
      <c r="D265" s="24"/>
      <c r="E265" s="24"/>
      <c r="F265" s="24"/>
      <c r="G265" s="63"/>
      <c r="H265" s="24"/>
      <c r="I265" s="24"/>
      <c r="J265" s="24"/>
      <c r="K265" s="24"/>
      <c r="L265" s="63"/>
      <c r="M265" s="24"/>
      <c r="N265" s="24"/>
      <c r="O265" s="24"/>
      <c r="P265" s="24"/>
      <c r="Q265" s="63"/>
      <c r="R265" s="24"/>
      <c r="S265" s="24"/>
      <c r="T265" s="24"/>
      <c r="U265" s="24"/>
      <c r="V265" s="63"/>
      <c r="W265" s="24"/>
      <c r="X265" s="24"/>
      <c r="Y265" s="24"/>
      <c r="Z265" s="24"/>
      <c r="AA265" s="63"/>
      <c r="AB265" s="24"/>
      <c r="AC265" s="24"/>
      <c r="AD265" s="24"/>
      <c r="AE265" s="24"/>
      <c r="AF265" s="63"/>
      <c r="AG265" s="24"/>
      <c r="AH265" s="24"/>
      <c r="AI265" s="24"/>
      <c r="AJ265" s="24"/>
      <c r="AK265" s="63"/>
      <c r="AL265" s="24"/>
      <c r="AM265" s="24"/>
      <c r="AN265" s="24"/>
      <c r="AO265" s="24"/>
      <c r="AP265" s="63"/>
      <c r="AQ265" s="24"/>
      <c r="AR265" s="24"/>
      <c r="AS265" s="24"/>
      <c r="AT265" s="24"/>
      <c r="AU265" s="63"/>
      <c r="AV265" s="24"/>
      <c r="AW265" s="24"/>
      <c r="AX265" s="36"/>
      <c r="AY265" s="24"/>
      <c r="AZ265" s="64"/>
    </row>
    <row r="266" spans="1:52" ht="12" customHeight="1" x14ac:dyDescent="0.3">
      <c r="A266" s="51" t="s">
        <v>247</v>
      </c>
      <c r="B266" s="49"/>
      <c r="C266" s="53">
        <f t="shared" ref="C266:D266" si="837">C263+C134+C171+C210+C247</f>
        <v>0</v>
      </c>
      <c r="D266" s="53">
        <f t="shared" si="837"/>
        <v>5565067.7199999997</v>
      </c>
      <c r="E266" s="53"/>
      <c r="F266" s="53">
        <f>SUM(C266:E266)</f>
        <v>5565067.7199999997</v>
      </c>
      <c r="G266" s="79"/>
      <c r="H266" s="53">
        <f t="shared" ref="H266:I266" si="838">H263+H134+H171+H210+H247</f>
        <v>0</v>
      </c>
      <c r="I266" s="53">
        <f t="shared" si="838"/>
        <v>5923023.2691740831</v>
      </c>
      <c r="J266" s="53"/>
      <c r="K266" s="53">
        <f>SUM(H266:J266)</f>
        <v>5923023.2691740831</v>
      </c>
      <c r="L266" s="79"/>
      <c r="M266" s="53">
        <f t="shared" ref="M266:N266" si="839">INDEX($H266:$J266,1,MATCH(M$8,$H$8:$J$8,0))-INDEX($C266:$E266,1,MATCH(M$8,$C$8:$E$8,0))</f>
        <v>0</v>
      </c>
      <c r="N266" s="53">
        <f t="shared" si="839"/>
        <v>357955.5491740834</v>
      </c>
      <c r="O266" s="53"/>
      <c r="P266" s="53">
        <f>SUM(M266:O266)</f>
        <v>357955.5491740834</v>
      </c>
      <c r="Q266" s="79"/>
      <c r="R266" s="53">
        <f t="shared" ref="R266:S266" si="840">R263+R134+R171+R210+R247</f>
        <v>0</v>
      </c>
      <c r="S266" s="53">
        <f t="shared" si="840"/>
        <v>5591766.4868831169</v>
      </c>
      <c r="T266" s="53"/>
      <c r="U266" s="53">
        <f>SUM(R266:T266)</f>
        <v>5591766.4868831169</v>
      </c>
      <c r="V266" s="79"/>
      <c r="W266" s="53">
        <f t="shared" ref="W266:X266" si="841">W263+W134+W171+W210+W247</f>
        <v>0</v>
      </c>
      <c r="X266" s="53">
        <f t="shared" si="841"/>
        <v>6278050.4002092741</v>
      </c>
      <c r="Y266" s="53"/>
      <c r="Z266" s="53">
        <f>SUM(W266:Y266)</f>
        <v>6278050.4002092741</v>
      </c>
      <c r="AA266" s="79"/>
      <c r="AB266" s="53">
        <f t="shared" ref="AB266:AC266" si="842">INDEX($W266:$Y266,1,MATCH(AB$8,$W$8:$Y$8,0))-INDEX($R266:$T266,1,MATCH(AB$8,$R$8:$T$8,0))</f>
        <v>0</v>
      </c>
      <c r="AC266" s="53">
        <f t="shared" si="842"/>
        <v>686283.91332615726</v>
      </c>
      <c r="AD266" s="53"/>
      <c r="AE266" s="53">
        <f>SUM(AB266:AD266)</f>
        <v>686283.91332615726</v>
      </c>
      <c r="AF266" s="79"/>
      <c r="AG266" s="53">
        <f t="shared" ref="AG266:AH266" si="843">AG263+AG134+AG171+AG210+AG247</f>
        <v>0</v>
      </c>
      <c r="AH266" s="53">
        <f t="shared" si="843"/>
        <v>5864686.0747938892</v>
      </c>
      <c r="AI266" s="53"/>
      <c r="AJ266" s="53">
        <f>SUM(AG266:AI266)</f>
        <v>5864686.0747938892</v>
      </c>
      <c r="AK266" s="79"/>
      <c r="AL266" s="53">
        <f t="shared" ref="AL266:AM266" si="844">AL263+AL134+AL171+AL210+AL247</f>
        <v>0</v>
      </c>
      <c r="AM266" s="53">
        <f t="shared" si="844"/>
        <v>6008867.4425723506</v>
      </c>
      <c r="AN266" s="53"/>
      <c r="AO266" s="53">
        <f>SUM(AL266:AN266)</f>
        <v>6008867.4425723506</v>
      </c>
      <c r="AP266" s="79"/>
      <c r="AQ266" s="53">
        <f t="shared" ref="AQ266:AR266" si="845">AQ263+AQ134+AQ171+AQ210+AQ247</f>
        <v>0</v>
      </c>
      <c r="AR266" s="53">
        <f t="shared" si="845"/>
        <v>5745814.9325700365</v>
      </c>
      <c r="AS266" s="53"/>
      <c r="AT266" s="53">
        <f>SUM(AQ266:AS266)</f>
        <v>5745814.9325700365</v>
      </c>
      <c r="AU266" s="79"/>
      <c r="AV266" s="53">
        <f t="shared" ref="AV266:AW266" si="846">AV263+AV134+AV171+AV210+AV247</f>
        <v>0</v>
      </c>
      <c r="AW266" s="53">
        <f t="shared" si="846"/>
        <v>5898747.7352653788</v>
      </c>
      <c r="AX266" s="80"/>
      <c r="AY266" s="53">
        <f>SUM(AV266:AX266)</f>
        <v>5898747.7352653788</v>
      </c>
      <c r="AZ266" s="81"/>
    </row>
    <row r="267" spans="1:52" ht="12" customHeight="1" x14ac:dyDescent="0.3">
      <c r="A267" s="51"/>
      <c r="B267" s="49"/>
      <c r="C267" s="54"/>
      <c r="D267" s="54"/>
      <c r="E267" s="54"/>
      <c r="F267" s="54"/>
      <c r="G267" s="83"/>
      <c r="H267" s="54"/>
      <c r="I267" s="54"/>
      <c r="J267" s="54"/>
      <c r="K267" s="54"/>
      <c r="L267" s="83"/>
      <c r="M267" s="54"/>
      <c r="N267" s="54"/>
      <c r="O267" s="54"/>
      <c r="P267" s="54"/>
      <c r="Q267" s="83"/>
      <c r="R267" s="54"/>
      <c r="S267" s="54"/>
      <c r="T267" s="54"/>
      <c r="U267" s="54"/>
      <c r="V267" s="83"/>
      <c r="W267" s="54"/>
      <c r="X267" s="54"/>
      <c r="Y267" s="54"/>
      <c r="Z267" s="54"/>
      <c r="AA267" s="83"/>
      <c r="AB267" s="54"/>
      <c r="AC267" s="54"/>
      <c r="AD267" s="54"/>
      <c r="AE267" s="54"/>
      <c r="AF267" s="83"/>
      <c r="AG267" s="54"/>
      <c r="AH267" s="54"/>
      <c r="AI267" s="54"/>
      <c r="AJ267" s="54"/>
      <c r="AK267" s="83"/>
      <c r="AL267" s="54"/>
      <c r="AM267" s="54"/>
      <c r="AN267" s="54"/>
      <c r="AO267" s="54"/>
      <c r="AP267" s="83"/>
      <c r="AQ267" s="54"/>
      <c r="AR267" s="54"/>
      <c r="AS267" s="54"/>
      <c r="AT267" s="54"/>
      <c r="AU267" s="83"/>
      <c r="AV267" s="54"/>
      <c r="AW267" s="54"/>
      <c r="AX267" s="84"/>
      <c r="AY267" s="54"/>
      <c r="AZ267" s="85"/>
    </row>
    <row r="268" spans="1:52" ht="12" customHeight="1" x14ac:dyDescent="0.3">
      <c r="A268" s="51" t="s">
        <v>248</v>
      </c>
      <c r="B268" s="49"/>
      <c r="C268" s="54"/>
      <c r="D268" s="54"/>
      <c r="E268" s="54"/>
      <c r="F268" s="54"/>
      <c r="G268" s="83"/>
      <c r="H268" s="54"/>
      <c r="I268" s="54"/>
      <c r="J268" s="54"/>
      <c r="K268" s="54"/>
      <c r="L268" s="83"/>
      <c r="M268" s="54"/>
      <c r="N268" s="54"/>
      <c r="O268" s="54"/>
      <c r="P268" s="54"/>
      <c r="Q268" s="83"/>
      <c r="R268" s="54"/>
      <c r="S268" s="54"/>
      <c r="T268" s="54"/>
      <c r="U268" s="54"/>
      <c r="V268" s="83"/>
      <c r="W268" s="54"/>
      <c r="X268" s="54"/>
      <c r="Y268" s="54"/>
      <c r="Z268" s="54"/>
      <c r="AA268" s="83"/>
      <c r="AB268" s="54"/>
      <c r="AC268" s="54"/>
      <c r="AD268" s="54"/>
      <c r="AE268" s="54"/>
      <c r="AF268" s="83"/>
      <c r="AG268" s="54"/>
      <c r="AH268" s="54"/>
      <c r="AI268" s="54"/>
      <c r="AJ268" s="54"/>
      <c r="AK268" s="83"/>
      <c r="AL268" s="54"/>
      <c r="AM268" s="54"/>
      <c r="AN268" s="54"/>
      <c r="AO268" s="54"/>
      <c r="AP268" s="83"/>
      <c r="AQ268" s="54"/>
      <c r="AR268" s="54"/>
      <c r="AS268" s="54"/>
      <c r="AT268" s="54"/>
      <c r="AU268" s="83"/>
      <c r="AV268" s="54"/>
      <c r="AW268" s="54"/>
      <c r="AX268" s="84"/>
      <c r="AY268" s="54"/>
      <c r="AZ268" s="85"/>
    </row>
    <row r="269" spans="1:52" ht="12" customHeight="1" x14ac:dyDescent="0.3">
      <c r="A269" s="51"/>
      <c r="B269" s="49"/>
      <c r="C269" s="27"/>
      <c r="D269" s="27"/>
      <c r="E269" s="27"/>
      <c r="F269" s="27"/>
      <c r="G269" s="65"/>
      <c r="H269" s="27"/>
      <c r="I269" s="27"/>
      <c r="J269" s="27"/>
      <c r="K269" s="27"/>
      <c r="L269" s="65"/>
      <c r="M269" s="27"/>
      <c r="N269" s="27"/>
      <c r="O269" s="27"/>
      <c r="P269" s="27"/>
      <c r="Q269" s="65"/>
      <c r="R269" s="27"/>
      <c r="S269" s="27"/>
      <c r="T269" s="27"/>
      <c r="U269" s="27"/>
      <c r="V269" s="65"/>
      <c r="W269" s="27"/>
      <c r="X269" s="27"/>
      <c r="Y269" s="27"/>
      <c r="Z269" s="27"/>
      <c r="AA269" s="65"/>
      <c r="AB269" s="27"/>
      <c r="AC269" s="27"/>
      <c r="AD269" s="27"/>
      <c r="AE269" s="27"/>
      <c r="AF269" s="65"/>
      <c r="AG269" s="27"/>
      <c r="AH269" s="27"/>
      <c r="AI269" s="27"/>
      <c r="AJ269" s="27"/>
      <c r="AK269" s="65"/>
      <c r="AL269" s="27"/>
      <c r="AM269" s="27"/>
      <c r="AN269" s="27"/>
      <c r="AO269" s="27"/>
      <c r="AP269" s="65"/>
      <c r="AQ269" s="27"/>
      <c r="AR269" s="27"/>
      <c r="AS269" s="27"/>
      <c r="AT269" s="27"/>
      <c r="AU269" s="65"/>
      <c r="AV269" s="27"/>
      <c r="AW269" s="27"/>
      <c r="AX269" s="82"/>
      <c r="AY269" s="27"/>
      <c r="AZ269" s="66"/>
    </row>
    <row r="270" spans="1:52" ht="12" customHeight="1" x14ac:dyDescent="0.3">
      <c r="A270" s="49" t="s">
        <v>26</v>
      </c>
      <c r="B270" s="20"/>
      <c r="C270" s="24"/>
      <c r="D270" s="24"/>
      <c r="E270" s="24"/>
      <c r="F270" s="24"/>
      <c r="G270" s="63"/>
      <c r="H270" s="24"/>
      <c r="I270" s="24"/>
      <c r="J270" s="24"/>
      <c r="K270" s="24"/>
      <c r="L270" s="63"/>
      <c r="M270" s="24"/>
      <c r="N270" s="24"/>
      <c r="O270" s="24"/>
      <c r="P270" s="24"/>
      <c r="Q270" s="63"/>
      <c r="R270" s="24"/>
      <c r="S270" s="24"/>
      <c r="T270" s="24"/>
      <c r="U270" s="24"/>
      <c r="V270" s="63"/>
      <c r="W270" s="24"/>
      <c r="X270" s="24"/>
      <c r="Y270" s="24"/>
      <c r="Z270" s="24"/>
      <c r="AA270" s="63"/>
      <c r="AB270" s="24"/>
      <c r="AC270" s="24"/>
      <c r="AD270" s="24"/>
      <c r="AE270" s="24"/>
      <c r="AF270" s="63"/>
      <c r="AG270" s="24"/>
      <c r="AH270" s="24"/>
      <c r="AI270" s="24"/>
      <c r="AJ270" s="24"/>
      <c r="AK270" s="63"/>
      <c r="AL270" s="24"/>
      <c r="AM270" s="24"/>
      <c r="AN270" s="24"/>
      <c r="AO270" s="24"/>
      <c r="AP270" s="63"/>
      <c r="AQ270" s="24"/>
      <c r="AR270" s="24"/>
      <c r="AS270" s="24"/>
      <c r="AT270" s="24"/>
      <c r="AU270" s="63"/>
      <c r="AV270" s="24"/>
      <c r="AW270" s="24"/>
      <c r="AX270" s="36"/>
      <c r="AY270" s="24"/>
      <c r="AZ270" s="64"/>
    </row>
    <row r="271" spans="1:52" ht="12" hidden="1" customHeight="1" x14ac:dyDescent="0.3">
      <c r="A271" s="50" t="s">
        <v>74</v>
      </c>
      <c r="B271" s="50"/>
      <c r="C271" s="24"/>
      <c r="D271" s="24"/>
      <c r="E271" s="24"/>
      <c r="F271" s="24">
        <f t="shared" ref="F271:F325" si="847">SUM(C271:E271)</f>
        <v>0</v>
      </c>
      <c r="G271" s="63"/>
      <c r="H271" s="24"/>
      <c r="I271" s="24"/>
      <c r="J271" s="24"/>
      <c r="K271" s="24">
        <f t="shared" ref="K271:K325" si="848">SUM(H271:J271)</f>
        <v>0</v>
      </c>
      <c r="L271" s="63"/>
      <c r="M271" s="24">
        <f t="shared" ref="M271:N271" si="849">INDEX($C271:$E271,1,MATCH(M$8,$C$8:$E$8,0))-INDEX($H271:$J271,1,MATCH(M$8,$H$8:$J$8,0))</f>
        <v>0</v>
      </c>
      <c r="N271" s="24">
        <f t="shared" si="849"/>
        <v>0</v>
      </c>
      <c r="O271" s="24"/>
      <c r="P271" s="24">
        <f t="shared" ref="P271:P325" si="850">SUM(M271:O271)</f>
        <v>0</v>
      </c>
      <c r="Q271" s="63"/>
      <c r="R271" s="24"/>
      <c r="S271" s="24"/>
      <c r="T271" s="24"/>
      <c r="U271" s="24">
        <f t="shared" ref="U271:U325" si="851">SUM(R271:T271)</f>
        <v>0</v>
      </c>
      <c r="V271" s="63"/>
      <c r="W271" s="24"/>
      <c r="X271" s="24"/>
      <c r="Y271" s="24"/>
      <c r="Z271" s="24">
        <f t="shared" ref="Z271:Z325" si="852">SUM(W271:Y271)</f>
        <v>0</v>
      </c>
      <c r="AA271" s="63"/>
      <c r="AB271" s="24">
        <f t="shared" ref="AB271:AC271" si="853">INDEX($R271:$T271,1,MATCH(AB$8,$R$8:$T$8,0))-INDEX($W271:$Y271,1,MATCH(AB$8,$W$8:$Y$8,0))</f>
        <v>0</v>
      </c>
      <c r="AC271" s="24">
        <f t="shared" si="853"/>
        <v>0</v>
      </c>
      <c r="AD271" s="24"/>
      <c r="AE271" s="24">
        <f t="shared" ref="AE271:AE325" si="854">SUM(AB271:AD271)</f>
        <v>0</v>
      </c>
      <c r="AF271" s="63"/>
      <c r="AG271" s="24"/>
      <c r="AH271" s="24"/>
      <c r="AI271" s="24"/>
      <c r="AJ271" s="24">
        <f t="shared" ref="AJ271:AJ325" si="855">SUM(AG271:AI271)</f>
        <v>0</v>
      </c>
      <c r="AK271" s="63"/>
      <c r="AL271" s="24"/>
      <c r="AM271" s="24"/>
      <c r="AN271" s="24"/>
      <c r="AO271" s="24">
        <f t="shared" ref="AO271:AO325" si="856">SUM(AL271:AN271)</f>
        <v>0</v>
      </c>
      <c r="AP271" s="63"/>
      <c r="AQ271" s="24"/>
      <c r="AR271" s="24"/>
      <c r="AS271" s="24"/>
      <c r="AT271" s="24">
        <f t="shared" ref="AT271:AT325" si="857">SUM(AQ271:AS271)</f>
        <v>0</v>
      </c>
      <c r="AU271" s="63"/>
      <c r="AV271" s="24"/>
      <c r="AW271" s="24"/>
      <c r="AX271" s="36"/>
      <c r="AY271" s="24">
        <f t="shared" ref="AY271:AY325" si="858">SUM(AV271:AX271)</f>
        <v>0</v>
      </c>
      <c r="AZ271" s="64"/>
    </row>
    <row r="272" spans="1:52" ht="12" hidden="1" customHeight="1" x14ac:dyDescent="0.3">
      <c r="A272" s="50">
        <v>100</v>
      </c>
      <c r="B272" s="50" t="s">
        <v>249</v>
      </c>
      <c r="C272" s="24"/>
      <c r="D272" s="24">
        <v>0</v>
      </c>
      <c r="E272" s="24"/>
      <c r="F272" s="24">
        <f t="shared" si="847"/>
        <v>0</v>
      </c>
      <c r="G272" s="63"/>
      <c r="H272" s="24"/>
      <c r="I272" s="24">
        <v>0</v>
      </c>
      <c r="J272" s="24"/>
      <c r="K272" s="24">
        <f t="shared" si="848"/>
        <v>0</v>
      </c>
      <c r="L272" s="63"/>
      <c r="M272" s="24">
        <f t="shared" ref="M272:N272" si="859">INDEX($C272:$E272,1,MATCH(M$8,$C$8:$E$8,0))-INDEX($H272:$J272,1,MATCH(M$8,$H$8:$J$8,0))</f>
        <v>0</v>
      </c>
      <c r="N272" s="24">
        <f t="shared" si="859"/>
        <v>0</v>
      </c>
      <c r="O272" s="24"/>
      <c r="P272" s="24">
        <f t="shared" si="850"/>
        <v>0</v>
      </c>
      <c r="Q272" s="63"/>
      <c r="R272" s="24"/>
      <c r="S272" s="24">
        <v>0</v>
      </c>
      <c r="T272" s="24"/>
      <c r="U272" s="24">
        <f t="shared" si="851"/>
        <v>0</v>
      </c>
      <c r="V272" s="63"/>
      <c r="W272" s="24"/>
      <c r="X272" s="24">
        <v>0</v>
      </c>
      <c r="Y272" s="24"/>
      <c r="Z272" s="24">
        <f t="shared" si="852"/>
        <v>0</v>
      </c>
      <c r="AA272" s="63"/>
      <c r="AB272" s="24">
        <f t="shared" ref="AB272:AC272" si="860">INDEX($R272:$T272,1,MATCH(AB$8,$R$8:$T$8,0))-INDEX($W272:$Y272,1,MATCH(AB$8,$W$8:$Y$8,0))</f>
        <v>0</v>
      </c>
      <c r="AC272" s="24">
        <f t="shared" si="860"/>
        <v>0</v>
      </c>
      <c r="AD272" s="24"/>
      <c r="AE272" s="24">
        <f t="shared" si="854"/>
        <v>0</v>
      </c>
      <c r="AF272" s="63"/>
      <c r="AG272" s="24"/>
      <c r="AH272" s="24">
        <v>0</v>
      </c>
      <c r="AI272" s="24"/>
      <c r="AJ272" s="24">
        <f t="shared" si="855"/>
        <v>0</v>
      </c>
      <c r="AK272" s="63"/>
      <c r="AL272" s="24"/>
      <c r="AM272" s="24">
        <v>0</v>
      </c>
      <c r="AN272" s="24"/>
      <c r="AO272" s="24">
        <f t="shared" si="856"/>
        <v>0</v>
      </c>
      <c r="AP272" s="63"/>
      <c r="AQ272" s="24"/>
      <c r="AR272" s="24">
        <v>0</v>
      </c>
      <c r="AS272" s="24"/>
      <c r="AT272" s="24">
        <f t="shared" si="857"/>
        <v>0</v>
      </c>
      <c r="AU272" s="63"/>
      <c r="AV272" s="24"/>
      <c r="AW272" s="24">
        <v>0</v>
      </c>
      <c r="AX272" s="36"/>
      <c r="AY272" s="24">
        <f t="shared" si="858"/>
        <v>0</v>
      </c>
      <c r="AZ272" s="64"/>
    </row>
    <row r="273" spans="1:52" ht="12" hidden="1" customHeight="1" x14ac:dyDescent="0.3">
      <c r="A273" s="50">
        <v>103</v>
      </c>
      <c r="B273" s="50" t="s">
        <v>250</v>
      </c>
      <c r="C273" s="24"/>
      <c r="D273" s="24">
        <v>0</v>
      </c>
      <c r="E273" s="24"/>
      <c r="F273" s="24">
        <f t="shared" si="847"/>
        <v>0</v>
      </c>
      <c r="G273" s="63"/>
      <c r="H273" s="24"/>
      <c r="I273" s="24">
        <v>0</v>
      </c>
      <c r="J273" s="24"/>
      <c r="K273" s="24">
        <f t="shared" si="848"/>
        <v>0</v>
      </c>
      <c r="L273" s="63"/>
      <c r="M273" s="24">
        <f t="shared" ref="M273:N273" si="861">INDEX($C273:$E273,1,MATCH(M$8,$C$8:$E$8,0))-INDEX($H273:$J273,1,MATCH(M$8,$H$8:$J$8,0))</f>
        <v>0</v>
      </c>
      <c r="N273" s="24">
        <f t="shared" si="861"/>
        <v>0</v>
      </c>
      <c r="O273" s="24"/>
      <c r="P273" s="24">
        <f t="shared" si="850"/>
        <v>0</v>
      </c>
      <c r="Q273" s="63"/>
      <c r="R273" s="24"/>
      <c r="S273" s="24">
        <v>0</v>
      </c>
      <c r="T273" s="24"/>
      <c r="U273" s="24">
        <f t="shared" si="851"/>
        <v>0</v>
      </c>
      <c r="V273" s="63"/>
      <c r="W273" s="24"/>
      <c r="X273" s="24">
        <v>0</v>
      </c>
      <c r="Y273" s="24"/>
      <c r="Z273" s="24">
        <f t="shared" si="852"/>
        <v>0</v>
      </c>
      <c r="AA273" s="63"/>
      <c r="AB273" s="24">
        <f t="shared" ref="AB273:AC273" si="862">INDEX($R273:$T273,1,MATCH(AB$8,$R$8:$T$8,0))-INDEX($W273:$Y273,1,MATCH(AB$8,$W$8:$Y$8,0))</f>
        <v>0</v>
      </c>
      <c r="AC273" s="24">
        <f t="shared" si="862"/>
        <v>0</v>
      </c>
      <c r="AD273" s="24"/>
      <c r="AE273" s="24">
        <f t="shared" si="854"/>
        <v>0</v>
      </c>
      <c r="AF273" s="63"/>
      <c r="AG273" s="24"/>
      <c r="AH273" s="24">
        <v>0</v>
      </c>
      <c r="AI273" s="24"/>
      <c r="AJ273" s="24">
        <f t="shared" si="855"/>
        <v>0</v>
      </c>
      <c r="AK273" s="63"/>
      <c r="AL273" s="24"/>
      <c r="AM273" s="24">
        <v>0</v>
      </c>
      <c r="AN273" s="24"/>
      <c r="AO273" s="24">
        <f t="shared" si="856"/>
        <v>0</v>
      </c>
      <c r="AP273" s="63"/>
      <c r="AQ273" s="24"/>
      <c r="AR273" s="24">
        <v>0</v>
      </c>
      <c r="AS273" s="24"/>
      <c r="AT273" s="24">
        <f t="shared" si="857"/>
        <v>0</v>
      </c>
      <c r="AU273" s="63"/>
      <c r="AV273" s="24"/>
      <c r="AW273" s="24">
        <v>0</v>
      </c>
      <c r="AX273" s="36"/>
      <c r="AY273" s="24">
        <f t="shared" si="858"/>
        <v>0</v>
      </c>
      <c r="AZ273" s="64"/>
    </row>
    <row r="274" spans="1:52" ht="12" customHeight="1" x14ac:dyDescent="0.3">
      <c r="A274" s="50">
        <v>104</v>
      </c>
      <c r="B274" s="50" t="s">
        <v>251</v>
      </c>
      <c r="C274" s="24"/>
      <c r="D274" s="24">
        <v>107432.09</v>
      </c>
      <c r="E274" s="24"/>
      <c r="F274" s="24">
        <f t="shared" si="847"/>
        <v>107432.09</v>
      </c>
      <c r="G274" s="63"/>
      <c r="H274" s="24"/>
      <c r="I274" s="24">
        <v>107432.09</v>
      </c>
      <c r="J274" s="24"/>
      <c r="K274" s="24">
        <f t="shared" si="848"/>
        <v>107432.09</v>
      </c>
      <c r="L274" s="63"/>
      <c r="M274" s="24">
        <f t="shared" ref="M274:N274" si="863">INDEX($C274:$E274,1,MATCH(M$8,$C$8:$E$8,0))-INDEX($H274:$J274,1,MATCH(M$8,$H$8:$J$8,0))</f>
        <v>0</v>
      </c>
      <c r="N274" s="24">
        <f t="shared" si="863"/>
        <v>0</v>
      </c>
      <c r="O274" s="24"/>
      <c r="P274" s="24">
        <f t="shared" si="850"/>
        <v>0</v>
      </c>
      <c r="Q274" s="63"/>
      <c r="R274" s="24"/>
      <c r="S274" s="24">
        <v>108506.4109</v>
      </c>
      <c r="T274" s="24"/>
      <c r="U274" s="24">
        <f t="shared" si="851"/>
        <v>108506.4109</v>
      </c>
      <c r="V274" s="63"/>
      <c r="W274" s="24"/>
      <c r="X274" s="24">
        <v>112804</v>
      </c>
      <c r="Y274" s="24"/>
      <c r="Z274" s="24">
        <f t="shared" si="852"/>
        <v>112804</v>
      </c>
      <c r="AA274" s="63"/>
      <c r="AB274" s="24">
        <f t="shared" ref="AB274:AC274" si="864">INDEX($R274:$T274,1,MATCH(AB$8,$R$8:$T$8,0))-INDEX($W274:$Y274,1,MATCH(AB$8,$W$8:$Y$8,0))</f>
        <v>0</v>
      </c>
      <c r="AC274" s="24">
        <f t="shared" si="864"/>
        <v>-4297.5890999999974</v>
      </c>
      <c r="AD274" s="24"/>
      <c r="AE274" s="24">
        <f t="shared" si="854"/>
        <v>-4297.5890999999974</v>
      </c>
      <c r="AF274" s="63"/>
      <c r="AG274" s="24"/>
      <c r="AH274" s="24">
        <v>116188.12</v>
      </c>
      <c r="AI274" s="24"/>
      <c r="AJ274" s="24">
        <f t="shared" si="855"/>
        <v>116188.12</v>
      </c>
      <c r="AK274" s="63"/>
      <c r="AL274" s="24"/>
      <c r="AM274" s="24">
        <v>119673.76360000001</v>
      </c>
      <c r="AN274" s="24"/>
      <c r="AO274" s="24">
        <f t="shared" si="856"/>
        <v>119673.76360000001</v>
      </c>
      <c r="AP274" s="63"/>
      <c r="AQ274" s="24"/>
      <c r="AR274" s="24">
        <v>123263.97650800001</v>
      </c>
      <c r="AS274" s="24"/>
      <c r="AT274" s="24">
        <f t="shared" si="857"/>
        <v>123263.97650800001</v>
      </c>
      <c r="AU274" s="63"/>
      <c r="AV274" s="24"/>
      <c r="AW274" s="24">
        <v>126961.89580324</v>
      </c>
      <c r="AX274" s="36"/>
      <c r="AY274" s="24">
        <f t="shared" si="858"/>
        <v>126961.89580324</v>
      </c>
      <c r="AZ274" s="64"/>
    </row>
    <row r="275" spans="1:52" ht="12" customHeight="1" x14ac:dyDescent="0.3">
      <c r="A275" s="50">
        <v>105</v>
      </c>
      <c r="B275" s="50" t="s">
        <v>253</v>
      </c>
      <c r="C275" s="24"/>
      <c r="D275" s="24">
        <v>333565.5</v>
      </c>
      <c r="E275" s="24"/>
      <c r="F275" s="24">
        <f t="shared" si="847"/>
        <v>333565.5</v>
      </c>
      <c r="G275" s="63"/>
      <c r="H275" s="24"/>
      <c r="I275" s="24">
        <v>333565.5</v>
      </c>
      <c r="J275" s="24"/>
      <c r="K275" s="24">
        <f t="shared" si="848"/>
        <v>333565.5</v>
      </c>
      <c r="L275" s="63"/>
      <c r="M275" s="24">
        <f t="shared" ref="M275:N275" si="865">INDEX($C275:$E275,1,MATCH(M$8,$C$8:$E$8,0))-INDEX($H275:$J275,1,MATCH(M$8,$H$8:$J$8,0))</f>
        <v>0</v>
      </c>
      <c r="N275" s="24">
        <f t="shared" si="865"/>
        <v>0</v>
      </c>
      <c r="O275" s="24"/>
      <c r="P275" s="24">
        <f t="shared" si="850"/>
        <v>0</v>
      </c>
      <c r="Q275" s="63"/>
      <c r="R275" s="24"/>
      <c r="S275" s="24">
        <v>336901.15500000003</v>
      </c>
      <c r="T275" s="24"/>
      <c r="U275" s="24">
        <f t="shared" si="851"/>
        <v>336901.15500000003</v>
      </c>
      <c r="V275" s="63"/>
      <c r="W275" s="24"/>
      <c r="X275" s="24">
        <v>348141</v>
      </c>
      <c r="Y275" s="24"/>
      <c r="Z275" s="24">
        <f t="shared" si="852"/>
        <v>348141</v>
      </c>
      <c r="AA275" s="63"/>
      <c r="AB275" s="24">
        <f t="shared" ref="AB275:AC275" si="866">INDEX($R275:$T275,1,MATCH(AB$8,$R$8:$T$8,0))-INDEX($W275:$Y275,1,MATCH(AB$8,$W$8:$Y$8,0))</f>
        <v>0</v>
      </c>
      <c r="AC275" s="24">
        <f t="shared" si="866"/>
        <v>-11239.844999999972</v>
      </c>
      <c r="AD275" s="24"/>
      <c r="AE275" s="24">
        <f t="shared" si="854"/>
        <v>-11239.844999999972</v>
      </c>
      <c r="AF275" s="63"/>
      <c r="AG275" s="24"/>
      <c r="AH275" s="24">
        <v>358585.23</v>
      </c>
      <c r="AI275" s="24"/>
      <c r="AJ275" s="24">
        <f t="shared" si="855"/>
        <v>358585.23</v>
      </c>
      <c r="AK275" s="63"/>
      <c r="AL275" s="24"/>
      <c r="AM275" s="24">
        <v>369342.78690000001</v>
      </c>
      <c r="AN275" s="24"/>
      <c r="AO275" s="24">
        <f t="shared" si="856"/>
        <v>369342.78690000001</v>
      </c>
      <c r="AP275" s="63"/>
      <c r="AQ275" s="24"/>
      <c r="AR275" s="24">
        <v>380423.07050700003</v>
      </c>
      <c r="AS275" s="24"/>
      <c r="AT275" s="24">
        <f t="shared" si="857"/>
        <v>380423.07050700003</v>
      </c>
      <c r="AU275" s="63"/>
      <c r="AV275" s="24"/>
      <c r="AW275" s="24">
        <v>391835.76262221002</v>
      </c>
      <c r="AX275" s="36"/>
      <c r="AY275" s="24">
        <f t="shared" si="858"/>
        <v>391835.76262221002</v>
      </c>
      <c r="AZ275" s="64"/>
    </row>
    <row r="276" spans="1:52" ht="12" customHeight="1" x14ac:dyDescent="0.3">
      <c r="A276" s="50">
        <v>116</v>
      </c>
      <c r="B276" s="50" t="s">
        <v>69</v>
      </c>
      <c r="C276" s="24"/>
      <c r="D276" s="24">
        <v>1539153.3172043001</v>
      </c>
      <c r="E276" s="24"/>
      <c r="F276" s="24">
        <f t="shared" si="847"/>
        <v>1539153.3172043001</v>
      </c>
      <c r="G276" s="63"/>
      <c r="H276" s="24"/>
      <c r="I276" s="24">
        <v>1539153.3172043001</v>
      </c>
      <c r="J276" s="24"/>
      <c r="K276" s="24">
        <f t="shared" si="848"/>
        <v>1539153.3172043001</v>
      </c>
      <c r="L276" s="63"/>
      <c r="M276" s="24">
        <f t="shared" ref="M276:N276" si="867">INDEX($C276:$E276,1,MATCH(M$8,$C$8:$E$8,0))-INDEX($H276:$J276,1,MATCH(M$8,$H$8:$J$8,0))</f>
        <v>0</v>
      </c>
      <c r="N276" s="24">
        <f t="shared" si="867"/>
        <v>0</v>
      </c>
      <c r="O276" s="24"/>
      <c r="P276" s="24">
        <f t="shared" si="850"/>
        <v>0</v>
      </c>
      <c r="Q276" s="63"/>
      <c r="R276" s="24"/>
      <c r="S276" s="24">
        <v>1526077.68</v>
      </c>
      <c r="T276" s="24"/>
      <c r="U276" s="24">
        <f t="shared" si="851"/>
        <v>1526077.68</v>
      </c>
      <c r="V276" s="63"/>
      <c r="W276" s="24"/>
      <c r="X276" s="24">
        <v>1686455</v>
      </c>
      <c r="Y276" s="24"/>
      <c r="Z276" s="24">
        <f t="shared" si="852"/>
        <v>1686455</v>
      </c>
      <c r="AA276" s="63"/>
      <c r="AB276" s="24">
        <f t="shared" ref="AB276:AC276" si="868">INDEX($R276:$T276,1,MATCH(AB$8,$R$8:$T$8,0))-INDEX($W276:$Y276,1,MATCH(AB$8,$W$8:$Y$8,0))</f>
        <v>0</v>
      </c>
      <c r="AC276" s="24">
        <f t="shared" si="868"/>
        <v>-160377.32000000007</v>
      </c>
      <c r="AD276" s="24"/>
      <c r="AE276" s="24">
        <f t="shared" si="854"/>
        <v>-160377.32000000007</v>
      </c>
      <c r="AF276" s="63"/>
      <c r="AG276" s="24"/>
      <c r="AH276" s="24">
        <v>1737048.65</v>
      </c>
      <c r="AI276" s="24"/>
      <c r="AJ276" s="24">
        <f t="shared" si="855"/>
        <v>1737048.65</v>
      </c>
      <c r="AK276" s="63"/>
      <c r="AL276" s="24"/>
      <c r="AM276" s="24">
        <v>1789160.1095</v>
      </c>
      <c r="AN276" s="24"/>
      <c r="AO276" s="24">
        <f t="shared" si="856"/>
        <v>1789160.1095</v>
      </c>
      <c r="AP276" s="63"/>
      <c r="AQ276" s="24"/>
      <c r="AR276" s="24">
        <v>1842834.9127849999</v>
      </c>
      <c r="AS276" s="24"/>
      <c r="AT276" s="24">
        <f t="shared" si="857"/>
        <v>1842834.9127849999</v>
      </c>
      <c r="AU276" s="63"/>
      <c r="AV276" s="24"/>
      <c r="AW276" s="24">
        <v>1898119.96016855</v>
      </c>
      <c r="AX276" s="36"/>
      <c r="AY276" s="24">
        <f t="shared" si="858"/>
        <v>1898119.96016855</v>
      </c>
      <c r="AZ276" s="64"/>
    </row>
    <row r="277" spans="1:52" ht="12" hidden="1" customHeight="1" x14ac:dyDescent="0.3">
      <c r="A277" s="50">
        <v>117</v>
      </c>
      <c r="B277" s="50" t="s">
        <v>182</v>
      </c>
      <c r="C277" s="24"/>
      <c r="D277" s="24">
        <v>0</v>
      </c>
      <c r="E277" s="24"/>
      <c r="F277" s="24">
        <f t="shared" si="847"/>
        <v>0</v>
      </c>
      <c r="G277" s="63"/>
      <c r="H277" s="24"/>
      <c r="I277" s="24">
        <v>0</v>
      </c>
      <c r="J277" s="24"/>
      <c r="K277" s="24">
        <f t="shared" si="848"/>
        <v>0</v>
      </c>
      <c r="L277" s="63"/>
      <c r="M277" s="24">
        <f t="shared" ref="M277:N277" si="869">INDEX($C277:$E277,1,MATCH(M$8,$C$8:$E$8,0))-INDEX($H277:$J277,1,MATCH(M$8,$H$8:$J$8,0))</f>
        <v>0</v>
      </c>
      <c r="N277" s="24">
        <f t="shared" si="869"/>
        <v>0</v>
      </c>
      <c r="O277" s="24"/>
      <c r="P277" s="24">
        <f t="shared" si="850"/>
        <v>0</v>
      </c>
      <c r="Q277" s="63"/>
      <c r="R277" s="24"/>
      <c r="S277" s="24">
        <v>0</v>
      </c>
      <c r="T277" s="24"/>
      <c r="U277" s="24">
        <f t="shared" si="851"/>
        <v>0</v>
      </c>
      <c r="V277" s="63"/>
      <c r="W277" s="24"/>
      <c r="X277" s="24">
        <v>0</v>
      </c>
      <c r="Y277" s="24"/>
      <c r="Z277" s="24">
        <f t="shared" si="852"/>
        <v>0</v>
      </c>
      <c r="AA277" s="63"/>
      <c r="AB277" s="24">
        <f t="shared" ref="AB277:AC277" si="870">INDEX($R277:$T277,1,MATCH(AB$8,$R$8:$T$8,0))-INDEX($W277:$Y277,1,MATCH(AB$8,$W$8:$Y$8,0))</f>
        <v>0</v>
      </c>
      <c r="AC277" s="24">
        <f t="shared" si="870"/>
        <v>0</v>
      </c>
      <c r="AD277" s="24"/>
      <c r="AE277" s="24">
        <f t="shared" si="854"/>
        <v>0</v>
      </c>
      <c r="AF277" s="63"/>
      <c r="AG277" s="24"/>
      <c r="AH277" s="24">
        <v>0</v>
      </c>
      <c r="AI277" s="24"/>
      <c r="AJ277" s="24">
        <f t="shared" si="855"/>
        <v>0</v>
      </c>
      <c r="AK277" s="63"/>
      <c r="AL277" s="24"/>
      <c r="AM277" s="24">
        <v>0</v>
      </c>
      <c r="AN277" s="24"/>
      <c r="AO277" s="24">
        <f t="shared" si="856"/>
        <v>0</v>
      </c>
      <c r="AP277" s="63"/>
      <c r="AQ277" s="24"/>
      <c r="AR277" s="24">
        <v>0</v>
      </c>
      <c r="AS277" s="24"/>
      <c r="AT277" s="24">
        <f t="shared" si="857"/>
        <v>0</v>
      </c>
      <c r="AU277" s="63"/>
      <c r="AV277" s="24"/>
      <c r="AW277" s="24">
        <v>0</v>
      </c>
      <c r="AX277" s="36"/>
      <c r="AY277" s="24">
        <f t="shared" si="858"/>
        <v>0</v>
      </c>
      <c r="AZ277" s="64"/>
    </row>
    <row r="278" spans="1:52" ht="12" hidden="1" customHeight="1" x14ac:dyDescent="0.3">
      <c r="A278" s="50">
        <v>118</v>
      </c>
      <c r="B278" s="50" t="s">
        <v>254</v>
      </c>
      <c r="C278" s="24"/>
      <c r="D278" s="24">
        <v>0</v>
      </c>
      <c r="E278" s="24"/>
      <c r="F278" s="24">
        <f t="shared" si="847"/>
        <v>0</v>
      </c>
      <c r="G278" s="63"/>
      <c r="H278" s="24"/>
      <c r="I278" s="24">
        <v>0</v>
      </c>
      <c r="J278" s="24"/>
      <c r="K278" s="24">
        <f t="shared" si="848"/>
        <v>0</v>
      </c>
      <c r="L278" s="63"/>
      <c r="M278" s="24">
        <f t="shared" ref="M278:N278" si="871">INDEX($C278:$E278,1,MATCH(M$8,$C$8:$E$8,0))-INDEX($H278:$J278,1,MATCH(M$8,$H$8:$J$8,0))</f>
        <v>0</v>
      </c>
      <c r="N278" s="24">
        <f t="shared" si="871"/>
        <v>0</v>
      </c>
      <c r="O278" s="24"/>
      <c r="P278" s="24">
        <f t="shared" si="850"/>
        <v>0</v>
      </c>
      <c r="Q278" s="63"/>
      <c r="R278" s="24"/>
      <c r="S278" s="24">
        <v>0</v>
      </c>
      <c r="T278" s="24"/>
      <c r="U278" s="24">
        <f t="shared" si="851"/>
        <v>0</v>
      </c>
      <c r="V278" s="63"/>
      <c r="W278" s="24"/>
      <c r="X278" s="24">
        <v>0</v>
      </c>
      <c r="Y278" s="24"/>
      <c r="Z278" s="24">
        <f t="shared" si="852"/>
        <v>0</v>
      </c>
      <c r="AA278" s="63"/>
      <c r="AB278" s="24">
        <f t="shared" ref="AB278:AC278" si="872">INDEX($R278:$T278,1,MATCH(AB$8,$R$8:$T$8,0))-INDEX($W278:$Y278,1,MATCH(AB$8,$W$8:$Y$8,0))</f>
        <v>0</v>
      </c>
      <c r="AC278" s="24">
        <f t="shared" si="872"/>
        <v>0</v>
      </c>
      <c r="AD278" s="24"/>
      <c r="AE278" s="24">
        <f t="shared" si="854"/>
        <v>0</v>
      </c>
      <c r="AF278" s="63"/>
      <c r="AG278" s="24"/>
      <c r="AH278" s="24">
        <v>0</v>
      </c>
      <c r="AI278" s="24"/>
      <c r="AJ278" s="24">
        <f t="shared" si="855"/>
        <v>0</v>
      </c>
      <c r="AK278" s="63"/>
      <c r="AL278" s="24"/>
      <c r="AM278" s="24">
        <v>0</v>
      </c>
      <c r="AN278" s="24"/>
      <c r="AO278" s="24">
        <f t="shared" si="856"/>
        <v>0</v>
      </c>
      <c r="AP278" s="63"/>
      <c r="AQ278" s="24"/>
      <c r="AR278" s="24">
        <v>0</v>
      </c>
      <c r="AS278" s="24"/>
      <c r="AT278" s="24">
        <f t="shared" si="857"/>
        <v>0</v>
      </c>
      <c r="AU278" s="63"/>
      <c r="AV278" s="24"/>
      <c r="AW278" s="24">
        <v>0</v>
      </c>
      <c r="AX278" s="36"/>
      <c r="AY278" s="24">
        <f t="shared" si="858"/>
        <v>0</v>
      </c>
      <c r="AZ278" s="64"/>
    </row>
    <row r="279" spans="1:52" ht="12" hidden="1" customHeight="1" x14ac:dyDescent="0.3">
      <c r="A279" s="50">
        <v>119</v>
      </c>
      <c r="B279" s="50" t="s">
        <v>255</v>
      </c>
      <c r="C279" s="24"/>
      <c r="D279" s="24">
        <v>0</v>
      </c>
      <c r="E279" s="24"/>
      <c r="F279" s="24">
        <f t="shared" si="847"/>
        <v>0</v>
      </c>
      <c r="G279" s="63"/>
      <c r="H279" s="24"/>
      <c r="I279" s="24">
        <v>0</v>
      </c>
      <c r="J279" s="24"/>
      <c r="K279" s="24">
        <f t="shared" si="848"/>
        <v>0</v>
      </c>
      <c r="L279" s="63"/>
      <c r="M279" s="24">
        <f t="shared" ref="M279:N279" si="873">INDEX($C279:$E279,1,MATCH(M$8,$C$8:$E$8,0))-INDEX($H279:$J279,1,MATCH(M$8,$H$8:$J$8,0))</f>
        <v>0</v>
      </c>
      <c r="N279" s="24">
        <f t="shared" si="873"/>
        <v>0</v>
      </c>
      <c r="O279" s="24"/>
      <c r="P279" s="24">
        <f t="shared" si="850"/>
        <v>0</v>
      </c>
      <c r="Q279" s="63"/>
      <c r="R279" s="24"/>
      <c r="S279" s="24">
        <v>0</v>
      </c>
      <c r="T279" s="24"/>
      <c r="U279" s="24">
        <f t="shared" si="851"/>
        <v>0</v>
      </c>
      <c r="V279" s="63"/>
      <c r="W279" s="24"/>
      <c r="X279" s="24">
        <v>0</v>
      </c>
      <c r="Y279" s="24"/>
      <c r="Z279" s="24">
        <f t="shared" si="852"/>
        <v>0</v>
      </c>
      <c r="AA279" s="63"/>
      <c r="AB279" s="24">
        <f t="shared" ref="AB279:AC279" si="874">INDEX($R279:$T279,1,MATCH(AB$8,$R$8:$T$8,0))-INDEX($W279:$Y279,1,MATCH(AB$8,$W$8:$Y$8,0))</f>
        <v>0</v>
      </c>
      <c r="AC279" s="24">
        <f t="shared" si="874"/>
        <v>0</v>
      </c>
      <c r="AD279" s="24"/>
      <c r="AE279" s="24">
        <f t="shared" si="854"/>
        <v>0</v>
      </c>
      <c r="AF279" s="63"/>
      <c r="AG279" s="24"/>
      <c r="AH279" s="24">
        <v>0</v>
      </c>
      <c r="AI279" s="24"/>
      <c r="AJ279" s="24">
        <f t="shared" si="855"/>
        <v>0</v>
      </c>
      <c r="AK279" s="63"/>
      <c r="AL279" s="24"/>
      <c r="AM279" s="24">
        <v>0</v>
      </c>
      <c r="AN279" s="24"/>
      <c r="AO279" s="24">
        <f t="shared" si="856"/>
        <v>0</v>
      </c>
      <c r="AP279" s="63"/>
      <c r="AQ279" s="24"/>
      <c r="AR279" s="24">
        <v>0</v>
      </c>
      <c r="AS279" s="24"/>
      <c r="AT279" s="24">
        <f t="shared" si="857"/>
        <v>0</v>
      </c>
      <c r="AU279" s="63"/>
      <c r="AV279" s="24"/>
      <c r="AW279" s="24">
        <v>0</v>
      </c>
      <c r="AX279" s="36"/>
      <c r="AY279" s="24">
        <f t="shared" si="858"/>
        <v>0</v>
      </c>
      <c r="AZ279" s="64"/>
    </row>
    <row r="280" spans="1:52" ht="12" hidden="1" customHeight="1" x14ac:dyDescent="0.3">
      <c r="A280" s="50">
        <v>120</v>
      </c>
      <c r="B280" s="50" t="s">
        <v>256</v>
      </c>
      <c r="C280" s="24"/>
      <c r="D280" s="24">
        <v>0</v>
      </c>
      <c r="E280" s="24"/>
      <c r="F280" s="24">
        <f t="shared" si="847"/>
        <v>0</v>
      </c>
      <c r="G280" s="63"/>
      <c r="H280" s="24"/>
      <c r="I280" s="24">
        <v>0</v>
      </c>
      <c r="J280" s="24"/>
      <c r="K280" s="24">
        <f t="shared" si="848"/>
        <v>0</v>
      </c>
      <c r="L280" s="63"/>
      <c r="M280" s="24">
        <f t="shared" ref="M280:N280" si="875">INDEX($C280:$E280,1,MATCH(M$8,$C$8:$E$8,0))-INDEX($H280:$J280,1,MATCH(M$8,$H$8:$J$8,0))</f>
        <v>0</v>
      </c>
      <c r="N280" s="24">
        <f t="shared" si="875"/>
        <v>0</v>
      </c>
      <c r="O280" s="24"/>
      <c r="P280" s="24">
        <f t="shared" si="850"/>
        <v>0</v>
      </c>
      <c r="Q280" s="63"/>
      <c r="R280" s="24"/>
      <c r="S280" s="24">
        <v>0</v>
      </c>
      <c r="T280" s="24"/>
      <c r="U280" s="24">
        <f t="shared" si="851"/>
        <v>0</v>
      </c>
      <c r="V280" s="63"/>
      <c r="W280" s="24"/>
      <c r="X280" s="24">
        <v>0</v>
      </c>
      <c r="Y280" s="24"/>
      <c r="Z280" s="24">
        <f t="shared" si="852"/>
        <v>0</v>
      </c>
      <c r="AA280" s="63"/>
      <c r="AB280" s="24">
        <f t="shared" ref="AB280:AC280" si="876">INDEX($R280:$T280,1,MATCH(AB$8,$R$8:$T$8,0))-INDEX($W280:$Y280,1,MATCH(AB$8,$W$8:$Y$8,0))</f>
        <v>0</v>
      </c>
      <c r="AC280" s="24">
        <f t="shared" si="876"/>
        <v>0</v>
      </c>
      <c r="AD280" s="24"/>
      <c r="AE280" s="24">
        <f t="shared" si="854"/>
        <v>0</v>
      </c>
      <c r="AF280" s="63"/>
      <c r="AG280" s="24"/>
      <c r="AH280" s="24">
        <v>0</v>
      </c>
      <c r="AI280" s="24"/>
      <c r="AJ280" s="24">
        <f t="shared" si="855"/>
        <v>0</v>
      </c>
      <c r="AK280" s="63"/>
      <c r="AL280" s="24"/>
      <c r="AM280" s="24">
        <v>0</v>
      </c>
      <c r="AN280" s="24"/>
      <c r="AO280" s="24">
        <f t="shared" si="856"/>
        <v>0</v>
      </c>
      <c r="AP280" s="63"/>
      <c r="AQ280" s="24"/>
      <c r="AR280" s="24">
        <v>0</v>
      </c>
      <c r="AS280" s="24"/>
      <c r="AT280" s="24">
        <f t="shared" si="857"/>
        <v>0</v>
      </c>
      <c r="AU280" s="63"/>
      <c r="AV280" s="24"/>
      <c r="AW280" s="24">
        <v>0</v>
      </c>
      <c r="AX280" s="36"/>
      <c r="AY280" s="24">
        <f t="shared" si="858"/>
        <v>0</v>
      </c>
      <c r="AZ280" s="64"/>
    </row>
    <row r="281" spans="1:52" ht="12" hidden="1" customHeight="1" x14ac:dyDescent="0.3">
      <c r="A281" s="50">
        <v>121</v>
      </c>
      <c r="B281" s="50" t="s">
        <v>257</v>
      </c>
      <c r="C281" s="24"/>
      <c r="D281" s="24">
        <v>0</v>
      </c>
      <c r="E281" s="24"/>
      <c r="F281" s="24">
        <f t="shared" si="847"/>
        <v>0</v>
      </c>
      <c r="G281" s="63"/>
      <c r="H281" s="24"/>
      <c r="I281" s="24">
        <v>0</v>
      </c>
      <c r="J281" s="24"/>
      <c r="K281" s="24">
        <f t="shared" si="848"/>
        <v>0</v>
      </c>
      <c r="L281" s="63"/>
      <c r="M281" s="24">
        <f t="shared" ref="M281:N281" si="877">INDEX($C281:$E281,1,MATCH(M$8,$C$8:$E$8,0))-INDEX($H281:$J281,1,MATCH(M$8,$H$8:$J$8,0))</f>
        <v>0</v>
      </c>
      <c r="N281" s="24">
        <f t="shared" si="877"/>
        <v>0</v>
      </c>
      <c r="O281" s="24"/>
      <c r="P281" s="24">
        <f t="shared" si="850"/>
        <v>0</v>
      </c>
      <c r="Q281" s="63"/>
      <c r="R281" s="24"/>
      <c r="S281" s="24">
        <v>0</v>
      </c>
      <c r="T281" s="24"/>
      <c r="U281" s="24">
        <f t="shared" si="851"/>
        <v>0</v>
      </c>
      <c r="V281" s="63"/>
      <c r="W281" s="24"/>
      <c r="X281" s="24">
        <v>0</v>
      </c>
      <c r="Y281" s="24"/>
      <c r="Z281" s="24">
        <f t="shared" si="852"/>
        <v>0</v>
      </c>
      <c r="AA281" s="63"/>
      <c r="AB281" s="24">
        <f t="shared" ref="AB281:AC281" si="878">INDEX($R281:$T281,1,MATCH(AB$8,$R$8:$T$8,0))-INDEX($W281:$Y281,1,MATCH(AB$8,$W$8:$Y$8,0))</f>
        <v>0</v>
      </c>
      <c r="AC281" s="24">
        <f t="shared" si="878"/>
        <v>0</v>
      </c>
      <c r="AD281" s="24"/>
      <c r="AE281" s="24">
        <f t="shared" si="854"/>
        <v>0</v>
      </c>
      <c r="AF281" s="63"/>
      <c r="AG281" s="24"/>
      <c r="AH281" s="24">
        <v>0</v>
      </c>
      <c r="AI281" s="24"/>
      <c r="AJ281" s="24">
        <f t="shared" si="855"/>
        <v>0</v>
      </c>
      <c r="AK281" s="63"/>
      <c r="AL281" s="24"/>
      <c r="AM281" s="24">
        <v>0</v>
      </c>
      <c r="AN281" s="24"/>
      <c r="AO281" s="24">
        <f t="shared" si="856"/>
        <v>0</v>
      </c>
      <c r="AP281" s="63"/>
      <c r="AQ281" s="24"/>
      <c r="AR281" s="24">
        <v>0</v>
      </c>
      <c r="AS281" s="24"/>
      <c r="AT281" s="24">
        <f t="shared" si="857"/>
        <v>0</v>
      </c>
      <c r="AU281" s="63"/>
      <c r="AV281" s="24"/>
      <c r="AW281" s="24">
        <v>0</v>
      </c>
      <c r="AX281" s="36"/>
      <c r="AY281" s="24">
        <f t="shared" si="858"/>
        <v>0</v>
      </c>
      <c r="AZ281" s="64"/>
    </row>
    <row r="282" spans="1:52" ht="12" hidden="1" customHeight="1" x14ac:dyDescent="0.3">
      <c r="A282" s="50">
        <v>122</v>
      </c>
      <c r="B282" s="50" t="s">
        <v>258</v>
      </c>
      <c r="C282" s="24"/>
      <c r="D282" s="24">
        <v>0</v>
      </c>
      <c r="E282" s="24"/>
      <c r="F282" s="24">
        <f t="shared" si="847"/>
        <v>0</v>
      </c>
      <c r="G282" s="63"/>
      <c r="H282" s="24"/>
      <c r="I282" s="24">
        <v>0</v>
      </c>
      <c r="J282" s="24"/>
      <c r="K282" s="24">
        <f t="shared" si="848"/>
        <v>0</v>
      </c>
      <c r="L282" s="63"/>
      <c r="M282" s="24">
        <f t="shared" ref="M282:N282" si="879">INDEX($C282:$E282,1,MATCH(M$8,$C$8:$E$8,0))-INDEX($H282:$J282,1,MATCH(M$8,$H$8:$J$8,0))</f>
        <v>0</v>
      </c>
      <c r="N282" s="24">
        <f t="shared" si="879"/>
        <v>0</v>
      </c>
      <c r="O282" s="24"/>
      <c r="P282" s="24">
        <f t="shared" si="850"/>
        <v>0</v>
      </c>
      <c r="Q282" s="63"/>
      <c r="R282" s="24"/>
      <c r="S282" s="24">
        <v>0</v>
      </c>
      <c r="T282" s="24"/>
      <c r="U282" s="24">
        <f t="shared" si="851"/>
        <v>0</v>
      </c>
      <c r="V282" s="63"/>
      <c r="W282" s="24"/>
      <c r="X282" s="24">
        <v>0</v>
      </c>
      <c r="Y282" s="24"/>
      <c r="Z282" s="24">
        <f t="shared" si="852"/>
        <v>0</v>
      </c>
      <c r="AA282" s="63"/>
      <c r="AB282" s="24">
        <f t="shared" ref="AB282:AC282" si="880">INDEX($R282:$T282,1,MATCH(AB$8,$R$8:$T$8,0))-INDEX($W282:$Y282,1,MATCH(AB$8,$W$8:$Y$8,0))</f>
        <v>0</v>
      </c>
      <c r="AC282" s="24">
        <f t="shared" si="880"/>
        <v>0</v>
      </c>
      <c r="AD282" s="24"/>
      <c r="AE282" s="24">
        <f t="shared" si="854"/>
        <v>0</v>
      </c>
      <c r="AF282" s="63"/>
      <c r="AG282" s="24"/>
      <c r="AH282" s="24">
        <v>0</v>
      </c>
      <c r="AI282" s="24"/>
      <c r="AJ282" s="24">
        <f t="shared" si="855"/>
        <v>0</v>
      </c>
      <c r="AK282" s="63"/>
      <c r="AL282" s="24"/>
      <c r="AM282" s="24">
        <v>0</v>
      </c>
      <c r="AN282" s="24"/>
      <c r="AO282" s="24">
        <f t="shared" si="856"/>
        <v>0</v>
      </c>
      <c r="AP282" s="63"/>
      <c r="AQ282" s="24"/>
      <c r="AR282" s="24">
        <v>0</v>
      </c>
      <c r="AS282" s="24"/>
      <c r="AT282" s="24">
        <f t="shared" si="857"/>
        <v>0</v>
      </c>
      <c r="AU282" s="63"/>
      <c r="AV282" s="24"/>
      <c r="AW282" s="24">
        <v>0</v>
      </c>
      <c r="AX282" s="36"/>
      <c r="AY282" s="24">
        <f t="shared" si="858"/>
        <v>0</v>
      </c>
      <c r="AZ282" s="64"/>
    </row>
    <row r="283" spans="1:52" ht="12" hidden="1" customHeight="1" x14ac:dyDescent="0.3">
      <c r="A283" s="50">
        <v>123</v>
      </c>
      <c r="B283" s="50" t="s">
        <v>259</v>
      </c>
      <c r="C283" s="24"/>
      <c r="D283" s="24">
        <v>0</v>
      </c>
      <c r="E283" s="24"/>
      <c r="F283" s="24">
        <f t="shared" si="847"/>
        <v>0</v>
      </c>
      <c r="G283" s="63"/>
      <c r="H283" s="24"/>
      <c r="I283" s="24">
        <v>0</v>
      </c>
      <c r="J283" s="24"/>
      <c r="K283" s="24">
        <f t="shared" si="848"/>
        <v>0</v>
      </c>
      <c r="L283" s="63"/>
      <c r="M283" s="24">
        <f t="shared" ref="M283:N283" si="881">INDEX($C283:$E283,1,MATCH(M$8,$C$8:$E$8,0))-INDEX($H283:$J283,1,MATCH(M$8,$H$8:$J$8,0))</f>
        <v>0</v>
      </c>
      <c r="N283" s="24">
        <f t="shared" si="881"/>
        <v>0</v>
      </c>
      <c r="O283" s="24"/>
      <c r="P283" s="24">
        <f t="shared" si="850"/>
        <v>0</v>
      </c>
      <c r="Q283" s="63"/>
      <c r="R283" s="24"/>
      <c r="S283" s="24">
        <v>0</v>
      </c>
      <c r="T283" s="24"/>
      <c r="U283" s="24">
        <f t="shared" si="851"/>
        <v>0</v>
      </c>
      <c r="V283" s="63"/>
      <c r="W283" s="24"/>
      <c r="X283" s="24">
        <v>0</v>
      </c>
      <c r="Y283" s="24"/>
      <c r="Z283" s="24">
        <f t="shared" si="852"/>
        <v>0</v>
      </c>
      <c r="AA283" s="63"/>
      <c r="AB283" s="24">
        <f t="shared" ref="AB283:AC283" si="882">INDEX($R283:$T283,1,MATCH(AB$8,$R$8:$T$8,0))-INDEX($W283:$Y283,1,MATCH(AB$8,$W$8:$Y$8,0))</f>
        <v>0</v>
      </c>
      <c r="AC283" s="24">
        <f t="shared" si="882"/>
        <v>0</v>
      </c>
      <c r="AD283" s="24"/>
      <c r="AE283" s="24">
        <f t="shared" si="854"/>
        <v>0</v>
      </c>
      <c r="AF283" s="63"/>
      <c r="AG283" s="24"/>
      <c r="AH283" s="24">
        <v>0</v>
      </c>
      <c r="AI283" s="24"/>
      <c r="AJ283" s="24">
        <f t="shared" si="855"/>
        <v>0</v>
      </c>
      <c r="AK283" s="63"/>
      <c r="AL283" s="24"/>
      <c r="AM283" s="24">
        <v>0</v>
      </c>
      <c r="AN283" s="24"/>
      <c r="AO283" s="24">
        <f t="shared" si="856"/>
        <v>0</v>
      </c>
      <c r="AP283" s="63"/>
      <c r="AQ283" s="24"/>
      <c r="AR283" s="24">
        <v>0</v>
      </c>
      <c r="AS283" s="24"/>
      <c r="AT283" s="24">
        <f t="shared" si="857"/>
        <v>0</v>
      </c>
      <c r="AU283" s="63"/>
      <c r="AV283" s="24"/>
      <c r="AW283" s="24">
        <v>0</v>
      </c>
      <c r="AX283" s="36"/>
      <c r="AY283" s="24">
        <f t="shared" si="858"/>
        <v>0</v>
      </c>
      <c r="AZ283" s="64"/>
    </row>
    <row r="284" spans="1:52" ht="12" hidden="1" customHeight="1" x14ac:dyDescent="0.3">
      <c r="A284" s="50">
        <v>124</v>
      </c>
      <c r="B284" s="50" t="s">
        <v>260</v>
      </c>
      <c r="C284" s="24"/>
      <c r="D284" s="24">
        <v>0</v>
      </c>
      <c r="E284" s="24"/>
      <c r="F284" s="24">
        <f t="shared" si="847"/>
        <v>0</v>
      </c>
      <c r="G284" s="63"/>
      <c r="H284" s="24"/>
      <c r="I284" s="24">
        <v>0</v>
      </c>
      <c r="J284" s="24"/>
      <c r="K284" s="24">
        <f t="shared" si="848"/>
        <v>0</v>
      </c>
      <c r="L284" s="63"/>
      <c r="M284" s="24">
        <f t="shared" ref="M284:N284" si="883">INDEX($C284:$E284,1,MATCH(M$8,$C$8:$E$8,0))-INDEX($H284:$J284,1,MATCH(M$8,$H$8:$J$8,0))</f>
        <v>0</v>
      </c>
      <c r="N284" s="24">
        <f t="shared" si="883"/>
        <v>0</v>
      </c>
      <c r="O284" s="24"/>
      <c r="P284" s="24">
        <f t="shared" si="850"/>
        <v>0</v>
      </c>
      <c r="Q284" s="63"/>
      <c r="R284" s="24"/>
      <c r="S284" s="24">
        <v>0</v>
      </c>
      <c r="T284" s="24"/>
      <c r="U284" s="24">
        <f t="shared" si="851"/>
        <v>0</v>
      </c>
      <c r="V284" s="63"/>
      <c r="W284" s="24"/>
      <c r="X284" s="24">
        <v>0</v>
      </c>
      <c r="Y284" s="24"/>
      <c r="Z284" s="24">
        <f t="shared" si="852"/>
        <v>0</v>
      </c>
      <c r="AA284" s="63"/>
      <c r="AB284" s="24">
        <f t="shared" ref="AB284:AC284" si="884">INDEX($R284:$T284,1,MATCH(AB$8,$R$8:$T$8,0))-INDEX($W284:$Y284,1,MATCH(AB$8,$W$8:$Y$8,0))</f>
        <v>0</v>
      </c>
      <c r="AC284" s="24">
        <f t="shared" si="884"/>
        <v>0</v>
      </c>
      <c r="AD284" s="24"/>
      <c r="AE284" s="24">
        <f t="shared" si="854"/>
        <v>0</v>
      </c>
      <c r="AF284" s="63"/>
      <c r="AG284" s="24"/>
      <c r="AH284" s="24">
        <v>0</v>
      </c>
      <c r="AI284" s="24"/>
      <c r="AJ284" s="24">
        <f t="shared" si="855"/>
        <v>0</v>
      </c>
      <c r="AK284" s="63"/>
      <c r="AL284" s="24"/>
      <c r="AM284" s="24">
        <v>0</v>
      </c>
      <c r="AN284" s="24"/>
      <c r="AO284" s="24">
        <f t="shared" si="856"/>
        <v>0</v>
      </c>
      <c r="AP284" s="63"/>
      <c r="AQ284" s="24"/>
      <c r="AR284" s="24">
        <v>0</v>
      </c>
      <c r="AS284" s="24"/>
      <c r="AT284" s="24">
        <f t="shared" si="857"/>
        <v>0</v>
      </c>
      <c r="AU284" s="63"/>
      <c r="AV284" s="24"/>
      <c r="AW284" s="24">
        <v>0</v>
      </c>
      <c r="AX284" s="36"/>
      <c r="AY284" s="24">
        <f t="shared" si="858"/>
        <v>0</v>
      </c>
      <c r="AZ284" s="64"/>
    </row>
    <row r="285" spans="1:52" ht="12" hidden="1" customHeight="1" x14ac:dyDescent="0.3">
      <c r="A285" s="50">
        <v>126</v>
      </c>
      <c r="B285" s="50" t="s">
        <v>261</v>
      </c>
      <c r="C285" s="24"/>
      <c r="D285" s="24">
        <v>0</v>
      </c>
      <c r="E285" s="24"/>
      <c r="F285" s="24">
        <f t="shared" si="847"/>
        <v>0</v>
      </c>
      <c r="G285" s="63"/>
      <c r="H285" s="24"/>
      <c r="I285" s="24">
        <v>0</v>
      </c>
      <c r="J285" s="24"/>
      <c r="K285" s="24">
        <f t="shared" si="848"/>
        <v>0</v>
      </c>
      <c r="L285" s="63"/>
      <c r="M285" s="24">
        <f t="shared" ref="M285:N285" si="885">INDEX($C285:$E285,1,MATCH(M$8,$C$8:$E$8,0))-INDEX($H285:$J285,1,MATCH(M$8,$H$8:$J$8,0))</f>
        <v>0</v>
      </c>
      <c r="N285" s="24">
        <f t="shared" si="885"/>
        <v>0</v>
      </c>
      <c r="O285" s="24"/>
      <c r="P285" s="24">
        <f t="shared" si="850"/>
        <v>0</v>
      </c>
      <c r="Q285" s="63"/>
      <c r="R285" s="24"/>
      <c r="S285" s="24">
        <v>0</v>
      </c>
      <c r="T285" s="24"/>
      <c r="U285" s="24">
        <f t="shared" si="851"/>
        <v>0</v>
      </c>
      <c r="V285" s="63"/>
      <c r="W285" s="24"/>
      <c r="X285" s="24">
        <v>0</v>
      </c>
      <c r="Y285" s="24"/>
      <c r="Z285" s="24">
        <f t="shared" si="852"/>
        <v>0</v>
      </c>
      <c r="AA285" s="63"/>
      <c r="AB285" s="24">
        <f t="shared" ref="AB285:AC285" si="886">INDEX($R285:$T285,1,MATCH(AB$8,$R$8:$T$8,0))-INDEX($W285:$Y285,1,MATCH(AB$8,$W$8:$Y$8,0))</f>
        <v>0</v>
      </c>
      <c r="AC285" s="24">
        <f t="shared" si="886"/>
        <v>0</v>
      </c>
      <c r="AD285" s="24"/>
      <c r="AE285" s="24">
        <f t="shared" si="854"/>
        <v>0</v>
      </c>
      <c r="AF285" s="63"/>
      <c r="AG285" s="24"/>
      <c r="AH285" s="24">
        <v>0</v>
      </c>
      <c r="AI285" s="24"/>
      <c r="AJ285" s="24">
        <f t="shared" si="855"/>
        <v>0</v>
      </c>
      <c r="AK285" s="63"/>
      <c r="AL285" s="24"/>
      <c r="AM285" s="24">
        <v>0</v>
      </c>
      <c r="AN285" s="24"/>
      <c r="AO285" s="24">
        <f t="shared" si="856"/>
        <v>0</v>
      </c>
      <c r="AP285" s="63"/>
      <c r="AQ285" s="24"/>
      <c r="AR285" s="24">
        <v>0</v>
      </c>
      <c r="AS285" s="24"/>
      <c r="AT285" s="24">
        <f t="shared" si="857"/>
        <v>0</v>
      </c>
      <c r="AU285" s="63"/>
      <c r="AV285" s="24"/>
      <c r="AW285" s="24">
        <v>0</v>
      </c>
      <c r="AX285" s="36"/>
      <c r="AY285" s="24">
        <f t="shared" si="858"/>
        <v>0</v>
      </c>
      <c r="AZ285" s="64"/>
    </row>
    <row r="286" spans="1:52" ht="12" hidden="1" customHeight="1" x14ac:dyDescent="0.3">
      <c r="A286" s="50">
        <v>127</v>
      </c>
      <c r="B286" s="50" t="s">
        <v>262</v>
      </c>
      <c r="C286" s="24"/>
      <c r="D286" s="24">
        <v>0</v>
      </c>
      <c r="E286" s="24"/>
      <c r="F286" s="24">
        <f t="shared" si="847"/>
        <v>0</v>
      </c>
      <c r="G286" s="63"/>
      <c r="H286" s="24"/>
      <c r="I286" s="24">
        <v>0</v>
      </c>
      <c r="J286" s="24"/>
      <c r="K286" s="24">
        <f t="shared" si="848"/>
        <v>0</v>
      </c>
      <c r="L286" s="63"/>
      <c r="M286" s="24">
        <f t="shared" ref="M286:N286" si="887">INDEX($C286:$E286,1,MATCH(M$8,$C$8:$E$8,0))-INDEX($H286:$J286,1,MATCH(M$8,$H$8:$J$8,0))</f>
        <v>0</v>
      </c>
      <c r="N286" s="24">
        <f t="shared" si="887"/>
        <v>0</v>
      </c>
      <c r="O286" s="24"/>
      <c r="P286" s="24">
        <f t="shared" si="850"/>
        <v>0</v>
      </c>
      <c r="Q286" s="63"/>
      <c r="R286" s="24"/>
      <c r="S286" s="24">
        <v>0</v>
      </c>
      <c r="T286" s="24"/>
      <c r="U286" s="24">
        <f t="shared" si="851"/>
        <v>0</v>
      </c>
      <c r="V286" s="63"/>
      <c r="W286" s="24"/>
      <c r="X286" s="24">
        <v>0</v>
      </c>
      <c r="Y286" s="24"/>
      <c r="Z286" s="24">
        <f t="shared" si="852"/>
        <v>0</v>
      </c>
      <c r="AA286" s="63"/>
      <c r="AB286" s="24">
        <f t="shared" ref="AB286:AC286" si="888">INDEX($R286:$T286,1,MATCH(AB$8,$R$8:$T$8,0))-INDEX($W286:$Y286,1,MATCH(AB$8,$W$8:$Y$8,0))</f>
        <v>0</v>
      </c>
      <c r="AC286" s="24">
        <f t="shared" si="888"/>
        <v>0</v>
      </c>
      <c r="AD286" s="24"/>
      <c r="AE286" s="24">
        <f t="shared" si="854"/>
        <v>0</v>
      </c>
      <c r="AF286" s="63"/>
      <c r="AG286" s="24"/>
      <c r="AH286" s="24">
        <v>0</v>
      </c>
      <c r="AI286" s="24"/>
      <c r="AJ286" s="24">
        <f t="shared" si="855"/>
        <v>0</v>
      </c>
      <c r="AK286" s="63"/>
      <c r="AL286" s="24"/>
      <c r="AM286" s="24">
        <v>0</v>
      </c>
      <c r="AN286" s="24"/>
      <c r="AO286" s="24">
        <f t="shared" si="856"/>
        <v>0</v>
      </c>
      <c r="AP286" s="63"/>
      <c r="AQ286" s="24"/>
      <c r="AR286" s="24">
        <v>0</v>
      </c>
      <c r="AS286" s="24"/>
      <c r="AT286" s="24">
        <f t="shared" si="857"/>
        <v>0</v>
      </c>
      <c r="AU286" s="63"/>
      <c r="AV286" s="24"/>
      <c r="AW286" s="24">
        <v>0</v>
      </c>
      <c r="AX286" s="36"/>
      <c r="AY286" s="24">
        <f t="shared" si="858"/>
        <v>0</v>
      </c>
      <c r="AZ286" s="64"/>
    </row>
    <row r="287" spans="1:52" ht="12" hidden="1" customHeight="1" x14ac:dyDescent="0.3">
      <c r="A287" s="50">
        <v>128</v>
      </c>
      <c r="B287" s="50" t="s">
        <v>263</v>
      </c>
      <c r="C287" s="24"/>
      <c r="D287" s="24">
        <v>0</v>
      </c>
      <c r="E287" s="24"/>
      <c r="F287" s="24">
        <f t="shared" si="847"/>
        <v>0</v>
      </c>
      <c r="G287" s="63"/>
      <c r="H287" s="24"/>
      <c r="I287" s="24">
        <v>0</v>
      </c>
      <c r="J287" s="24"/>
      <c r="K287" s="24">
        <f t="shared" si="848"/>
        <v>0</v>
      </c>
      <c r="L287" s="63"/>
      <c r="M287" s="24">
        <f t="shared" ref="M287:N287" si="889">INDEX($C287:$E287,1,MATCH(M$8,$C$8:$E$8,0))-INDEX($H287:$J287,1,MATCH(M$8,$H$8:$J$8,0))</f>
        <v>0</v>
      </c>
      <c r="N287" s="24">
        <f t="shared" si="889"/>
        <v>0</v>
      </c>
      <c r="O287" s="24"/>
      <c r="P287" s="24">
        <f t="shared" si="850"/>
        <v>0</v>
      </c>
      <c r="Q287" s="63"/>
      <c r="R287" s="24"/>
      <c r="S287" s="24">
        <v>0</v>
      </c>
      <c r="T287" s="24"/>
      <c r="U287" s="24">
        <f t="shared" si="851"/>
        <v>0</v>
      </c>
      <c r="V287" s="63"/>
      <c r="W287" s="24"/>
      <c r="X287" s="24">
        <v>0</v>
      </c>
      <c r="Y287" s="24"/>
      <c r="Z287" s="24">
        <f t="shared" si="852"/>
        <v>0</v>
      </c>
      <c r="AA287" s="63"/>
      <c r="AB287" s="24">
        <f t="shared" ref="AB287:AC287" si="890">INDEX($R287:$T287,1,MATCH(AB$8,$R$8:$T$8,0))-INDEX($W287:$Y287,1,MATCH(AB$8,$W$8:$Y$8,0))</f>
        <v>0</v>
      </c>
      <c r="AC287" s="24">
        <f t="shared" si="890"/>
        <v>0</v>
      </c>
      <c r="AD287" s="24"/>
      <c r="AE287" s="24">
        <f t="shared" si="854"/>
        <v>0</v>
      </c>
      <c r="AF287" s="63"/>
      <c r="AG287" s="24"/>
      <c r="AH287" s="24">
        <v>0</v>
      </c>
      <c r="AI287" s="24"/>
      <c r="AJ287" s="24">
        <f t="shared" si="855"/>
        <v>0</v>
      </c>
      <c r="AK287" s="63"/>
      <c r="AL287" s="24"/>
      <c r="AM287" s="24">
        <v>0</v>
      </c>
      <c r="AN287" s="24"/>
      <c r="AO287" s="24">
        <f t="shared" si="856"/>
        <v>0</v>
      </c>
      <c r="AP287" s="63"/>
      <c r="AQ287" s="24"/>
      <c r="AR287" s="24">
        <v>0</v>
      </c>
      <c r="AS287" s="24"/>
      <c r="AT287" s="24">
        <f t="shared" si="857"/>
        <v>0</v>
      </c>
      <c r="AU287" s="63"/>
      <c r="AV287" s="24"/>
      <c r="AW287" s="24">
        <v>0</v>
      </c>
      <c r="AX287" s="36"/>
      <c r="AY287" s="24">
        <f t="shared" si="858"/>
        <v>0</v>
      </c>
      <c r="AZ287" s="64"/>
    </row>
    <row r="288" spans="1:52" ht="12" hidden="1" customHeight="1" x14ac:dyDescent="0.3">
      <c r="A288" s="50">
        <v>129</v>
      </c>
      <c r="B288" s="50" t="s">
        <v>264</v>
      </c>
      <c r="C288" s="24"/>
      <c r="D288" s="24">
        <v>0</v>
      </c>
      <c r="E288" s="24"/>
      <c r="F288" s="24">
        <f t="shared" si="847"/>
        <v>0</v>
      </c>
      <c r="G288" s="63"/>
      <c r="H288" s="24"/>
      <c r="I288" s="24">
        <v>0</v>
      </c>
      <c r="J288" s="24"/>
      <c r="K288" s="24">
        <f t="shared" si="848"/>
        <v>0</v>
      </c>
      <c r="L288" s="63"/>
      <c r="M288" s="24">
        <f t="shared" ref="M288:N288" si="891">INDEX($C288:$E288,1,MATCH(M$8,$C$8:$E$8,0))-INDEX($H288:$J288,1,MATCH(M$8,$H$8:$J$8,0))</f>
        <v>0</v>
      </c>
      <c r="N288" s="24">
        <f t="shared" si="891"/>
        <v>0</v>
      </c>
      <c r="O288" s="24"/>
      <c r="P288" s="24">
        <f t="shared" si="850"/>
        <v>0</v>
      </c>
      <c r="Q288" s="63"/>
      <c r="R288" s="24"/>
      <c r="S288" s="24">
        <v>0</v>
      </c>
      <c r="T288" s="24"/>
      <c r="U288" s="24">
        <f t="shared" si="851"/>
        <v>0</v>
      </c>
      <c r="V288" s="63"/>
      <c r="W288" s="24"/>
      <c r="X288" s="24">
        <v>0</v>
      </c>
      <c r="Y288" s="24"/>
      <c r="Z288" s="24">
        <f t="shared" si="852"/>
        <v>0</v>
      </c>
      <c r="AA288" s="63"/>
      <c r="AB288" s="24">
        <f t="shared" ref="AB288:AC288" si="892">INDEX($R288:$T288,1,MATCH(AB$8,$R$8:$T$8,0))-INDEX($W288:$Y288,1,MATCH(AB$8,$W$8:$Y$8,0))</f>
        <v>0</v>
      </c>
      <c r="AC288" s="24">
        <f t="shared" si="892"/>
        <v>0</v>
      </c>
      <c r="AD288" s="24"/>
      <c r="AE288" s="24">
        <f t="shared" si="854"/>
        <v>0</v>
      </c>
      <c r="AF288" s="63"/>
      <c r="AG288" s="24"/>
      <c r="AH288" s="24">
        <v>0</v>
      </c>
      <c r="AI288" s="24"/>
      <c r="AJ288" s="24">
        <f t="shared" si="855"/>
        <v>0</v>
      </c>
      <c r="AK288" s="63"/>
      <c r="AL288" s="24"/>
      <c r="AM288" s="24">
        <v>0</v>
      </c>
      <c r="AN288" s="24"/>
      <c r="AO288" s="24">
        <f t="shared" si="856"/>
        <v>0</v>
      </c>
      <c r="AP288" s="63"/>
      <c r="AQ288" s="24"/>
      <c r="AR288" s="24">
        <v>0</v>
      </c>
      <c r="AS288" s="24"/>
      <c r="AT288" s="24">
        <f t="shared" si="857"/>
        <v>0</v>
      </c>
      <c r="AU288" s="63"/>
      <c r="AV288" s="24"/>
      <c r="AW288" s="24">
        <v>0</v>
      </c>
      <c r="AX288" s="36"/>
      <c r="AY288" s="24">
        <f t="shared" si="858"/>
        <v>0</v>
      </c>
      <c r="AZ288" s="64"/>
    </row>
    <row r="289" spans="1:52" ht="12" hidden="1" customHeight="1" x14ac:dyDescent="0.3">
      <c r="A289" s="50">
        <v>130</v>
      </c>
      <c r="B289" s="50" t="s">
        <v>265</v>
      </c>
      <c r="C289" s="24"/>
      <c r="D289" s="24">
        <v>0</v>
      </c>
      <c r="E289" s="24"/>
      <c r="F289" s="24">
        <f t="shared" si="847"/>
        <v>0</v>
      </c>
      <c r="G289" s="63"/>
      <c r="H289" s="24"/>
      <c r="I289" s="24">
        <v>0</v>
      </c>
      <c r="J289" s="24"/>
      <c r="K289" s="24">
        <f t="shared" si="848"/>
        <v>0</v>
      </c>
      <c r="L289" s="63"/>
      <c r="M289" s="24">
        <f t="shared" ref="M289:N289" si="893">INDEX($C289:$E289,1,MATCH(M$8,$C$8:$E$8,0))-INDEX($H289:$J289,1,MATCH(M$8,$H$8:$J$8,0))</f>
        <v>0</v>
      </c>
      <c r="N289" s="24">
        <f t="shared" si="893"/>
        <v>0</v>
      </c>
      <c r="O289" s="24"/>
      <c r="P289" s="24">
        <f t="shared" si="850"/>
        <v>0</v>
      </c>
      <c r="Q289" s="63"/>
      <c r="R289" s="24"/>
      <c r="S289" s="24">
        <v>0</v>
      </c>
      <c r="T289" s="24"/>
      <c r="U289" s="24">
        <f t="shared" si="851"/>
        <v>0</v>
      </c>
      <c r="V289" s="63"/>
      <c r="W289" s="24"/>
      <c r="X289" s="24">
        <v>0</v>
      </c>
      <c r="Y289" s="24"/>
      <c r="Z289" s="24">
        <f t="shared" si="852"/>
        <v>0</v>
      </c>
      <c r="AA289" s="63"/>
      <c r="AB289" s="24">
        <f t="shared" ref="AB289:AC289" si="894">INDEX($R289:$T289,1,MATCH(AB$8,$R$8:$T$8,0))-INDEX($W289:$Y289,1,MATCH(AB$8,$W$8:$Y$8,0))</f>
        <v>0</v>
      </c>
      <c r="AC289" s="24">
        <f t="shared" si="894"/>
        <v>0</v>
      </c>
      <c r="AD289" s="24"/>
      <c r="AE289" s="24">
        <f t="shared" si="854"/>
        <v>0</v>
      </c>
      <c r="AF289" s="63"/>
      <c r="AG289" s="24"/>
      <c r="AH289" s="24">
        <v>0</v>
      </c>
      <c r="AI289" s="24"/>
      <c r="AJ289" s="24">
        <f t="shared" si="855"/>
        <v>0</v>
      </c>
      <c r="AK289" s="63"/>
      <c r="AL289" s="24"/>
      <c r="AM289" s="24">
        <v>0</v>
      </c>
      <c r="AN289" s="24"/>
      <c r="AO289" s="24">
        <f t="shared" si="856"/>
        <v>0</v>
      </c>
      <c r="AP289" s="63"/>
      <c r="AQ289" s="24"/>
      <c r="AR289" s="24">
        <v>0</v>
      </c>
      <c r="AS289" s="24"/>
      <c r="AT289" s="24">
        <f t="shared" si="857"/>
        <v>0</v>
      </c>
      <c r="AU289" s="63"/>
      <c r="AV289" s="24"/>
      <c r="AW289" s="24">
        <v>0</v>
      </c>
      <c r="AX289" s="36"/>
      <c r="AY289" s="24">
        <f t="shared" si="858"/>
        <v>0</v>
      </c>
      <c r="AZ289" s="64"/>
    </row>
    <row r="290" spans="1:52" ht="12" hidden="1" customHeight="1" x14ac:dyDescent="0.3">
      <c r="A290" s="50">
        <v>131</v>
      </c>
      <c r="B290" s="50" t="s">
        <v>266</v>
      </c>
      <c r="C290" s="24"/>
      <c r="D290" s="24">
        <v>0</v>
      </c>
      <c r="E290" s="24"/>
      <c r="F290" s="24">
        <f t="shared" si="847"/>
        <v>0</v>
      </c>
      <c r="G290" s="63"/>
      <c r="H290" s="24"/>
      <c r="I290" s="24">
        <v>0</v>
      </c>
      <c r="J290" s="24"/>
      <c r="K290" s="24">
        <f t="shared" si="848"/>
        <v>0</v>
      </c>
      <c r="L290" s="63"/>
      <c r="M290" s="24">
        <f t="shared" ref="M290:N290" si="895">INDEX($C290:$E290,1,MATCH(M$8,$C$8:$E$8,0))-INDEX($H290:$J290,1,MATCH(M$8,$H$8:$J$8,0))</f>
        <v>0</v>
      </c>
      <c r="N290" s="24">
        <f t="shared" si="895"/>
        <v>0</v>
      </c>
      <c r="O290" s="24"/>
      <c r="P290" s="24">
        <f t="shared" si="850"/>
        <v>0</v>
      </c>
      <c r="Q290" s="63"/>
      <c r="R290" s="24"/>
      <c r="S290" s="24">
        <v>0</v>
      </c>
      <c r="T290" s="24"/>
      <c r="U290" s="24">
        <f t="shared" si="851"/>
        <v>0</v>
      </c>
      <c r="V290" s="63"/>
      <c r="W290" s="24"/>
      <c r="X290" s="24">
        <v>0</v>
      </c>
      <c r="Y290" s="24"/>
      <c r="Z290" s="24">
        <f t="shared" si="852"/>
        <v>0</v>
      </c>
      <c r="AA290" s="63"/>
      <c r="AB290" s="24">
        <f t="shared" ref="AB290:AC290" si="896">INDEX($R290:$T290,1,MATCH(AB$8,$R$8:$T$8,0))-INDEX($W290:$Y290,1,MATCH(AB$8,$W$8:$Y$8,0))</f>
        <v>0</v>
      </c>
      <c r="AC290" s="24">
        <f t="shared" si="896"/>
        <v>0</v>
      </c>
      <c r="AD290" s="24"/>
      <c r="AE290" s="24">
        <f t="shared" si="854"/>
        <v>0</v>
      </c>
      <c r="AF290" s="63"/>
      <c r="AG290" s="24"/>
      <c r="AH290" s="24">
        <v>0</v>
      </c>
      <c r="AI290" s="24"/>
      <c r="AJ290" s="24">
        <f t="shared" si="855"/>
        <v>0</v>
      </c>
      <c r="AK290" s="63"/>
      <c r="AL290" s="24"/>
      <c r="AM290" s="24">
        <v>0</v>
      </c>
      <c r="AN290" s="24"/>
      <c r="AO290" s="24">
        <f t="shared" si="856"/>
        <v>0</v>
      </c>
      <c r="AP290" s="63"/>
      <c r="AQ290" s="24"/>
      <c r="AR290" s="24">
        <v>0</v>
      </c>
      <c r="AS290" s="24"/>
      <c r="AT290" s="24">
        <f t="shared" si="857"/>
        <v>0</v>
      </c>
      <c r="AU290" s="63"/>
      <c r="AV290" s="24"/>
      <c r="AW290" s="24">
        <v>0</v>
      </c>
      <c r="AX290" s="36"/>
      <c r="AY290" s="24">
        <f t="shared" si="858"/>
        <v>0</v>
      </c>
      <c r="AZ290" s="64"/>
    </row>
    <row r="291" spans="1:52" ht="12" hidden="1" customHeight="1" x14ac:dyDescent="0.3">
      <c r="A291" s="50">
        <v>132</v>
      </c>
      <c r="B291" s="50" t="s">
        <v>267</v>
      </c>
      <c r="C291" s="24"/>
      <c r="D291" s="24">
        <v>0</v>
      </c>
      <c r="E291" s="24"/>
      <c r="F291" s="24">
        <f t="shared" si="847"/>
        <v>0</v>
      </c>
      <c r="G291" s="63"/>
      <c r="H291" s="24"/>
      <c r="I291" s="24">
        <v>0</v>
      </c>
      <c r="J291" s="24"/>
      <c r="K291" s="24">
        <f t="shared" si="848"/>
        <v>0</v>
      </c>
      <c r="L291" s="63"/>
      <c r="M291" s="24">
        <f t="shared" ref="M291:N291" si="897">INDEX($C291:$E291,1,MATCH(M$8,$C$8:$E$8,0))-INDEX($H291:$J291,1,MATCH(M$8,$H$8:$J$8,0))</f>
        <v>0</v>
      </c>
      <c r="N291" s="24">
        <f t="shared" si="897"/>
        <v>0</v>
      </c>
      <c r="O291" s="24"/>
      <c r="P291" s="24">
        <f t="shared" si="850"/>
        <v>0</v>
      </c>
      <c r="Q291" s="63"/>
      <c r="R291" s="24"/>
      <c r="S291" s="24">
        <v>0</v>
      </c>
      <c r="T291" s="24"/>
      <c r="U291" s="24">
        <f t="shared" si="851"/>
        <v>0</v>
      </c>
      <c r="V291" s="63"/>
      <c r="W291" s="24"/>
      <c r="X291" s="24">
        <v>0</v>
      </c>
      <c r="Y291" s="24"/>
      <c r="Z291" s="24">
        <f t="shared" si="852"/>
        <v>0</v>
      </c>
      <c r="AA291" s="63"/>
      <c r="AB291" s="24">
        <f t="shared" ref="AB291:AC291" si="898">INDEX($R291:$T291,1,MATCH(AB$8,$R$8:$T$8,0))-INDEX($W291:$Y291,1,MATCH(AB$8,$W$8:$Y$8,0))</f>
        <v>0</v>
      </c>
      <c r="AC291" s="24">
        <f t="shared" si="898"/>
        <v>0</v>
      </c>
      <c r="AD291" s="24"/>
      <c r="AE291" s="24">
        <f t="shared" si="854"/>
        <v>0</v>
      </c>
      <c r="AF291" s="63"/>
      <c r="AG291" s="24"/>
      <c r="AH291" s="24">
        <v>0</v>
      </c>
      <c r="AI291" s="24"/>
      <c r="AJ291" s="24">
        <f t="shared" si="855"/>
        <v>0</v>
      </c>
      <c r="AK291" s="63"/>
      <c r="AL291" s="24"/>
      <c r="AM291" s="24">
        <v>0</v>
      </c>
      <c r="AN291" s="24"/>
      <c r="AO291" s="24">
        <f t="shared" si="856"/>
        <v>0</v>
      </c>
      <c r="AP291" s="63"/>
      <c r="AQ291" s="24"/>
      <c r="AR291" s="24">
        <v>0</v>
      </c>
      <c r="AS291" s="24"/>
      <c r="AT291" s="24">
        <f t="shared" si="857"/>
        <v>0</v>
      </c>
      <c r="AU291" s="63"/>
      <c r="AV291" s="24"/>
      <c r="AW291" s="24">
        <v>0</v>
      </c>
      <c r="AX291" s="36"/>
      <c r="AY291" s="24">
        <f t="shared" si="858"/>
        <v>0</v>
      </c>
      <c r="AZ291" s="64"/>
    </row>
    <row r="292" spans="1:52" ht="12" hidden="1" customHeight="1" x14ac:dyDescent="0.3">
      <c r="A292" s="50">
        <v>134</v>
      </c>
      <c r="B292" s="50" t="s">
        <v>268</v>
      </c>
      <c r="C292" s="24"/>
      <c r="D292" s="24">
        <v>0</v>
      </c>
      <c r="E292" s="24"/>
      <c r="F292" s="24">
        <f t="shared" si="847"/>
        <v>0</v>
      </c>
      <c r="G292" s="63"/>
      <c r="H292" s="24"/>
      <c r="I292" s="24">
        <v>0</v>
      </c>
      <c r="J292" s="24"/>
      <c r="K292" s="24">
        <f t="shared" si="848"/>
        <v>0</v>
      </c>
      <c r="L292" s="63"/>
      <c r="M292" s="24">
        <f t="shared" ref="M292:N292" si="899">INDEX($C292:$E292,1,MATCH(M$8,$C$8:$E$8,0))-INDEX($H292:$J292,1,MATCH(M$8,$H$8:$J$8,0))</f>
        <v>0</v>
      </c>
      <c r="N292" s="24">
        <f t="shared" si="899"/>
        <v>0</v>
      </c>
      <c r="O292" s="24"/>
      <c r="P292" s="24">
        <f t="shared" si="850"/>
        <v>0</v>
      </c>
      <c r="Q292" s="63"/>
      <c r="R292" s="24"/>
      <c r="S292" s="24">
        <v>0</v>
      </c>
      <c r="T292" s="24"/>
      <c r="U292" s="24">
        <f t="shared" si="851"/>
        <v>0</v>
      </c>
      <c r="V292" s="63"/>
      <c r="W292" s="24"/>
      <c r="X292" s="24">
        <v>0</v>
      </c>
      <c r="Y292" s="24"/>
      <c r="Z292" s="24">
        <f t="shared" si="852"/>
        <v>0</v>
      </c>
      <c r="AA292" s="63"/>
      <c r="AB292" s="24">
        <f t="shared" ref="AB292:AC292" si="900">INDEX($R292:$T292,1,MATCH(AB$8,$R$8:$T$8,0))-INDEX($W292:$Y292,1,MATCH(AB$8,$W$8:$Y$8,0))</f>
        <v>0</v>
      </c>
      <c r="AC292" s="24">
        <f t="shared" si="900"/>
        <v>0</v>
      </c>
      <c r="AD292" s="24"/>
      <c r="AE292" s="24">
        <f t="shared" si="854"/>
        <v>0</v>
      </c>
      <c r="AF292" s="63"/>
      <c r="AG292" s="24"/>
      <c r="AH292" s="24">
        <v>0</v>
      </c>
      <c r="AI292" s="24"/>
      <c r="AJ292" s="24">
        <f t="shared" si="855"/>
        <v>0</v>
      </c>
      <c r="AK292" s="63"/>
      <c r="AL292" s="24"/>
      <c r="AM292" s="24">
        <v>0</v>
      </c>
      <c r="AN292" s="24"/>
      <c r="AO292" s="24">
        <f t="shared" si="856"/>
        <v>0</v>
      </c>
      <c r="AP292" s="63"/>
      <c r="AQ292" s="24"/>
      <c r="AR292" s="24">
        <v>0</v>
      </c>
      <c r="AS292" s="24"/>
      <c r="AT292" s="24">
        <f t="shared" si="857"/>
        <v>0</v>
      </c>
      <c r="AU292" s="63"/>
      <c r="AV292" s="24"/>
      <c r="AW292" s="24">
        <v>0</v>
      </c>
      <c r="AX292" s="36"/>
      <c r="AY292" s="24">
        <f t="shared" si="858"/>
        <v>0</v>
      </c>
      <c r="AZ292" s="64"/>
    </row>
    <row r="293" spans="1:52" ht="12" hidden="1" customHeight="1" x14ac:dyDescent="0.3">
      <c r="A293" s="50">
        <v>135</v>
      </c>
      <c r="B293" s="50" t="s">
        <v>269</v>
      </c>
      <c r="C293" s="24"/>
      <c r="D293" s="24">
        <v>0</v>
      </c>
      <c r="E293" s="24"/>
      <c r="F293" s="24">
        <f t="shared" si="847"/>
        <v>0</v>
      </c>
      <c r="G293" s="63"/>
      <c r="H293" s="24"/>
      <c r="I293" s="24">
        <v>0</v>
      </c>
      <c r="J293" s="24"/>
      <c r="K293" s="24">
        <f t="shared" si="848"/>
        <v>0</v>
      </c>
      <c r="L293" s="63"/>
      <c r="M293" s="24">
        <f t="shared" ref="M293:N293" si="901">INDEX($C293:$E293,1,MATCH(M$8,$C$8:$E$8,0))-INDEX($H293:$J293,1,MATCH(M$8,$H$8:$J$8,0))</f>
        <v>0</v>
      </c>
      <c r="N293" s="24">
        <f t="shared" si="901"/>
        <v>0</v>
      </c>
      <c r="O293" s="24"/>
      <c r="P293" s="24">
        <f t="shared" si="850"/>
        <v>0</v>
      </c>
      <c r="Q293" s="63"/>
      <c r="R293" s="24"/>
      <c r="S293" s="24">
        <v>0</v>
      </c>
      <c r="T293" s="24"/>
      <c r="U293" s="24">
        <f t="shared" si="851"/>
        <v>0</v>
      </c>
      <c r="V293" s="63"/>
      <c r="W293" s="24"/>
      <c r="X293" s="24">
        <v>0</v>
      </c>
      <c r="Y293" s="24"/>
      <c r="Z293" s="24">
        <f t="shared" si="852"/>
        <v>0</v>
      </c>
      <c r="AA293" s="63"/>
      <c r="AB293" s="24">
        <f t="shared" ref="AB293:AC293" si="902">INDEX($R293:$T293,1,MATCH(AB$8,$R$8:$T$8,0))-INDEX($W293:$Y293,1,MATCH(AB$8,$W$8:$Y$8,0))</f>
        <v>0</v>
      </c>
      <c r="AC293" s="24">
        <f t="shared" si="902"/>
        <v>0</v>
      </c>
      <c r="AD293" s="24"/>
      <c r="AE293" s="24">
        <f t="shared" si="854"/>
        <v>0</v>
      </c>
      <c r="AF293" s="63"/>
      <c r="AG293" s="24"/>
      <c r="AH293" s="24">
        <v>0</v>
      </c>
      <c r="AI293" s="24"/>
      <c r="AJ293" s="24">
        <f t="shared" si="855"/>
        <v>0</v>
      </c>
      <c r="AK293" s="63"/>
      <c r="AL293" s="24"/>
      <c r="AM293" s="24">
        <v>0</v>
      </c>
      <c r="AN293" s="24"/>
      <c r="AO293" s="24">
        <f t="shared" si="856"/>
        <v>0</v>
      </c>
      <c r="AP293" s="63"/>
      <c r="AQ293" s="24"/>
      <c r="AR293" s="24">
        <v>0</v>
      </c>
      <c r="AS293" s="24"/>
      <c r="AT293" s="24">
        <f t="shared" si="857"/>
        <v>0</v>
      </c>
      <c r="AU293" s="63"/>
      <c r="AV293" s="24"/>
      <c r="AW293" s="24">
        <v>0</v>
      </c>
      <c r="AX293" s="36"/>
      <c r="AY293" s="24">
        <f t="shared" si="858"/>
        <v>0</v>
      </c>
      <c r="AZ293" s="64"/>
    </row>
    <row r="294" spans="1:52" ht="12" hidden="1" customHeight="1" x14ac:dyDescent="0.3">
      <c r="A294" s="50">
        <v>136</v>
      </c>
      <c r="B294" s="50" t="s">
        <v>270</v>
      </c>
      <c r="C294" s="24"/>
      <c r="D294" s="24">
        <v>0</v>
      </c>
      <c r="E294" s="24"/>
      <c r="F294" s="24">
        <f t="shared" si="847"/>
        <v>0</v>
      </c>
      <c r="G294" s="63"/>
      <c r="H294" s="24"/>
      <c r="I294" s="24">
        <v>0</v>
      </c>
      <c r="J294" s="24"/>
      <c r="K294" s="24">
        <f t="shared" si="848"/>
        <v>0</v>
      </c>
      <c r="L294" s="63"/>
      <c r="M294" s="24">
        <f t="shared" ref="M294:N294" si="903">INDEX($C294:$E294,1,MATCH(M$8,$C$8:$E$8,0))-INDEX($H294:$J294,1,MATCH(M$8,$H$8:$J$8,0))</f>
        <v>0</v>
      </c>
      <c r="N294" s="24">
        <f t="shared" si="903"/>
        <v>0</v>
      </c>
      <c r="O294" s="24"/>
      <c r="P294" s="24">
        <f t="shared" si="850"/>
        <v>0</v>
      </c>
      <c r="Q294" s="63"/>
      <c r="R294" s="24"/>
      <c r="S294" s="24">
        <v>0</v>
      </c>
      <c r="T294" s="24"/>
      <c r="U294" s="24">
        <f t="shared" si="851"/>
        <v>0</v>
      </c>
      <c r="V294" s="63"/>
      <c r="W294" s="24"/>
      <c r="X294" s="24">
        <v>0</v>
      </c>
      <c r="Y294" s="24"/>
      <c r="Z294" s="24">
        <f t="shared" si="852"/>
        <v>0</v>
      </c>
      <c r="AA294" s="63"/>
      <c r="AB294" s="24">
        <f t="shared" ref="AB294:AC294" si="904">INDEX($R294:$T294,1,MATCH(AB$8,$R$8:$T$8,0))-INDEX($W294:$Y294,1,MATCH(AB$8,$W$8:$Y$8,0))</f>
        <v>0</v>
      </c>
      <c r="AC294" s="24">
        <f t="shared" si="904"/>
        <v>0</v>
      </c>
      <c r="AD294" s="24"/>
      <c r="AE294" s="24">
        <f t="shared" si="854"/>
        <v>0</v>
      </c>
      <c r="AF294" s="63"/>
      <c r="AG294" s="24"/>
      <c r="AH294" s="24">
        <v>0</v>
      </c>
      <c r="AI294" s="24"/>
      <c r="AJ294" s="24">
        <f t="shared" si="855"/>
        <v>0</v>
      </c>
      <c r="AK294" s="63"/>
      <c r="AL294" s="24"/>
      <c r="AM294" s="24">
        <v>0</v>
      </c>
      <c r="AN294" s="24"/>
      <c r="AO294" s="24">
        <f t="shared" si="856"/>
        <v>0</v>
      </c>
      <c r="AP294" s="63"/>
      <c r="AQ294" s="24"/>
      <c r="AR294" s="24">
        <v>0</v>
      </c>
      <c r="AS294" s="24"/>
      <c r="AT294" s="24">
        <f t="shared" si="857"/>
        <v>0</v>
      </c>
      <c r="AU294" s="63"/>
      <c r="AV294" s="24"/>
      <c r="AW294" s="24">
        <v>0</v>
      </c>
      <c r="AX294" s="36"/>
      <c r="AY294" s="24">
        <f t="shared" si="858"/>
        <v>0</v>
      </c>
      <c r="AZ294" s="64"/>
    </row>
    <row r="295" spans="1:52" ht="12" hidden="1" customHeight="1" x14ac:dyDescent="0.3">
      <c r="A295" s="50">
        <v>137</v>
      </c>
      <c r="B295" s="50" t="s">
        <v>271</v>
      </c>
      <c r="C295" s="24"/>
      <c r="D295" s="24">
        <v>0</v>
      </c>
      <c r="E295" s="24"/>
      <c r="F295" s="24">
        <f t="shared" si="847"/>
        <v>0</v>
      </c>
      <c r="G295" s="63"/>
      <c r="H295" s="24"/>
      <c r="I295" s="24">
        <v>0</v>
      </c>
      <c r="J295" s="24"/>
      <c r="K295" s="24">
        <f t="shared" si="848"/>
        <v>0</v>
      </c>
      <c r="L295" s="63"/>
      <c r="M295" s="24">
        <f t="shared" ref="M295:N295" si="905">INDEX($C295:$E295,1,MATCH(M$8,$C$8:$E$8,0))-INDEX($H295:$J295,1,MATCH(M$8,$H$8:$J$8,0))</f>
        <v>0</v>
      </c>
      <c r="N295" s="24">
        <f t="shared" si="905"/>
        <v>0</v>
      </c>
      <c r="O295" s="24"/>
      <c r="P295" s="24">
        <f t="shared" si="850"/>
        <v>0</v>
      </c>
      <c r="Q295" s="63"/>
      <c r="R295" s="24"/>
      <c r="S295" s="24">
        <v>0</v>
      </c>
      <c r="T295" s="24"/>
      <c r="U295" s="24">
        <f t="shared" si="851"/>
        <v>0</v>
      </c>
      <c r="V295" s="63"/>
      <c r="W295" s="24"/>
      <c r="X295" s="24">
        <v>0</v>
      </c>
      <c r="Y295" s="24"/>
      <c r="Z295" s="24">
        <f t="shared" si="852"/>
        <v>0</v>
      </c>
      <c r="AA295" s="63"/>
      <c r="AB295" s="24">
        <f t="shared" ref="AB295:AC295" si="906">INDEX($R295:$T295,1,MATCH(AB$8,$R$8:$T$8,0))-INDEX($W295:$Y295,1,MATCH(AB$8,$W$8:$Y$8,0))</f>
        <v>0</v>
      </c>
      <c r="AC295" s="24">
        <f t="shared" si="906"/>
        <v>0</v>
      </c>
      <c r="AD295" s="24"/>
      <c r="AE295" s="24">
        <f t="shared" si="854"/>
        <v>0</v>
      </c>
      <c r="AF295" s="63"/>
      <c r="AG295" s="24"/>
      <c r="AH295" s="24">
        <v>0</v>
      </c>
      <c r="AI295" s="24"/>
      <c r="AJ295" s="24">
        <f t="shared" si="855"/>
        <v>0</v>
      </c>
      <c r="AK295" s="63"/>
      <c r="AL295" s="24"/>
      <c r="AM295" s="24">
        <v>0</v>
      </c>
      <c r="AN295" s="24"/>
      <c r="AO295" s="24">
        <f t="shared" si="856"/>
        <v>0</v>
      </c>
      <c r="AP295" s="63"/>
      <c r="AQ295" s="24"/>
      <c r="AR295" s="24">
        <v>0</v>
      </c>
      <c r="AS295" s="24"/>
      <c r="AT295" s="24">
        <f t="shared" si="857"/>
        <v>0</v>
      </c>
      <c r="AU295" s="63"/>
      <c r="AV295" s="24"/>
      <c r="AW295" s="24">
        <v>0</v>
      </c>
      <c r="AX295" s="36"/>
      <c r="AY295" s="24">
        <f t="shared" si="858"/>
        <v>0</v>
      </c>
      <c r="AZ295" s="64"/>
    </row>
    <row r="296" spans="1:52" ht="12" hidden="1" customHeight="1" x14ac:dyDescent="0.3">
      <c r="A296" s="50">
        <v>138</v>
      </c>
      <c r="B296" s="50" t="s">
        <v>272</v>
      </c>
      <c r="C296" s="24"/>
      <c r="D296" s="24">
        <v>0</v>
      </c>
      <c r="E296" s="24"/>
      <c r="F296" s="24">
        <f t="shared" si="847"/>
        <v>0</v>
      </c>
      <c r="G296" s="63"/>
      <c r="H296" s="24"/>
      <c r="I296" s="24">
        <v>0</v>
      </c>
      <c r="J296" s="24"/>
      <c r="K296" s="24">
        <f t="shared" si="848"/>
        <v>0</v>
      </c>
      <c r="L296" s="63"/>
      <c r="M296" s="24">
        <f t="shared" ref="M296:N296" si="907">INDEX($C296:$E296,1,MATCH(M$8,$C$8:$E$8,0))-INDEX($H296:$J296,1,MATCH(M$8,$H$8:$J$8,0))</f>
        <v>0</v>
      </c>
      <c r="N296" s="24">
        <f t="shared" si="907"/>
        <v>0</v>
      </c>
      <c r="O296" s="24"/>
      <c r="P296" s="24">
        <f t="shared" si="850"/>
        <v>0</v>
      </c>
      <c r="Q296" s="63"/>
      <c r="R296" s="24"/>
      <c r="S296" s="24">
        <v>0</v>
      </c>
      <c r="T296" s="24"/>
      <c r="U296" s="24">
        <f t="shared" si="851"/>
        <v>0</v>
      </c>
      <c r="V296" s="63"/>
      <c r="W296" s="24"/>
      <c r="X296" s="24">
        <v>0</v>
      </c>
      <c r="Y296" s="24"/>
      <c r="Z296" s="24">
        <f t="shared" si="852"/>
        <v>0</v>
      </c>
      <c r="AA296" s="63"/>
      <c r="AB296" s="24">
        <f t="shared" ref="AB296:AC296" si="908">INDEX($R296:$T296,1,MATCH(AB$8,$R$8:$T$8,0))-INDEX($W296:$Y296,1,MATCH(AB$8,$W$8:$Y$8,0))</f>
        <v>0</v>
      </c>
      <c r="AC296" s="24">
        <f t="shared" si="908"/>
        <v>0</v>
      </c>
      <c r="AD296" s="24"/>
      <c r="AE296" s="24">
        <f t="shared" si="854"/>
        <v>0</v>
      </c>
      <c r="AF296" s="63"/>
      <c r="AG296" s="24"/>
      <c r="AH296" s="24">
        <v>0</v>
      </c>
      <c r="AI296" s="24"/>
      <c r="AJ296" s="24">
        <f t="shared" si="855"/>
        <v>0</v>
      </c>
      <c r="AK296" s="63"/>
      <c r="AL296" s="24"/>
      <c r="AM296" s="24">
        <v>0</v>
      </c>
      <c r="AN296" s="24"/>
      <c r="AO296" s="24">
        <f t="shared" si="856"/>
        <v>0</v>
      </c>
      <c r="AP296" s="63"/>
      <c r="AQ296" s="24"/>
      <c r="AR296" s="24">
        <v>0</v>
      </c>
      <c r="AS296" s="24"/>
      <c r="AT296" s="24">
        <f t="shared" si="857"/>
        <v>0</v>
      </c>
      <c r="AU296" s="63"/>
      <c r="AV296" s="24"/>
      <c r="AW296" s="24">
        <v>0</v>
      </c>
      <c r="AX296" s="36"/>
      <c r="AY296" s="24">
        <f t="shared" si="858"/>
        <v>0</v>
      </c>
      <c r="AZ296" s="64"/>
    </row>
    <row r="297" spans="1:52" ht="12" hidden="1" customHeight="1" x14ac:dyDescent="0.3">
      <c r="A297" s="50">
        <v>139</v>
      </c>
      <c r="B297" s="50" t="s">
        <v>273</v>
      </c>
      <c r="C297" s="24"/>
      <c r="D297" s="24">
        <v>0</v>
      </c>
      <c r="E297" s="24"/>
      <c r="F297" s="24">
        <f t="shared" si="847"/>
        <v>0</v>
      </c>
      <c r="G297" s="63"/>
      <c r="H297" s="24"/>
      <c r="I297" s="24">
        <v>0</v>
      </c>
      <c r="J297" s="24"/>
      <c r="K297" s="24">
        <f t="shared" si="848"/>
        <v>0</v>
      </c>
      <c r="L297" s="63"/>
      <c r="M297" s="24">
        <f t="shared" ref="M297:N297" si="909">INDEX($C297:$E297,1,MATCH(M$8,$C$8:$E$8,0))-INDEX($H297:$J297,1,MATCH(M$8,$H$8:$J$8,0))</f>
        <v>0</v>
      </c>
      <c r="N297" s="24">
        <f t="shared" si="909"/>
        <v>0</v>
      </c>
      <c r="O297" s="24"/>
      <c r="P297" s="24">
        <f t="shared" si="850"/>
        <v>0</v>
      </c>
      <c r="Q297" s="63"/>
      <c r="R297" s="24"/>
      <c r="S297" s="24">
        <v>0</v>
      </c>
      <c r="T297" s="24"/>
      <c r="U297" s="24">
        <f t="shared" si="851"/>
        <v>0</v>
      </c>
      <c r="V297" s="63"/>
      <c r="W297" s="24"/>
      <c r="X297" s="24">
        <v>0</v>
      </c>
      <c r="Y297" s="24"/>
      <c r="Z297" s="24">
        <f t="shared" si="852"/>
        <v>0</v>
      </c>
      <c r="AA297" s="63"/>
      <c r="AB297" s="24">
        <f t="shared" ref="AB297:AC297" si="910">INDEX($R297:$T297,1,MATCH(AB$8,$R$8:$T$8,0))-INDEX($W297:$Y297,1,MATCH(AB$8,$W$8:$Y$8,0))</f>
        <v>0</v>
      </c>
      <c r="AC297" s="24">
        <f t="shared" si="910"/>
        <v>0</v>
      </c>
      <c r="AD297" s="24"/>
      <c r="AE297" s="24">
        <f t="shared" si="854"/>
        <v>0</v>
      </c>
      <c r="AF297" s="63"/>
      <c r="AG297" s="24"/>
      <c r="AH297" s="24">
        <v>0</v>
      </c>
      <c r="AI297" s="24"/>
      <c r="AJ297" s="24">
        <f t="shared" si="855"/>
        <v>0</v>
      </c>
      <c r="AK297" s="63"/>
      <c r="AL297" s="24"/>
      <c r="AM297" s="24">
        <v>0</v>
      </c>
      <c r="AN297" s="24"/>
      <c r="AO297" s="24">
        <f t="shared" si="856"/>
        <v>0</v>
      </c>
      <c r="AP297" s="63"/>
      <c r="AQ297" s="24"/>
      <c r="AR297" s="24">
        <v>0</v>
      </c>
      <c r="AS297" s="24"/>
      <c r="AT297" s="24">
        <f t="shared" si="857"/>
        <v>0</v>
      </c>
      <c r="AU297" s="63"/>
      <c r="AV297" s="24"/>
      <c r="AW297" s="24">
        <v>0</v>
      </c>
      <c r="AX297" s="36"/>
      <c r="AY297" s="24">
        <f t="shared" si="858"/>
        <v>0</v>
      </c>
      <c r="AZ297" s="64"/>
    </row>
    <row r="298" spans="1:52" ht="12" hidden="1" customHeight="1" x14ac:dyDescent="0.3">
      <c r="A298" s="50">
        <v>140</v>
      </c>
      <c r="B298" s="50" t="s">
        <v>274</v>
      </c>
      <c r="C298" s="24"/>
      <c r="D298" s="24">
        <v>0</v>
      </c>
      <c r="E298" s="24"/>
      <c r="F298" s="24">
        <f t="shared" si="847"/>
        <v>0</v>
      </c>
      <c r="G298" s="63"/>
      <c r="H298" s="24"/>
      <c r="I298" s="24">
        <v>0</v>
      </c>
      <c r="J298" s="24"/>
      <c r="K298" s="24">
        <f t="shared" si="848"/>
        <v>0</v>
      </c>
      <c r="L298" s="63"/>
      <c r="M298" s="24">
        <f t="shared" ref="M298:N298" si="911">INDEX($C298:$E298,1,MATCH(M$8,$C$8:$E$8,0))-INDEX($H298:$J298,1,MATCH(M$8,$H$8:$J$8,0))</f>
        <v>0</v>
      </c>
      <c r="N298" s="24">
        <f t="shared" si="911"/>
        <v>0</v>
      </c>
      <c r="O298" s="24"/>
      <c r="P298" s="24">
        <f t="shared" si="850"/>
        <v>0</v>
      </c>
      <c r="Q298" s="63"/>
      <c r="R298" s="24"/>
      <c r="S298" s="24">
        <v>0</v>
      </c>
      <c r="T298" s="24"/>
      <c r="U298" s="24">
        <f t="shared" si="851"/>
        <v>0</v>
      </c>
      <c r="V298" s="63"/>
      <c r="W298" s="24"/>
      <c r="X298" s="24">
        <v>0</v>
      </c>
      <c r="Y298" s="24"/>
      <c r="Z298" s="24">
        <f t="shared" si="852"/>
        <v>0</v>
      </c>
      <c r="AA298" s="63"/>
      <c r="AB298" s="24">
        <f t="shared" ref="AB298:AC298" si="912">INDEX($R298:$T298,1,MATCH(AB$8,$R$8:$T$8,0))-INDEX($W298:$Y298,1,MATCH(AB$8,$W$8:$Y$8,0))</f>
        <v>0</v>
      </c>
      <c r="AC298" s="24">
        <f t="shared" si="912"/>
        <v>0</v>
      </c>
      <c r="AD298" s="24"/>
      <c r="AE298" s="24">
        <f t="shared" si="854"/>
        <v>0</v>
      </c>
      <c r="AF298" s="63"/>
      <c r="AG298" s="24"/>
      <c r="AH298" s="24">
        <v>0</v>
      </c>
      <c r="AI298" s="24"/>
      <c r="AJ298" s="24">
        <f t="shared" si="855"/>
        <v>0</v>
      </c>
      <c r="AK298" s="63"/>
      <c r="AL298" s="24"/>
      <c r="AM298" s="24">
        <v>0</v>
      </c>
      <c r="AN298" s="24"/>
      <c r="AO298" s="24">
        <f t="shared" si="856"/>
        <v>0</v>
      </c>
      <c r="AP298" s="63"/>
      <c r="AQ298" s="24"/>
      <c r="AR298" s="24">
        <v>0</v>
      </c>
      <c r="AS298" s="24"/>
      <c r="AT298" s="24">
        <f t="shared" si="857"/>
        <v>0</v>
      </c>
      <c r="AU298" s="63"/>
      <c r="AV298" s="24"/>
      <c r="AW298" s="24">
        <v>0</v>
      </c>
      <c r="AX298" s="36"/>
      <c r="AY298" s="24">
        <f t="shared" si="858"/>
        <v>0</v>
      </c>
      <c r="AZ298" s="64"/>
    </row>
    <row r="299" spans="1:52" ht="12" hidden="1" customHeight="1" x14ac:dyDescent="0.3">
      <c r="A299" s="50">
        <v>142</v>
      </c>
      <c r="B299" s="50" t="s">
        <v>275</v>
      </c>
      <c r="C299" s="24"/>
      <c r="D299" s="24">
        <v>0</v>
      </c>
      <c r="E299" s="24"/>
      <c r="F299" s="24">
        <f t="shared" si="847"/>
        <v>0</v>
      </c>
      <c r="G299" s="63"/>
      <c r="H299" s="24"/>
      <c r="I299" s="24">
        <v>0</v>
      </c>
      <c r="J299" s="24"/>
      <c r="K299" s="24">
        <f t="shared" si="848"/>
        <v>0</v>
      </c>
      <c r="L299" s="63"/>
      <c r="M299" s="24">
        <f t="shared" ref="M299:N299" si="913">INDEX($C299:$E299,1,MATCH(M$8,$C$8:$E$8,0))-INDEX($H299:$J299,1,MATCH(M$8,$H$8:$J$8,0))</f>
        <v>0</v>
      </c>
      <c r="N299" s="24">
        <f t="shared" si="913"/>
        <v>0</v>
      </c>
      <c r="O299" s="24"/>
      <c r="P299" s="24">
        <f t="shared" si="850"/>
        <v>0</v>
      </c>
      <c r="Q299" s="63"/>
      <c r="R299" s="24"/>
      <c r="S299" s="24">
        <v>0</v>
      </c>
      <c r="T299" s="24"/>
      <c r="U299" s="24">
        <f t="shared" si="851"/>
        <v>0</v>
      </c>
      <c r="V299" s="63"/>
      <c r="W299" s="24"/>
      <c r="X299" s="24">
        <v>0</v>
      </c>
      <c r="Y299" s="24"/>
      <c r="Z299" s="24">
        <f t="shared" si="852"/>
        <v>0</v>
      </c>
      <c r="AA299" s="63"/>
      <c r="AB299" s="24">
        <f t="shared" ref="AB299:AC299" si="914">INDEX($R299:$T299,1,MATCH(AB$8,$R$8:$T$8,0))-INDEX($W299:$Y299,1,MATCH(AB$8,$W$8:$Y$8,0))</f>
        <v>0</v>
      </c>
      <c r="AC299" s="24">
        <f t="shared" si="914"/>
        <v>0</v>
      </c>
      <c r="AD299" s="24"/>
      <c r="AE299" s="24">
        <f t="shared" si="854"/>
        <v>0</v>
      </c>
      <c r="AF299" s="63"/>
      <c r="AG299" s="24"/>
      <c r="AH299" s="24">
        <v>0</v>
      </c>
      <c r="AI299" s="24"/>
      <c r="AJ299" s="24">
        <f t="shared" si="855"/>
        <v>0</v>
      </c>
      <c r="AK299" s="63"/>
      <c r="AL299" s="24"/>
      <c r="AM299" s="24">
        <v>0</v>
      </c>
      <c r="AN299" s="24"/>
      <c r="AO299" s="24">
        <f t="shared" si="856"/>
        <v>0</v>
      </c>
      <c r="AP299" s="63"/>
      <c r="AQ299" s="24"/>
      <c r="AR299" s="24">
        <v>0</v>
      </c>
      <c r="AS299" s="24"/>
      <c r="AT299" s="24">
        <f t="shared" si="857"/>
        <v>0</v>
      </c>
      <c r="AU299" s="63"/>
      <c r="AV299" s="24"/>
      <c r="AW299" s="24">
        <v>0</v>
      </c>
      <c r="AX299" s="36"/>
      <c r="AY299" s="24">
        <f t="shared" si="858"/>
        <v>0</v>
      </c>
      <c r="AZ299" s="64"/>
    </row>
    <row r="300" spans="1:52" ht="12" hidden="1" customHeight="1" x14ac:dyDescent="0.3">
      <c r="A300" s="50">
        <v>146</v>
      </c>
      <c r="B300" s="50" t="s">
        <v>276</v>
      </c>
      <c r="C300" s="24"/>
      <c r="D300" s="24">
        <v>0</v>
      </c>
      <c r="E300" s="24"/>
      <c r="F300" s="24">
        <f t="shared" si="847"/>
        <v>0</v>
      </c>
      <c r="G300" s="63"/>
      <c r="H300" s="24"/>
      <c r="I300" s="24">
        <v>0</v>
      </c>
      <c r="J300" s="24"/>
      <c r="K300" s="24">
        <f t="shared" si="848"/>
        <v>0</v>
      </c>
      <c r="L300" s="63"/>
      <c r="M300" s="24">
        <f t="shared" ref="M300:N300" si="915">INDEX($C300:$E300,1,MATCH(M$8,$C$8:$E$8,0))-INDEX($H300:$J300,1,MATCH(M$8,$H$8:$J$8,0))</f>
        <v>0</v>
      </c>
      <c r="N300" s="24">
        <f t="shared" si="915"/>
        <v>0</v>
      </c>
      <c r="O300" s="24"/>
      <c r="P300" s="24">
        <f t="shared" si="850"/>
        <v>0</v>
      </c>
      <c r="Q300" s="63"/>
      <c r="R300" s="24"/>
      <c r="S300" s="24">
        <v>0</v>
      </c>
      <c r="T300" s="24"/>
      <c r="U300" s="24">
        <f t="shared" si="851"/>
        <v>0</v>
      </c>
      <c r="V300" s="63"/>
      <c r="W300" s="24"/>
      <c r="X300" s="24">
        <v>0</v>
      </c>
      <c r="Y300" s="24"/>
      <c r="Z300" s="24">
        <f t="shared" si="852"/>
        <v>0</v>
      </c>
      <c r="AA300" s="63"/>
      <c r="AB300" s="24">
        <f t="shared" ref="AB300:AC300" si="916">INDEX($R300:$T300,1,MATCH(AB$8,$R$8:$T$8,0))-INDEX($W300:$Y300,1,MATCH(AB$8,$W$8:$Y$8,0))</f>
        <v>0</v>
      </c>
      <c r="AC300" s="24">
        <f t="shared" si="916"/>
        <v>0</v>
      </c>
      <c r="AD300" s="24"/>
      <c r="AE300" s="24">
        <f t="shared" si="854"/>
        <v>0</v>
      </c>
      <c r="AF300" s="63"/>
      <c r="AG300" s="24"/>
      <c r="AH300" s="24">
        <v>0</v>
      </c>
      <c r="AI300" s="24"/>
      <c r="AJ300" s="24">
        <f t="shared" si="855"/>
        <v>0</v>
      </c>
      <c r="AK300" s="63"/>
      <c r="AL300" s="24"/>
      <c r="AM300" s="24">
        <v>0</v>
      </c>
      <c r="AN300" s="24"/>
      <c r="AO300" s="24">
        <f t="shared" si="856"/>
        <v>0</v>
      </c>
      <c r="AP300" s="63"/>
      <c r="AQ300" s="24"/>
      <c r="AR300" s="24">
        <v>0</v>
      </c>
      <c r="AS300" s="24"/>
      <c r="AT300" s="24">
        <f t="shared" si="857"/>
        <v>0</v>
      </c>
      <c r="AU300" s="63"/>
      <c r="AV300" s="24"/>
      <c r="AW300" s="24">
        <v>0</v>
      </c>
      <c r="AX300" s="36"/>
      <c r="AY300" s="24">
        <f t="shared" si="858"/>
        <v>0</v>
      </c>
      <c r="AZ300" s="64"/>
    </row>
    <row r="301" spans="1:52" ht="12" hidden="1" customHeight="1" x14ac:dyDescent="0.3">
      <c r="A301" s="50">
        <v>160</v>
      </c>
      <c r="B301" s="50" t="s">
        <v>277</v>
      </c>
      <c r="C301" s="24"/>
      <c r="D301" s="24">
        <v>0</v>
      </c>
      <c r="E301" s="24"/>
      <c r="F301" s="24">
        <f t="shared" si="847"/>
        <v>0</v>
      </c>
      <c r="G301" s="63"/>
      <c r="H301" s="24"/>
      <c r="I301" s="24">
        <v>0</v>
      </c>
      <c r="J301" s="24"/>
      <c r="K301" s="24">
        <f t="shared" si="848"/>
        <v>0</v>
      </c>
      <c r="L301" s="63"/>
      <c r="M301" s="24">
        <f t="shared" ref="M301:N301" si="917">INDEX($C301:$E301,1,MATCH(M$8,$C$8:$E$8,0))-INDEX($H301:$J301,1,MATCH(M$8,$H$8:$J$8,0))</f>
        <v>0</v>
      </c>
      <c r="N301" s="24">
        <f t="shared" si="917"/>
        <v>0</v>
      </c>
      <c r="O301" s="24"/>
      <c r="P301" s="24">
        <f t="shared" si="850"/>
        <v>0</v>
      </c>
      <c r="Q301" s="63"/>
      <c r="R301" s="24"/>
      <c r="S301" s="24">
        <v>0</v>
      </c>
      <c r="T301" s="24"/>
      <c r="U301" s="24">
        <f t="shared" si="851"/>
        <v>0</v>
      </c>
      <c r="V301" s="63"/>
      <c r="W301" s="24"/>
      <c r="X301" s="24">
        <v>0</v>
      </c>
      <c r="Y301" s="24"/>
      <c r="Z301" s="24">
        <f t="shared" si="852"/>
        <v>0</v>
      </c>
      <c r="AA301" s="63"/>
      <c r="AB301" s="24">
        <f t="shared" ref="AB301:AC301" si="918">INDEX($R301:$T301,1,MATCH(AB$8,$R$8:$T$8,0))-INDEX($W301:$Y301,1,MATCH(AB$8,$W$8:$Y$8,0))</f>
        <v>0</v>
      </c>
      <c r="AC301" s="24">
        <f t="shared" si="918"/>
        <v>0</v>
      </c>
      <c r="AD301" s="24"/>
      <c r="AE301" s="24">
        <f t="shared" si="854"/>
        <v>0</v>
      </c>
      <c r="AF301" s="63"/>
      <c r="AG301" s="24"/>
      <c r="AH301" s="24">
        <v>0</v>
      </c>
      <c r="AI301" s="24"/>
      <c r="AJ301" s="24">
        <f t="shared" si="855"/>
        <v>0</v>
      </c>
      <c r="AK301" s="63"/>
      <c r="AL301" s="24"/>
      <c r="AM301" s="24">
        <v>0</v>
      </c>
      <c r="AN301" s="24"/>
      <c r="AO301" s="24">
        <f t="shared" si="856"/>
        <v>0</v>
      </c>
      <c r="AP301" s="63"/>
      <c r="AQ301" s="24"/>
      <c r="AR301" s="24">
        <v>0</v>
      </c>
      <c r="AS301" s="24"/>
      <c r="AT301" s="24">
        <f t="shared" si="857"/>
        <v>0</v>
      </c>
      <c r="AU301" s="63"/>
      <c r="AV301" s="24"/>
      <c r="AW301" s="24">
        <v>0</v>
      </c>
      <c r="AX301" s="36"/>
      <c r="AY301" s="24">
        <f t="shared" si="858"/>
        <v>0</v>
      </c>
      <c r="AZ301" s="64"/>
    </row>
    <row r="302" spans="1:52" ht="12" hidden="1" customHeight="1" x14ac:dyDescent="0.3">
      <c r="A302" s="50">
        <v>161</v>
      </c>
      <c r="B302" s="50" t="s">
        <v>278</v>
      </c>
      <c r="C302" s="24"/>
      <c r="D302" s="24">
        <v>0</v>
      </c>
      <c r="E302" s="24"/>
      <c r="F302" s="24">
        <f t="shared" si="847"/>
        <v>0</v>
      </c>
      <c r="G302" s="63"/>
      <c r="H302" s="24"/>
      <c r="I302" s="24">
        <v>0</v>
      </c>
      <c r="J302" s="24"/>
      <c r="K302" s="24">
        <f t="shared" si="848"/>
        <v>0</v>
      </c>
      <c r="L302" s="63"/>
      <c r="M302" s="24">
        <f t="shared" ref="M302:N302" si="919">INDEX($C302:$E302,1,MATCH(M$8,$C$8:$E$8,0))-INDEX($H302:$J302,1,MATCH(M$8,$H$8:$J$8,0))</f>
        <v>0</v>
      </c>
      <c r="N302" s="24">
        <f t="shared" si="919"/>
        <v>0</v>
      </c>
      <c r="O302" s="24"/>
      <c r="P302" s="24">
        <f t="shared" si="850"/>
        <v>0</v>
      </c>
      <c r="Q302" s="63"/>
      <c r="R302" s="24"/>
      <c r="S302" s="24">
        <v>0</v>
      </c>
      <c r="T302" s="24"/>
      <c r="U302" s="24">
        <f t="shared" si="851"/>
        <v>0</v>
      </c>
      <c r="V302" s="63"/>
      <c r="W302" s="24"/>
      <c r="X302" s="24">
        <v>0</v>
      </c>
      <c r="Y302" s="24"/>
      <c r="Z302" s="24">
        <f t="shared" si="852"/>
        <v>0</v>
      </c>
      <c r="AA302" s="63"/>
      <c r="AB302" s="24">
        <f t="shared" ref="AB302:AC302" si="920">INDEX($R302:$T302,1,MATCH(AB$8,$R$8:$T$8,0))-INDEX($W302:$Y302,1,MATCH(AB$8,$W$8:$Y$8,0))</f>
        <v>0</v>
      </c>
      <c r="AC302" s="24">
        <f t="shared" si="920"/>
        <v>0</v>
      </c>
      <c r="AD302" s="24"/>
      <c r="AE302" s="24">
        <f t="shared" si="854"/>
        <v>0</v>
      </c>
      <c r="AF302" s="63"/>
      <c r="AG302" s="24"/>
      <c r="AH302" s="24">
        <v>0</v>
      </c>
      <c r="AI302" s="24"/>
      <c r="AJ302" s="24">
        <f t="shared" si="855"/>
        <v>0</v>
      </c>
      <c r="AK302" s="63"/>
      <c r="AL302" s="24"/>
      <c r="AM302" s="24">
        <v>0</v>
      </c>
      <c r="AN302" s="24"/>
      <c r="AO302" s="24">
        <f t="shared" si="856"/>
        <v>0</v>
      </c>
      <c r="AP302" s="63"/>
      <c r="AQ302" s="24"/>
      <c r="AR302" s="24">
        <v>0</v>
      </c>
      <c r="AS302" s="24"/>
      <c r="AT302" s="24">
        <f t="shared" si="857"/>
        <v>0</v>
      </c>
      <c r="AU302" s="63"/>
      <c r="AV302" s="24"/>
      <c r="AW302" s="24">
        <v>0</v>
      </c>
      <c r="AX302" s="36"/>
      <c r="AY302" s="24">
        <f t="shared" si="858"/>
        <v>0</v>
      </c>
      <c r="AZ302" s="64"/>
    </row>
    <row r="303" spans="1:52" ht="12" customHeight="1" x14ac:dyDescent="0.3">
      <c r="A303" s="50">
        <v>162</v>
      </c>
      <c r="B303" s="50" t="s">
        <v>279</v>
      </c>
      <c r="C303" s="24"/>
      <c r="D303" s="24">
        <v>275505.74032258103</v>
      </c>
      <c r="E303" s="24"/>
      <c r="F303" s="24">
        <f t="shared" si="847"/>
        <v>275505.74032258103</v>
      </c>
      <c r="G303" s="63"/>
      <c r="H303" s="24"/>
      <c r="I303" s="24">
        <v>275505.74032258103</v>
      </c>
      <c r="J303" s="24"/>
      <c r="K303" s="24">
        <f t="shared" si="848"/>
        <v>275505.74032258103</v>
      </c>
      <c r="L303" s="63"/>
      <c r="M303" s="24">
        <f t="shared" ref="M303:N303" si="921">INDEX($C303:$E303,1,MATCH(M$8,$C$8:$E$8,0))-INDEX($H303:$J303,1,MATCH(M$8,$H$8:$J$8,0))</f>
        <v>0</v>
      </c>
      <c r="N303" s="24">
        <f t="shared" si="921"/>
        <v>0</v>
      </c>
      <c r="O303" s="24"/>
      <c r="P303" s="24">
        <f t="shared" si="850"/>
        <v>0</v>
      </c>
      <c r="Q303" s="63"/>
      <c r="R303" s="24"/>
      <c r="S303" s="24">
        <v>287743.39449999999</v>
      </c>
      <c r="T303" s="24"/>
      <c r="U303" s="24">
        <f t="shared" si="851"/>
        <v>287743.39449999999</v>
      </c>
      <c r="V303" s="63"/>
      <c r="W303" s="24"/>
      <c r="X303" s="24">
        <v>389306.84749999997</v>
      </c>
      <c r="Y303" s="24"/>
      <c r="Z303" s="24">
        <f t="shared" si="852"/>
        <v>389306.84749999997</v>
      </c>
      <c r="AA303" s="63"/>
      <c r="AB303" s="24">
        <f t="shared" ref="AB303:AC303" si="922">INDEX($R303:$T303,1,MATCH(AB$8,$R$8:$T$8,0))-INDEX($W303:$Y303,1,MATCH(AB$8,$W$8:$Y$8,0))</f>
        <v>0</v>
      </c>
      <c r="AC303" s="24">
        <f t="shared" si="922"/>
        <v>-101563.45299999998</v>
      </c>
      <c r="AD303" s="24"/>
      <c r="AE303" s="24">
        <f t="shared" si="854"/>
        <v>-101563.45299999998</v>
      </c>
      <c r="AF303" s="63"/>
      <c r="AG303" s="24"/>
      <c r="AH303" s="24">
        <v>400986.05292500003</v>
      </c>
      <c r="AI303" s="24"/>
      <c r="AJ303" s="24">
        <f t="shared" si="855"/>
        <v>400986.05292500003</v>
      </c>
      <c r="AK303" s="63"/>
      <c r="AL303" s="24"/>
      <c r="AM303" s="24">
        <v>413015.63451275002</v>
      </c>
      <c r="AN303" s="24"/>
      <c r="AO303" s="24">
        <f t="shared" si="856"/>
        <v>413015.63451275002</v>
      </c>
      <c r="AP303" s="63"/>
      <c r="AQ303" s="24"/>
      <c r="AR303" s="24">
        <v>425406.103548132</v>
      </c>
      <c r="AS303" s="24"/>
      <c r="AT303" s="24">
        <f t="shared" si="857"/>
        <v>425406.103548132</v>
      </c>
      <c r="AU303" s="63"/>
      <c r="AV303" s="24"/>
      <c r="AW303" s="24">
        <v>438168.28665457602</v>
      </c>
      <c r="AX303" s="36"/>
      <c r="AY303" s="24">
        <f t="shared" si="858"/>
        <v>438168.28665457602</v>
      </c>
      <c r="AZ303" s="64"/>
    </row>
    <row r="304" spans="1:52" ht="12" hidden="1" customHeight="1" x14ac:dyDescent="0.3">
      <c r="A304" s="50">
        <v>163</v>
      </c>
      <c r="B304" s="50" t="s">
        <v>280</v>
      </c>
      <c r="C304" s="24"/>
      <c r="D304" s="24">
        <v>0</v>
      </c>
      <c r="E304" s="24"/>
      <c r="F304" s="24">
        <f t="shared" si="847"/>
        <v>0</v>
      </c>
      <c r="G304" s="63"/>
      <c r="H304" s="24"/>
      <c r="I304" s="24">
        <v>0</v>
      </c>
      <c r="J304" s="24"/>
      <c r="K304" s="24">
        <f t="shared" si="848"/>
        <v>0</v>
      </c>
      <c r="L304" s="63"/>
      <c r="M304" s="24">
        <f t="shared" ref="M304:N304" si="923">INDEX($C304:$E304,1,MATCH(M$8,$C$8:$E$8,0))-INDEX($H304:$J304,1,MATCH(M$8,$H$8:$J$8,0))</f>
        <v>0</v>
      </c>
      <c r="N304" s="24">
        <f t="shared" si="923"/>
        <v>0</v>
      </c>
      <c r="O304" s="24"/>
      <c r="P304" s="24">
        <f t="shared" si="850"/>
        <v>0</v>
      </c>
      <c r="Q304" s="63"/>
      <c r="R304" s="24"/>
      <c r="S304" s="24">
        <v>0</v>
      </c>
      <c r="T304" s="24"/>
      <c r="U304" s="24">
        <f t="shared" si="851"/>
        <v>0</v>
      </c>
      <c r="V304" s="63"/>
      <c r="W304" s="24"/>
      <c r="X304" s="24">
        <v>0</v>
      </c>
      <c r="Y304" s="24"/>
      <c r="Z304" s="24">
        <f t="shared" si="852"/>
        <v>0</v>
      </c>
      <c r="AA304" s="63"/>
      <c r="AB304" s="24">
        <f t="shared" ref="AB304:AC304" si="924">INDEX($R304:$T304,1,MATCH(AB$8,$R$8:$T$8,0))-INDEX($W304:$Y304,1,MATCH(AB$8,$W$8:$Y$8,0))</f>
        <v>0</v>
      </c>
      <c r="AC304" s="24">
        <f t="shared" si="924"/>
        <v>0</v>
      </c>
      <c r="AD304" s="24"/>
      <c r="AE304" s="24">
        <f t="shared" si="854"/>
        <v>0</v>
      </c>
      <c r="AF304" s="63"/>
      <c r="AG304" s="24"/>
      <c r="AH304" s="24">
        <v>0</v>
      </c>
      <c r="AI304" s="24"/>
      <c r="AJ304" s="24">
        <f t="shared" si="855"/>
        <v>0</v>
      </c>
      <c r="AK304" s="63"/>
      <c r="AL304" s="24"/>
      <c r="AM304" s="24">
        <v>0</v>
      </c>
      <c r="AN304" s="24"/>
      <c r="AO304" s="24">
        <f t="shared" si="856"/>
        <v>0</v>
      </c>
      <c r="AP304" s="63"/>
      <c r="AQ304" s="24"/>
      <c r="AR304" s="24">
        <v>0</v>
      </c>
      <c r="AS304" s="24"/>
      <c r="AT304" s="24">
        <f t="shared" si="857"/>
        <v>0</v>
      </c>
      <c r="AU304" s="63"/>
      <c r="AV304" s="24"/>
      <c r="AW304" s="24">
        <v>0</v>
      </c>
      <c r="AX304" s="36"/>
      <c r="AY304" s="24">
        <f t="shared" si="858"/>
        <v>0</v>
      </c>
      <c r="AZ304" s="64"/>
    </row>
    <row r="305" spans="1:52" ht="12" hidden="1" customHeight="1" x14ac:dyDescent="0.3">
      <c r="A305" s="50">
        <v>164</v>
      </c>
      <c r="B305" s="50" t="s">
        <v>281</v>
      </c>
      <c r="C305" s="24"/>
      <c r="D305" s="24">
        <v>0</v>
      </c>
      <c r="E305" s="24"/>
      <c r="F305" s="24">
        <f t="shared" si="847"/>
        <v>0</v>
      </c>
      <c r="G305" s="63"/>
      <c r="H305" s="24"/>
      <c r="I305" s="24">
        <v>0</v>
      </c>
      <c r="J305" s="24"/>
      <c r="K305" s="24">
        <f t="shared" si="848"/>
        <v>0</v>
      </c>
      <c r="L305" s="63"/>
      <c r="M305" s="24">
        <f t="shared" ref="M305:N305" si="925">INDEX($C305:$E305,1,MATCH(M$8,$C$8:$E$8,0))-INDEX($H305:$J305,1,MATCH(M$8,$H$8:$J$8,0))</f>
        <v>0</v>
      </c>
      <c r="N305" s="24">
        <f t="shared" si="925"/>
        <v>0</v>
      </c>
      <c r="O305" s="24"/>
      <c r="P305" s="24">
        <f t="shared" si="850"/>
        <v>0</v>
      </c>
      <c r="Q305" s="63"/>
      <c r="R305" s="24"/>
      <c r="S305" s="24">
        <v>0</v>
      </c>
      <c r="T305" s="24"/>
      <c r="U305" s="24">
        <f t="shared" si="851"/>
        <v>0</v>
      </c>
      <c r="V305" s="63"/>
      <c r="W305" s="24"/>
      <c r="X305" s="24">
        <v>0</v>
      </c>
      <c r="Y305" s="24"/>
      <c r="Z305" s="24">
        <f t="shared" si="852"/>
        <v>0</v>
      </c>
      <c r="AA305" s="63"/>
      <c r="AB305" s="24">
        <f t="shared" ref="AB305:AC305" si="926">INDEX($R305:$T305,1,MATCH(AB$8,$R$8:$T$8,0))-INDEX($W305:$Y305,1,MATCH(AB$8,$W$8:$Y$8,0))</f>
        <v>0</v>
      </c>
      <c r="AC305" s="24">
        <f t="shared" si="926"/>
        <v>0</v>
      </c>
      <c r="AD305" s="24"/>
      <c r="AE305" s="24">
        <f t="shared" si="854"/>
        <v>0</v>
      </c>
      <c r="AF305" s="63"/>
      <c r="AG305" s="24"/>
      <c r="AH305" s="24">
        <v>0</v>
      </c>
      <c r="AI305" s="24"/>
      <c r="AJ305" s="24">
        <f t="shared" si="855"/>
        <v>0</v>
      </c>
      <c r="AK305" s="63"/>
      <c r="AL305" s="24"/>
      <c r="AM305" s="24">
        <v>0</v>
      </c>
      <c r="AN305" s="24"/>
      <c r="AO305" s="24">
        <f t="shared" si="856"/>
        <v>0</v>
      </c>
      <c r="AP305" s="63"/>
      <c r="AQ305" s="24"/>
      <c r="AR305" s="24">
        <v>0</v>
      </c>
      <c r="AS305" s="24"/>
      <c r="AT305" s="24">
        <f t="shared" si="857"/>
        <v>0</v>
      </c>
      <c r="AU305" s="63"/>
      <c r="AV305" s="24"/>
      <c r="AW305" s="24">
        <v>0</v>
      </c>
      <c r="AX305" s="36"/>
      <c r="AY305" s="24">
        <f t="shared" si="858"/>
        <v>0</v>
      </c>
      <c r="AZ305" s="64"/>
    </row>
    <row r="306" spans="1:52" ht="12" hidden="1" customHeight="1" x14ac:dyDescent="0.3">
      <c r="A306" s="50">
        <v>165</v>
      </c>
      <c r="B306" s="50" t="s">
        <v>282</v>
      </c>
      <c r="C306" s="24"/>
      <c r="D306" s="24">
        <v>0</v>
      </c>
      <c r="E306" s="24"/>
      <c r="F306" s="24">
        <f t="shared" si="847"/>
        <v>0</v>
      </c>
      <c r="G306" s="63"/>
      <c r="H306" s="24"/>
      <c r="I306" s="24">
        <v>0</v>
      </c>
      <c r="J306" s="24"/>
      <c r="K306" s="24">
        <f t="shared" si="848"/>
        <v>0</v>
      </c>
      <c r="L306" s="63"/>
      <c r="M306" s="24">
        <f t="shared" ref="M306:N306" si="927">INDEX($C306:$E306,1,MATCH(M$8,$C$8:$E$8,0))-INDEX($H306:$J306,1,MATCH(M$8,$H$8:$J$8,0))</f>
        <v>0</v>
      </c>
      <c r="N306" s="24">
        <f t="shared" si="927"/>
        <v>0</v>
      </c>
      <c r="O306" s="24"/>
      <c r="P306" s="24">
        <f t="shared" si="850"/>
        <v>0</v>
      </c>
      <c r="Q306" s="63"/>
      <c r="R306" s="24"/>
      <c r="S306" s="24">
        <v>0</v>
      </c>
      <c r="T306" s="24"/>
      <c r="U306" s="24">
        <f t="shared" si="851"/>
        <v>0</v>
      </c>
      <c r="V306" s="63"/>
      <c r="W306" s="24"/>
      <c r="X306" s="24">
        <v>0</v>
      </c>
      <c r="Y306" s="24"/>
      <c r="Z306" s="24">
        <f t="shared" si="852"/>
        <v>0</v>
      </c>
      <c r="AA306" s="63"/>
      <c r="AB306" s="24">
        <f t="shared" ref="AB306:AC306" si="928">INDEX($R306:$T306,1,MATCH(AB$8,$R$8:$T$8,0))-INDEX($W306:$Y306,1,MATCH(AB$8,$W$8:$Y$8,0))</f>
        <v>0</v>
      </c>
      <c r="AC306" s="24">
        <f t="shared" si="928"/>
        <v>0</v>
      </c>
      <c r="AD306" s="24"/>
      <c r="AE306" s="24">
        <f t="shared" si="854"/>
        <v>0</v>
      </c>
      <c r="AF306" s="63"/>
      <c r="AG306" s="24"/>
      <c r="AH306" s="24">
        <v>0</v>
      </c>
      <c r="AI306" s="24"/>
      <c r="AJ306" s="24">
        <f t="shared" si="855"/>
        <v>0</v>
      </c>
      <c r="AK306" s="63"/>
      <c r="AL306" s="24"/>
      <c r="AM306" s="24">
        <v>0</v>
      </c>
      <c r="AN306" s="24"/>
      <c r="AO306" s="24">
        <f t="shared" si="856"/>
        <v>0</v>
      </c>
      <c r="AP306" s="63"/>
      <c r="AQ306" s="24"/>
      <c r="AR306" s="24">
        <v>0</v>
      </c>
      <c r="AS306" s="24"/>
      <c r="AT306" s="24">
        <f t="shared" si="857"/>
        <v>0</v>
      </c>
      <c r="AU306" s="63"/>
      <c r="AV306" s="24"/>
      <c r="AW306" s="24">
        <v>0</v>
      </c>
      <c r="AX306" s="36"/>
      <c r="AY306" s="24">
        <f t="shared" si="858"/>
        <v>0</v>
      </c>
      <c r="AZ306" s="64"/>
    </row>
    <row r="307" spans="1:52" ht="12" hidden="1" customHeight="1" x14ac:dyDescent="0.3">
      <c r="A307" s="50">
        <v>166</v>
      </c>
      <c r="B307" s="50" t="s">
        <v>283</v>
      </c>
      <c r="C307" s="24"/>
      <c r="D307" s="24">
        <v>0</v>
      </c>
      <c r="E307" s="24"/>
      <c r="F307" s="24">
        <f t="shared" si="847"/>
        <v>0</v>
      </c>
      <c r="G307" s="63"/>
      <c r="H307" s="24"/>
      <c r="I307" s="24">
        <v>0</v>
      </c>
      <c r="J307" s="24"/>
      <c r="K307" s="24">
        <f t="shared" si="848"/>
        <v>0</v>
      </c>
      <c r="L307" s="63"/>
      <c r="M307" s="24">
        <f t="shared" ref="M307:N307" si="929">INDEX($C307:$E307,1,MATCH(M$8,$C$8:$E$8,0))-INDEX($H307:$J307,1,MATCH(M$8,$H$8:$J$8,0))</f>
        <v>0</v>
      </c>
      <c r="N307" s="24">
        <f t="shared" si="929"/>
        <v>0</v>
      </c>
      <c r="O307" s="24"/>
      <c r="P307" s="24">
        <f t="shared" si="850"/>
        <v>0</v>
      </c>
      <c r="Q307" s="63"/>
      <c r="R307" s="24"/>
      <c r="S307" s="24">
        <v>0</v>
      </c>
      <c r="T307" s="24"/>
      <c r="U307" s="24">
        <f t="shared" si="851"/>
        <v>0</v>
      </c>
      <c r="V307" s="63"/>
      <c r="W307" s="24"/>
      <c r="X307" s="24">
        <v>0</v>
      </c>
      <c r="Y307" s="24"/>
      <c r="Z307" s="24">
        <f t="shared" si="852"/>
        <v>0</v>
      </c>
      <c r="AA307" s="63"/>
      <c r="AB307" s="24">
        <f t="shared" ref="AB307:AC307" si="930">INDEX($R307:$T307,1,MATCH(AB$8,$R$8:$T$8,0))-INDEX($W307:$Y307,1,MATCH(AB$8,$W$8:$Y$8,0))</f>
        <v>0</v>
      </c>
      <c r="AC307" s="24">
        <f t="shared" si="930"/>
        <v>0</v>
      </c>
      <c r="AD307" s="24"/>
      <c r="AE307" s="24">
        <f t="shared" si="854"/>
        <v>0</v>
      </c>
      <c r="AF307" s="63"/>
      <c r="AG307" s="24"/>
      <c r="AH307" s="24">
        <v>0</v>
      </c>
      <c r="AI307" s="24"/>
      <c r="AJ307" s="24">
        <f t="shared" si="855"/>
        <v>0</v>
      </c>
      <c r="AK307" s="63"/>
      <c r="AL307" s="24"/>
      <c r="AM307" s="24">
        <v>0</v>
      </c>
      <c r="AN307" s="24"/>
      <c r="AO307" s="24">
        <f t="shared" si="856"/>
        <v>0</v>
      </c>
      <c r="AP307" s="63"/>
      <c r="AQ307" s="24"/>
      <c r="AR307" s="24">
        <v>0</v>
      </c>
      <c r="AS307" s="24"/>
      <c r="AT307" s="24">
        <f t="shared" si="857"/>
        <v>0</v>
      </c>
      <c r="AU307" s="63"/>
      <c r="AV307" s="24"/>
      <c r="AW307" s="24">
        <v>0</v>
      </c>
      <c r="AX307" s="36"/>
      <c r="AY307" s="24">
        <f t="shared" si="858"/>
        <v>0</v>
      </c>
      <c r="AZ307" s="64"/>
    </row>
    <row r="308" spans="1:52" ht="12" hidden="1" customHeight="1" x14ac:dyDescent="0.3">
      <c r="A308" s="50">
        <v>167</v>
      </c>
      <c r="B308" s="50" t="s">
        <v>284</v>
      </c>
      <c r="C308" s="24"/>
      <c r="D308" s="24">
        <v>0</v>
      </c>
      <c r="E308" s="24"/>
      <c r="F308" s="24">
        <f t="shared" si="847"/>
        <v>0</v>
      </c>
      <c r="G308" s="63"/>
      <c r="H308" s="24"/>
      <c r="I308" s="24">
        <v>0</v>
      </c>
      <c r="J308" s="24"/>
      <c r="K308" s="24">
        <f t="shared" si="848"/>
        <v>0</v>
      </c>
      <c r="L308" s="63"/>
      <c r="M308" s="24">
        <f t="shared" ref="M308:N308" si="931">INDEX($C308:$E308,1,MATCH(M$8,$C$8:$E$8,0))-INDEX($H308:$J308,1,MATCH(M$8,$H$8:$J$8,0))</f>
        <v>0</v>
      </c>
      <c r="N308" s="24">
        <f t="shared" si="931"/>
        <v>0</v>
      </c>
      <c r="O308" s="24"/>
      <c r="P308" s="24">
        <f t="shared" si="850"/>
        <v>0</v>
      </c>
      <c r="Q308" s="63"/>
      <c r="R308" s="24"/>
      <c r="S308" s="24">
        <v>0</v>
      </c>
      <c r="T308" s="24"/>
      <c r="U308" s="24">
        <f t="shared" si="851"/>
        <v>0</v>
      </c>
      <c r="V308" s="63"/>
      <c r="W308" s="24"/>
      <c r="X308" s="24">
        <v>0</v>
      </c>
      <c r="Y308" s="24"/>
      <c r="Z308" s="24">
        <f t="shared" si="852"/>
        <v>0</v>
      </c>
      <c r="AA308" s="63"/>
      <c r="AB308" s="24">
        <f t="shared" ref="AB308:AC308" si="932">INDEX($R308:$T308,1,MATCH(AB$8,$R$8:$T$8,0))-INDEX($W308:$Y308,1,MATCH(AB$8,$W$8:$Y$8,0))</f>
        <v>0</v>
      </c>
      <c r="AC308" s="24">
        <f t="shared" si="932"/>
        <v>0</v>
      </c>
      <c r="AD308" s="24"/>
      <c r="AE308" s="24">
        <f t="shared" si="854"/>
        <v>0</v>
      </c>
      <c r="AF308" s="63"/>
      <c r="AG308" s="24"/>
      <c r="AH308" s="24">
        <v>0</v>
      </c>
      <c r="AI308" s="24"/>
      <c r="AJ308" s="24">
        <f t="shared" si="855"/>
        <v>0</v>
      </c>
      <c r="AK308" s="63"/>
      <c r="AL308" s="24"/>
      <c r="AM308" s="24">
        <v>0</v>
      </c>
      <c r="AN308" s="24"/>
      <c r="AO308" s="24">
        <f t="shared" si="856"/>
        <v>0</v>
      </c>
      <c r="AP308" s="63"/>
      <c r="AQ308" s="24"/>
      <c r="AR308" s="24">
        <v>0</v>
      </c>
      <c r="AS308" s="24"/>
      <c r="AT308" s="24">
        <f t="shared" si="857"/>
        <v>0</v>
      </c>
      <c r="AU308" s="63"/>
      <c r="AV308" s="24"/>
      <c r="AW308" s="24">
        <v>0</v>
      </c>
      <c r="AX308" s="36"/>
      <c r="AY308" s="24">
        <f t="shared" si="858"/>
        <v>0</v>
      </c>
      <c r="AZ308" s="64"/>
    </row>
    <row r="309" spans="1:52" ht="12" hidden="1" customHeight="1" x14ac:dyDescent="0.3">
      <c r="A309" s="50">
        <v>168</v>
      </c>
      <c r="B309" s="50" t="s">
        <v>285</v>
      </c>
      <c r="C309" s="24"/>
      <c r="D309" s="24">
        <v>0</v>
      </c>
      <c r="E309" s="24"/>
      <c r="F309" s="24">
        <f t="shared" si="847"/>
        <v>0</v>
      </c>
      <c r="G309" s="63"/>
      <c r="H309" s="24"/>
      <c r="I309" s="24">
        <v>0</v>
      </c>
      <c r="J309" s="24"/>
      <c r="K309" s="24">
        <f t="shared" si="848"/>
        <v>0</v>
      </c>
      <c r="L309" s="63"/>
      <c r="M309" s="24">
        <f t="shared" ref="M309:N309" si="933">INDEX($C309:$E309,1,MATCH(M$8,$C$8:$E$8,0))-INDEX($H309:$J309,1,MATCH(M$8,$H$8:$J$8,0))</f>
        <v>0</v>
      </c>
      <c r="N309" s="24">
        <f t="shared" si="933"/>
        <v>0</v>
      </c>
      <c r="O309" s="24"/>
      <c r="P309" s="24">
        <f t="shared" si="850"/>
        <v>0</v>
      </c>
      <c r="Q309" s="63"/>
      <c r="R309" s="24"/>
      <c r="S309" s="24">
        <v>0</v>
      </c>
      <c r="T309" s="24"/>
      <c r="U309" s="24">
        <f t="shared" si="851"/>
        <v>0</v>
      </c>
      <c r="V309" s="63"/>
      <c r="W309" s="24"/>
      <c r="X309" s="24">
        <v>0</v>
      </c>
      <c r="Y309" s="24"/>
      <c r="Z309" s="24">
        <f t="shared" si="852"/>
        <v>0</v>
      </c>
      <c r="AA309" s="63"/>
      <c r="AB309" s="24">
        <f t="shared" ref="AB309:AC309" si="934">INDEX($R309:$T309,1,MATCH(AB$8,$R$8:$T$8,0))-INDEX($W309:$Y309,1,MATCH(AB$8,$W$8:$Y$8,0))</f>
        <v>0</v>
      </c>
      <c r="AC309" s="24">
        <f t="shared" si="934"/>
        <v>0</v>
      </c>
      <c r="AD309" s="24"/>
      <c r="AE309" s="24">
        <f t="shared" si="854"/>
        <v>0</v>
      </c>
      <c r="AF309" s="63"/>
      <c r="AG309" s="24"/>
      <c r="AH309" s="24">
        <v>0</v>
      </c>
      <c r="AI309" s="24"/>
      <c r="AJ309" s="24">
        <f t="shared" si="855"/>
        <v>0</v>
      </c>
      <c r="AK309" s="63"/>
      <c r="AL309" s="24"/>
      <c r="AM309" s="24">
        <v>0</v>
      </c>
      <c r="AN309" s="24"/>
      <c r="AO309" s="24">
        <f t="shared" si="856"/>
        <v>0</v>
      </c>
      <c r="AP309" s="63"/>
      <c r="AQ309" s="24"/>
      <c r="AR309" s="24">
        <v>0</v>
      </c>
      <c r="AS309" s="24"/>
      <c r="AT309" s="24">
        <f t="shared" si="857"/>
        <v>0</v>
      </c>
      <c r="AU309" s="63"/>
      <c r="AV309" s="24"/>
      <c r="AW309" s="24">
        <v>0</v>
      </c>
      <c r="AX309" s="36"/>
      <c r="AY309" s="24">
        <f t="shared" si="858"/>
        <v>0</v>
      </c>
      <c r="AZ309" s="64"/>
    </row>
    <row r="310" spans="1:52" ht="12" hidden="1" customHeight="1" x14ac:dyDescent="0.3">
      <c r="A310" s="50">
        <v>169</v>
      </c>
      <c r="B310" s="50" t="s">
        <v>286</v>
      </c>
      <c r="C310" s="24"/>
      <c r="D310" s="24">
        <v>0</v>
      </c>
      <c r="E310" s="24"/>
      <c r="F310" s="24">
        <f t="shared" si="847"/>
        <v>0</v>
      </c>
      <c r="G310" s="63"/>
      <c r="H310" s="24"/>
      <c r="I310" s="24">
        <v>0</v>
      </c>
      <c r="J310" s="24"/>
      <c r="K310" s="24">
        <f t="shared" si="848"/>
        <v>0</v>
      </c>
      <c r="L310" s="63"/>
      <c r="M310" s="24">
        <f t="shared" ref="M310:N310" si="935">INDEX($C310:$E310,1,MATCH(M$8,$C$8:$E$8,0))-INDEX($H310:$J310,1,MATCH(M$8,$H$8:$J$8,0))</f>
        <v>0</v>
      </c>
      <c r="N310" s="24">
        <f t="shared" si="935"/>
        <v>0</v>
      </c>
      <c r="O310" s="24"/>
      <c r="P310" s="24">
        <f t="shared" si="850"/>
        <v>0</v>
      </c>
      <c r="Q310" s="63"/>
      <c r="R310" s="24"/>
      <c r="S310" s="24">
        <v>0</v>
      </c>
      <c r="T310" s="24"/>
      <c r="U310" s="24">
        <f t="shared" si="851"/>
        <v>0</v>
      </c>
      <c r="V310" s="63"/>
      <c r="W310" s="24"/>
      <c r="X310" s="24">
        <v>0</v>
      </c>
      <c r="Y310" s="24"/>
      <c r="Z310" s="24">
        <f t="shared" si="852"/>
        <v>0</v>
      </c>
      <c r="AA310" s="63"/>
      <c r="AB310" s="24">
        <f t="shared" ref="AB310:AC310" si="936">INDEX($R310:$T310,1,MATCH(AB$8,$R$8:$T$8,0))-INDEX($W310:$Y310,1,MATCH(AB$8,$W$8:$Y$8,0))</f>
        <v>0</v>
      </c>
      <c r="AC310" s="24">
        <f t="shared" si="936"/>
        <v>0</v>
      </c>
      <c r="AD310" s="24"/>
      <c r="AE310" s="24">
        <f t="shared" si="854"/>
        <v>0</v>
      </c>
      <c r="AF310" s="63"/>
      <c r="AG310" s="24"/>
      <c r="AH310" s="24">
        <v>0</v>
      </c>
      <c r="AI310" s="24"/>
      <c r="AJ310" s="24">
        <f t="shared" si="855"/>
        <v>0</v>
      </c>
      <c r="AK310" s="63"/>
      <c r="AL310" s="24"/>
      <c r="AM310" s="24">
        <v>0</v>
      </c>
      <c r="AN310" s="24"/>
      <c r="AO310" s="24">
        <f t="shared" si="856"/>
        <v>0</v>
      </c>
      <c r="AP310" s="63"/>
      <c r="AQ310" s="24"/>
      <c r="AR310" s="24">
        <v>0</v>
      </c>
      <c r="AS310" s="24"/>
      <c r="AT310" s="24">
        <f t="shared" si="857"/>
        <v>0</v>
      </c>
      <c r="AU310" s="63"/>
      <c r="AV310" s="24"/>
      <c r="AW310" s="24">
        <v>0</v>
      </c>
      <c r="AX310" s="36"/>
      <c r="AY310" s="24">
        <f t="shared" si="858"/>
        <v>0</v>
      </c>
      <c r="AZ310" s="64"/>
    </row>
    <row r="311" spans="1:52" ht="12" hidden="1" customHeight="1" x14ac:dyDescent="0.3">
      <c r="A311" s="50">
        <v>170</v>
      </c>
      <c r="B311" s="50" t="s">
        <v>287</v>
      </c>
      <c r="C311" s="24"/>
      <c r="D311" s="24">
        <v>0</v>
      </c>
      <c r="E311" s="24"/>
      <c r="F311" s="24">
        <f t="shared" si="847"/>
        <v>0</v>
      </c>
      <c r="G311" s="63"/>
      <c r="H311" s="24"/>
      <c r="I311" s="24">
        <v>0</v>
      </c>
      <c r="J311" s="24"/>
      <c r="K311" s="24">
        <f t="shared" si="848"/>
        <v>0</v>
      </c>
      <c r="L311" s="63"/>
      <c r="M311" s="24">
        <f t="shared" ref="M311:N311" si="937">INDEX($C311:$E311,1,MATCH(M$8,$C$8:$E$8,0))-INDEX($H311:$J311,1,MATCH(M$8,$H$8:$J$8,0))</f>
        <v>0</v>
      </c>
      <c r="N311" s="24">
        <f t="shared" si="937"/>
        <v>0</v>
      </c>
      <c r="O311" s="24"/>
      <c r="P311" s="24">
        <f t="shared" si="850"/>
        <v>0</v>
      </c>
      <c r="Q311" s="63"/>
      <c r="R311" s="24"/>
      <c r="S311" s="24">
        <v>0</v>
      </c>
      <c r="T311" s="24"/>
      <c r="U311" s="24">
        <f t="shared" si="851"/>
        <v>0</v>
      </c>
      <c r="V311" s="63"/>
      <c r="W311" s="24"/>
      <c r="X311" s="24">
        <v>0</v>
      </c>
      <c r="Y311" s="24"/>
      <c r="Z311" s="24">
        <f t="shared" si="852"/>
        <v>0</v>
      </c>
      <c r="AA311" s="63"/>
      <c r="AB311" s="24">
        <f t="shared" ref="AB311:AC311" si="938">INDEX($R311:$T311,1,MATCH(AB$8,$R$8:$T$8,0))-INDEX($W311:$Y311,1,MATCH(AB$8,$W$8:$Y$8,0))</f>
        <v>0</v>
      </c>
      <c r="AC311" s="24">
        <f t="shared" si="938"/>
        <v>0</v>
      </c>
      <c r="AD311" s="24"/>
      <c r="AE311" s="24">
        <f t="shared" si="854"/>
        <v>0</v>
      </c>
      <c r="AF311" s="63"/>
      <c r="AG311" s="24"/>
      <c r="AH311" s="24">
        <v>0</v>
      </c>
      <c r="AI311" s="24"/>
      <c r="AJ311" s="24">
        <f t="shared" si="855"/>
        <v>0</v>
      </c>
      <c r="AK311" s="63"/>
      <c r="AL311" s="24"/>
      <c r="AM311" s="24">
        <v>0</v>
      </c>
      <c r="AN311" s="24"/>
      <c r="AO311" s="24">
        <f t="shared" si="856"/>
        <v>0</v>
      </c>
      <c r="AP311" s="63"/>
      <c r="AQ311" s="24"/>
      <c r="AR311" s="24">
        <v>0</v>
      </c>
      <c r="AS311" s="24"/>
      <c r="AT311" s="24">
        <f t="shared" si="857"/>
        <v>0</v>
      </c>
      <c r="AU311" s="63"/>
      <c r="AV311" s="24"/>
      <c r="AW311" s="24">
        <v>0</v>
      </c>
      <c r="AX311" s="36"/>
      <c r="AY311" s="24">
        <f t="shared" si="858"/>
        <v>0</v>
      </c>
      <c r="AZ311" s="64"/>
    </row>
    <row r="312" spans="1:52" ht="12" hidden="1" customHeight="1" x14ac:dyDescent="0.3">
      <c r="A312" s="50">
        <v>171</v>
      </c>
      <c r="B312" s="50" t="s">
        <v>288</v>
      </c>
      <c r="C312" s="24"/>
      <c r="D312" s="24">
        <v>0</v>
      </c>
      <c r="E312" s="24"/>
      <c r="F312" s="24">
        <f t="shared" si="847"/>
        <v>0</v>
      </c>
      <c r="G312" s="63"/>
      <c r="H312" s="24"/>
      <c r="I312" s="24">
        <v>0</v>
      </c>
      <c r="J312" s="24"/>
      <c r="K312" s="24">
        <f t="shared" si="848"/>
        <v>0</v>
      </c>
      <c r="L312" s="63"/>
      <c r="M312" s="24">
        <f t="shared" ref="M312:N312" si="939">INDEX($C312:$E312,1,MATCH(M$8,$C$8:$E$8,0))-INDEX($H312:$J312,1,MATCH(M$8,$H$8:$J$8,0))</f>
        <v>0</v>
      </c>
      <c r="N312" s="24">
        <f t="shared" si="939"/>
        <v>0</v>
      </c>
      <c r="O312" s="24"/>
      <c r="P312" s="24">
        <f t="shared" si="850"/>
        <v>0</v>
      </c>
      <c r="Q312" s="63"/>
      <c r="R312" s="24"/>
      <c r="S312" s="24">
        <v>0</v>
      </c>
      <c r="T312" s="24"/>
      <c r="U312" s="24">
        <f t="shared" si="851"/>
        <v>0</v>
      </c>
      <c r="V312" s="63"/>
      <c r="W312" s="24"/>
      <c r="X312" s="24">
        <v>0</v>
      </c>
      <c r="Y312" s="24"/>
      <c r="Z312" s="24">
        <f t="shared" si="852"/>
        <v>0</v>
      </c>
      <c r="AA312" s="63"/>
      <c r="AB312" s="24">
        <f t="shared" ref="AB312:AC312" si="940">INDEX($R312:$T312,1,MATCH(AB$8,$R$8:$T$8,0))-INDEX($W312:$Y312,1,MATCH(AB$8,$W$8:$Y$8,0))</f>
        <v>0</v>
      </c>
      <c r="AC312" s="24">
        <f t="shared" si="940"/>
        <v>0</v>
      </c>
      <c r="AD312" s="24"/>
      <c r="AE312" s="24">
        <f t="shared" si="854"/>
        <v>0</v>
      </c>
      <c r="AF312" s="63"/>
      <c r="AG312" s="24"/>
      <c r="AH312" s="24">
        <v>0</v>
      </c>
      <c r="AI312" s="24"/>
      <c r="AJ312" s="24">
        <f t="shared" si="855"/>
        <v>0</v>
      </c>
      <c r="AK312" s="63"/>
      <c r="AL312" s="24"/>
      <c r="AM312" s="24">
        <v>0</v>
      </c>
      <c r="AN312" s="24"/>
      <c r="AO312" s="24">
        <f t="shared" si="856"/>
        <v>0</v>
      </c>
      <c r="AP312" s="63"/>
      <c r="AQ312" s="24"/>
      <c r="AR312" s="24">
        <v>0</v>
      </c>
      <c r="AS312" s="24"/>
      <c r="AT312" s="24">
        <f t="shared" si="857"/>
        <v>0</v>
      </c>
      <c r="AU312" s="63"/>
      <c r="AV312" s="24"/>
      <c r="AW312" s="24">
        <v>0</v>
      </c>
      <c r="AX312" s="36"/>
      <c r="AY312" s="24">
        <f t="shared" si="858"/>
        <v>0</v>
      </c>
      <c r="AZ312" s="64"/>
    </row>
    <row r="313" spans="1:52" ht="12" hidden="1" customHeight="1" x14ac:dyDescent="0.3">
      <c r="A313" s="50">
        <v>172</v>
      </c>
      <c r="B313" s="50" t="s">
        <v>289</v>
      </c>
      <c r="C313" s="24"/>
      <c r="D313" s="24">
        <v>0</v>
      </c>
      <c r="E313" s="24"/>
      <c r="F313" s="24">
        <f t="shared" si="847"/>
        <v>0</v>
      </c>
      <c r="G313" s="63"/>
      <c r="H313" s="24"/>
      <c r="I313" s="24">
        <v>0</v>
      </c>
      <c r="J313" s="24"/>
      <c r="K313" s="24">
        <f t="shared" si="848"/>
        <v>0</v>
      </c>
      <c r="L313" s="63"/>
      <c r="M313" s="24">
        <f t="shared" ref="M313:N313" si="941">INDEX($C313:$E313,1,MATCH(M$8,$C$8:$E$8,0))-INDEX($H313:$J313,1,MATCH(M$8,$H$8:$J$8,0))</f>
        <v>0</v>
      </c>
      <c r="N313" s="24">
        <f t="shared" si="941"/>
        <v>0</v>
      </c>
      <c r="O313" s="24"/>
      <c r="P313" s="24">
        <f t="shared" si="850"/>
        <v>0</v>
      </c>
      <c r="Q313" s="63"/>
      <c r="R313" s="24"/>
      <c r="S313" s="24">
        <v>0</v>
      </c>
      <c r="T313" s="24"/>
      <c r="U313" s="24">
        <f t="shared" si="851"/>
        <v>0</v>
      </c>
      <c r="V313" s="63"/>
      <c r="W313" s="24"/>
      <c r="X313" s="24">
        <v>0</v>
      </c>
      <c r="Y313" s="24"/>
      <c r="Z313" s="24">
        <f t="shared" si="852"/>
        <v>0</v>
      </c>
      <c r="AA313" s="63"/>
      <c r="AB313" s="24">
        <f t="shared" ref="AB313:AC313" si="942">INDEX($R313:$T313,1,MATCH(AB$8,$R$8:$T$8,0))-INDEX($W313:$Y313,1,MATCH(AB$8,$W$8:$Y$8,0))</f>
        <v>0</v>
      </c>
      <c r="AC313" s="24">
        <f t="shared" si="942"/>
        <v>0</v>
      </c>
      <c r="AD313" s="24"/>
      <c r="AE313" s="24">
        <f t="shared" si="854"/>
        <v>0</v>
      </c>
      <c r="AF313" s="63"/>
      <c r="AG313" s="24"/>
      <c r="AH313" s="24">
        <v>0</v>
      </c>
      <c r="AI313" s="24"/>
      <c r="AJ313" s="24">
        <f t="shared" si="855"/>
        <v>0</v>
      </c>
      <c r="AK313" s="63"/>
      <c r="AL313" s="24"/>
      <c r="AM313" s="24">
        <v>0</v>
      </c>
      <c r="AN313" s="24"/>
      <c r="AO313" s="24">
        <f t="shared" si="856"/>
        <v>0</v>
      </c>
      <c r="AP313" s="63"/>
      <c r="AQ313" s="24"/>
      <c r="AR313" s="24">
        <v>0</v>
      </c>
      <c r="AS313" s="24"/>
      <c r="AT313" s="24">
        <f t="shared" si="857"/>
        <v>0</v>
      </c>
      <c r="AU313" s="63"/>
      <c r="AV313" s="24"/>
      <c r="AW313" s="24">
        <v>0</v>
      </c>
      <c r="AX313" s="36"/>
      <c r="AY313" s="24">
        <f t="shared" si="858"/>
        <v>0</v>
      </c>
      <c r="AZ313" s="64"/>
    </row>
    <row r="314" spans="1:52" ht="12" hidden="1" customHeight="1" x14ac:dyDescent="0.3">
      <c r="A314" s="50">
        <v>174</v>
      </c>
      <c r="B314" s="50" t="s">
        <v>290</v>
      </c>
      <c r="C314" s="24"/>
      <c r="D314" s="24">
        <v>0</v>
      </c>
      <c r="E314" s="24"/>
      <c r="F314" s="24">
        <f t="shared" si="847"/>
        <v>0</v>
      </c>
      <c r="G314" s="63"/>
      <c r="H314" s="24"/>
      <c r="I314" s="24">
        <v>0</v>
      </c>
      <c r="J314" s="24"/>
      <c r="K314" s="24">
        <f t="shared" si="848"/>
        <v>0</v>
      </c>
      <c r="L314" s="63"/>
      <c r="M314" s="24">
        <f t="shared" ref="M314:N314" si="943">INDEX($C314:$E314,1,MATCH(M$8,$C$8:$E$8,0))-INDEX($H314:$J314,1,MATCH(M$8,$H$8:$J$8,0))</f>
        <v>0</v>
      </c>
      <c r="N314" s="24">
        <f t="shared" si="943"/>
        <v>0</v>
      </c>
      <c r="O314" s="24"/>
      <c r="P314" s="24">
        <f t="shared" si="850"/>
        <v>0</v>
      </c>
      <c r="Q314" s="63"/>
      <c r="R314" s="24"/>
      <c r="S314" s="24">
        <v>0</v>
      </c>
      <c r="T314" s="24"/>
      <c r="U314" s="24">
        <f t="shared" si="851"/>
        <v>0</v>
      </c>
      <c r="V314" s="63"/>
      <c r="W314" s="24"/>
      <c r="X314" s="24">
        <v>0</v>
      </c>
      <c r="Y314" s="24"/>
      <c r="Z314" s="24">
        <f t="shared" si="852"/>
        <v>0</v>
      </c>
      <c r="AA314" s="63"/>
      <c r="AB314" s="24">
        <f t="shared" ref="AB314:AC314" si="944">INDEX($R314:$T314,1,MATCH(AB$8,$R$8:$T$8,0))-INDEX($W314:$Y314,1,MATCH(AB$8,$W$8:$Y$8,0))</f>
        <v>0</v>
      </c>
      <c r="AC314" s="24">
        <f t="shared" si="944"/>
        <v>0</v>
      </c>
      <c r="AD314" s="24"/>
      <c r="AE314" s="24">
        <f t="shared" si="854"/>
        <v>0</v>
      </c>
      <c r="AF314" s="63"/>
      <c r="AG314" s="24"/>
      <c r="AH314" s="24">
        <v>0</v>
      </c>
      <c r="AI314" s="24"/>
      <c r="AJ314" s="24">
        <f t="shared" si="855"/>
        <v>0</v>
      </c>
      <c r="AK314" s="63"/>
      <c r="AL314" s="24"/>
      <c r="AM314" s="24">
        <v>0</v>
      </c>
      <c r="AN314" s="24"/>
      <c r="AO314" s="24">
        <f t="shared" si="856"/>
        <v>0</v>
      </c>
      <c r="AP314" s="63"/>
      <c r="AQ314" s="24"/>
      <c r="AR314" s="24">
        <v>0</v>
      </c>
      <c r="AS314" s="24"/>
      <c r="AT314" s="24">
        <f t="shared" si="857"/>
        <v>0</v>
      </c>
      <c r="AU314" s="63"/>
      <c r="AV314" s="24"/>
      <c r="AW314" s="24">
        <v>0</v>
      </c>
      <c r="AX314" s="36"/>
      <c r="AY314" s="24">
        <f t="shared" si="858"/>
        <v>0</v>
      </c>
      <c r="AZ314" s="64"/>
    </row>
    <row r="315" spans="1:52" ht="12" hidden="1" customHeight="1" x14ac:dyDescent="0.3">
      <c r="A315" s="50">
        <v>176</v>
      </c>
      <c r="B315" s="50" t="s">
        <v>291</v>
      </c>
      <c r="C315" s="24"/>
      <c r="D315" s="24">
        <v>0</v>
      </c>
      <c r="E315" s="24"/>
      <c r="F315" s="24">
        <f t="shared" si="847"/>
        <v>0</v>
      </c>
      <c r="G315" s="63"/>
      <c r="H315" s="24"/>
      <c r="I315" s="24">
        <v>0</v>
      </c>
      <c r="J315" s="24"/>
      <c r="K315" s="24">
        <f t="shared" si="848"/>
        <v>0</v>
      </c>
      <c r="L315" s="63"/>
      <c r="M315" s="24">
        <f t="shared" ref="M315:N315" si="945">INDEX($C315:$E315,1,MATCH(M$8,$C$8:$E$8,0))-INDEX($H315:$J315,1,MATCH(M$8,$H$8:$J$8,0))</f>
        <v>0</v>
      </c>
      <c r="N315" s="24">
        <f t="shared" si="945"/>
        <v>0</v>
      </c>
      <c r="O315" s="24"/>
      <c r="P315" s="24">
        <f t="shared" si="850"/>
        <v>0</v>
      </c>
      <c r="Q315" s="63"/>
      <c r="R315" s="24"/>
      <c r="S315" s="24">
        <v>0</v>
      </c>
      <c r="T315" s="24"/>
      <c r="U315" s="24">
        <f t="shared" si="851"/>
        <v>0</v>
      </c>
      <c r="V315" s="63"/>
      <c r="W315" s="24"/>
      <c r="X315" s="24">
        <v>0</v>
      </c>
      <c r="Y315" s="24"/>
      <c r="Z315" s="24">
        <f t="shared" si="852"/>
        <v>0</v>
      </c>
      <c r="AA315" s="63"/>
      <c r="AB315" s="24">
        <f t="shared" ref="AB315:AC315" si="946">INDEX($R315:$T315,1,MATCH(AB$8,$R$8:$T$8,0))-INDEX($W315:$Y315,1,MATCH(AB$8,$W$8:$Y$8,0))</f>
        <v>0</v>
      </c>
      <c r="AC315" s="24">
        <f t="shared" si="946"/>
        <v>0</v>
      </c>
      <c r="AD315" s="24"/>
      <c r="AE315" s="24">
        <f t="shared" si="854"/>
        <v>0</v>
      </c>
      <c r="AF315" s="63"/>
      <c r="AG315" s="24"/>
      <c r="AH315" s="24">
        <v>0</v>
      </c>
      <c r="AI315" s="24"/>
      <c r="AJ315" s="24">
        <f t="shared" si="855"/>
        <v>0</v>
      </c>
      <c r="AK315" s="63"/>
      <c r="AL315" s="24"/>
      <c r="AM315" s="24">
        <v>0</v>
      </c>
      <c r="AN315" s="24"/>
      <c r="AO315" s="24">
        <f t="shared" si="856"/>
        <v>0</v>
      </c>
      <c r="AP315" s="63"/>
      <c r="AQ315" s="24"/>
      <c r="AR315" s="24">
        <v>0</v>
      </c>
      <c r="AS315" s="24"/>
      <c r="AT315" s="24">
        <f t="shared" si="857"/>
        <v>0</v>
      </c>
      <c r="AU315" s="63"/>
      <c r="AV315" s="24"/>
      <c r="AW315" s="24">
        <v>0</v>
      </c>
      <c r="AX315" s="36"/>
      <c r="AY315" s="24">
        <f t="shared" si="858"/>
        <v>0</v>
      </c>
      <c r="AZ315" s="64"/>
    </row>
    <row r="316" spans="1:52" ht="12" hidden="1" customHeight="1" x14ac:dyDescent="0.3">
      <c r="A316" s="50">
        <v>178</v>
      </c>
      <c r="B316" s="50" t="s">
        <v>292</v>
      </c>
      <c r="C316" s="24"/>
      <c r="D316" s="24">
        <v>0</v>
      </c>
      <c r="E316" s="24"/>
      <c r="F316" s="24">
        <f t="shared" si="847"/>
        <v>0</v>
      </c>
      <c r="G316" s="63"/>
      <c r="H316" s="24"/>
      <c r="I316" s="24">
        <v>0</v>
      </c>
      <c r="J316" s="24"/>
      <c r="K316" s="24">
        <f t="shared" si="848"/>
        <v>0</v>
      </c>
      <c r="L316" s="63"/>
      <c r="M316" s="24">
        <f t="shared" ref="M316:N316" si="947">INDEX($C316:$E316,1,MATCH(M$8,$C$8:$E$8,0))-INDEX($H316:$J316,1,MATCH(M$8,$H$8:$J$8,0))</f>
        <v>0</v>
      </c>
      <c r="N316" s="24">
        <f t="shared" si="947"/>
        <v>0</v>
      </c>
      <c r="O316" s="24"/>
      <c r="P316" s="24">
        <f t="shared" si="850"/>
        <v>0</v>
      </c>
      <c r="Q316" s="63"/>
      <c r="R316" s="24"/>
      <c r="S316" s="24">
        <v>0</v>
      </c>
      <c r="T316" s="24"/>
      <c r="U316" s="24">
        <f t="shared" si="851"/>
        <v>0</v>
      </c>
      <c r="V316" s="63"/>
      <c r="W316" s="24"/>
      <c r="X316" s="24">
        <v>0</v>
      </c>
      <c r="Y316" s="24"/>
      <c r="Z316" s="24">
        <f t="shared" si="852"/>
        <v>0</v>
      </c>
      <c r="AA316" s="63"/>
      <c r="AB316" s="24">
        <f t="shared" ref="AB316:AC316" si="948">INDEX($R316:$T316,1,MATCH(AB$8,$R$8:$T$8,0))-INDEX($W316:$Y316,1,MATCH(AB$8,$W$8:$Y$8,0))</f>
        <v>0</v>
      </c>
      <c r="AC316" s="24">
        <f t="shared" si="948"/>
        <v>0</v>
      </c>
      <c r="AD316" s="24"/>
      <c r="AE316" s="24">
        <f t="shared" si="854"/>
        <v>0</v>
      </c>
      <c r="AF316" s="63"/>
      <c r="AG316" s="24"/>
      <c r="AH316" s="24">
        <v>0</v>
      </c>
      <c r="AI316" s="24"/>
      <c r="AJ316" s="24">
        <f t="shared" si="855"/>
        <v>0</v>
      </c>
      <c r="AK316" s="63"/>
      <c r="AL316" s="24"/>
      <c r="AM316" s="24">
        <v>0</v>
      </c>
      <c r="AN316" s="24"/>
      <c r="AO316" s="24">
        <f t="shared" si="856"/>
        <v>0</v>
      </c>
      <c r="AP316" s="63"/>
      <c r="AQ316" s="24"/>
      <c r="AR316" s="24">
        <v>0</v>
      </c>
      <c r="AS316" s="24"/>
      <c r="AT316" s="24">
        <f t="shared" si="857"/>
        <v>0</v>
      </c>
      <c r="AU316" s="63"/>
      <c r="AV316" s="24"/>
      <c r="AW316" s="24">
        <v>0</v>
      </c>
      <c r="AX316" s="36"/>
      <c r="AY316" s="24">
        <f t="shared" si="858"/>
        <v>0</v>
      </c>
      <c r="AZ316" s="64"/>
    </row>
    <row r="317" spans="1:52" ht="12" hidden="1" customHeight="1" x14ac:dyDescent="0.3">
      <c r="A317" s="50">
        <v>181</v>
      </c>
      <c r="B317" s="50" t="s">
        <v>293</v>
      </c>
      <c r="C317" s="24"/>
      <c r="D317" s="24">
        <v>0</v>
      </c>
      <c r="E317" s="24"/>
      <c r="F317" s="24">
        <f t="shared" si="847"/>
        <v>0</v>
      </c>
      <c r="G317" s="63"/>
      <c r="H317" s="24"/>
      <c r="I317" s="24">
        <v>0</v>
      </c>
      <c r="J317" s="24"/>
      <c r="K317" s="24">
        <f t="shared" si="848"/>
        <v>0</v>
      </c>
      <c r="L317" s="63"/>
      <c r="M317" s="24">
        <f t="shared" ref="M317:N317" si="949">INDEX($C317:$E317,1,MATCH(M$8,$C$8:$E$8,0))-INDEX($H317:$J317,1,MATCH(M$8,$H$8:$J$8,0))</f>
        <v>0</v>
      </c>
      <c r="N317" s="24">
        <f t="shared" si="949"/>
        <v>0</v>
      </c>
      <c r="O317" s="24"/>
      <c r="P317" s="24">
        <f t="shared" si="850"/>
        <v>0</v>
      </c>
      <c r="Q317" s="63"/>
      <c r="R317" s="24"/>
      <c r="S317" s="24">
        <v>0</v>
      </c>
      <c r="T317" s="24"/>
      <c r="U317" s="24">
        <f t="shared" si="851"/>
        <v>0</v>
      </c>
      <c r="V317" s="63"/>
      <c r="W317" s="24"/>
      <c r="X317" s="24">
        <v>0</v>
      </c>
      <c r="Y317" s="24"/>
      <c r="Z317" s="24">
        <f t="shared" si="852"/>
        <v>0</v>
      </c>
      <c r="AA317" s="63"/>
      <c r="AB317" s="24">
        <f t="shared" ref="AB317:AC317" si="950">INDEX($R317:$T317,1,MATCH(AB$8,$R$8:$T$8,0))-INDEX($W317:$Y317,1,MATCH(AB$8,$W$8:$Y$8,0))</f>
        <v>0</v>
      </c>
      <c r="AC317" s="24">
        <f t="shared" si="950"/>
        <v>0</v>
      </c>
      <c r="AD317" s="24"/>
      <c r="AE317" s="24">
        <f t="shared" si="854"/>
        <v>0</v>
      </c>
      <c r="AF317" s="63"/>
      <c r="AG317" s="24"/>
      <c r="AH317" s="24">
        <v>0</v>
      </c>
      <c r="AI317" s="24"/>
      <c r="AJ317" s="24">
        <f t="shared" si="855"/>
        <v>0</v>
      </c>
      <c r="AK317" s="63"/>
      <c r="AL317" s="24"/>
      <c r="AM317" s="24">
        <v>0</v>
      </c>
      <c r="AN317" s="24"/>
      <c r="AO317" s="24">
        <f t="shared" si="856"/>
        <v>0</v>
      </c>
      <c r="AP317" s="63"/>
      <c r="AQ317" s="24"/>
      <c r="AR317" s="24">
        <v>0</v>
      </c>
      <c r="AS317" s="24"/>
      <c r="AT317" s="24">
        <f t="shared" si="857"/>
        <v>0</v>
      </c>
      <c r="AU317" s="63"/>
      <c r="AV317" s="24"/>
      <c r="AW317" s="24">
        <v>0</v>
      </c>
      <c r="AX317" s="36"/>
      <c r="AY317" s="24">
        <f t="shared" si="858"/>
        <v>0</v>
      </c>
      <c r="AZ317" s="64"/>
    </row>
    <row r="318" spans="1:52" ht="12" customHeight="1" x14ac:dyDescent="0.3">
      <c r="A318" s="50">
        <v>189</v>
      </c>
      <c r="B318" s="50" t="s">
        <v>294</v>
      </c>
      <c r="C318" s="24"/>
      <c r="D318" s="24">
        <v>52000</v>
      </c>
      <c r="E318" s="24"/>
      <c r="F318" s="24">
        <f t="shared" si="847"/>
        <v>52000</v>
      </c>
      <c r="G318" s="63"/>
      <c r="H318" s="24"/>
      <c r="I318" s="24">
        <v>50500</v>
      </c>
      <c r="J318" s="24"/>
      <c r="K318" s="24">
        <f t="shared" si="848"/>
        <v>50500</v>
      </c>
      <c r="L318" s="63"/>
      <c r="M318" s="24">
        <f t="shared" ref="M318:N318" si="951">INDEX($C318:$E318,1,MATCH(M$8,$C$8:$E$8,0))-INDEX($H318:$J318,1,MATCH(M$8,$H$8:$J$8,0))</f>
        <v>0</v>
      </c>
      <c r="N318" s="24">
        <f t="shared" si="951"/>
        <v>1500</v>
      </c>
      <c r="O318" s="24"/>
      <c r="P318" s="24">
        <f t="shared" si="850"/>
        <v>1500</v>
      </c>
      <c r="Q318" s="63"/>
      <c r="R318" s="24"/>
      <c r="S318" s="24">
        <v>52520</v>
      </c>
      <c r="T318" s="24"/>
      <c r="U318" s="24">
        <f t="shared" si="851"/>
        <v>52520</v>
      </c>
      <c r="V318" s="63"/>
      <c r="W318" s="24"/>
      <c r="X318" s="24">
        <v>51005</v>
      </c>
      <c r="Y318" s="24"/>
      <c r="Z318" s="24">
        <f t="shared" si="852"/>
        <v>51005</v>
      </c>
      <c r="AA318" s="63"/>
      <c r="AB318" s="24">
        <f t="shared" ref="AB318:AC318" si="952">INDEX($R318:$T318,1,MATCH(AB$8,$R$8:$T$8,0))-INDEX($W318:$Y318,1,MATCH(AB$8,$W$8:$Y$8,0))</f>
        <v>0</v>
      </c>
      <c r="AC318" s="24">
        <f t="shared" si="952"/>
        <v>1515</v>
      </c>
      <c r="AD318" s="24"/>
      <c r="AE318" s="24">
        <f t="shared" si="854"/>
        <v>1515</v>
      </c>
      <c r="AF318" s="63"/>
      <c r="AG318" s="24"/>
      <c r="AH318" s="24">
        <v>52535.15</v>
      </c>
      <c r="AI318" s="24"/>
      <c r="AJ318" s="24">
        <f t="shared" si="855"/>
        <v>52535.15</v>
      </c>
      <c r="AK318" s="63"/>
      <c r="AL318" s="24"/>
      <c r="AM318" s="24">
        <v>54111.2045</v>
      </c>
      <c r="AN318" s="24"/>
      <c r="AO318" s="24">
        <f t="shared" si="856"/>
        <v>54111.2045</v>
      </c>
      <c r="AP318" s="63"/>
      <c r="AQ318" s="24"/>
      <c r="AR318" s="24">
        <v>55734.540634999998</v>
      </c>
      <c r="AS318" s="24"/>
      <c r="AT318" s="24">
        <f t="shared" si="857"/>
        <v>55734.540634999998</v>
      </c>
      <c r="AU318" s="63"/>
      <c r="AV318" s="24"/>
      <c r="AW318" s="24">
        <v>57406.576854049999</v>
      </c>
      <c r="AX318" s="36"/>
      <c r="AY318" s="24">
        <f t="shared" si="858"/>
        <v>57406.576854049999</v>
      </c>
      <c r="AZ318" s="64"/>
    </row>
    <row r="319" spans="1:52" ht="12" hidden="1" customHeight="1" x14ac:dyDescent="0.3">
      <c r="A319" s="50">
        <v>189.1</v>
      </c>
      <c r="B319" s="50" t="s">
        <v>295</v>
      </c>
      <c r="C319" s="24"/>
      <c r="D319" s="24">
        <v>0</v>
      </c>
      <c r="E319" s="24"/>
      <c r="F319" s="24">
        <f t="shared" si="847"/>
        <v>0</v>
      </c>
      <c r="G319" s="63"/>
      <c r="H319" s="24"/>
      <c r="I319" s="24">
        <v>0</v>
      </c>
      <c r="J319" s="24"/>
      <c r="K319" s="24">
        <f t="shared" si="848"/>
        <v>0</v>
      </c>
      <c r="L319" s="63"/>
      <c r="M319" s="24">
        <f t="shared" ref="M319:N319" si="953">INDEX($C319:$E319,1,MATCH(M$8,$C$8:$E$8,0))-INDEX($H319:$J319,1,MATCH(M$8,$H$8:$J$8,0))</f>
        <v>0</v>
      </c>
      <c r="N319" s="24">
        <f t="shared" si="953"/>
        <v>0</v>
      </c>
      <c r="O319" s="24"/>
      <c r="P319" s="24">
        <f t="shared" si="850"/>
        <v>0</v>
      </c>
      <c r="Q319" s="63"/>
      <c r="R319" s="24"/>
      <c r="S319" s="24">
        <v>0</v>
      </c>
      <c r="T319" s="24"/>
      <c r="U319" s="24">
        <f t="shared" si="851"/>
        <v>0</v>
      </c>
      <c r="V319" s="63"/>
      <c r="W319" s="24"/>
      <c r="X319" s="24">
        <v>0</v>
      </c>
      <c r="Y319" s="24"/>
      <c r="Z319" s="24">
        <f t="shared" si="852"/>
        <v>0</v>
      </c>
      <c r="AA319" s="63"/>
      <c r="AB319" s="24">
        <f t="shared" ref="AB319:AC319" si="954">INDEX($R319:$T319,1,MATCH(AB$8,$R$8:$T$8,0))-INDEX($W319:$Y319,1,MATCH(AB$8,$W$8:$Y$8,0))</f>
        <v>0</v>
      </c>
      <c r="AC319" s="24">
        <f t="shared" si="954"/>
        <v>0</v>
      </c>
      <c r="AD319" s="24"/>
      <c r="AE319" s="24">
        <f t="shared" si="854"/>
        <v>0</v>
      </c>
      <c r="AF319" s="63"/>
      <c r="AG319" s="24"/>
      <c r="AH319" s="24">
        <v>0</v>
      </c>
      <c r="AI319" s="24"/>
      <c r="AJ319" s="24">
        <f t="shared" si="855"/>
        <v>0</v>
      </c>
      <c r="AK319" s="63"/>
      <c r="AL319" s="24"/>
      <c r="AM319" s="24">
        <v>0</v>
      </c>
      <c r="AN319" s="24"/>
      <c r="AO319" s="24">
        <f t="shared" si="856"/>
        <v>0</v>
      </c>
      <c r="AP319" s="63"/>
      <c r="AQ319" s="24"/>
      <c r="AR319" s="24">
        <v>0</v>
      </c>
      <c r="AS319" s="24"/>
      <c r="AT319" s="24">
        <f t="shared" si="857"/>
        <v>0</v>
      </c>
      <c r="AU319" s="63"/>
      <c r="AV319" s="24"/>
      <c r="AW319" s="24">
        <v>0</v>
      </c>
      <c r="AX319" s="36"/>
      <c r="AY319" s="24">
        <f t="shared" si="858"/>
        <v>0</v>
      </c>
      <c r="AZ319" s="64"/>
    </row>
    <row r="320" spans="1:52" ht="12" hidden="1" customHeight="1" x14ac:dyDescent="0.3">
      <c r="A320" s="50">
        <v>189.2</v>
      </c>
      <c r="B320" s="50" t="s">
        <v>296</v>
      </c>
      <c r="C320" s="24"/>
      <c r="D320" s="24">
        <v>0</v>
      </c>
      <c r="E320" s="24"/>
      <c r="F320" s="24">
        <f t="shared" si="847"/>
        <v>0</v>
      </c>
      <c r="G320" s="63"/>
      <c r="H320" s="24"/>
      <c r="I320" s="24">
        <v>0</v>
      </c>
      <c r="J320" s="24"/>
      <c r="K320" s="24">
        <f t="shared" si="848"/>
        <v>0</v>
      </c>
      <c r="L320" s="63"/>
      <c r="M320" s="24">
        <f t="shared" ref="M320:N320" si="955">INDEX($C320:$E320,1,MATCH(M$8,$C$8:$E$8,0))-INDEX($H320:$J320,1,MATCH(M$8,$H$8:$J$8,0))</f>
        <v>0</v>
      </c>
      <c r="N320" s="24">
        <f t="shared" si="955"/>
        <v>0</v>
      </c>
      <c r="O320" s="24"/>
      <c r="P320" s="24">
        <f t="shared" si="850"/>
        <v>0</v>
      </c>
      <c r="Q320" s="63"/>
      <c r="R320" s="24"/>
      <c r="S320" s="24">
        <v>0</v>
      </c>
      <c r="T320" s="24"/>
      <c r="U320" s="24">
        <f t="shared" si="851"/>
        <v>0</v>
      </c>
      <c r="V320" s="63"/>
      <c r="W320" s="24"/>
      <c r="X320" s="24">
        <v>0</v>
      </c>
      <c r="Y320" s="24"/>
      <c r="Z320" s="24">
        <f t="shared" si="852"/>
        <v>0</v>
      </c>
      <c r="AA320" s="63"/>
      <c r="AB320" s="24">
        <f t="shared" ref="AB320:AC320" si="956">INDEX($R320:$T320,1,MATCH(AB$8,$R$8:$T$8,0))-INDEX($W320:$Y320,1,MATCH(AB$8,$W$8:$Y$8,0))</f>
        <v>0</v>
      </c>
      <c r="AC320" s="24">
        <f t="shared" si="956"/>
        <v>0</v>
      </c>
      <c r="AD320" s="24"/>
      <c r="AE320" s="24">
        <f t="shared" si="854"/>
        <v>0</v>
      </c>
      <c r="AF320" s="63"/>
      <c r="AG320" s="24"/>
      <c r="AH320" s="24">
        <v>0</v>
      </c>
      <c r="AI320" s="24"/>
      <c r="AJ320" s="24">
        <f t="shared" si="855"/>
        <v>0</v>
      </c>
      <c r="AK320" s="63"/>
      <c r="AL320" s="24"/>
      <c r="AM320" s="24">
        <v>0</v>
      </c>
      <c r="AN320" s="24"/>
      <c r="AO320" s="24">
        <f t="shared" si="856"/>
        <v>0</v>
      </c>
      <c r="AP320" s="63"/>
      <c r="AQ320" s="24"/>
      <c r="AR320" s="24">
        <v>0</v>
      </c>
      <c r="AS320" s="24"/>
      <c r="AT320" s="24">
        <f t="shared" si="857"/>
        <v>0</v>
      </c>
      <c r="AU320" s="63"/>
      <c r="AV320" s="24"/>
      <c r="AW320" s="24">
        <v>0</v>
      </c>
      <c r="AX320" s="36"/>
      <c r="AY320" s="24">
        <f t="shared" si="858"/>
        <v>0</v>
      </c>
      <c r="AZ320" s="64"/>
    </row>
    <row r="321" spans="1:52" ht="12" hidden="1" customHeight="1" x14ac:dyDescent="0.3">
      <c r="A321" s="50">
        <v>191</v>
      </c>
      <c r="B321" s="50" t="s">
        <v>297</v>
      </c>
      <c r="C321" s="24"/>
      <c r="D321" s="24">
        <v>0</v>
      </c>
      <c r="E321" s="24"/>
      <c r="F321" s="24">
        <f t="shared" si="847"/>
        <v>0</v>
      </c>
      <c r="G321" s="63"/>
      <c r="H321" s="24"/>
      <c r="I321" s="24">
        <v>0</v>
      </c>
      <c r="J321" s="24"/>
      <c r="K321" s="24">
        <f t="shared" si="848"/>
        <v>0</v>
      </c>
      <c r="L321" s="63"/>
      <c r="M321" s="24">
        <f t="shared" ref="M321:N321" si="957">INDEX($C321:$E321,1,MATCH(M$8,$C$8:$E$8,0))-INDEX($H321:$J321,1,MATCH(M$8,$H$8:$J$8,0))</f>
        <v>0</v>
      </c>
      <c r="N321" s="24">
        <f t="shared" si="957"/>
        <v>0</v>
      </c>
      <c r="O321" s="24"/>
      <c r="P321" s="24">
        <f t="shared" si="850"/>
        <v>0</v>
      </c>
      <c r="Q321" s="63"/>
      <c r="R321" s="24"/>
      <c r="S321" s="24">
        <v>0</v>
      </c>
      <c r="T321" s="24"/>
      <c r="U321" s="24">
        <f t="shared" si="851"/>
        <v>0</v>
      </c>
      <c r="V321" s="63"/>
      <c r="W321" s="24"/>
      <c r="X321" s="24">
        <v>0</v>
      </c>
      <c r="Y321" s="24"/>
      <c r="Z321" s="24">
        <f t="shared" si="852"/>
        <v>0</v>
      </c>
      <c r="AA321" s="63"/>
      <c r="AB321" s="24">
        <f t="shared" ref="AB321:AC321" si="958">INDEX($R321:$T321,1,MATCH(AB$8,$R$8:$T$8,0))-INDEX($W321:$Y321,1,MATCH(AB$8,$W$8:$Y$8,0))</f>
        <v>0</v>
      </c>
      <c r="AC321" s="24">
        <f t="shared" si="958"/>
        <v>0</v>
      </c>
      <c r="AD321" s="24"/>
      <c r="AE321" s="24">
        <f t="shared" si="854"/>
        <v>0</v>
      </c>
      <c r="AF321" s="63"/>
      <c r="AG321" s="24"/>
      <c r="AH321" s="24">
        <v>0</v>
      </c>
      <c r="AI321" s="24"/>
      <c r="AJ321" s="24">
        <f t="shared" si="855"/>
        <v>0</v>
      </c>
      <c r="AK321" s="63"/>
      <c r="AL321" s="24"/>
      <c r="AM321" s="24">
        <v>0</v>
      </c>
      <c r="AN321" s="24"/>
      <c r="AO321" s="24">
        <f t="shared" si="856"/>
        <v>0</v>
      </c>
      <c r="AP321" s="63"/>
      <c r="AQ321" s="24"/>
      <c r="AR321" s="24">
        <v>0</v>
      </c>
      <c r="AS321" s="24"/>
      <c r="AT321" s="24">
        <f t="shared" si="857"/>
        <v>0</v>
      </c>
      <c r="AU321" s="63"/>
      <c r="AV321" s="24"/>
      <c r="AW321" s="24">
        <v>0</v>
      </c>
      <c r="AX321" s="36"/>
      <c r="AY321" s="24">
        <f t="shared" si="858"/>
        <v>0</v>
      </c>
      <c r="AZ321" s="64"/>
    </row>
    <row r="322" spans="1:52" ht="12" hidden="1" customHeight="1" x14ac:dyDescent="0.3">
      <c r="A322" s="50">
        <v>195</v>
      </c>
      <c r="B322" s="50" t="s">
        <v>298</v>
      </c>
      <c r="C322" s="24"/>
      <c r="D322" s="24">
        <v>0</v>
      </c>
      <c r="E322" s="24"/>
      <c r="F322" s="24">
        <f t="shared" si="847"/>
        <v>0</v>
      </c>
      <c r="G322" s="63"/>
      <c r="H322" s="24"/>
      <c r="I322" s="24">
        <v>0</v>
      </c>
      <c r="J322" s="24"/>
      <c r="K322" s="24">
        <f t="shared" si="848"/>
        <v>0</v>
      </c>
      <c r="L322" s="63"/>
      <c r="M322" s="24">
        <f t="shared" ref="M322:N322" si="959">INDEX($C322:$E322,1,MATCH(M$8,$C$8:$E$8,0))-INDEX($H322:$J322,1,MATCH(M$8,$H$8:$J$8,0))</f>
        <v>0</v>
      </c>
      <c r="N322" s="24">
        <f t="shared" si="959"/>
        <v>0</v>
      </c>
      <c r="O322" s="24"/>
      <c r="P322" s="24">
        <f t="shared" si="850"/>
        <v>0</v>
      </c>
      <c r="Q322" s="63"/>
      <c r="R322" s="24"/>
      <c r="S322" s="24">
        <v>0</v>
      </c>
      <c r="T322" s="24"/>
      <c r="U322" s="24">
        <f t="shared" si="851"/>
        <v>0</v>
      </c>
      <c r="V322" s="63"/>
      <c r="W322" s="24"/>
      <c r="X322" s="24">
        <v>0</v>
      </c>
      <c r="Y322" s="24"/>
      <c r="Z322" s="24">
        <f t="shared" si="852"/>
        <v>0</v>
      </c>
      <c r="AA322" s="63"/>
      <c r="AB322" s="24">
        <f t="shared" ref="AB322:AC322" si="960">INDEX($R322:$T322,1,MATCH(AB$8,$R$8:$T$8,0))-INDEX($W322:$Y322,1,MATCH(AB$8,$W$8:$Y$8,0))</f>
        <v>0</v>
      </c>
      <c r="AC322" s="24">
        <f t="shared" si="960"/>
        <v>0</v>
      </c>
      <c r="AD322" s="24"/>
      <c r="AE322" s="24">
        <f t="shared" si="854"/>
        <v>0</v>
      </c>
      <c r="AF322" s="63"/>
      <c r="AG322" s="24"/>
      <c r="AH322" s="24">
        <v>0</v>
      </c>
      <c r="AI322" s="24"/>
      <c r="AJ322" s="24">
        <f t="shared" si="855"/>
        <v>0</v>
      </c>
      <c r="AK322" s="63"/>
      <c r="AL322" s="24"/>
      <c r="AM322" s="24">
        <v>0</v>
      </c>
      <c r="AN322" s="24"/>
      <c r="AO322" s="24">
        <f t="shared" si="856"/>
        <v>0</v>
      </c>
      <c r="AP322" s="63"/>
      <c r="AQ322" s="24"/>
      <c r="AR322" s="24">
        <v>0</v>
      </c>
      <c r="AS322" s="24"/>
      <c r="AT322" s="24">
        <f t="shared" si="857"/>
        <v>0</v>
      </c>
      <c r="AU322" s="63"/>
      <c r="AV322" s="24"/>
      <c r="AW322" s="24">
        <v>0</v>
      </c>
      <c r="AX322" s="36"/>
      <c r="AY322" s="24">
        <f t="shared" si="858"/>
        <v>0</v>
      </c>
      <c r="AZ322" s="64"/>
    </row>
    <row r="323" spans="1:52" ht="12" hidden="1" customHeight="1" x14ac:dyDescent="0.3">
      <c r="A323" s="50">
        <v>196</v>
      </c>
      <c r="B323" s="50" t="s">
        <v>299</v>
      </c>
      <c r="C323" s="24"/>
      <c r="D323" s="24">
        <v>0</v>
      </c>
      <c r="E323" s="24"/>
      <c r="F323" s="24">
        <f t="shared" si="847"/>
        <v>0</v>
      </c>
      <c r="G323" s="63"/>
      <c r="H323" s="24"/>
      <c r="I323" s="24">
        <v>0</v>
      </c>
      <c r="J323" s="24"/>
      <c r="K323" s="24">
        <f t="shared" si="848"/>
        <v>0</v>
      </c>
      <c r="L323" s="63"/>
      <c r="M323" s="24">
        <f t="shared" ref="M323:N323" si="961">INDEX($C323:$E323,1,MATCH(M$8,$C$8:$E$8,0))-INDEX($H323:$J323,1,MATCH(M$8,$H$8:$J$8,0))</f>
        <v>0</v>
      </c>
      <c r="N323" s="24">
        <f t="shared" si="961"/>
        <v>0</v>
      </c>
      <c r="O323" s="24"/>
      <c r="P323" s="24">
        <f t="shared" si="850"/>
        <v>0</v>
      </c>
      <c r="Q323" s="63"/>
      <c r="R323" s="24"/>
      <c r="S323" s="24">
        <v>0</v>
      </c>
      <c r="T323" s="24"/>
      <c r="U323" s="24">
        <f t="shared" si="851"/>
        <v>0</v>
      </c>
      <c r="V323" s="63"/>
      <c r="W323" s="24"/>
      <c r="X323" s="24">
        <v>0</v>
      </c>
      <c r="Y323" s="24"/>
      <c r="Z323" s="24">
        <f t="shared" si="852"/>
        <v>0</v>
      </c>
      <c r="AA323" s="63"/>
      <c r="AB323" s="24">
        <f t="shared" ref="AB323:AC323" si="962">INDEX($R323:$T323,1,MATCH(AB$8,$R$8:$T$8,0))-INDEX($W323:$Y323,1,MATCH(AB$8,$W$8:$Y$8,0))</f>
        <v>0</v>
      </c>
      <c r="AC323" s="24">
        <f t="shared" si="962"/>
        <v>0</v>
      </c>
      <c r="AD323" s="24"/>
      <c r="AE323" s="24">
        <f t="shared" si="854"/>
        <v>0</v>
      </c>
      <c r="AF323" s="63"/>
      <c r="AG323" s="24"/>
      <c r="AH323" s="24">
        <v>0</v>
      </c>
      <c r="AI323" s="24"/>
      <c r="AJ323" s="24">
        <f t="shared" si="855"/>
        <v>0</v>
      </c>
      <c r="AK323" s="63"/>
      <c r="AL323" s="24"/>
      <c r="AM323" s="24">
        <v>0</v>
      </c>
      <c r="AN323" s="24"/>
      <c r="AO323" s="24">
        <f t="shared" si="856"/>
        <v>0</v>
      </c>
      <c r="AP323" s="63"/>
      <c r="AQ323" s="24"/>
      <c r="AR323" s="24">
        <v>0</v>
      </c>
      <c r="AS323" s="24"/>
      <c r="AT323" s="24">
        <f t="shared" si="857"/>
        <v>0</v>
      </c>
      <c r="AU323" s="63"/>
      <c r="AV323" s="24"/>
      <c r="AW323" s="24">
        <v>0</v>
      </c>
      <c r="AX323" s="36"/>
      <c r="AY323" s="24">
        <f t="shared" si="858"/>
        <v>0</v>
      </c>
      <c r="AZ323" s="64"/>
    </row>
    <row r="324" spans="1:52" ht="12" hidden="1" customHeight="1" x14ac:dyDescent="0.3">
      <c r="A324" s="50">
        <v>198</v>
      </c>
      <c r="B324" s="50" t="s">
        <v>300</v>
      </c>
      <c r="C324" s="24"/>
      <c r="D324" s="24">
        <v>0</v>
      </c>
      <c r="E324" s="24"/>
      <c r="F324" s="24">
        <f t="shared" si="847"/>
        <v>0</v>
      </c>
      <c r="G324" s="63"/>
      <c r="H324" s="24"/>
      <c r="I324" s="24">
        <v>0</v>
      </c>
      <c r="J324" s="24"/>
      <c r="K324" s="24">
        <f t="shared" si="848"/>
        <v>0</v>
      </c>
      <c r="L324" s="63"/>
      <c r="M324" s="24">
        <f t="shared" ref="M324:N324" si="963">INDEX($C324:$E324,1,MATCH(M$8,$C$8:$E$8,0))-INDEX($H324:$J324,1,MATCH(M$8,$H$8:$J$8,0))</f>
        <v>0</v>
      </c>
      <c r="N324" s="24">
        <f t="shared" si="963"/>
        <v>0</v>
      </c>
      <c r="O324" s="24"/>
      <c r="P324" s="24">
        <f t="shared" si="850"/>
        <v>0</v>
      </c>
      <c r="Q324" s="63"/>
      <c r="R324" s="24"/>
      <c r="S324" s="24">
        <v>0</v>
      </c>
      <c r="T324" s="24"/>
      <c r="U324" s="24">
        <f t="shared" si="851"/>
        <v>0</v>
      </c>
      <c r="V324" s="63"/>
      <c r="W324" s="24"/>
      <c r="X324" s="24">
        <v>0</v>
      </c>
      <c r="Y324" s="24"/>
      <c r="Z324" s="24">
        <f t="shared" si="852"/>
        <v>0</v>
      </c>
      <c r="AA324" s="63"/>
      <c r="AB324" s="24">
        <f t="shared" ref="AB324:AC324" si="964">INDEX($R324:$T324,1,MATCH(AB$8,$R$8:$T$8,0))-INDEX($W324:$Y324,1,MATCH(AB$8,$W$8:$Y$8,0))</f>
        <v>0</v>
      </c>
      <c r="AC324" s="24">
        <f t="shared" si="964"/>
        <v>0</v>
      </c>
      <c r="AD324" s="24"/>
      <c r="AE324" s="24">
        <f t="shared" si="854"/>
        <v>0</v>
      </c>
      <c r="AF324" s="63"/>
      <c r="AG324" s="24"/>
      <c r="AH324" s="24">
        <v>0</v>
      </c>
      <c r="AI324" s="24"/>
      <c r="AJ324" s="24">
        <f t="shared" si="855"/>
        <v>0</v>
      </c>
      <c r="AK324" s="63"/>
      <c r="AL324" s="24"/>
      <c r="AM324" s="24">
        <v>0</v>
      </c>
      <c r="AN324" s="24"/>
      <c r="AO324" s="24">
        <f t="shared" si="856"/>
        <v>0</v>
      </c>
      <c r="AP324" s="63"/>
      <c r="AQ324" s="24"/>
      <c r="AR324" s="24">
        <v>0</v>
      </c>
      <c r="AS324" s="24"/>
      <c r="AT324" s="24">
        <f t="shared" si="857"/>
        <v>0</v>
      </c>
      <c r="AU324" s="63"/>
      <c r="AV324" s="24"/>
      <c r="AW324" s="24">
        <v>0</v>
      </c>
      <c r="AX324" s="36"/>
      <c r="AY324" s="24">
        <f t="shared" si="858"/>
        <v>0</v>
      </c>
      <c r="AZ324" s="64"/>
    </row>
    <row r="325" spans="1:52" ht="12" hidden="1" customHeight="1" x14ac:dyDescent="0.3">
      <c r="A325" s="50">
        <v>199</v>
      </c>
      <c r="B325" s="50" t="s">
        <v>301</v>
      </c>
      <c r="C325" s="24"/>
      <c r="D325" s="24">
        <v>0</v>
      </c>
      <c r="E325" s="24"/>
      <c r="F325" s="24">
        <f t="shared" si="847"/>
        <v>0</v>
      </c>
      <c r="G325" s="63"/>
      <c r="H325" s="24"/>
      <c r="I325" s="24">
        <v>0</v>
      </c>
      <c r="J325" s="24"/>
      <c r="K325" s="24">
        <f t="shared" si="848"/>
        <v>0</v>
      </c>
      <c r="L325" s="63"/>
      <c r="M325" s="24">
        <f t="shared" ref="M325:N325" si="965">INDEX($C325:$E325,1,MATCH(M$8,$C$8:$E$8,0))-INDEX($H325:$J325,1,MATCH(M$8,$H$8:$J$8,0))</f>
        <v>0</v>
      </c>
      <c r="N325" s="24">
        <f t="shared" si="965"/>
        <v>0</v>
      </c>
      <c r="O325" s="24"/>
      <c r="P325" s="24">
        <f t="shared" si="850"/>
        <v>0</v>
      </c>
      <c r="Q325" s="63"/>
      <c r="R325" s="24"/>
      <c r="S325" s="24">
        <v>0</v>
      </c>
      <c r="T325" s="24"/>
      <c r="U325" s="24">
        <f t="shared" si="851"/>
        <v>0</v>
      </c>
      <c r="V325" s="63"/>
      <c r="W325" s="24"/>
      <c r="X325" s="24">
        <v>0</v>
      </c>
      <c r="Y325" s="24"/>
      <c r="Z325" s="24">
        <f t="shared" si="852"/>
        <v>0</v>
      </c>
      <c r="AA325" s="63"/>
      <c r="AB325" s="24">
        <f t="shared" ref="AB325:AC325" si="966">INDEX($R325:$T325,1,MATCH(AB$8,$R$8:$T$8,0))-INDEX($W325:$Y325,1,MATCH(AB$8,$W$8:$Y$8,0))</f>
        <v>0</v>
      </c>
      <c r="AC325" s="24">
        <f t="shared" si="966"/>
        <v>0</v>
      </c>
      <c r="AD325" s="24"/>
      <c r="AE325" s="24">
        <f t="shared" si="854"/>
        <v>0</v>
      </c>
      <c r="AF325" s="63"/>
      <c r="AG325" s="24"/>
      <c r="AH325" s="24">
        <v>0</v>
      </c>
      <c r="AI325" s="24"/>
      <c r="AJ325" s="24">
        <f t="shared" si="855"/>
        <v>0</v>
      </c>
      <c r="AK325" s="63"/>
      <c r="AL325" s="24"/>
      <c r="AM325" s="24">
        <v>0</v>
      </c>
      <c r="AN325" s="24"/>
      <c r="AO325" s="24">
        <f t="shared" si="856"/>
        <v>0</v>
      </c>
      <c r="AP325" s="63"/>
      <c r="AQ325" s="24"/>
      <c r="AR325" s="24">
        <v>0</v>
      </c>
      <c r="AS325" s="24"/>
      <c r="AT325" s="24">
        <f t="shared" si="857"/>
        <v>0</v>
      </c>
      <c r="AU325" s="63"/>
      <c r="AV325" s="24"/>
      <c r="AW325" s="24">
        <v>0</v>
      </c>
      <c r="AX325" s="36"/>
      <c r="AY325" s="24">
        <f t="shared" si="858"/>
        <v>0</v>
      </c>
      <c r="AZ325" s="64"/>
    </row>
    <row r="326" spans="1:52" ht="12" hidden="1" customHeight="1" x14ac:dyDescent="0.3">
      <c r="A326" s="50"/>
      <c r="B326" s="50"/>
      <c r="C326" s="24"/>
      <c r="D326" s="24"/>
      <c r="E326" s="24"/>
      <c r="F326" s="24"/>
      <c r="G326" s="63"/>
      <c r="H326" s="24"/>
      <c r="I326" s="24"/>
      <c r="J326" s="24"/>
      <c r="K326" s="24"/>
      <c r="L326" s="63"/>
      <c r="M326" s="24"/>
      <c r="N326" s="24"/>
      <c r="O326" s="24"/>
      <c r="P326" s="24"/>
      <c r="Q326" s="63"/>
      <c r="R326" s="24"/>
      <c r="S326" s="24"/>
      <c r="T326" s="24"/>
      <c r="U326" s="24"/>
      <c r="V326" s="63"/>
      <c r="W326" s="24"/>
      <c r="X326" s="24"/>
      <c r="Y326" s="24"/>
      <c r="Z326" s="24"/>
      <c r="AA326" s="63"/>
      <c r="AB326" s="24"/>
      <c r="AC326" s="24"/>
      <c r="AD326" s="24"/>
      <c r="AE326" s="24"/>
      <c r="AF326" s="63"/>
      <c r="AG326" s="24"/>
      <c r="AH326" s="24"/>
      <c r="AI326" s="24"/>
      <c r="AJ326" s="24"/>
      <c r="AK326" s="63"/>
      <c r="AL326" s="24"/>
      <c r="AM326" s="24"/>
      <c r="AN326" s="24"/>
      <c r="AO326" s="24"/>
      <c r="AP326" s="63"/>
      <c r="AQ326" s="24"/>
      <c r="AR326" s="24"/>
      <c r="AS326" s="24"/>
      <c r="AT326" s="24"/>
      <c r="AU326" s="63"/>
      <c r="AV326" s="24"/>
      <c r="AW326" s="24"/>
      <c r="AX326" s="36"/>
      <c r="AY326" s="24"/>
      <c r="AZ326" s="64"/>
    </row>
    <row r="327" spans="1:52" ht="12" customHeight="1" x14ac:dyDescent="0.3">
      <c r="A327" s="48"/>
      <c r="B327" s="49" t="s">
        <v>302</v>
      </c>
      <c r="C327" s="53">
        <f t="shared" ref="C327:D327" si="967">SUM(C271:C326)</f>
        <v>0</v>
      </c>
      <c r="D327" s="53">
        <f t="shared" si="967"/>
        <v>2307656.6475268812</v>
      </c>
      <c r="E327" s="53"/>
      <c r="F327" s="53">
        <f>SUM(C327:E327)</f>
        <v>2307656.6475268812</v>
      </c>
      <c r="G327" s="79"/>
      <c r="H327" s="53">
        <f t="shared" ref="H327:I327" si="968">SUM(H271:H326)</f>
        <v>0</v>
      </c>
      <c r="I327" s="53">
        <f t="shared" si="968"/>
        <v>2306156.6475268812</v>
      </c>
      <c r="J327" s="53"/>
      <c r="K327" s="53">
        <f>SUM(H327:J327)</f>
        <v>2306156.6475268812</v>
      </c>
      <c r="L327" s="79"/>
      <c r="M327" s="53">
        <f t="shared" ref="M327:N327" si="969">INDEX($C327:$E327,1,MATCH(M$8,$C$8:$E$8,0))-INDEX($H327:$J327,1,MATCH(M$8,$H$8:$J$8,0))</f>
        <v>0</v>
      </c>
      <c r="N327" s="53">
        <f t="shared" si="969"/>
        <v>1500</v>
      </c>
      <c r="O327" s="53"/>
      <c r="P327" s="53">
        <f>SUM(M327:O327)</f>
        <v>1500</v>
      </c>
      <c r="Q327" s="79"/>
      <c r="R327" s="53">
        <f t="shared" ref="R327:S327" si="970">SUM(R271:R326)</f>
        <v>0</v>
      </c>
      <c r="S327" s="53">
        <f t="shared" si="970"/>
        <v>2311748.6403999999</v>
      </c>
      <c r="T327" s="53"/>
      <c r="U327" s="53">
        <f>SUM(R327:T327)</f>
        <v>2311748.6403999999</v>
      </c>
      <c r="V327" s="79"/>
      <c r="W327" s="53">
        <f t="shared" ref="W327:X327" si="971">SUM(W271:W326)</f>
        <v>0</v>
      </c>
      <c r="X327" s="53">
        <f t="shared" si="971"/>
        <v>2587711.8475000001</v>
      </c>
      <c r="Y327" s="53"/>
      <c r="Z327" s="53">
        <f>SUM(W327:Y327)</f>
        <v>2587711.8475000001</v>
      </c>
      <c r="AA327" s="79"/>
      <c r="AB327" s="53">
        <f t="shared" ref="AB327:AC327" si="972">INDEX($R327:$T327,1,MATCH(AB$8,$R$8:$T$8,0))-INDEX($W327:$Y327,1,MATCH(AB$8,$W$8:$Y$8,0))</f>
        <v>0</v>
      </c>
      <c r="AC327" s="53">
        <f t="shared" si="972"/>
        <v>-275963.20710000023</v>
      </c>
      <c r="AD327" s="53"/>
      <c r="AE327" s="53">
        <f>SUM(AB327:AD327)</f>
        <v>-275963.20710000023</v>
      </c>
      <c r="AF327" s="79"/>
      <c r="AG327" s="53">
        <f t="shared" ref="AG327:AH327" si="973">SUM(AG271:AG326)</f>
        <v>0</v>
      </c>
      <c r="AH327" s="53">
        <f t="shared" si="973"/>
        <v>2665343.2029249999</v>
      </c>
      <c r="AI327" s="53"/>
      <c r="AJ327" s="53">
        <f>SUM(AG327:AI327)</f>
        <v>2665343.2029249999</v>
      </c>
      <c r="AK327" s="79"/>
      <c r="AL327" s="53">
        <f t="shared" ref="AL327:AM327" si="974">SUM(AL271:AL326)</f>
        <v>0</v>
      </c>
      <c r="AM327" s="53">
        <f t="shared" si="974"/>
        <v>2745303.4990127501</v>
      </c>
      <c r="AN327" s="53"/>
      <c r="AO327" s="53">
        <f>SUM(AL327:AN327)</f>
        <v>2745303.4990127501</v>
      </c>
      <c r="AP327" s="79"/>
      <c r="AQ327" s="53">
        <f t="shared" ref="AQ327:AR327" si="975">SUM(AQ271:AQ326)</f>
        <v>0</v>
      </c>
      <c r="AR327" s="53">
        <f t="shared" si="975"/>
        <v>2827662.6039831317</v>
      </c>
      <c r="AS327" s="53"/>
      <c r="AT327" s="53">
        <f>SUM(AQ327:AS327)</f>
        <v>2827662.6039831317</v>
      </c>
      <c r="AU327" s="79"/>
      <c r="AV327" s="53">
        <f t="shared" ref="AV327:AW327" si="976">SUM(AV271:AV326)</f>
        <v>0</v>
      </c>
      <c r="AW327" s="53">
        <f t="shared" si="976"/>
        <v>2912492.4821026265</v>
      </c>
      <c r="AX327" s="80"/>
      <c r="AY327" s="53">
        <f>SUM(AV327:AX327)</f>
        <v>2912492.4821026265</v>
      </c>
      <c r="AZ327" s="81"/>
    </row>
    <row r="328" spans="1:52" ht="12" customHeight="1" x14ac:dyDescent="0.3">
      <c r="A328" s="48"/>
      <c r="B328" s="49"/>
      <c r="C328" s="24"/>
      <c r="D328" s="24"/>
      <c r="E328" s="24"/>
      <c r="F328" s="24"/>
      <c r="G328" s="63"/>
      <c r="H328" s="24"/>
      <c r="I328" s="24"/>
      <c r="J328" s="24"/>
      <c r="K328" s="24"/>
      <c r="L328" s="63"/>
      <c r="M328" s="24"/>
      <c r="N328" s="24"/>
      <c r="O328" s="24"/>
      <c r="P328" s="24"/>
      <c r="Q328" s="63"/>
      <c r="R328" s="24"/>
      <c r="S328" s="24"/>
      <c r="T328" s="24"/>
      <c r="U328" s="24"/>
      <c r="V328" s="63"/>
      <c r="W328" s="24"/>
      <c r="X328" s="24"/>
      <c r="Y328" s="24"/>
      <c r="Z328" s="24"/>
      <c r="AA328" s="63"/>
      <c r="AB328" s="24"/>
      <c r="AC328" s="24"/>
      <c r="AD328" s="24"/>
      <c r="AE328" s="24"/>
      <c r="AF328" s="63"/>
      <c r="AG328" s="24"/>
      <c r="AH328" s="24"/>
      <c r="AI328" s="24"/>
      <c r="AJ328" s="24"/>
      <c r="AK328" s="63"/>
      <c r="AL328" s="24"/>
      <c r="AM328" s="24"/>
      <c r="AN328" s="24"/>
      <c r="AO328" s="24"/>
      <c r="AP328" s="63"/>
      <c r="AQ328" s="24"/>
      <c r="AR328" s="24"/>
      <c r="AS328" s="24"/>
      <c r="AT328" s="24"/>
      <c r="AU328" s="63"/>
      <c r="AV328" s="24"/>
      <c r="AW328" s="24"/>
      <c r="AX328" s="36"/>
      <c r="AY328" s="24"/>
      <c r="AZ328" s="64"/>
    </row>
    <row r="329" spans="1:52" ht="12" customHeight="1" x14ac:dyDescent="0.3">
      <c r="A329" s="49" t="s">
        <v>27</v>
      </c>
      <c r="B329" s="20"/>
      <c r="C329" s="24"/>
      <c r="D329" s="24"/>
      <c r="E329" s="24"/>
      <c r="F329" s="24"/>
      <c r="G329" s="63"/>
      <c r="H329" s="24"/>
      <c r="I329" s="24"/>
      <c r="J329" s="24"/>
      <c r="K329" s="24"/>
      <c r="L329" s="63"/>
      <c r="M329" s="24"/>
      <c r="N329" s="24"/>
      <c r="O329" s="24"/>
      <c r="P329" s="24"/>
      <c r="Q329" s="63"/>
      <c r="R329" s="24"/>
      <c r="S329" s="24"/>
      <c r="T329" s="24"/>
      <c r="U329" s="24"/>
      <c r="V329" s="63"/>
      <c r="W329" s="24"/>
      <c r="X329" s="24"/>
      <c r="Y329" s="24"/>
      <c r="Z329" s="24"/>
      <c r="AA329" s="63"/>
      <c r="AB329" s="24"/>
      <c r="AC329" s="24"/>
      <c r="AD329" s="24"/>
      <c r="AE329" s="24"/>
      <c r="AF329" s="63"/>
      <c r="AG329" s="24"/>
      <c r="AH329" s="24"/>
      <c r="AI329" s="24"/>
      <c r="AJ329" s="24"/>
      <c r="AK329" s="63"/>
      <c r="AL329" s="24"/>
      <c r="AM329" s="24"/>
      <c r="AN329" s="24"/>
      <c r="AO329" s="24"/>
      <c r="AP329" s="63"/>
      <c r="AQ329" s="24"/>
      <c r="AR329" s="24"/>
      <c r="AS329" s="24"/>
      <c r="AT329" s="24"/>
      <c r="AU329" s="63"/>
      <c r="AV329" s="24"/>
      <c r="AW329" s="24"/>
      <c r="AX329" s="36"/>
      <c r="AY329" s="24"/>
      <c r="AZ329" s="64"/>
    </row>
    <row r="330" spans="1:52" ht="12" hidden="1" customHeight="1" x14ac:dyDescent="0.3">
      <c r="A330" s="50" t="s">
        <v>74</v>
      </c>
      <c r="B330" s="50"/>
      <c r="C330" s="24"/>
      <c r="D330" s="24"/>
      <c r="E330" s="24"/>
      <c r="F330" s="24">
        <f t="shared" ref="F330:F344" si="977">SUM(C330:E330)</f>
        <v>0</v>
      </c>
      <c r="G330" s="63"/>
      <c r="H330" s="24"/>
      <c r="I330" s="24"/>
      <c r="J330" s="24"/>
      <c r="K330" s="24">
        <f t="shared" ref="K330:K344" si="978">SUM(H330:J330)</f>
        <v>0</v>
      </c>
      <c r="L330" s="63"/>
      <c r="M330" s="24">
        <f t="shared" ref="M330:N330" si="979">INDEX($C330:$E330,1,MATCH(M$8,$C$8:$E$8,0))-INDEX($H330:$J330,1,MATCH(M$8,$H$8:$J$8,0))</f>
        <v>0</v>
      </c>
      <c r="N330" s="24">
        <f t="shared" si="979"/>
        <v>0</v>
      </c>
      <c r="O330" s="24"/>
      <c r="P330" s="24">
        <f t="shared" ref="P330:P344" si="980">SUM(M330:O330)</f>
        <v>0</v>
      </c>
      <c r="Q330" s="63"/>
      <c r="R330" s="24"/>
      <c r="S330" s="24"/>
      <c r="T330" s="24"/>
      <c r="U330" s="24">
        <f t="shared" ref="U330:U344" si="981">SUM(R330:T330)</f>
        <v>0</v>
      </c>
      <c r="V330" s="63"/>
      <c r="W330" s="24"/>
      <c r="X330" s="24"/>
      <c r="Y330" s="24"/>
      <c r="Z330" s="24">
        <f t="shared" ref="Z330:Z344" si="982">SUM(W330:Y330)</f>
        <v>0</v>
      </c>
      <c r="AA330" s="63"/>
      <c r="AB330" s="24">
        <f t="shared" ref="AB330:AC330" si="983">INDEX($R330:$T330,1,MATCH(AB$8,$R$8:$T$8,0))-INDEX($W330:$Y330,1,MATCH(AB$8,$W$8:$Y$8,0))</f>
        <v>0</v>
      </c>
      <c r="AC330" s="24">
        <f t="shared" si="983"/>
        <v>0</v>
      </c>
      <c r="AD330" s="24"/>
      <c r="AE330" s="24">
        <f t="shared" ref="AE330:AE344" si="984">SUM(AB330:AD330)</f>
        <v>0</v>
      </c>
      <c r="AF330" s="63"/>
      <c r="AG330" s="24"/>
      <c r="AH330" s="24"/>
      <c r="AI330" s="24"/>
      <c r="AJ330" s="24">
        <f t="shared" ref="AJ330:AJ344" si="985">SUM(AG330:AI330)</f>
        <v>0</v>
      </c>
      <c r="AK330" s="63"/>
      <c r="AL330" s="24"/>
      <c r="AM330" s="24"/>
      <c r="AN330" s="24"/>
      <c r="AO330" s="24">
        <f t="shared" ref="AO330:AO344" si="986">SUM(AL330:AN330)</f>
        <v>0</v>
      </c>
      <c r="AP330" s="63"/>
      <c r="AQ330" s="24"/>
      <c r="AR330" s="24"/>
      <c r="AS330" s="24"/>
      <c r="AT330" s="24">
        <f t="shared" ref="AT330:AT344" si="987">SUM(AQ330:AS330)</f>
        <v>0</v>
      </c>
      <c r="AU330" s="63"/>
      <c r="AV330" s="24"/>
      <c r="AW330" s="24"/>
      <c r="AX330" s="36"/>
      <c r="AY330" s="24">
        <f t="shared" ref="AY330:AY344" si="988">SUM(AV330:AX330)</f>
        <v>0</v>
      </c>
      <c r="AZ330" s="64"/>
    </row>
    <row r="331" spans="1:52" ht="12" hidden="1" customHeight="1" x14ac:dyDescent="0.3">
      <c r="A331" s="50">
        <v>200</v>
      </c>
      <c r="B331" s="50" t="s">
        <v>303</v>
      </c>
      <c r="C331" s="24"/>
      <c r="D331" s="24"/>
      <c r="E331" s="24"/>
      <c r="F331" s="24">
        <f t="shared" si="977"/>
        <v>0</v>
      </c>
      <c r="G331" s="63"/>
      <c r="H331" s="24"/>
      <c r="I331" s="24"/>
      <c r="J331" s="24"/>
      <c r="K331" s="24">
        <f t="shared" si="978"/>
        <v>0</v>
      </c>
      <c r="L331" s="63"/>
      <c r="M331" s="24">
        <f t="shared" ref="M331:N331" si="989">INDEX($C331:$E331,1,MATCH(M$8,$C$8:$E$8,0))-INDEX($H331:$J331,1,MATCH(M$8,$H$8:$J$8,0))</f>
        <v>0</v>
      </c>
      <c r="N331" s="24">
        <f t="shared" si="989"/>
        <v>0</v>
      </c>
      <c r="O331" s="24"/>
      <c r="P331" s="24">
        <f t="shared" si="980"/>
        <v>0</v>
      </c>
      <c r="Q331" s="63"/>
      <c r="R331" s="24"/>
      <c r="S331" s="24"/>
      <c r="T331" s="24"/>
      <c r="U331" s="24">
        <f t="shared" si="981"/>
        <v>0</v>
      </c>
      <c r="V331" s="63"/>
      <c r="W331" s="24"/>
      <c r="X331" s="24"/>
      <c r="Y331" s="24"/>
      <c r="Z331" s="24">
        <f t="shared" si="982"/>
        <v>0</v>
      </c>
      <c r="AA331" s="63"/>
      <c r="AB331" s="24">
        <f t="shared" ref="AB331:AC331" si="990">INDEX($R331:$T331,1,MATCH(AB$8,$R$8:$T$8,0))-INDEX($W331:$Y331,1,MATCH(AB$8,$W$8:$Y$8,0))</f>
        <v>0</v>
      </c>
      <c r="AC331" s="24">
        <f t="shared" si="990"/>
        <v>0</v>
      </c>
      <c r="AD331" s="24"/>
      <c r="AE331" s="24">
        <f t="shared" si="984"/>
        <v>0</v>
      </c>
      <c r="AF331" s="63"/>
      <c r="AG331" s="24"/>
      <c r="AH331" s="24"/>
      <c r="AI331" s="24"/>
      <c r="AJ331" s="24">
        <f t="shared" si="985"/>
        <v>0</v>
      </c>
      <c r="AK331" s="63"/>
      <c r="AL331" s="24"/>
      <c r="AM331" s="24"/>
      <c r="AN331" s="24"/>
      <c r="AO331" s="24">
        <f t="shared" si="986"/>
        <v>0</v>
      </c>
      <c r="AP331" s="63"/>
      <c r="AQ331" s="24"/>
      <c r="AR331" s="24"/>
      <c r="AS331" s="24"/>
      <c r="AT331" s="24">
        <f t="shared" si="987"/>
        <v>0</v>
      </c>
      <c r="AU331" s="63"/>
      <c r="AV331" s="24"/>
      <c r="AW331" s="24"/>
      <c r="AX331" s="36"/>
      <c r="AY331" s="24">
        <f t="shared" si="988"/>
        <v>0</v>
      </c>
      <c r="AZ331" s="64"/>
    </row>
    <row r="332" spans="1:52" ht="12" customHeight="1" x14ac:dyDescent="0.3">
      <c r="A332" s="50">
        <v>201</v>
      </c>
      <c r="B332" s="50" t="s">
        <v>304</v>
      </c>
      <c r="C332" s="24"/>
      <c r="D332" s="24">
        <v>143074.71214666701</v>
      </c>
      <c r="E332" s="24"/>
      <c r="F332" s="24">
        <f t="shared" si="977"/>
        <v>143074.71214666701</v>
      </c>
      <c r="G332" s="63"/>
      <c r="H332" s="24"/>
      <c r="I332" s="24">
        <v>142981.71214666701</v>
      </c>
      <c r="J332" s="24"/>
      <c r="K332" s="24">
        <f t="shared" si="978"/>
        <v>142981.71214666701</v>
      </c>
      <c r="L332" s="63"/>
      <c r="M332" s="24">
        <f t="shared" ref="M332:N332" si="991">INDEX($C332:$E332,1,MATCH(M$8,$C$8:$E$8,0))-INDEX($H332:$J332,1,MATCH(M$8,$H$8:$J$8,0))</f>
        <v>0</v>
      </c>
      <c r="N332" s="24">
        <f t="shared" si="991"/>
        <v>93</v>
      </c>
      <c r="O332" s="24"/>
      <c r="P332" s="24">
        <f t="shared" si="980"/>
        <v>93</v>
      </c>
      <c r="Q332" s="63"/>
      <c r="R332" s="24"/>
      <c r="S332" s="24">
        <v>143328.41570479999</v>
      </c>
      <c r="T332" s="24"/>
      <c r="U332" s="24">
        <f t="shared" si="981"/>
        <v>143328.41570479999</v>
      </c>
      <c r="V332" s="63"/>
      <c r="W332" s="24"/>
      <c r="X332" s="24">
        <v>160438.13454500001</v>
      </c>
      <c r="Y332" s="24"/>
      <c r="Z332" s="24">
        <f t="shared" si="982"/>
        <v>160438.13454500001</v>
      </c>
      <c r="AA332" s="63"/>
      <c r="AB332" s="24">
        <f t="shared" ref="AB332:AC332" si="992">INDEX($R332:$T332,1,MATCH(AB$8,$R$8:$T$8,0))-INDEX($W332:$Y332,1,MATCH(AB$8,$W$8:$Y$8,0))</f>
        <v>0</v>
      </c>
      <c r="AC332" s="24">
        <f t="shared" si="992"/>
        <v>-17109.718840200017</v>
      </c>
      <c r="AD332" s="24"/>
      <c r="AE332" s="24">
        <f t="shared" si="984"/>
        <v>-17109.718840200017</v>
      </c>
      <c r="AF332" s="63"/>
      <c r="AG332" s="24"/>
      <c r="AH332" s="24">
        <v>165251.27858134999</v>
      </c>
      <c r="AI332" s="24"/>
      <c r="AJ332" s="24">
        <f t="shared" si="985"/>
        <v>165251.27858134999</v>
      </c>
      <c r="AK332" s="63"/>
      <c r="AL332" s="24"/>
      <c r="AM332" s="24">
        <v>170208.81693879099</v>
      </c>
      <c r="AN332" s="24"/>
      <c r="AO332" s="24">
        <f t="shared" si="986"/>
        <v>170208.81693879099</v>
      </c>
      <c r="AP332" s="63"/>
      <c r="AQ332" s="24"/>
      <c r="AR332" s="24">
        <v>175315.08144695399</v>
      </c>
      <c r="AS332" s="24"/>
      <c r="AT332" s="24">
        <f t="shared" si="987"/>
        <v>175315.08144695399</v>
      </c>
      <c r="AU332" s="63"/>
      <c r="AV332" s="24"/>
      <c r="AW332" s="24">
        <v>180574.533890363</v>
      </c>
      <c r="AX332" s="36"/>
      <c r="AY332" s="24">
        <f t="shared" si="988"/>
        <v>180574.533890363</v>
      </c>
      <c r="AZ332" s="64"/>
    </row>
    <row r="333" spans="1:52" ht="12" hidden="1" customHeight="1" x14ac:dyDescent="0.3">
      <c r="A333" s="50">
        <v>202</v>
      </c>
      <c r="B333" s="50" t="s">
        <v>306</v>
      </c>
      <c r="C333" s="24"/>
      <c r="D333" s="24">
        <v>0</v>
      </c>
      <c r="E333" s="24"/>
      <c r="F333" s="24">
        <f t="shared" si="977"/>
        <v>0</v>
      </c>
      <c r="G333" s="63"/>
      <c r="H333" s="24"/>
      <c r="I333" s="24">
        <v>0</v>
      </c>
      <c r="J333" s="24"/>
      <c r="K333" s="24">
        <f t="shared" si="978"/>
        <v>0</v>
      </c>
      <c r="L333" s="63"/>
      <c r="M333" s="24">
        <f t="shared" ref="M333:N333" si="993">INDEX($C333:$E333,1,MATCH(M$8,$C$8:$E$8,0))-INDEX($H333:$J333,1,MATCH(M$8,$H$8:$J$8,0))</f>
        <v>0</v>
      </c>
      <c r="N333" s="24">
        <f t="shared" si="993"/>
        <v>0</v>
      </c>
      <c r="O333" s="24"/>
      <c r="P333" s="24">
        <f t="shared" si="980"/>
        <v>0</v>
      </c>
      <c r="Q333" s="63"/>
      <c r="R333" s="24"/>
      <c r="S333" s="24">
        <v>0</v>
      </c>
      <c r="T333" s="24"/>
      <c r="U333" s="24">
        <f t="shared" si="981"/>
        <v>0</v>
      </c>
      <c r="V333" s="63"/>
      <c r="W333" s="24"/>
      <c r="X333" s="24">
        <v>0</v>
      </c>
      <c r="Y333" s="24"/>
      <c r="Z333" s="24">
        <f t="shared" si="982"/>
        <v>0</v>
      </c>
      <c r="AA333" s="63"/>
      <c r="AB333" s="24">
        <f t="shared" ref="AB333:AC333" si="994">INDEX($R333:$T333,1,MATCH(AB$8,$R$8:$T$8,0))-INDEX($W333:$Y333,1,MATCH(AB$8,$W$8:$Y$8,0))</f>
        <v>0</v>
      </c>
      <c r="AC333" s="24">
        <f t="shared" si="994"/>
        <v>0</v>
      </c>
      <c r="AD333" s="24"/>
      <c r="AE333" s="24">
        <f t="shared" si="984"/>
        <v>0</v>
      </c>
      <c r="AF333" s="63"/>
      <c r="AG333" s="24"/>
      <c r="AH333" s="24">
        <v>0</v>
      </c>
      <c r="AI333" s="24"/>
      <c r="AJ333" s="24">
        <f t="shared" si="985"/>
        <v>0</v>
      </c>
      <c r="AK333" s="63"/>
      <c r="AL333" s="24"/>
      <c r="AM333" s="24">
        <v>0</v>
      </c>
      <c r="AN333" s="24"/>
      <c r="AO333" s="24">
        <f t="shared" si="986"/>
        <v>0</v>
      </c>
      <c r="AP333" s="63"/>
      <c r="AQ333" s="24"/>
      <c r="AR333" s="24">
        <v>0</v>
      </c>
      <c r="AS333" s="24"/>
      <c r="AT333" s="24">
        <f t="shared" si="987"/>
        <v>0</v>
      </c>
      <c r="AU333" s="63"/>
      <c r="AV333" s="24"/>
      <c r="AW333" s="24">
        <v>0</v>
      </c>
      <c r="AX333" s="36"/>
      <c r="AY333" s="24">
        <f t="shared" si="988"/>
        <v>0</v>
      </c>
      <c r="AZ333" s="64"/>
    </row>
    <row r="334" spans="1:52" ht="12" customHeight="1" x14ac:dyDescent="0.3">
      <c r="A334" s="50">
        <v>204</v>
      </c>
      <c r="B334" s="50" t="s">
        <v>307</v>
      </c>
      <c r="C334" s="24"/>
      <c r="D334" s="24">
        <v>231658.85567187</v>
      </c>
      <c r="E334" s="24"/>
      <c r="F334" s="24">
        <f t="shared" si="977"/>
        <v>231658.85567187</v>
      </c>
      <c r="G334" s="63"/>
      <c r="H334" s="24"/>
      <c r="I334" s="24">
        <v>231523.85567187</v>
      </c>
      <c r="J334" s="24"/>
      <c r="K334" s="24">
        <f t="shared" si="978"/>
        <v>231523.85567187</v>
      </c>
      <c r="L334" s="63"/>
      <c r="M334" s="24">
        <f t="shared" ref="M334:N334" si="995">INDEX($C334:$E334,1,MATCH(M$8,$C$8:$E$8,0))-INDEX($H334:$J334,1,MATCH(M$8,$H$8:$J$8,0))</f>
        <v>0</v>
      </c>
      <c r="N334" s="24">
        <f t="shared" si="995"/>
        <v>135</v>
      </c>
      <c r="O334" s="24"/>
      <c r="P334" s="24">
        <f t="shared" si="980"/>
        <v>135</v>
      </c>
      <c r="Q334" s="63"/>
      <c r="R334" s="24"/>
      <c r="S334" s="24">
        <v>243870.82147418201</v>
      </c>
      <c r="T334" s="24"/>
      <c r="U334" s="24">
        <f t="shared" si="981"/>
        <v>243870.82147418201</v>
      </c>
      <c r="V334" s="63"/>
      <c r="W334" s="24"/>
      <c r="X334" s="24">
        <v>277657.90180939698</v>
      </c>
      <c r="Y334" s="24"/>
      <c r="Z334" s="24">
        <f t="shared" si="982"/>
        <v>277657.90180939698</v>
      </c>
      <c r="AA334" s="63"/>
      <c r="AB334" s="24">
        <f t="shared" ref="AB334:AC334" si="996">INDEX($R334:$T334,1,MATCH(AB$8,$R$8:$T$8,0))-INDEX($W334:$Y334,1,MATCH(AB$8,$W$8:$Y$8,0))</f>
        <v>0</v>
      </c>
      <c r="AC334" s="24">
        <f t="shared" si="996"/>
        <v>-33787.080335214967</v>
      </c>
      <c r="AD334" s="24"/>
      <c r="AE334" s="24">
        <f t="shared" si="984"/>
        <v>-33787.080335214967</v>
      </c>
      <c r="AF334" s="63"/>
      <c r="AG334" s="24"/>
      <c r="AH334" s="24">
        <v>287784.03143809998</v>
      </c>
      <c r="AI334" s="24"/>
      <c r="AJ334" s="24">
        <f t="shared" si="985"/>
        <v>287784.03143809998</v>
      </c>
      <c r="AK334" s="63"/>
      <c r="AL334" s="24"/>
      <c r="AM334" s="24">
        <v>296417.55238124297</v>
      </c>
      <c r="AN334" s="24"/>
      <c r="AO334" s="24">
        <f t="shared" si="986"/>
        <v>296417.55238124297</v>
      </c>
      <c r="AP334" s="63"/>
      <c r="AQ334" s="24"/>
      <c r="AR334" s="24">
        <v>305310.07895267999</v>
      </c>
      <c r="AS334" s="24"/>
      <c r="AT334" s="24">
        <f t="shared" si="987"/>
        <v>305310.07895267999</v>
      </c>
      <c r="AU334" s="63"/>
      <c r="AV334" s="24"/>
      <c r="AW334" s="24">
        <v>314469.381321261</v>
      </c>
      <c r="AX334" s="36"/>
      <c r="AY334" s="24">
        <f t="shared" si="988"/>
        <v>314469.381321261</v>
      </c>
      <c r="AZ334" s="64"/>
    </row>
    <row r="335" spans="1:52" ht="12" hidden="1" customHeight="1" x14ac:dyDescent="0.3">
      <c r="A335" s="50">
        <v>205</v>
      </c>
      <c r="B335" s="50" t="s">
        <v>309</v>
      </c>
      <c r="C335" s="24"/>
      <c r="D335" s="24">
        <v>0</v>
      </c>
      <c r="E335" s="24"/>
      <c r="F335" s="24">
        <f t="shared" si="977"/>
        <v>0</v>
      </c>
      <c r="G335" s="63"/>
      <c r="H335" s="24"/>
      <c r="I335" s="24">
        <v>0</v>
      </c>
      <c r="J335" s="24"/>
      <c r="K335" s="24">
        <f t="shared" si="978"/>
        <v>0</v>
      </c>
      <c r="L335" s="63"/>
      <c r="M335" s="24">
        <f t="shared" ref="M335:N335" si="997">INDEX($C335:$E335,1,MATCH(M$8,$C$8:$E$8,0))-INDEX($H335:$J335,1,MATCH(M$8,$H$8:$J$8,0))</f>
        <v>0</v>
      </c>
      <c r="N335" s="24">
        <f t="shared" si="997"/>
        <v>0</v>
      </c>
      <c r="O335" s="24"/>
      <c r="P335" s="24">
        <f t="shared" si="980"/>
        <v>0</v>
      </c>
      <c r="Q335" s="63"/>
      <c r="R335" s="24"/>
      <c r="S335" s="24">
        <v>0</v>
      </c>
      <c r="T335" s="24"/>
      <c r="U335" s="24">
        <f t="shared" si="981"/>
        <v>0</v>
      </c>
      <c r="V335" s="63"/>
      <c r="W335" s="24"/>
      <c r="X335" s="24">
        <v>0</v>
      </c>
      <c r="Y335" s="24"/>
      <c r="Z335" s="24">
        <f t="shared" si="982"/>
        <v>0</v>
      </c>
      <c r="AA335" s="63"/>
      <c r="AB335" s="24">
        <f t="shared" ref="AB335:AC335" si="998">INDEX($R335:$T335,1,MATCH(AB$8,$R$8:$T$8,0))-INDEX($W335:$Y335,1,MATCH(AB$8,$W$8:$Y$8,0))</f>
        <v>0</v>
      </c>
      <c r="AC335" s="24">
        <f t="shared" si="998"/>
        <v>0</v>
      </c>
      <c r="AD335" s="24"/>
      <c r="AE335" s="24">
        <f t="shared" si="984"/>
        <v>0</v>
      </c>
      <c r="AF335" s="63"/>
      <c r="AG335" s="24"/>
      <c r="AH335" s="24">
        <v>0</v>
      </c>
      <c r="AI335" s="24"/>
      <c r="AJ335" s="24">
        <f t="shared" si="985"/>
        <v>0</v>
      </c>
      <c r="AK335" s="63"/>
      <c r="AL335" s="24"/>
      <c r="AM335" s="24">
        <v>0</v>
      </c>
      <c r="AN335" s="24"/>
      <c r="AO335" s="24">
        <f t="shared" si="986"/>
        <v>0</v>
      </c>
      <c r="AP335" s="63"/>
      <c r="AQ335" s="24"/>
      <c r="AR335" s="24">
        <v>0</v>
      </c>
      <c r="AS335" s="24"/>
      <c r="AT335" s="24">
        <f t="shared" si="987"/>
        <v>0</v>
      </c>
      <c r="AU335" s="63"/>
      <c r="AV335" s="24"/>
      <c r="AW335" s="24">
        <v>0</v>
      </c>
      <c r="AX335" s="36"/>
      <c r="AY335" s="24">
        <f t="shared" si="988"/>
        <v>0</v>
      </c>
      <c r="AZ335" s="64"/>
    </row>
    <row r="336" spans="1:52" ht="12" hidden="1" customHeight="1" x14ac:dyDescent="0.3">
      <c r="A336" s="50">
        <v>206</v>
      </c>
      <c r="B336" s="50" t="s">
        <v>310</v>
      </c>
      <c r="C336" s="24"/>
      <c r="D336" s="24">
        <v>0</v>
      </c>
      <c r="E336" s="24"/>
      <c r="F336" s="24">
        <f t="shared" si="977"/>
        <v>0</v>
      </c>
      <c r="G336" s="63"/>
      <c r="H336" s="24"/>
      <c r="I336" s="24">
        <v>0</v>
      </c>
      <c r="J336" s="24"/>
      <c r="K336" s="24">
        <f t="shared" si="978"/>
        <v>0</v>
      </c>
      <c r="L336" s="63"/>
      <c r="M336" s="24">
        <f t="shared" ref="M336:N336" si="999">INDEX($C336:$E336,1,MATCH(M$8,$C$8:$E$8,0))-INDEX($H336:$J336,1,MATCH(M$8,$H$8:$J$8,0))</f>
        <v>0</v>
      </c>
      <c r="N336" s="24">
        <f t="shared" si="999"/>
        <v>0</v>
      </c>
      <c r="O336" s="24"/>
      <c r="P336" s="24">
        <f t="shared" si="980"/>
        <v>0</v>
      </c>
      <c r="Q336" s="63"/>
      <c r="R336" s="24"/>
      <c r="S336" s="24">
        <v>0</v>
      </c>
      <c r="T336" s="24"/>
      <c r="U336" s="24">
        <f t="shared" si="981"/>
        <v>0</v>
      </c>
      <c r="V336" s="63"/>
      <c r="W336" s="24"/>
      <c r="X336" s="24">
        <v>0</v>
      </c>
      <c r="Y336" s="24"/>
      <c r="Z336" s="24">
        <f t="shared" si="982"/>
        <v>0</v>
      </c>
      <c r="AA336" s="63"/>
      <c r="AB336" s="24">
        <f t="shared" ref="AB336:AC336" si="1000">INDEX($R336:$T336,1,MATCH(AB$8,$R$8:$T$8,0))-INDEX($W336:$Y336,1,MATCH(AB$8,$W$8:$Y$8,0))</f>
        <v>0</v>
      </c>
      <c r="AC336" s="24">
        <f t="shared" si="1000"/>
        <v>0</v>
      </c>
      <c r="AD336" s="24"/>
      <c r="AE336" s="24">
        <f t="shared" si="984"/>
        <v>0</v>
      </c>
      <c r="AF336" s="63"/>
      <c r="AG336" s="24"/>
      <c r="AH336" s="24">
        <v>0</v>
      </c>
      <c r="AI336" s="24"/>
      <c r="AJ336" s="24">
        <f t="shared" si="985"/>
        <v>0</v>
      </c>
      <c r="AK336" s="63"/>
      <c r="AL336" s="24"/>
      <c r="AM336" s="24">
        <v>0</v>
      </c>
      <c r="AN336" s="24"/>
      <c r="AO336" s="24">
        <f t="shared" si="986"/>
        <v>0</v>
      </c>
      <c r="AP336" s="63"/>
      <c r="AQ336" s="24"/>
      <c r="AR336" s="24">
        <v>0</v>
      </c>
      <c r="AS336" s="24"/>
      <c r="AT336" s="24">
        <f t="shared" si="987"/>
        <v>0</v>
      </c>
      <c r="AU336" s="63"/>
      <c r="AV336" s="24"/>
      <c r="AW336" s="24">
        <v>0</v>
      </c>
      <c r="AX336" s="36"/>
      <c r="AY336" s="24">
        <f t="shared" si="988"/>
        <v>0</v>
      </c>
      <c r="AZ336" s="64"/>
    </row>
    <row r="337" spans="1:52" ht="12" customHeight="1" x14ac:dyDescent="0.3">
      <c r="A337" s="50">
        <v>207</v>
      </c>
      <c r="B337" s="50" t="s">
        <v>311</v>
      </c>
      <c r="C337" s="24"/>
      <c r="D337" s="24">
        <v>256035.81599999999</v>
      </c>
      <c r="E337" s="24"/>
      <c r="F337" s="24">
        <f t="shared" si="977"/>
        <v>256035.81599999999</v>
      </c>
      <c r="G337" s="63"/>
      <c r="H337" s="24"/>
      <c r="I337" s="24">
        <v>325750</v>
      </c>
      <c r="J337" s="24"/>
      <c r="K337" s="24">
        <f t="shared" si="978"/>
        <v>325750</v>
      </c>
      <c r="L337" s="63"/>
      <c r="M337" s="24">
        <f t="shared" ref="M337:N337" si="1001">INDEX($C337:$E337,1,MATCH(M$8,$C$8:$E$8,0))-INDEX($H337:$J337,1,MATCH(M$8,$H$8:$J$8,0))</f>
        <v>0</v>
      </c>
      <c r="N337" s="24">
        <f t="shared" si="1001"/>
        <v>-69714.184000000008</v>
      </c>
      <c r="O337" s="24"/>
      <c r="P337" s="24">
        <f t="shared" si="980"/>
        <v>-69714.184000000008</v>
      </c>
      <c r="Q337" s="63"/>
      <c r="R337" s="24"/>
      <c r="S337" s="24">
        <v>262436.71139999997</v>
      </c>
      <c r="T337" s="24"/>
      <c r="U337" s="24">
        <f t="shared" si="981"/>
        <v>262436.71139999997</v>
      </c>
      <c r="V337" s="63"/>
      <c r="W337" s="24"/>
      <c r="X337" s="24">
        <v>342037.5</v>
      </c>
      <c r="Y337" s="24"/>
      <c r="Z337" s="24">
        <f t="shared" si="982"/>
        <v>342037.5</v>
      </c>
      <c r="AA337" s="63"/>
      <c r="AB337" s="24">
        <f t="shared" ref="AB337:AC337" si="1002">INDEX($R337:$T337,1,MATCH(AB$8,$R$8:$T$8,0))-INDEX($W337:$Y337,1,MATCH(AB$8,$W$8:$Y$8,0))</f>
        <v>0</v>
      </c>
      <c r="AC337" s="24">
        <f t="shared" si="1002"/>
        <v>-79600.788600000029</v>
      </c>
      <c r="AD337" s="24"/>
      <c r="AE337" s="24">
        <f t="shared" si="984"/>
        <v>-79600.788600000029</v>
      </c>
      <c r="AF337" s="63"/>
      <c r="AG337" s="24"/>
      <c r="AH337" s="24">
        <v>359139.375</v>
      </c>
      <c r="AI337" s="24"/>
      <c r="AJ337" s="24">
        <f t="shared" si="985"/>
        <v>359139.375</v>
      </c>
      <c r="AK337" s="63"/>
      <c r="AL337" s="24"/>
      <c r="AM337" s="24">
        <v>377096.34375</v>
      </c>
      <c r="AN337" s="24"/>
      <c r="AO337" s="24">
        <f t="shared" si="986"/>
        <v>377096.34375</v>
      </c>
      <c r="AP337" s="63"/>
      <c r="AQ337" s="24"/>
      <c r="AR337" s="24">
        <v>395951.16093750001</v>
      </c>
      <c r="AS337" s="24"/>
      <c r="AT337" s="24">
        <f t="shared" si="987"/>
        <v>395951.16093750001</v>
      </c>
      <c r="AU337" s="63"/>
      <c r="AV337" s="24"/>
      <c r="AW337" s="24">
        <v>415748.71898437501</v>
      </c>
      <c r="AX337" s="36"/>
      <c r="AY337" s="24">
        <f t="shared" si="988"/>
        <v>415748.71898437501</v>
      </c>
      <c r="AZ337" s="64"/>
    </row>
    <row r="338" spans="1:52" ht="12" hidden="1" customHeight="1" x14ac:dyDescent="0.3">
      <c r="A338" s="50">
        <v>208</v>
      </c>
      <c r="B338" s="50" t="s">
        <v>313</v>
      </c>
      <c r="C338" s="24"/>
      <c r="D338" s="24">
        <v>0</v>
      </c>
      <c r="E338" s="24"/>
      <c r="F338" s="24">
        <f t="shared" si="977"/>
        <v>0</v>
      </c>
      <c r="G338" s="63"/>
      <c r="H338" s="24"/>
      <c r="I338" s="24">
        <v>0</v>
      </c>
      <c r="J338" s="24"/>
      <c r="K338" s="24">
        <f t="shared" si="978"/>
        <v>0</v>
      </c>
      <c r="L338" s="63"/>
      <c r="M338" s="24">
        <f t="shared" ref="M338:N338" si="1003">INDEX($C338:$E338,1,MATCH(M$8,$C$8:$E$8,0))-INDEX($H338:$J338,1,MATCH(M$8,$H$8:$J$8,0))</f>
        <v>0</v>
      </c>
      <c r="N338" s="24">
        <f t="shared" si="1003"/>
        <v>0</v>
      </c>
      <c r="O338" s="24"/>
      <c r="P338" s="24">
        <f t="shared" si="980"/>
        <v>0</v>
      </c>
      <c r="Q338" s="63"/>
      <c r="R338" s="24"/>
      <c r="S338" s="24">
        <v>0</v>
      </c>
      <c r="T338" s="24"/>
      <c r="U338" s="24">
        <f t="shared" si="981"/>
        <v>0</v>
      </c>
      <c r="V338" s="63"/>
      <c r="W338" s="24"/>
      <c r="X338" s="24">
        <v>0</v>
      </c>
      <c r="Y338" s="24"/>
      <c r="Z338" s="24">
        <f t="shared" si="982"/>
        <v>0</v>
      </c>
      <c r="AA338" s="63"/>
      <c r="AB338" s="24">
        <f t="shared" ref="AB338:AC338" si="1004">INDEX($R338:$T338,1,MATCH(AB$8,$R$8:$T$8,0))-INDEX($W338:$Y338,1,MATCH(AB$8,$W$8:$Y$8,0))</f>
        <v>0</v>
      </c>
      <c r="AC338" s="24">
        <f t="shared" si="1004"/>
        <v>0</v>
      </c>
      <c r="AD338" s="24"/>
      <c r="AE338" s="24">
        <f t="shared" si="984"/>
        <v>0</v>
      </c>
      <c r="AF338" s="63"/>
      <c r="AG338" s="24"/>
      <c r="AH338" s="24">
        <v>0</v>
      </c>
      <c r="AI338" s="24"/>
      <c r="AJ338" s="24">
        <f t="shared" si="985"/>
        <v>0</v>
      </c>
      <c r="AK338" s="63"/>
      <c r="AL338" s="24"/>
      <c r="AM338" s="24">
        <v>0</v>
      </c>
      <c r="AN338" s="24"/>
      <c r="AO338" s="24">
        <f t="shared" si="986"/>
        <v>0</v>
      </c>
      <c r="AP338" s="63"/>
      <c r="AQ338" s="24"/>
      <c r="AR338" s="24">
        <v>0</v>
      </c>
      <c r="AS338" s="24"/>
      <c r="AT338" s="24">
        <f t="shared" si="987"/>
        <v>0</v>
      </c>
      <c r="AU338" s="63"/>
      <c r="AV338" s="24"/>
      <c r="AW338" s="24">
        <v>0</v>
      </c>
      <c r="AX338" s="36"/>
      <c r="AY338" s="24">
        <f t="shared" si="988"/>
        <v>0</v>
      </c>
      <c r="AZ338" s="64"/>
    </row>
    <row r="339" spans="1:52" ht="12" hidden="1" customHeight="1" x14ac:dyDescent="0.3">
      <c r="A339" s="50">
        <v>209</v>
      </c>
      <c r="B339" s="50" t="s">
        <v>314</v>
      </c>
      <c r="C339" s="24"/>
      <c r="D339" s="24">
        <v>0</v>
      </c>
      <c r="E339" s="24"/>
      <c r="F339" s="24">
        <f t="shared" si="977"/>
        <v>0</v>
      </c>
      <c r="G339" s="63"/>
      <c r="H339" s="24"/>
      <c r="I339" s="24">
        <v>0</v>
      </c>
      <c r="J339" s="24"/>
      <c r="K339" s="24">
        <f t="shared" si="978"/>
        <v>0</v>
      </c>
      <c r="L339" s="63"/>
      <c r="M339" s="24">
        <f t="shared" ref="M339:N339" si="1005">INDEX($C339:$E339,1,MATCH(M$8,$C$8:$E$8,0))-INDEX($H339:$J339,1,MATCH(M$8,$H$8:$J$8,0))</f>
        <v>0</v>
      </c>
      <c r="N339" s="24">
        <f t="shared" si="1005"/>
        <v>0</v>
      </c>
      <c r="O339" s="24"/>
      <c r="P339" s="24">
        <f t="shared" si="980"/>
        <v>0</v>
      </c>
      <c r="Q339" s="63"/>
      <c r="R339" s="24"/>
      <c r="S339" s="24">
        <v>0</v>
      </c>
      <c r="T339" s="24"/>
      <c r="U339" s="24">
        <f t="shared" si="981"/>
        <v>0</v>
      </c>
      <c r="V339" s="63"/>
      <c r="W339" s="24"/>
      <c r="X339" s="24">
        <v>0</v>
      </c>
      <c r="Y339" s="24"/>
      <c r="Z339" s="24">
        <f t="shared" si="982"/>
        <v>0</v>
      </c>
      <c r="AA339" s="63"/>
      <c r="AB339" s="24">
        <f t="shared" ref="AB339:AC339" si="1006">INDEX($R339:$T339,1,MATCH(AB$8,$R$8:$T$8,0))-INDEX($W339:$Y339,1,MATCH(AB$8,$W$8:$Y$8,0))</f>
        <v>0</v>
      </c>
      <c r="AC339" s="24">
        <f t="shared" si="1006"/>
        <v>0</v>
      </c>
      <c r="AD339" s="24"/>
      <c r="AE339" s="24">
        <f t="shared" si="984"/>
        <v>0</v>
      </c>
      <c r="AF339" s="63"/>
      <c r="AG339" s="24"/>
      <c r="AH339" s="24">
        <v>0</v>
      </c>
      <c r="AI339" s="24"/>
      <c r="AJ339" s="24">
        <f t="shared" si="985"/>
        <v>0</v>
      </c>
      <c r="AK339" s="63"/>
      <c r="AL339" s="24"/>
      <c r="AM339" s="24">
        <v>0</v>
      </c>
      <c r="AN339" s="24"/>
      <c r="AO339" s="24">
        <f t="shared" si="986"/>
        <v>0</v>
      </c>
      <c r="AP339" s="63"/>
      <c r="AQ339" s="24"/>
      <c r="AR339" s="24">
        <v>0</v>
      </c>
      <c r="AS339" s="24"/>
      <c r="AT339" s="24">
        <f t="shared" si="987"/>
        <v>0</v>
      </c>
      <c r="AU339" s="63"/>
      <c r="AV339" s="24"/>
      <c r="AW339" s="24">
        <v>0</v>
      </c>
      <c r="AX339" s="36"/>
      <c r="AY339" s="24">
        <f t="shared" si="988"/>
        <v>0</v>
      </c>
      <c r="AZ339" s="64"/>
    </row>
    <row r="340" spans="1:52" ht="12" customHeight="1" x14ac:dyDescent="0.3">
      <c r="A340" s="50">
        <v>210</v>
      </c>
      <c r="B340" s="50" t="s">
        <v>315</v>
      </c>
      <c r="C340" s="24"/>
      <c r="D340" s="24">
        <v>3904.4267576979501</v>
      </c>
      <c r="E340" s="24"/>
      <c r="F340" s="24">
        <f t="shared" si="977"/>
        <v>3904.4267576979501</v>
      </c>
      <c r="G340" s="63"/>
      <c r="H340" s="24"/>
      <c r="I340" s="24">
        <v>3202.9534758064501</v>
      </c>
      <c r="J340" s="24"/>
      <c r="K340" s="24">
        <f t="shared" si="978"/>
        <v>3202.9534758064501</v>
      </c>
      <c r="L340" s="63"/>
      <c r="M340" s="24">
        <f t="shared" ref="M340:N340" si="1007">INDEX($C340:$E340,1,MATCH(M$8,$C$8:$E$8,0))-INDEX($H340:$J340,1,MATCH(M$8,$H$8:$J$8,0))</f>
        <v>0</v>
      </c>
      <c r="N340" s="24">
        <f t="shared" si="1007"/>
        <v>701.47328189149994</v>
      </c>
      <c r="O340" s="24"/>
      <c r="P340" s="24">
        <f t="shared" si="980"/>
        <v>701.47328189149994</v>
      </c>
      <c r="Q340" s="63"/>
      <c r="R340" s="24"/>
      <c r="S340" s="24">
        <v>3632.5227272727302</v>
      </c>
      <c r="T340" s="24"/>
      <c r="U340" s="24">
        <f t="shared" si="981"/>
        <v>3632.5227272727302</v>
      </c>
      <c r="V340" s="63"/>
      <c r="W340" s="24"/>
      <c r="X340" s="24">
        <v>3257.1</v>
      </c>
      <c r="Y340" s="24"/>
      <c r="Z340" s="24">
        <f t="shared" si="982"/>
        <v>3257.1</v>
      </c>
      <c r="AA340" s="63"/>
      <c r="AB340" s="24">
        <f t="shared" ref="AB340:AC340" si="1008">INDEX($R340:$T340,1,MATCH(AB$8,$R$8:$T$8,0))-INDEX($W340:$Y340,1,MATCH(AB$8,$W$8:$Y$8,0))</f>
        <v>0</v>
      </c>
      <c r="AC340" s="24">
        <f t="shared" si="1008"/>
        <v>375.4227272727303</v>
      </c>
      <c r="AD340" s="24"/>
      <c r="AE340" s="24">
        <f t="shared" si="984"/>
        <v>375.4227272727303</v>
      </c>
      <c r="AF340" s="63"/>
      <c r="AG340" s="24"/>
      <c r="AH340" s="24">
        <v>3257.1</v>
      </c>
      <c r="AI340" s="24"/>
      <c r="AJ340" s="24">
        <f t="shared" si="985"/>
        <v>3257.1</v>
      </c>
      <c r="AK340" s="63"/>
      <c r="AL340" s="24"/>
      <c r="AM340" s="24">
        <v>3257.1</v>
      </c>
      <c r="AN340" s="24"/>
      <c r="AO340" s="24">
        <f t="shared" si="986"/>
        <v>3257.1</v>
      </c>
      <c r="AP340" s="63"/>
      <c r="AQ340" s="24"/>
      <c r="AR340" s="24">
        <v>3257.1</v>
      </c>
      <c r="AS340" s="24"/>
      <c r="AT340" s="24">
        <f t="shared" si="987"/>
        <v>3257.1</v>
      </c>
      <c r="AU340" s="63"/>
      <c r="AV340" s="24"/>
      <c r="AW340" s="24">
        <v>3257.1</v>
      </c>
      <c r="AX340" s="36"/>
      <c r="AY340" s="24">
        <f t="shared" si="988"/>
        <v>3257.1</v>
      </c>
      <c r="AZ340" s="64"/>
    </row>
    <row r="341" spans="1:52" ht="12" customHeight="1" x14ac:dyDescent="0.3">
      <c r="A341" s="50">
        <v>212</v>
      </c>
      <c r="B341" s="50" t="s">
        <v>317</v>
      </c>
      <c r="C341" s="24"/>
      <c r="D341" s="24">
        <v>33461.021389139802</v>
      </c>
      <c r="E341" s="24"/>
      <c r="F341" s="24">
        <f t="shared" si="977"/>
        <v>33461.021389139802</v>
      </c>
      <c r="G341" s="63"/>
      <c r="H341" s="24"/>
      <c r="I341" s="24">
        <v>33439.271389139802</v>
      </c>
      <c r="J341" s="24"/>
      <c r="K341" s="24">
        <f t="shared" si="978"/>
        <v>33439.271389139802</v>
      </c>
      <c r="L341" s="63"/>
      <c r="M341" s="24">
        <f t="shared" ref="M341:N341" si="1009">INDEX($C341:$E341,1,MATCH(M$8,$C$8:$E$8,0))-INDEX($H341:$J341,1,MATCH(M$8,$H$8:$J$8,0))</f>
        <v>0</v>
      </c>
      <c r="N341" s="24">
        <f t="shared" si="1009"/>
        <v>21.75</v>
      </c>
      <c r="O341" s="24"/>
      <c r="P341" s="24">
        <f t="shared" si="980"/>
        <v>21.75</v>
      </c>
      <c r="Q341" s="63"/>
      <c r="R341" s="24"/>
      <c r="S341" s="24">
        <v>33520.355285799997</v>
      </c>
      <c r="T341" s="24"/>
      <c r="U341" s="24">
        <f t="shared" si="981"/>
        <v>33520.355285799997</v>
      </c>
      <c r="V341" s="63"/>
      <c r="W341" s="24"/>
      <c r="X341" s="24">
        <v>37521.82178875</v>
      </c>
      <c r="Y341" s="24"/>
      <c r="Z341" s="24">
        <f t="shared" si="982"/>
        <v>37521.82178875</v>
      </c>
      <c r="AA341" s="63"/>
      <c r="AB341" s="24">
        <f t="shared" ref="AB341:AC341" si="1010">INDEX($R341:$T341,1,MATCH(AB$8,$R$8:$T$8,0))-INDEX($W341:$Y341,1,MATCH(AB$8,$W$8:$Y$8,0))</f>
        <v>0</v>
      </c>
      <c r="AC341" s="24">
        <f t="shared" si="1010"/>
        <v>-4001.4665029500029</v>
      </c>
      <c r="AD341" s="24"/>
      <c r="AE341" s="24">
        <f t="shared" si="984"/>
        <v>-4001.4665029500029</v>
      </c>
      <c r="AF341" s="63"/>
      <c r="AG341" s="24"/>
      <c r="AH341" s="24">
        <v>38647.476442412502</v>
      </c>
      <c r="AI341" s="24"/>
      <c r="AJ341" s="24">
        <f t="shared" si="985"/>
        <v>38647.476442412502</v>
      </c>
      <c r="AK341" s="63"/>
      <c r="AL341" s="24"/>
      <c r="AM341" s="24">
        <v>39806.900735684903</v>
      </c>
      <c r="AN341" s="24"/>
      <c r="AO341" s="24">
        <f t="shared" si="986"/>
        <v>39806.900735684903</v>
      </c>
      <c r="AP341" s="63"/>
      <c r="AQ341" s="24"/>
      <c r="AR341" s="24">
        <v>41001.107757755402</v>
      </c>
      <c r="AS341" s="24"/>
      <c r="AT341" s="24">
        <f t="shared" si="987"/>
        <v>41001.107757755402</v>
      </c>
      <c r="AU341" s="63"/>
      <c r="AV341" s="24"/>
      <c r="AW341" s="24">
        <v>42231.1409904881</v>
      </c>
      <c r="AX341" s="36"/>
      <c r="AY341" s="24">
        <f t="shared" si="988"/>
        <v>42231.1409904881</v>
      </c>
      <c r="AZ341" s="64"/>
    </row>
    <row r="342" spans="1:52" ht="12" hidden="1" customHeight="1" x14ac:dyDescent="0.3">
      <c r="A342" s="50">
        <v>214</v>
      </c>
      <c r="B342" s="50" t="s">
        <v>319</v>
      </c>
      <c r="C342" s="24"/>
      <c r="D342" s="24">
        <v>0</v>
      </c>
      <c r="E342" s="24"/>
      <c r="F342" s="24">
        <f t="shared" si="977"/>
        <v>0</v>
      </c>
      <c r="G342" s="63"/>
      <c r="H342" s="24"/>
      <c r="I342" s="24">
        <v>0</v>
      </c>
      <c r="J342" s="24"/>
      <c r="K342" s="24">
        <f t="shared" si="978"/>
        <v>0</v>
      </c>
      <c r="L342" s="63"/>
      <c r="M342" s="24">
        <f t="shared" ref="M342:N342" si="1011">INDEX($C342:$E342,1,MATCH(M$8,$C$8:$E$8,0))-INDEX($H342:$J342,1,MATCH(M$8,$H$8:$J$8,0))</f>
        <v>0</v>
      </c>
      <c r="N342" s="24">
        <f t="shared" si="1011"/>
        <v>0</v>
      </c>
      <c r="O342" s="24"/>
      <c r="P342" s="24">
        <f t="shared" si="980"/>
        <v>0</v>
      </c>
      <c r="Q342" s="63"/>
      <c r="R342" s="24"/>
      <c r="S342" s="24">
        <v>0</v>
      </c>
      <c r="T342" s="24"/>
      <c r="U342" s="24">
        <f t="shared" si="981"/>
        <v>0</v>
      </c>
      <c r="V342" s="63"/>
      <c r="W342" s="24"/>
      <c r="X342" s="24">
        <v>0</v>
      </c>
      <c r="Y342" s="24"/>
      <c r="Z342" s="24">
        <f t="shared" si="982"/>
        <v>0</v>
      </c>
      <c r="AA342" s="63"/>
      <c r="AB342" s="24">
        <f t="shared" ref="AB342:AC342" si="1012">INDEX($R342:$T342,1,MATCH(AB$8,$R$8:$T$8,0))-INDEX($W342:$Y342,1,MATCH(AB$8,$W$8:$Y$8,0))</f>
        <v>0</v>
      </c>
      <c r="AC342" s="24">
        <f t="shared" si="1012"/>
        <v>0</v>
      </c>
      <c r="AD342" s="24"/>
      <c r="AE342" s="24">
        <f t="shared" si="984"/>
        <v>0</v>
      </c>
      <c r="AF342" s="63"/>
      <c r="AG342" s="24"/>
      <c r="AH342" s="24">
        <v>0</v>
      </c>
      <c r="AI342" s="24"/>
      <c r="AJ342" s="24">
        <f t="shared" si="985"/>
        <v>0</v>
      </c>
      <c r="AK342" s="63"/>
      <c r="AL342" s="24"/>
      <c r="AM342" s="24">
        <v>0</v>
      </c>
      <c r="AN342" s="24"/>
      <c r="AO342" s="24">
        <f t="shared" si="986"/>
        <v>0</v>
      </c>
      <c r="AP342" s="63"/>
      <c r="AQ342" s="24"/>
      <c r="AR342" s="24">
        <v>0</v>
      </c>
      <c r="AS342" s="24"/>
      <c r="AT342" s="24">
        <f t="shared" si="987"/>
        <v>0</v>
      </c>
      <c r="AU342" s="63"/>
      <c r="AV342" s="24"/>
      <c r="AW342" s="24">
        <v>0</v>
      </c>
      <c r="AX342" s="36"/>
      <c r="AY342" s="24">
        <f t="shared" si="988"/>
        <v>0</v>
      </c>
      <c r="AZ342" s="64"/>
    </row>
    <row r="343" spans="1:52" ht="12" hidden="1" customHeight="1" x14ac:dyDescent="0.3">
      <c r="A343" s="50">
        <v>215</v>
      </c>
      <c r="B343" s="50" t="s">
        <v>320</v>
      </c>
      <c r="C343" s="24"/>
      <c r="D343" s="24">
        <v>0</v>
      </c>
      <c r="E343" s="24"/>
      <c r="F343" s="24">
        <f t="shared" si="977"/>
        <v>0</v>
      </c>
      <c r="G343" s="63"/>
      <c r="H343" s="24"/>
      <c r="I343" s="24">
        <v>0</v>
      </c>
      <c r="J343" s="24"/>
      <c r="K343" s="24">
        <f t="shared" si="978"/>
        <v>0</v>
      </c>
      <c r="L343" s="63"/>
      <c r="M343" s="24">
        <f t="shared" ref="M343:N343" si="1013">INDEX($C343:$E343,1,MATCH(M$8,$C$8:$E$8,0))-INDEX($H343:$J343,1,MATCH(M$8,$H$8:$J$8,0))</f>
        <v>0</v>
      </c>
      <c r="N343" s="24">
        <f t="shared" si="1013"/>
        <v>0</v>
      </c>
      <c r="O343" s="24"/>
      <c r="P343" s="24">
        <f t="shared" si="980"/>
        <v>0</v>
      </c>
      <c r="Q343" s="63"/>
      <c r="R343" s="24"/>
      <c r="S343" s="24">
        <v>0</v>
      </c>
      <c r="T343" s="24"/>
      <c r="U343" s="24">
        <f t="shared" si="981"/>
        <v>0</v>
      </c>
      <c r="V343" s="63"/>
      <c r="W343" s="24"/>
      <c r="X343" s="24">
        <v>0</v>
      </c>
      <c r="Y343" s="24"/>
      <c r="Z343" s="24">
        <f t="shared" si="982"/>
        <v>0</v>
      </c>
      <c r="AA343" s="63"/>
      <c r="AB343" s="24">
        <f t="shared" ref="AB343:AC343" si="1014">INDEX($R343:$T343,1,MATCH(AB$8,$R$8:$T$8,0))-INDEX($W343:$Y343,1,MATCH(AB$8,$W$8:$Y$8,0))</f>
        <v>0</v>
      </c>
      <c r="AC343" s="24">
        <f t="shared" si="1014"/>
        <v>0</v>
      </c>
      <c r="AD343" s="24"/>
      <c r="AE343" s="24">
        <f t="shared" si="984"/>
        <v>0</v>
      </c>
      <c r="AF343" s="63"/>
      <c r="AG343" s="24"/>
      <c r="AH343" s="24">
        <v>0</v>
      </c>
      <c r="AI343" s="24"/>
      <c r="AJ343" s="24">
        <f t="shared" si="985"/>
        <v>0</v>
      </c>
      <c r="AK343" s="63"/>
      <c r="AL343" s="24"/>
      <c r="AM343" s="24">
        <v>0</v>
      </c>
      <c r="AN343" s="24"/>
      <c r="AO343" s="24">
        <f t="shared" si="986"/>
        <v>0</v>
      </c>
      <c r="AP343" s="63"/>
      <c r="AQ343" s="24"/>
      <c r="AR343" s="24">
        <v>0</v>
      </c>
      <c r="AS343" s="24"/>
      <c r="AT343" s="24">
        <f t="shared" si="987"/>
        <v>0</v>
      </c>
      <c r="AU343" s="63"/>
      <c r="AV343" s="24"/>
      <c r="AW343" s="24">
        <v>0</v>
      </c>
      <c r="AX343" s="36"/>
      <c r="AY343" s="24">
        <f t="shared" si="988"/>
        <v>0</v>
      </c>
      <c r="AZ343" s="64"/>
    </row>
    <row r="344" spans="1:52" ht="12" hidden="1" customHeight="1" x14ac:dyDescent="0.3">
      <c r="A344" s="50">
        <v>299</v>
      </c>
      <c r="B344" s="50" t="s">
        <v>321</v>
      </c>
      <c r="C344" s="24"/>
      <c r="D344" s="24">
        <v>0</v>
      </c>
      <c r="E344" s="24"/>
      <c r="F344" s="24">
        <f t="shared" si="977"/>
        <v>0</v>
      </c>
      <c r="G344" s="63"/>
      <c r="H344" s="24"/>
      <c r="I344" s="24">
        <v>0</v>
      </c>
      <c r="J344" s="24"/>
      <c r="K344" s="24">
        <f t="shared" si="978"/>
        <v>0</v>
      </c>
      <c r="L344" s="63"/>
      <c r="M344" s="24">
        <f t="shared" ref="M344:N344" si="1015">INDEX($C344:$E344,1,MATCH(M$8,$C$8:$E$8,0))-INDEX($H344:$J344,1,MATCH(M$8,$H$8:$J$8,0))</f>
        <v>0</v>
      </c>
      <c r="N344" s="24">
        <f t="shared" si="1015"/>
        <v>0</v>
      </c>
      <c r="O344" s="24"/>
      <c r="P344" s="24">
        <f t="shared" si="980"/>
        <v>0</v>
      </c>
      <c r="Q344" s="63"/>
      <c r="R344" s="24"/>
      <c r="S344" s="24">
        <v>0</v>
      </c>
      <c r="T344" s="24"/>
      <c r="U344" s="24">
        <f t="shared" si="981"/>
        <v>0</v>
      </c>
      <c r="V344" s="63"/>
      <c r="W344" s="24"/>
      <c r="X344" s="24">
        <v>0</v>
      </c>
      <c r="Y344" s="24"/>
      <c r="Z344" s="24">
        <f t="shared" si="982"/>
        <v>0</v>
      </c>
      <c r="AA344" s="63"/>
      <c r="AB344" s="24">
        <f t="shared" ref="AB344:AC344" si="1016">INDEX($R344:$T344,1,MATCH(AB$8,$R$8:$T$8,0))-INDEX($W344:$Y344,1,MATCH(AB$8,$W$8:$Y$8,0))</f>
        <v>0</v>
      </c>
      <c r="AC344" s="24">
        <f t="shared" si="1016"/>
        <v>0</v>
      </c>
      <c r="AD344" s="24"/>
      <c r="AE344" s="24">
        <f t="shared" si="984"/>
        <v>0</v>
      </c>
      <c r="AF344" s="63"/>
      <c r="AG344" s="24"/>
      <c r="AH344" s="24">
        <v>0</v>
      </c>
      <c r="AI344" s="24"/>
      <c r="AJ344" s="24">
        <f t="shared" si="985"/>
        <v>0</v>
      </c>
      <c r="AK344" s="63"/>
      <c r="AL344" s="24"/>
      <c r="AM344" s="24">
        <v>0</v>
      </c>
      <c r="AN344" s="24"/>
      <c r="AO344" s="24">
        <f t="shared" si="986"/>
        <v>0</v>
      </c>
      <c r="AP344" s="63"/>
      <c r="AQ344" s="24"/>
      <c r="AR344" s="24">
        <v>0</v>
      </c>
      <c r="AS344" s="24"/>
      <c r="AT344" s="24">
        <f t="shared" si="987"/>
        <v>0</v>
      </c>
      <c r="AU344" s="63"/>
      <c r="AV344" s="24"/>
      <c r="AW344" s="24">
        <v>0</v>
      </c>
      <c r="AX344" s="36"/>
      <c r="AY344" s="24">
        <f t="shared" si="988"/>
        <v>0</v>
      </c>
      <c r="AZ344" s="64"/>
    </row>
    <row r="345" spans="1:52" ht="12" hidden="1" customHeight="1" x14ac:dyDescent="0.3">
      <c r="A345" s="50"/>
      <c r="B345" s="50"/>
      <c r="C345" s="24"/>
      <c r="D345" s="24"/>
      <c r="E345" s="24"/>
      <c r="F345" s="24"/>
      <c r="G345" s="63"/>
      <c r="H345" s="24"/>
      <c r="I345" s="24"/>
      <c r="J345" s="24"/>
      <c r="K345" s="24"/>
      <c r="L345" s="63"/>
      <c r="M345" s="24"/>
      <c r="N345" s="24"/>
      <c r="O345" s="24"/>
      <c r="P345" s="24"/>
      <c r="Q345" s="63"/>
      <c r="R345" s="24"/>
      <c r="S345" s="24"/>
      <c r="T345" s="24"/>
      <c r="U345" s="24"/>
      <c r="V345" s="63"/>
      <c r="W345" s="24"/>
      <c r="X345" s="24"/>
      <c r="Y345" s="24"/>
      <c r="Z345" s="24"/>
      <c r="AA345" s="63"/>
      <c r="AB345" s="24"/>
      <c r="AC345" s="24"/>
      <c r="AD345" s="24"/>
      <c r="AE345" s="24"/>
      <c r="AF345" s="63"/>
      <c r="AG345" s="24"/>
      <c r="AH345" s="24"/>
      <c r="AI345" s="24"/>
      <c r="AJ345" s="24"/>
      <c r="AK345" s="63"/>
      <c r="AL345" s="24"/>
      <c r="AM345" s="24"/>
      <c r="AN345" s="24"/>
      <c r="AO345" s="24"/>
      <c r="AP345" s="63"/>
      <c r="AQ345" s="24"/>
      <c r="AR345" s="24"/>
      <c r="AS345" s="24"/>
      <c r="AT345" s="24"/>
      <c r="AU345" s="63"/>
      <c r="AV345" s="24"/>
      <c r="AW345" s="24"/>
      <c r="AX345" s="36"/>
      <c r="AY345" s="24"/>
      <c r="AZ345" s="64"/>
    </row>
    <row r="346" spans="1:52" ht="12" customHeight="1" x14ac:dyDescent="0.3">
      <c r="A346" s="48"/>
      <c r="B346" s="49" t="s">
        <v>322</v>
      </c>
      <c r="C346" s="53">
        <f t="shared" ref="C346:D346" si="1017">SUM(C330:C345)</f>
        <v>0</v>
      </c>
      <c r="D346" s="53">
        <f t="shared" si="1017"/>
        <v>668134.83196537476</v>
      </c>
      <c r="E346" s="53"/>
      <c r="F346" s="53">
        <f>SUM(C346:E346)</f>
        <v>668134.83196537476</v>
      </c>
      <c r="G346" s="79"/>
      <c r="H346" s="53">
        <f t="shared" ref="H346:I346" si="1018">SUM(H330:H345)</f>
        <v>0</v>
      </c>
      <c r="I346" s="53">
        <f t="shared" si="1018"/>
        <v>736897.79268348322</v>
      </c>
      <c r="J346" s="53"/>
      <c r="K346" s="53">
        <f>SUM(H346:J346)</f>
        <v>736897.79268348322</v>
      </c>
      <c r="L346" s="79"/>
      <c r="M346" s="53">
        <f t="shared" ref="M346:N346" si="1019">INDEX($C346:$E346,1,MATCH(M$8,$C$8:$E$8,0))-INDEX($H346:$J346,1,MATCH(M$8,$H$8:$J$8,0))</f>
        <v>0</v>
      </c>
      <c r="N346" s="53">
        <f t="shared" si="1019"/>
        <v>-68762.960718108458</v>
      </c>
      <c r="O346" s="53"/>
      <c r="P346" s="53">
        <f>SUM(M346:O346)</f>
        <v>-68762.960718108458</v>
      </c>
      <c r="Q346" s="79"/>
      <c r="R346" s="53">
        <f t="shared" ref="R346:S346" si="1020">SUM(R330:R345)</f>
        <v>0</v>
      </c>
      <c r="S346" s="53">
        <f t="shared" si="1020"/>
        <v>686788.82659205457</v>
      </c>
      <c r="T346" s="53"/>
      <c r="U346" s="53">
        <f>SUM(R346:T346)</f>
        <v>686788.82659205457</v>
      </c>
      <c r="V346" s="79"/>
      <c r="W346" s="53">
        <f t="shared" ref="W346:X346" si="1021">SUM(W330:W345)</f>
        <v>0</v>
      </c>
      <c r="X346" s="53">
        <f t="shared" si="1021"/>
        <v>820912.45814314694</v>
      </c>
      <c r="Y346" s="53"/>
      <c r="Z346" s="53">
        <f>SUM(W346:Y346)</f>
        <v>820912.45814314694</v>
      </c>
      <c r="AA346" s="79"/>
      <c r="AB346" s="53">
        <f t="shared" ref="AB346:AC346" si="1022">INDEX($R346:$T346,1,MATCH(AB$8,$R$8:$T$8,0))-INDEX($W346:$Y346,1,MATCH(AB$8,$W$8:$Y$8,0))</f>
        <v>0</v>
      </c>
      <c r="AC346" s="53">
        <f t="shared" si="1022"/>
        <v>-134123.63155109237</v>
      </c>
      <c r="AD346" s="53"/>
      <c r="AE346" s="53">
        <f>SUM(AB346:AD346)</f>
        <v>-134123.63155109237</v>
      </c>
      <c r="AF346" s="79"/>
      <c r="AG346" s="53">
        <f t="shared" ref="AG346:AH346" si="1023">SUM(AG330:AG345)</f>
        <v>0</v>
      </c>
      <c r="AH346" s="53">
        <f t="shared" si="1023"/>
        <v>854079.26146186248</v>
      </c>
      <c r="AI346" s="53"/>
      <c r="AJ346" s="53">
        <f>SUM(AG346:AI346)</f>
        <v>854079.26146186248</v>
      </c>
      <c r="AK346" s="79"/>
      <c r="AL346" s="53">
        <f t="shared" ref="AL346:AM346" si="1024">SUM(AL330:AL345)</f>
        <v>0</v>
      </c>
      <c r="AM346" s="53">
        <f t="shared" si="1024"/>
        <v>886786.71380571881</v>
      </c>
      <c r="AN346" s="53"/>
      <c r="AO346" s="53">
        <f>SUM(AL346:AN346)</f>
        <v>886786.71380571881</v>
      </c>
      <c r="AP346" s="79"/>
      <c r="AQ346" s="53">
        <f t="shared" ref="AQ346:AR346" si="1025">SUM(AQ330:AQ345)</f>
        <v>0</v>
      </c>
      <c r="AR346" s="53">
        <f t="shared" si="1025"/>
        <v>920834.52909488941</v>
      </c>
      <c r="AS346" s="53"/>
      <c r="AT346" s="53">
        <f>SUM(AQ346:AS346)</f>
        <v>920834.52909488941</v>
      </c>
      <c r="AU346" s="79"/>
      <c r="AV346" s="53">
        <f t="shared" ref="AV346:AW346" si="1026">SUM(AV330:AV345)</f>
        <v>0</v>
      </c>
      <c r="AW346" s="53">
        <f t="shared" si="1026"/>
        <v>956280.8751864871</v>
      </c>
      <c r="AX346" s="80"/>
      <c r="AY346" s="53">
        <f>SUM(AV346:AX346)</f>
        <v>956280.8751864871</v>
      </c>
      <c r="AZ346" s="81"/>
    </row>
    <row r="347" spans="1:52" ht="12" customHeight="1" x14ac:dyDescent="0.3">
      <c r="A347" s="48"/>
      <c r="B347" s="50"/>
      <c r="C347" s="24"/>
      <c r="D347" s="24"/>
      <c r="E347" s="24"/>
      <c r="F347" s="24"/>
      <c r="G347" s="63"/>
      <c r="H347" s="24"/>
      <c r="I347" s="24"/>
      <c r="J347" s="24"/>
      <c r="K347" s="24"/>
      <c r="L347" s="63"/>
      <c r="M347" s="24"/>
      <c r="N347" s="24"/>
      <c r="O347" s="24"/>
      <c r="P347" s="24"/>
      <c r="Q347" s="63"/>
      <c r="R347" s="24"/>
      <c r="S347" s="24"/>
      <c r="T347" s="24"/>
      <c r="U347" s="24"/>
      <c r="V347" s="63"/>
      <c r="W347" s="24"/>
      <c r="X347" s="24"/>
      <c r="Y347" s="24"/>
      <c r="Z347" s="24"/>
      <c r="AA347" s="63"/>
      <c r="AB347" s="24"/>
      <c r="AC347" s="24"/>
      <c r="AD347" s="24"/>
      <c r="AE347" s="24"/>
      <c r="AF347" s="63"/>
      <c r="AG347" s="24"/>
      <c r="AH347" s="24"/>
      <c r="AI347" s="24"/>
      <c r="AJ347" s="24"/>
      <c r="AK347" s="63"/>
      <c r="AL347" s="24"/>
      <c r="AM347" s="24"/>
      <c r="AN347" s="24"/>
      <c r="AO347" s="24"/>
      <c r="AP347" s="63"/>
      <c r="AQ347" s="24"/>
      <c r="AR347" s="24"/>
      <c r="AS347" s="24"/>
      <c r="AT347" s="24"/>
      <c r="AU347" s="63"/>
      <c r="AV347" s="24"/>
      <c r="AW347" s="24"/>
      <c r="AX347" s="36"/>
      <c r="AY347" s="24"/>
      <c r="AZ347" s="64"/>
    </row>
    <row r="348" spans="1:52" ht="12" customHeight="1" x14ac:dyDescent="0.3">
      <c r="A348" s="49" t="s">
        <v>28</v>
      </c>
      <c r="B348" s="30"/>
      <c r="C348" s="27"/>
      <c r="D348" s="27"/>
      <c r="E348" s="27"/>
      <c r="F348" s="27"/>
      <c r="G348" s="65"/>
      <c r="H348" s="27"/>
      <c r="I348" s="27"/>
      <c r="J348" s="27"/>
      <c r="K348" s="27"/>
      <c r="L348" s="65"/>
      <c r="M348" s="27"/>
      <c r="N348" s="27"/>
      <c r="O348" s="27"/>
      <c r="P348" s="27"/>
      <c r="Q348" s="65"/>
      <c r="R348" s="27"/>
      <c r="S348" s="27"/>
      <c r="T348" s="27"/>
      <c r="U348" s="27"/>
      <c r="V348" s="65"/>
      <c r="W348" s="27"/>
      <c r="X348" s="27"/>
      <c r="Y348" s="27"/>
      <c r="Z348" s="27"/>
      <c r="AA348" s="65"/>
      <c r="AB348" s="27"/>
      <c r="AC348" s="27"/>
      <c r="AD348" s="27"/>
      <c r="AE348" s="27"/>
      <c r="AF348" s="65"/>
      <c r="AG348" s="27"/>
      <c r="AH348" s="27"/>
      <c r="AI348" s="27"/>
      <c r="AJ348" s="27"/>
      <c r="AK348" s="65"/>
      <c r="AL348" s="27"/>
      <c r="AM348" s="27"/>
      <c r="AN348" s="27"/>
      <c r="AO348" s="27"/>
      <c r="AP348" s="65"/>
      <c r="AQ348" s="27"/>
      <c r="AR348" s="27"/>
      <c r="AS348" s="27"/>
      <c r="AT348" s="27"/>
      <c r="AU348" s="65"/>
      <c r="AV348" s="27"/>
      <c r="AW348" s="27"/>
      <c r="AX348" s="82"/>
      <c r="AY348" s="27"/>
      <c r="AZ348" s="66"/>
    </row>
    <row r="349" spans="1:52" ht="12" hidden="1" customHeight="1" x14ac:dyDescent="0.3">
      <c r="A349" s="50" t="s">
        <v>74</v>
      </c>
      <c r="B349" s="50"/>
      <c r="C349" s="24"/>
      <c r="D349" s="24"/>
      <c r="E349" s="24"/>
      <c r="F349" s="24">
        <f t="shared" ref="F349:F453" si="1027">SUM(C349:E349)</f>
        <v>0</v>
      </c>
      <c r="G349" s="63"/>
      <c r="H349" s="24"/>
      <c r="I349" s="24"/>
      <c r="J349" s="24"/>
      <c r="K349" s="24">
        <f t="shared" ref="K349:K453" si="1028">SUM(H349:J349)</f>
        <v>0</v>
      </c>
      <c r="L349" s="63"/>
      <c r="M349" s="24">
        <f t="shared" ref="M349:N349" si="1029">INDEX($C349:$E349,1,MATCH(M$8,$C$8:$E$8,0))-INDEX($H349:$J349,1,MATCH(M$8,$H$8:$J$8,0))</f>
        <v>0</v>
      </c>
      <c r="N349" s="24">
        <f t="shared" si="1029"/>
        <v>0</v>
      </c>
      <c r="O349" s="24"/>
      <c r="P349" s="24">
        <f t="shared" ref="P349:P453" si="1030">SUM(M349:O349)</f>
        <v>0</v>
      </c>
      <c r="Q349" s="63"/>
      <c r="R349" s="24"/>
      <c r="S349" s="24"/>
      <c r="T349" s="24"/>
      <c r="U349" s="24">
        <f t="shared" ref="U349:U453" si="1031">SUM(R349:T349)</f>
        <v>0</v>
      </c>
      <c r="V349" s="63"/>
      <c r="W349" s="24"/>
      <c r="X349" s="24"/>
      <c r="Y349" s="24"/>
      <c r="Z349" s="24">
        <f t="shared" ref="Z349:Z453" si="1032">SUM(W349:Y349)</f>
        <v>0</v>
      </c>
      <c r="AA349" s="63"/>
      <c r="AB349" s="24">
        <f t="shared" ref="AB349:AC349" si="1033">INDEX($R349:$T349,1,MATCH(AB$8,$R$8:$T$8,0))-INDEX($W349:$Y349,1,MATCH(AB$8,$W$8:$Y$8,0))</f>
        <v>0</v>
      </c>
      <c r="AC349" s="24">
        <f t="shared" si="1033"/>
        <v>0</v>
      </c>
      <c r="AD349" s="24"/>
      <c r="AE349" s="24">
        <f t="shared" ref="AE349:AE453" si="1034">SUM(AB349:AD349)</f>
        <v>0</v>
      </c>
      <c r="AF349" s="63"/>
      <c r="AG349" s="24"/>
      <c r="AH349" s="24"/>
      <c r="AI349" s="24"/>
      <c r="AJ349" s="24">
        <f t="shared" ref="AJ349:AJ453" si="1035">SUM(AG349:AI349)</f>
        <v>0</v>
      </c>
      <c r="AK349" s="63"/>
      <c r="AL349" s="24"/>
      <c r="AM349" s="24"/>
      <c r="AN349" s="24"/>
      <c r="AO349" s="24">
        <f t="shared" ref="AO349:AO453" si="1036">SUM(AL349:AN349)</f>
        <v>0</v>
      </c>
      <c r="AP349" s="63"/>
      <c r="AQ349" s="24"/>
      <c r="AR349" s="24"/>
      <c r="AS349" s="24"/>
      <c r="AT349" s="24">
        <f t="shared" ref="AT349:AT453" si="1037">SUM(AQ349:AS349)</f>
        <v>0</v>
      </c>
      <c r="AU349" s="63"/>
      <c r="AV349" s="24"/>
      <c r="AW349" s="24"/>
      <c r="AX349" s="36"/>
      <c r="AY349" s="24">
        <f t="shared" ref="AY349:AY453" si="1038">SUM(AV349:AX349)</f>
        <v>0</v>
      </c>
      <c r="AZ349" s="64"/>
    </row>
    <row r="350" spans="1:52" ht="12" hidden="1" customHeight="1" x14ac:dyDescent="0.3">
      <c r="A350" s="50">
        <v>300</v>
      </c>
      <c r="B350" s="50" t="s">
        <v>28</v>
      </c>
      <c r="C350" s="24"/>
      <c r="D350" s="24">
        <v>0</v>
      </c>
      <c r="E350" s="24"/>
      <c r="F350" s="24">
        <f t="shared" si="1027"/>
        <v>0</v>
      </c>
      <c r="G350" s="63"/>
      <c r="H350" s="24"/>
      <c r="I350" s="24">
        <v>0</v>
      </c>
      <c r="J350" s="24"/>
      <c r="K350" s="24">
        <f t="shared" si="1028"/>
        <v>0</v>
      </c>
      <c r="L350" s="63"/>
      <c r="M350" s="24">
        <f t="shared" ref="M350:N350" si="1039">INDEX($C350:$E350,1,MATCH(M$8,$C$8:$E$8,0))-INDEX($H350:$J350,1,MATCH(M$8,$H$8:$J$8,0))</f>
        <v>0</v>
      </c>
      <c r="N350" s="24">
        <f t="shared" si="1039"/>
        <v>0</v>
      </c>
      <c r="O350" s="24"/>
      <c r="P350" s="24">
        <f t="shared" si="1030"/>
        <v>0</v>
      </c>
      <c r="Q350" s="63"/>
      <c r="R350" s="24"/>
      <c r="S350" s="24">
        <v>0</v>
      </c>
      <c r="T350" s="24"/>
      <c r="U350" s="24">
        <f t="shared" si="1031"/>
        <v>0</v>
      </c>
      <c r="V350" s="63"/>
      <c r="W350" s="24"/>
      <c r="X350" s="24">
        <v>0</v>
      </c>
      <c r="Y350" s="24"/>
      <c r="Z350" s="24">
        <f t="shared" si="1032"/>
        <v>0</v>
      </c>
      <c r="AA350" s="63"/>
      <c r="AB350" s="24">
        <f t="shared" ref="AB350:AC350" si="1040">INDEX($R350:$T350,1,MATCH(AB$8,$R$8:$T$8,0))-INDEX($W350:$Y350,1,MATCH(AB$8,$W$8:$Y$8,0))</f>
        <v>0</v>
      </c>
      <c r="AC350" s="24">
        <f t="shared" si="1040"/>
        <v>0</v>
      </c>
      <c r="AD350" s="24"/>
      <c r="AE350" s="24">
        <f t="shared" si="1034"/>
        <v>0</v>
      </c>
      <c r="AF350" s="63"/>
      <c r="AG350" s="24"/>
      <c r="AH350" s="24">
        <v>0</v>
      </c>
      <c r="AI350" s="24"/>
      <c r="AJ350" s="24">
        <f t="shared" si="1035"/>
        <v>0</v>
      </c>
      <c r="AK350" s="63"/>
      <c r="AL350" s="24"/>
      <c r="AM350" s="24">
        <v>0</v>
      </c>
      <c r="AN350" s="24"/>
      <c r="AO350" s="24">
        <f t="shared" si="1036"/>
        <v>0</v>
      </c>
      <c r="AP350" s="63"/>
      <c r="AQ350" s="24"/>
      <c r="AR350" s="24">
        <v>0</v>
      </c>
      <c r="AS350" s="24"/>
      <c r="AT350" s="24">
        <f t="shared" si="1037"/>
        <v>0</v>
      </c>
      <c r="AU350" s="63"/>
      <c r="AV350" s="24"/>
      <c r="AW350" s="24">
        <v>0</v>
      </c>
      <c r="AX350" s="36"/>
      <c r="AY350" s="24">
        <f t="shared" si="1038"/>
        <v>0</v>
      </c>
      <c r="AZ350" s="64"/>
    </row>
    <row r="351" spans="1:52" ht="12" hidden="1" customHeight="1" x14ac:dyDescent="0.3">
      <c r="A351" s="50">
        <v>301</v>
      </c>
      <c r="B351" s="50" t="s">
        <v>323</v>
      </c>
      <c r="C351" s="24"/>
      <c r="D351" s="24">
        <v>0</v>
      </c>
      <c r="E351" s="24"/>
      <c r="F351" s="24">
        <f t="shared" si="1027"/>
        <v>0</v>
      </c>
      <c r="G351" s="63"/>
      <c r="H351" s="24"/>
      <c r="I351" s="24">
        <v>0</v>
      </c>
      <c r="J351" s="24"/>
      <c r="K351" s="24">
        <f t="shared" si="1028"/>
        <v>0</v>
      </c>
      <c r="L351" s="63"/>
      <c r="M351" s="24">
        <f t="shared" ref="M351:N351" si="1041">INDEX($C351:$E351,1,MATCH(M$8,$C$8:$E$8,0))-INDEX($H351:$J351,1,MATCH(M$8,$H$8:$J$8,0))</f>
        <v>0</v>
      </c>
      <c r="N351" s="24">
        <f t="shared" si="1041"/>
        <v>0</v>
      </c>
      <c r="O351" s="24"/>
      <c r="P351" s="24">
        <f t="shared" si="1030"/>
        <v>0</v>
      </c>
      <c r="Q351" s="63"/>
      <c r="R351" s="24"/>
      <c r="S351" s="24">
        <v>0</v>
      </c>
      <c r="T351" s="24"/>
      <c r="U351" s="24">
        <f t="shared" si="1031"/>
        <v>0</v>
      </c>
      <c r="V351" s="63"/>
      <c r="W351" s="24"/>
      <c r="X351" s="24">
        <v>0</v>
      </c>
      <c r="Y351" s="24"/>
      <c r="Z351" s="24">
        <f t="shared" si="1032"/>
        <v>0</v>
      </c>
      <c r="AA351" s="63"/>
      <c r="AB351" s="24">
        <f t="shared" ref="AB351:AC351" si="1042">INDEX($R351:$T351,1,MATCH(AB$8,$R$8:$T$8,0))-INDEX($W351:$Y351,1,MATCH(AB$8,$W$8:$Y$8,0))</f>
        <v>0</v>
      </c>
      <c r="AC351" s="24">
        <f t="shared" si="1042"/>
        <v>0</v>
      </c>
      <c r="AD351" s="24"/>
      <c r="AE351" s="24">
        <f t="shared" si="1034"/>
        <v>0</v>
      </c>
      <c r="AF351" s="63"/>
      <c r="AG351" s="24"/>
      <c r="AH351" s="24">
        <v>0</v>
      </c>
      <c r="AI351" s="24"/>
      <c r="AJ351" s="24">
        <f t="shared" si="1035"/>
        <v>0</v>
      </c>
      <c r="AK351" s="63"/>
      <c r="AL351" s="24"/>
      <c r="AM351" s="24">
        <v>0</v>
      </c>
      <c r="AN351" s="24"/>
      <c r="AO351" s="24">
        <f t="shared" si="1036"/>
        <v>0</v>
      </c>
      <c r="AP351" s="63"/>
      <c r="AQ351" s="24"/>
      <c r="AR351" s="24">
        <v>0</v>
      </c>
      <c r="AS351" s="24"/>
      <c r="AT351" s="24">
        <f t="shared" si="1037"/>
        <v>0</v>
      </c>
      <c r="AU351" s="63"/>
      <c r="AV351" s="24"/>
      <c r="AW351" s="24">
        <v>0</v>
      </c>
      <c r="AX351" s="36"/>
      <c r="AY351" s="24">
        <f t="shared" si="1038"/>
        <v>0</v>
      </c>
      <c r="AZ351" s="64"/>
    </row>
    <row r="352" spans="1:52" ht="12" customHeight="1" x14ac:dyDescent="0.3">
      <c r="A352" s="50">
        <v>302</v>
      </c>
      <c r="B352" s="50" t="s">
        <v>324</v>
      </c>
      <c r="C352" s="24"/>
      <c r="D352" s="24">
        <v>19765.07</v>
      </c>
      <c r="E352" s="24"/>
      <c r="F352" s="24">
        <f t="shared" si="1027"/>
        <v>19765.07</v>
      </c>
      <c r="G352" s="63"/>
      <c r="H352" s="24"/>
      <c r="I352" s="24">
        <v>40538.550000000003</v>
      </c>
      <c r="J352" s="24"/>
      <c r="K352" s="24">
        <f t="shared" si="1028"/>
        <v>40538.550000000003</v>
      </c>
      <c r="L352" s="63"/>
      <c r="M352" s="24">
        <f t="shared" ref="M352:N352" si="1043">INDEX($C352:$E352,1,MATCH(M$8,$C$8:$E$8,0))-INDEX($H352:$J352,1,MATCH(M$8,$H$8:$J$8,0))</f>
        <v>0</v>
      </c>
      <c r="N352" s="24">
        <f t="shared" si="1043"/>
        <v>-20773.480000000003</v>
      </c>
      <c r="O352" s="24"/>
      <c r="P352" s="24">
        <f t="shared" si="1030"/>
        <v>-20773.480000000003</v>
      </c>
      <c r="Q352" s="63"/>
      <c r="R352" s="24"/>
      <c r="S352" s="24">
        <v>19765.07</v>
      </c>
      <c r="T352" s="24"/>
      <c r="U352" s="24">
        <f t="shared" si="1031"/>
        <v>19765.07</v>
      </c>
      <c r="V352" s="63"/>
      <c r="W352" s="24"/>
      <c r="X352" s="24">
        <v>19765</v>
      </c>
      <c r="Y352" s="24"/>
      <c r="Z352" s="24">
        <f t="shared" si="1032"/>
        <v>19765</v>
      </c>
      <c r="AA352" s="63"/>
      <c r="AB352" s="24">
        <f t="shared" ref="AB352:AC352" si="1044">INDEX($R352:$T352,1,MATCH(AB$8,$R$8:$T$8,0))-INDEX($W352:$Y352,1,MATCH(AB$8,$W$8:$Y$8,0))</f>
        <v>0</v>
      </c>
      <c r="AC352" s="24">
        <f t="shared" si="1044"/>
        <v>6.9999999999708962E-2</v>
      </c>
      <c r="AD352" s="24"/>
      <c r="AE352" s="24">
        <f t="shared" si="1034"/>
        <v>6.9999999999708962E-2</v>
      </c>
      <c r="AF352" s="63"/>
      <c r="AG352" s="24"/>
      <c r="AH352" s="24">
        <v>19765</v>
      </c>
      <c r="AI352" s="24"/>
      <c r="AJ352" s="24">
        <f t="shared" si="1035"/>
        <v>19765</v>
      </c>
      <c r="AK352" s="63"/>
      <c r="AL352" s="24"/>
      <c r="AM352" s="24">
        <v>19765</v>
      </c>
      <c r="AN352" s="24"/>
      <c r="AO352" s="24">
        <f t="shared" si="1036"/>
        <v>19765</v>
      </c>
      <c r="AP352" s="63"/>
      <c r="AQ352" s="24"/>
      <c r="AR352" s="24">
        <v>19765</v>
      </c>
      <c r="AS352" s="24"/>
      <c r="AT352" s="24">
        <f t="shared" si="1037"/>
        <v>19765</v>
      </c>
      <c r="AU352" s="63"/>
      <c r="AV352" s="24"/>
      <c r="AW352" s="24">
        <v>19765</v>
      </c>
      <c r="AX352" s="36"/>
      <c r="AY352" s="24">
        <f t="shared" si="1038"/>
        <v>19765</v>
      </c>
      <c r="AZ352" s="64"/>
    </row>
    <row r="353" spans="1:52" ht="12" hidden="1" customHeight="1" x14ac:dyDescent="0.3">
      <c r="A353" s="50">
        <v>304</v>
      </c>
      <c r="B353" s="50" t="s">
        <v>326</v>
      </c>
      <c r="C353" s="24"/>
      <c r="D353" s="24">
        <v>0</v>
      </c>
      <c r="E353" s="24"/>
      <c r="F353" s="24">
        <f t="shared" si="1027"/>
        <v>0</v>
      </c>
      <c r="G353" s="63"/>
      <c r="H353" s="24"/>
      <c r="I353" s="24">
        <v>0</v>
      </c>
      <c r="J353" s="24"/>
      <c r="K353" s="24">
        <f t="shared" si="1028"/>
        <v>0</v>
      </c>
      <c r="L353" s="63"/>
      <c r="M353" s="24">
        <f t="shared" ref="M353:N353" si="1045">INDEX($C353:$E353,1,MATCH(M$8,$C$8:$E$8,0))-INDEX($H353:$J353,1,MATCH(M$8,$H$8:$J$8,0))</f>
        <v>0</v>
      </c>
      <c r="N353" s="24">
        <f t="shared" si="1045"/>
        <v>0</v>
      </c>
      <c r="O353" s="24"/>
      <c r="P353" s="24">
        <f t="shared" si="1030"/>
        <v>0</v>
      </c>
      <c r="Q353" s="63"/>
      <c r="R353" s="24"/>
      <c r="S353" s="24">
        <v>0</v>
      </c>
      <c r="T353" s="24"/>
      <c r="U353" s="24">
        <f t="shared" si="1031"/>
        <v>0</v>
      </c>
      <c r="V353" s="63"/>
      <c r="W353" s="24"/>
      <c r="X353" s="24">
        <v>0</v>
      </c>
      <c r="Y353" s="24"/>
      <c r="Z353" s="24">
        <f t="shared" si="1032"/>
        <v>0</v>
      </c>
      <c r="AA353" s="63"/>
      <c r="AB353" s="24">
        <f t="shared" ref="AB353:AC353" si="1046">INDEX($R353:$T353,1,MATCH(AB$8,$R$8:$T$8,0))-INDEX($W353:$Y353,1,MATCH(AB$8,$W$8:$Y$8,0))</f>
        <v>0</v>
      </c>
      <c r="AC353" s="24">
        <f t="shared" si="1046"/>
        <v>0</v>
      </c>
      <c r="AD353" s="24"/>
      <c r="AE353" s="24">
        <f t="shared" si="1034"/>
        <v>0</v>
      </c>
      <c r="AF353" s="63"/>
      <c r="AG353" s="24"/>
      <c r="AH353" s="24">
        <v>0</v>
      </c>
      <c r="AI353" s="24"/>
      <c r="AJ353" s="24">
        <f t="shared" si="1035"/>
        <v>0</v>
      </c>
      <c r="AK353" s="63"/>
      <c r="AL353" s="24"/>
      <c r="AM353" s="24">
        <v>0</v>
      </c>
      <c r="AN353" s="24"/>
      <c r="AO353" s="24">
        <f t="shared" si="1036"/>
        <v>0</v>
      </c>
      <c r="AP353" s="63"/>
      <c r="AQ353" s="24"/>
      <c r="AR353" s="24">
        <v>0</v>
      </c>
      <c r="AS353" s="24"/>
      <c r="AT353" s="24">
        <f t="shared" si="1037"/>
        <v>0</v>
      </c>
      <c r="AU353" s="63"/>
      <c r="AV353" s="24"/>
      <c r="AW353" s="24">
        <v>0</v>
      </c>
      <c r="AX353" s="36"/>
      <c r="AY353" s="24">
        <f t="shared" si="1038"/>
        <v>0</v>
      </c>
      <c r="AZ353" s="64"/>
    </row>
    <row r="354" spans="1:52" ht="12" customHeight="1" x14ac:dyDescent="0.3">
      <c r="A354" s="50">
        <v>305</v>
      </c>
      <c r="B354" s="50" t="s">
        <v>327</v>
      </c>
      <c r="C354" s="24"/>
      <c r="D354" s="24">
        <v>17600</v>
      </c>
      <c r="E354" s="24"/>
      <c r="F354" s="24">
        <f t="shared" si="1027"/>
        <v>17600</v>
      </c>
      <c r="G354" s="63"/>
      <c r="H354" s="24"/>
      <c r="I354" s="24">
        <v>17600</v>
      </c>
      <c r="J354" s="24"/>
      <c r="K354" s="24">
        <f t="shared" si="1028"/>
        <v>17600</v>
      </c>
      <c r="L354" s="63"/>
      <c r="M354" s="24">
        <f t="shared" ref="M354:N354" si="1047">INDEX($C354:$E354,1,MATCH(M$8,$C$8:$E$8,0))-INDEX($H354:$J354,1,MATCH(M$8,$H$8:$J$8,0))</f>
        <v>0</v>
      </c>
      <c r="N354" s="24">
        <f t="shared" si="1047"/>
        <v>0</v>
      </c>
      <c r="O354" s="24"/>
      <c r="P354" s="24">
        <f t="shared" si="1030"/>
        <v>0</v>
      </c>
      <c r="Q354" s="63"/>
      <c r="R354" s="24"/>
      <c r="S354" s="24">
        <v>17600</v>
      </c>
      <c r="T354" s="24"/>
      <c r="U354" s="24">
        <f t="shared" si="1031"/>
        <v>17600</v>
      </c>
      <c r="V354" s="63"/>
      <c r="W354" s="24"/>
      <c r="X354" s="24">
        <v>17600</v>
      </c>
      <c r="Y354" s="24"/>
      <c r="Z354" s="24">
        <f t="shared" si="1032"/>
        <v>17600</v>
      </c>
      <c r="AA354" s="63"/>
      <c r="AB354" s="24">
        <f t="shared" ref="AB354:AC354" si="1048">INDEX($R354:$T354,1,MATCH(AB$8,$R$8:$T$8,0))-INDEX($W354:$Y354,1,MATCH(AB$8,$W$8:$Y$8,0))</f>
        <v>0</v>
      </c>
      <c r="AC354" s="24">
        <f t="shared" si="1048"/>
        <v>0</v>
      </c>
      <c r="AD354" s="24"/>
      <c r="AE354" s="24">
        <f t="shared" si="1034"/>
        <v>0</v>
      </c>
      <c r="AF354" s="63"/>
      <c r="AG354" s="24"/>
      <c r="AH354" s="24">
        <v>17600</v>
      </c>
      <c r="AI354" s="24"/>
      <c r="AJ354" s="24">
        <f t="shared" si="1035"/>
        <v>17600</v>
      </c>
      <c r="AK354" s="63"/>
      <c r="AL354" s="24"/>
      <c r="AM354" s="24">
        <v>17600</v>
      </c>
      <c r="AN354" s="24"/>
      <c r="AO354" s="24">
        <f t="shared" si="1036"/>
        <v>17600</v>
      </c>
      <c r="AP354" s="63"/>
      <c r="AQ354" s="24"/>
      <c r="AR354" s="24">
        <v>17600</v>
      </c>
      <c r="AS354" s="24"/>
      <c r="AT354" s="24">
        <f t="shared" si="1037"/>
        <v>17600</v>
      </c>
      <c r="AU354" s="63"/>
      <c r="AV354" s="24"/>
      <c r="AW354" s="24">
        <v>17600</v>
      </c>
      <c r="AX354" s="36"/>
      <c r="AY354" s="24">
        <f t="shared" si="1038"/>
        <v>17600</v>
      </c>
      <c r="AZ354" s="64"/>
    </row>
    <row r="355" spans="1:52" ht="12" customHeight="1" x14ac:dyDescent="0.3">
      <c r="A355" s="50">
        <v>306</v>
      </c>
      <c r="B355" s="50" t="s">
        <v>329</v>
      </c>
      <c r="C355" s="24"/>
      <c r="D355" s="24">
        <v>900</v>
      </c>
      <c r="E355" s="24"/>
      <c r="F355" s="24">
        <f t="shared" si="1027"/>
        <v>900</v>
      </c>
      <c r="G355" s="63"/>
      <c r="H355" s="24"/>
      <c r="I355" s="24">
        <v>775</v>
      </c>
      <c r="J355" s="24"/>
      <c r="K355" s="24">
        <f t="shared" si="1028"/>
        <v>775</v>
      </c>
      <c r="L355" s="63"/>
      <c r="M355" s="24">
        <f t="shared" ref="M355:N355" si="1049">INDEX($C355:$E355,1,MATCH(M$8,$C$8:$E$8,0))-INDEX($H355:$J355,1,MATCH(M$8,$H$8:$J$8,0))</f>
        <v>0</v>
      </c>
      <c r="N355" s="24">
        <f t="shared" si="1049"/>
        <v>125</v>
      </c>
      <c r="O355" s="24"/>
      <c r="P355" s="24">
        <f t="shared" si="1030"/>
        <v>125</v>
      </c>
      <c r="Q355" s="63"/>
      <c r="R355" s="24"/>
      <c r="S355" s="24">
        <v>900</v>
      </c>
      <c r="T355" s="24"/>
      <c r="U355" s="24">
        <f t="shared" si="1031"/>
        <v>900</v>
      </c>
      <c r="V355" s="63"/>
      <c r="W355" s="24"/>
      <c r="X355" s="24">
        <v>775</v>
      </c>
      <c r="Y355" s="24"/>
      <c r="Z355" s="24">
        <f t="shared" si="1032"/>
        <v>775</v>
      </c>
      <c r="AA355" s="63"/>
      <c r="AB355" s="24">
        <f t="shared" ref="AB355:AC355" si="1050">INDEX($R355:$T355,1,MATCH(AB$8,$R$8:$T$8,0))-INDEX($W355:$Y355,1,MATCH(AB$8,$W$8:$Y$8,0))</f>
        <v>0</v>
      </c>
      <c r="AC355" s="24">
        <f t="shared" si="1050"/>
        <v>125</v>
      </c>
      <c r="AD355" s="24"/>
      <c r="AE355" s="24">
        <f t="shared" si="1034"/>
        <v>125</v>
      </c>
      <c r="AF355" s="63"/>
      <c r="AG355" s="24"/>
      <c r="AH355" s="24">
        <v>775</v>
      </c>
      <c r="AI355" s="24"/>
      <c r="AJ355" s="24">
        <f t="shared" si="1035"/>
        <v>775</v>
      </c>
      <c r="AK355" s="63"/>
      <c r="AL355" s="24"/>
      <c r="AM355" s="24">
        <v>775</v>
      </c>
      <c r="AN355" s="24"/>
      <c r="AO355" s="24">
        <f t="shared" si="1036"/>
        <v>775</v>
      </c>
      <c r="AP355" s="63"/>
      <c r="AQ355" s="24"/>
      <c r="AR355" s="24">
        <v>775</v>
      </c>
      <c r="AS355" s="24"/>
      <c r="AT355" s="24">
        <f t="shared" si="1037"/>
        <v>775</v>
      </c>
      <c r="AU355" s="63"/>
      <c r="AV355" s="24"/>
      <c r="AW355" s="24">
        <v>775</v>
      </c>
      <c r="AX355" s="36"/>
      <c r="AY355" s="24">
        <f t="shared" si="1038"/>
        <v>775</v>
      </c>
      <c r="AZ355" s="64"/>
    </row>
    <row r="356" spans="1:52" ht="12" hidden="1" customHeight="1" x14ac:dyDescent="0.3">
      <c r="A356" s="50">
        <v>307</v>
      </c>
      <c r="B356" s="50" t="s">
        <v>331</v>
      </c>
      <c r="C356" s="24"/>
      <c r="D356" s="24">
        <v>0</v>
      </c>
      <c r="E356" s="24"/>
      <c r="F356" s="24">
        <f t="shared" si="1027"/>
        <v>0</v>
      </c>
      <c r="G356" s="63"/>
      <c r="H356" s="24"/>
      <c r="I356" s="24">
        <v>0</v>
      </c>
      <c r="J356" s="24"/>
      <c r="K356" s="24">
        <f t="shared" si="1028"/>
        <v>0</v>
      </c>
      <c r="L356" s="63"/>
      <c r="M356" s="24">
        <f t="shared" ref="M356:N356" si="1051">INDEX($C356:$E356,1,MATCH(M$8,$C$8:$E$8,0))-INDEX($H356:$J356,1,MATCH(M$8,$H$8:$J$8,0))</f>
        <v>0</v>
      </c>
      <c r="N356" s="24">
        <f t="shared" si="1051"/>
        <v>0</v>
      </c>
      <c r="O356" s="24"/>
      <c r="P356" s="24">
        <f t="shared" si="1030"/>
        <v>0</v>
      </c>
      <c r="Q356" s="63"/>
      <c r="R356" s="24"/>
      <c r="S356" s="24">
        <v>0</v>
      </c>
      <c r="T356" s="24"/>
      <c r="U356" s="24">
        <f t="shared" si="1031"/>
        <v>0</v>
      </c>
      <c r="V356" s="63"/>
      <c r="W356" s="24"/>
      <c r="X356" s="24">
        <v>0</v>
      </c>
      <c r="Y356" s="24"/>
      <c r="Z356" s="24">
        <f t="shared" si="1032"/>
        <v>0</v>
      </c>
      <c r="AA356" s="63"/>
      <c r="AB356" s="24">
        <f t="shared" ref="AB356:AC356" si="1052">INDEX($R356:$T356,1,MATCH(AB$8,$R$8:$T$8,0))-INDEX($W356:$Y356,1,MATCH(AB$8,$W$8:$Y$8,0))</f>
        <v>0</v>
      </c>
      <c r="AC356" s="24">
        <f t="shared" si="1052"/>
        <v>0</v>
      </c>
      <c r="AD356" s="24"/>
      <c r="AE356" s="24">
        <f t="shared" si="1034"/>
        <v>0</v>
      </c>
      <c r="AF356" s="63"/>
      <c r="AG356" s="24"/>
      <c r="AH356" s="24">
        <v>0</v>
      </c>
      <c r="AI356" s="24"/>
      <c r="AJ356" s="24">
        <f t="shared" si="1035"/>
        <v>0</v>
      </c>
      <c r="AK356" s="63"/>
      <c r="AL356" s="24"/>
      <c r="AM356" s="24">
        <v>0</v>
      </c>
      <c r="AN356" s="24"/>
      <c r="AO356" s="24">
        <f t="shared" si="1036"/>
        <v>0</v>
      </c>
      <c r="AP356" s="63"/>
      <c r="AQ356" s="24"/>
      <c r="AR356" s="24">
        <v>0</v>
      </c>
      <c r="AS356" s="24"/>
      <c r="AT356" s="24">
        <f t="shared" si="1037"/>
        <v>0</v>
      </c>
      <c r="AU356" s="63"/>
      <c r="AV356" s="24"/>
      <c r="AW356" s="24">
        <v>0</v>
      </c>
      <c r="AX356" s="36"/>
      <c r="AY356" s="24">
        <f t="shared" si="1038"/>
        <v>0</v>
      </c>
      <c r="AZ356" s="64"/>
    </row>
    <row r="357" spans="1:52" ht="12" customHeight="1" x14ac:dyDescent="0.3">
      <c r="A357" s="50">
        <v>308</v>
      </c>
      <c r="B357" s="50" t="s">
        <v>332</v>
      </c>
      <c r="C357" s="24"/>
      <c r="D357" s="24">
        <v>5337.3850000000002</v>
      </c>
      <c r="E357" s="24"/>
      <c r="F357" s="24">
        <f t="shared" si="1027"/>
        <v>5337.3850000000002</v>
      </c>
      <c r="G357" s="63"/>
      <c r="H357" s="24"/>
      <c r="I357" s="24">
        <v>5337.3850000000002</v>
      </c>
      <c r="J357" s="24"/>
      <c r="K357" s="24">
        <f t="shared" si="1028"/>
        <v>5337.3850000000002</v>
      </c>
      <c r="L357" s="63"/>
      <c r="M357" s="24">
        <f t="shared" ref="M357:N357" si="1053">INDEX($C357:$E357,1,MATCH(M$8,$C$8:$E$8,0))-INDEX($H357:$J357,1,MATCH(M$8,$H$8:$J$8,0))</f>
        <v>0</v>
      </c>
      <c r="N357" s="24">
        <f t="shared" si="1053"/>
        <v>0</v>
      </c>
      <c r="O357" s="24"/>
      <c r="P357" s="24">
        <f t="shared" si="1030"/>
        <v>0</v>
      </c>
      <c r="Q357" s="63"/>
      <c r="R357" s="24"/>
      <c r="S357" s="24">
        <v>10675</v>
      </c>
      <c r="T357" s="24"/>
      <c r="U357" s="24">
        <f t="shared" si="1031"/>
        <v>10675</v>
      </c>
      <c r="V357" s="63"/>
      <c r="W357" s="24"/>
      <c r="X357" s="24">
        <v>10675</v>
      </c>
      <c r="Y357" s="24"/>
      <c r="Z357" s="24">
        <f t="shared" si="1032"/>
        <v>10675</v>
      </c>
      <c r="AA357" s="63"/>
      <c r="AB357" s="24">
        <f t="shared" ref="AB357:AC357" si="1054">INDEX($R357:$T357,1,MATCH(AB$8,$R$8:$T$8,0))-INDEX($W357:$Y357,1,MATCH(AB$8,$W$8:$Y$8,0))</f>
        <v>0</v>
      </c>
      <c r="AC357" s="24">
        <f t="shared" si="1054"/>
        <v>0</v>
      </c>
      <c r="AD357" s="24"/>
      <c r="AE357" s="24">
        <f t="shared" si="1034"/>
        <v>0</v>
      </c>
      <c r="AF357" s="63"/>
      <c r="AG357" s="24"/>
      <c r="AH357" s="24">
        <v>10675</v>
      </c>
      <c r="AI357" s="24"/>
      <c r="AJ357" s="24">
        <f t="shared" si="1035"/>
        <v>10675</v>
      </c>
      <c r="AK357" s="63"/>
      <c r="AL357" s="24"/>
      <c r="AM357" s="24">
        <v>10675</v>
      </c>
      <c r="AN357" s="24"/>
      <c r="AO357" s="24">
        <f t="shared" si="1036"/>
        <v>10675</v>
      </c>
      <c r="AP357" s="63"/>
      <c r="AQ357" s="24"/>
      <c r="AR357" s="24">
        <v>10675</v>
      </c>
      <c r="AS357" s="24"/>
      <c r="AT357" s="24">
        <f t="shared" si="1037"/>
        <v>10675</v>
      </c>
      <c r="AU357" s="63"/>
      <c r="AV357" s="24"/>
      <c r="AW357" s="24">
        <v>10675</v>
      </c>
      <c r="AX357" s="36"/>
      <c r="AY357" s="24">
        <f t="shared" si="1038"/>
        <v>10675</v>
      </c>
      <c r="AZ357" s="64"/>
    </row>
    <row r="358" spans="1:52" ht="12" hidden="1" customHeight="1" x14ac:dyDescent="0.3">
      <c r="A358" s="50">
        <v>308.10000000000002</v>
      </c>
      <c r="B358" s="50" t="s">
        <v>334</v>
      </c>
      <c r="C358" s="24"/>
      <c r="D358" s="24">
        <v>0</v>
      </c>
      <c r="E358" s="24"/>
      <c r="F358" s="24">
        <f t="shared" si="1027"/>
        <v>0</v>
      </c>
      <c r="G358" s="63"/>
      <c r="H358" s="24"/>
      <c r="I358" s="24">
        <v>0</v>
      </c>
      <c r="J358" s="24"/>
      <c r="K358" s="24">
        <f t="shared" si="1028"/>
        <v>0</v>
      </c>
      <c r="L358" s="63"/>
      <c r="M358" s="24">
        <f t="shared" ref="M358:N358" si="1055">INDEX($C358:$E358,1,MATCH(M$8,$C$8:$E$8,0))-INDEX($H358:$J358,1,MATCH(M$8,$H$8:$J$8,0))</f>
        <v>0</v>
      </c>
      <c r="N358" s="24">
        <f t="shared" si="1055"/>
        <v>0</v>
      </c>
      <c r="O358" s="24"/>
      <c r="P358" s="24">
        <f t="shared" si="1030"/>
        <v>0</v>
      </c>
      <c r="Q358" s="63"/>
      <c r="R358" s="24"/>
      <c r="S358" s="24">
        <v>0</v>
      </c>
      <c r="T358" s="24"/>
      <c r="U358" s="24">
        <f t="shared" si="1031"/>
        <v>0</v>
      </c>
      <c r="V358" s="63"/>
      <c r="W358" s="24"/>
      <c r="X358" s="24">
        <v>96000</v>
      </c>
      <c r="Y358" s="24"/>
      <c r="Z358" s="24">
        <f t="shared" si="1032"/>
        <v>96000</v>
      </c>
      <c r="AA358" s="63"/>
      <c r="AB358" s="24">
        <f t="shared" ref="AB358:AC358" si="1056">INDEX($R358:$T358,1,MATCH(AB$8,$R$8:$T$8,0))-INDEX($W358:$Y358,1,MATCH(AB$8,$W$8:$Y$8,0))</f>
        <v>0</v>
      </c>
      <c r="AC358" s="24">
        <f t="shared" si="1056"/>
        <v>-96000</v>
      </c>
      <c r="AD358" s="24"/>
      <c r="AE358" s="24">
        <f t="shared" si="1034"/>
        <v>-96000</v>
      </c>
      <c r="AF358" s="63"/>
      <c r="AG358" s="24"/>
      <c r="AH358" s="24">
        <v>0</v>
      </c>
      <c r="AI358" s="24"/>
      <c r="AJ358" s="24">
        <f t="shared" si="1035"/>
        <v>0</v>
      </c>
      <c r="AK358" s="63"/>
      <c r="AL358" s="24"/>
      <c r="AM358" s="24">
        <v>0</v>
      </c>
      <c r="AN358" s="24"/>
      <c r="AO358" s="24">
        <f t="shared" si="1036"/>
        <v>0</v>
      </c>
      <c r="AP358" s="63"/>
      <c r="AQ358" s="24"/>
      <c r="AR358" s="24">
        <v>0</v>
      </c>
      <c r="AS358" s="24"/>
      <c r="AT358" s="24">
        <f t="shared" si="1037"/>
        <v>0</v>
      </c>
      <c r="AU358" s="63"/>
      <c r="AV358" s="24"/>
      <c r="AW358" s="24">
        <v>0</v>
      </c>
      <c r="AX358" s="36"/>
      <c r="AY358" s="24">
        <f t="shared" si="1038"/>
        <v>0</v>
      </c>
      <c r="AZ358" s="64"/>
    </row>
    <row r="359" spans="1:52" ht="12" hidden="1" customHeight="1" x14ac:dyDescent="0.3">
      <c r="A359" s="50">
        <v>308.2</v>
      </c>
      <c r="B359" s="50" t="s">
        <v>336</v>
      </c>
      <c r="C359" s="24"/>
      <c r="D359" s="24">
        <v>0</v>
      </c>
      <c r="E359" s="24"/>
      <c r="F359" s="24">
        <f t="shared" si="1027"/>
        <v>0</v>
      </c>
      <c r="G359" s="63"/>
      <c r="H359" s="24"/>
      <c r="I359" s="24">
        <v>0</v>
      </c>
      <c r="J359" s="24"/>
      <c r="K359" s="24">
        <f t="shared" si="1028"/>
        <v>0</v>
      </c>
      <c r="L359" s="63"/>
      <c r="M359" s="24">
        <f t="shared" ref="M359:N359" si="1057">INDEX($C359:$E359,1,MATCH(M$8,$C$8:$E$8,0))-INDEX($H359:$J359,1,MATCH(M$8,$H$8:$J$8,0))</f>
        <v>0</v>
      </c>
      <c r="N359" s="24">
        <f t="shared" si="1057"/>
        <v>0</v>
      </c>
      <c r="O359" s="24"/>
      <c r="P359" s="24">
        <f t="shared" si="1030"/>
        <v>0</v>
      </c>
      <c r="Q359" s="63"/>
      <c r="R359" s="24"/>
      <c r="S359" s="24">
        <v>0</v>
      </c>
      <c r="T359" s="24"/>
      <c r="U359" s="24">
        <f t="shared" si="1031"/>
        <v>0</v>
      </c>
      <c r="V359" s="63"/>
      <c r="W359" s="24"/>
      <c r="X359" s="24">
        <v>0</v>
      </c>
      <c r="Y359" s="24"/>
      <c r="Z359" s="24">
        <f t="shared" si="1032"/>
        <v>0</v>
      </c>
      <c r="AA359" s="63"/>
      <c r="AB359" s="24">
        <f t="shared" ref="AB359:AC359" si="1058">INDEX($R359:$T359,1,MATCH(AB$8,$R$8:$T$8,0))-INDEX($W359:$Y359,1,MATCH(AB$8,$W$8:$Y$8,0))</f>
        <v>0</v>
      </c>
      <c r="AC359" s="24">
        <f t="shared" si="1058"/>
        <v>0</v>
      </c>
      <c r="AD359" s="24"/>
      <c r="AE359" s="24">
        <f t="shared" si="1034"/>
        <v>0</v>
      </c>
      <c r="AF359" s="63"/>
      <c r="AG359" s="24"/>
      <c r="AH359" s="24">
        <v>0</v>
      </c>
      <c r="AI359" s="24"/>
      <c r="AJ359" s="24">
        <f t="shared" si="1035"/>
        <v>0</v>
      </c>
      <c r="AK359" s="63"/>
      <c r="AL359" s="24"/>
      <c r="AM359" s="24">
        <v>0</v>
      </c>
      <c r="AN359" s="24"/>
      <c r="AO359" s="24">
        <f t="shared" si="1036"/>
        <v>0</v>
      </c>
      <c r="AP359" s="63"/>
      <c r="AQ359" s="24"/>
      <c r="AR359" s="24">
        <v>0</v>
      </c>
      <c r="AS359" s="24"/>
      <c r="AT359" s="24">
        <f t="shared" si="1037"/>
        <v>0</v>
      </c>
      <c r="AU359" s="63"/>
      <c r="AV359" s="24"/>
      <c r="AW359" s="24">
        <v>0</v>
      </c>
      <c r="AX359" s="36"/>
      <c r="AY359" s="24">
        <f t="shared" si="1038"/>
        <v>0</v>
      </c>
      <c r="AZ359" s="64"/>
    </row>
    <row r="360" spans="1:52" ht="12" hidden="1" customHeight="1" x14ac:dyDescent="0.3">
      <c r="A360" s="50">
        <v>308.3</v>
      </c>
      <c r="B360" s="50" t="s">
        <v>337</v>
      </c>
      <c r="C360" s="24"/>
      <c r="D360" s="24">
        <v>0</v>
      </c>
      <c r="E360" s="24"/>
      <c r="F360" s="24">
        <f t="shared" si="1027"/>
        <v>0</v>
      </c>
      <c r="G360" s="63"/>
      <c r="H360" s="24"/>
      <c r="I360" s="24">
        <v>0</v>
      </c>
      <c r="J360" s="24"/>
      <c r="K360" s="24">
        <f t="shared" si="1028"/>
        <v>0</v>
      </c>
      <c r="L360" s="63"/>
      <c r="M360" s="24">
        <f t="shared" ref="M360:N360" si="1059">INDEX($C360:$E360,1,MATCH(M$8,$C$8:$E$8,0))-INDEX($H360:$J360,1,MATCH(M$8,$H$8:$J$8,0))</f>
        <v>0</v>
      </c>
      <c r="N360" s="24">
        <f t="shared" si="1059"/>
        <v>0</v>
      </c>
      <c r="O360" s="24"/>
      <c r="P360" s="24">
        <f t="shared" si="1030"/>
        <v>0</v>
      </c>
      <c r="Q360" s="63"/>
      <c r="R360" s="24"/>
      <c r="S360" s="24">
        <v>0</v>
      </c>
      <c r="T360" s="24"/>
      <c r="U360" s="24">
        <f t="shared" si="1031"/>
        <v>0</v>
      </c>
      <c r="V360" s="63"/>
      <c r="W360" s="24"/>
      <c r="X360" s="24">
        <v>0</v>
      </c>
      <c r="Y360" s="24"/>
      <c r="Z360" s="24">
        <f t="shared" si="1032"/>
        <v>0</v>
      </c>
      <c r="AA360" s="63"/>
      <c r="AB360" s="24">
        <f t="shared" ref="AB360:AC360" si="1060">INDEX($R360:$T360,1,MATCH(AB$8,$R$8:$T$8,0))-INDEX($W360:$Y360,1,MATCH(AB$8,$W$8:$Y$8,0))</f>
        <v>0</v>
      </c>
      <c r="AC360" s="24">
        <f t="shared" si="1060"/>
        <v>0</v>
      </c>
      <c r="AD360" s="24"/>
      <c r="AE360" s="24">
        <f t="shared" si="1034"/>
        <v>0</v>
      </c>
      <c r="AF360" s="63"/>
      <c r="AG360" s="24"/>
      <c r="AH360" s="24">
        <v>0</v>
      </c>
      <c r="AI360" s="24"/>
      <c r="AJ360" s="24">
        <f t="shared" si="1035"/>
        <v>0</v>
      </c>
      <c r="AK360" s="63"/>
      <c r="AL360" s="24"/>
      <c r="AM360" s="24">
        <v>0</v>
      </c>
      <c r="AN360" s="24"/>
      <c r="AO360" s="24">
        <f t="shared" si="1036"/>
        <v>0</v>
      </c>
      <c r="AP360" s="63"/>
      <c r="AQ360" s="24"/>
      <c r="AR360" s="24">
        <v>0</v>
      </c>
      <c r="AS360" s="24"/>
      <c r="AT360" s="24">
        <f t="shared" si="1037"/>
        <v>0</v>
      </c>
      <c r="AU360" s="63"/>
      <c r="AV360" s="24"/>
      <c r="AW360" s="24">
        <v>0</v>
      </c>
      <c r="AX360" s="36"/>
      <c r="AY360" s="24">
        <f t="shared" si="1038"/>
        <v>0</v>
      </c>
      <c r="AZ360" s="64"/>
    </row>
    <row r="361" spans="1:52" ht="12" hidden="1" customHeight="1" x14ac:dyDescent="0.3">
      <c r="A361" s="50">
        <v>308.39999999999998</v>
      </c>
      <c r="B361" s="50" t="s">
        <v>338</v>
      </c>
      <c r="C361" s="24"/>
      <c r="D361" s="24">
        <v>0</v>
      </c>
      <c r="E361" s="24"/>
      <c r="F361" s="24">
        <f t="shared" si="1027"/>
        <v>0</v>
      </c>
      <c r="G361" s="63"/>
      <c r="H361" s="24"/>
      <c r="I361" s="24">
        <v>0</v>
      </c>
      <c r="J361" s="24"/>
      <c r="K361" s="24">
        <f t="shared" si="1028"/>
        <v>0</v>
      </c>
      <c r="L361" s="63"/>
      <c r="M361" s="24">
        <f t="shared" ref="M361:N361" si="1061">INDEX($C361:$E361,1,MATCH(M$8,$C$8:$E$8,0))-INDEX($H361:$J361,1,MATCH(M$8,$H$8:$J$8,0))</f>
        <v>0</v>
      </c>
      <c r="N361" s="24">
        <f t="shared" si="1061"/>
        <v>0</v>
      </c>
      <c r="O361" s="24"/>
      <c r="P361" s="24">
        <f t="shared" si="1030"/>
        <v>0</v>
      </c>
      <c r="Q361" s="63"/>
      <c r="R361" s="24"/>
      <c r="S361" s="24">
        <v>0</v>
      </c>
      <c r="T361" s="24"/>
      <c r="U361" s="24">
        <f t="shared" si="1031"/>
        <v>0</v>
      </c>
      <c r="V361" s="63"/>
      <c r="W361" s="24"/>
      <c r="X361" s="24">
        <v>0</v>
      </c>
      <c r="Y361" s="24"/>
      <c r="Z361" s="24">
        <f t="shared" si="1032"/>
        <v>0</v>
      </c>
      <c r="AA361" s="63"/>
      <c r="AB361" s="24">
        <f t="shared" ref="AB361:AC361" si="1062">INDEX($R361:$T361,1,MATCH(AB$8,$R$8:$T$8,0))-INDEX($W361:$Y361,1,MATCH(AB$8,$W$8:$Y$8,0))</f>
        <v>0</v>
      </c>
      <c r="AC361" s="24">
        <f t="shared" si="1062"/>
        <v>0</v>
      </c>
      <c r="AD361" s="24"/>
      <c r="AE361" s="24">
        <f t="shared" si="1034"/>
        <v>0</v>
      </c>
      <c r="AF361" s="63"/>
      <c r="AG361" s="24"/>
      <c r="AH361" s="24">
        <v>0</v>
      </c>
      <c r="AI361" s="24"/>
      <c r="AJ361" s="24">
        <f t="shared" si="1035"/>
        <v>0</v>
      </c>
      <c r="AK361" s="63"/>
      <c r="AL361" s="24"/>
      <c r="AM361" s="24">
        <v>0</v>
      </c>
      <c r="AN361" s="24"/>
      <c r="AO361" s="24">
        <f t="shared" si="1036"/>
        <v>0</v>
      </c>
      <c r="AP361" s="63"/>
      <c r="AQ361" s="24"/>
      <c r="AR361" s="24">
        <v>0</v>
      </c>
      <c r="AS361" s="24"/>
      <c r="AT361" s="24">
        <f t="shared" si="1037"/>
        <v>0</v>
      </c>
      <c r="AU361" s="63"/>
      <c r="AV361" s="24"/>
      <c r="AW361" s="24">
        <v>0</v>
      </c>
      <c r="AX361" s="36"/>
      <c r="AY361" s="24">
        <f t="shared" si="1038"/>
        <v>0</v>
      </c>
      <c r="AZ361" s="64"/>
    </row>
    <row r="362" spans="1:52" ht="12" hidden="1" customHeight="1" x14ac:dyDescent="0.3">
      <c r="A362" s="50">
        <v>308.5</v>
      </c>
      <c r="B362" s="50" t="s">
        <v>339</v>
      </c>
      <c r="C362" s="24"/>
      <c r="D362" s="24">
        <v>0</v>
      </c>
      <c r="E362" s="24"/>
      <c r="F362" s="24">
        <f t="shared" si="1027"/>
        <v>0</v>
      </c>
      <c r="G362" s="63"/>
      <c r="H362" s="24"/>
      <c r="I362" s="24">
        <v>0</v>
      </c>
      <c r="J362" s="24"/>
      <c r="K362" s="24">
        <f t="shared" si="1028"/>
        <v>0</v>
      </c>
      <c r="L362" s="63"/>
      <c r="M362" s="24">
        <f t="shared" ref="M362:N362" si="1063">INDEX($C362:$E362,1,MATCH(M$8,$C$8:$E$8,0))-INDEX($H362:$J362,1,MATCH(M$8,$H$8:$J$8,0))</f>
        <v>0</v>
      </c>
      <c r="N362" s="24">
        <f t="shared" si="1063"/>
        <v>0</v>
      </c>
      <c r="O362" s="24"/>
      <c r="P362" s="24">
        <f t="shared" si="1030"/>
        <v>0</v>
      </c>
      <c r="Q362" s="63"/>
      <c r="R362" s="24"/>
      <c r="S362" s="24">
        <v>0</v>
      </c>
      <c r="T362" s="24"/>
      <c r="U362" s="24">
        <f t="shared" si="1031"/>
        <v>0</v>
      </c>
      <c r="V362" s="63"/>
      <c r="W362" s="24"/>
      <c r="X362" s="24">
        <v>0</v>
      </c>
      <c r="Y362" s="24"/>
      <c r="Z362" s="24">
        <f t="shared" si="1032"/>
        <v>0</v>
      </c>
      <c r="AA362" s="63"/>
      <c r="AB362" s="24">
        <f t="shared" ref="AB362:AC362" si="1064">INDEX($R362:$T362,1,MATCH(AB$8,$R$8:$T$8,0))-INDEX($W362:$Y362,1,MATCH(AB$8,$W$8:$Y$8,0))</f>
        <v>0</v>
      </c>
      <c r="AC362" s="24">
        <f t="shared" si="1064"/>
        <v>0</v>
      </c>
      <c r="AD362" s="24"/>
      <c r="AE362" s="24">
        <f t="shared" si="1034"/>
        <v>0</v>
      </c>
      <c r="AF362" s="63"/>
      <c r="AG362" s="24"/>
      <c r="AH362" s="24">
        <v>0</v>
      </c>
      <c r="AI362" s="24"/>
      <c r="AJ362" s="24">
        <f t="shared" si="1035"/>
        <v>0</v>
      </c>
      <c r="AK362" s="63"/>
      <c r="AL362" s="24"/>
      <c r="AM362" s="24">
        <v>0</v>
      </c>
      <c r="AN362" s="24"/>
      <c r="AO362" s="24">
        <f t="shared" si="1036"/>
        <v>0</v>
      </c>
      <c r="AP362" s="63"/>
      <c r="AQ362" s="24"/>
      <c r="AR362" s="24">
        <v>0</v>
      </c>
      <c r="AS362" s="24"/>
      <c r="AT362" s="24">
        <f t="shared" si="1037"/>
        <v>0</v>
      </c>
      <c r="AU362" s="63"/>
      <c r="AV362" s="24"/>
      <c r="AW362" s="24">
        <v>0</v>
      </c>
      <c r="AX362" s="36"/>
      <c r="AY362" s="24">
        <f t="shared" si="1038"/>
        <v>0</v>
      </c>
      <c r="AZ362" s="64"/>
    </row>
    <row r="363" spans="1:52" ht="12" hidden="1" customHeight="1" x14ac:dyDescent="0.3">
      <c r="A363" s="50">
        <v>308.60000000000002</v>
      </c>
      <c r="B363" s="50" t="s">
        <v>340</v>
      </c>
      <c r="C363" s="24"/>
      <c r="D363" s="24">
        <v>0</v>
      </c>
      <c r="E363" s="24"/>
      <c r="F363" s="24">
        <f t="shared" si="1027"/>
        <v>0</v>
      </c>
      <c r="G363" s="63"/>
      <c r="H363" s="24"/>
      <c r="I363" s="24">
        <v>0</v>
      </c>
      <c r="J363" s="24"/>
      <c r="K363" s="24">
        <f t="shared" si="1028"/>
        <v>0</v>
      </c>
      <c r="L363" s="63"/>
      <c r="M363" s="24">
        <f t="shared" ref="M363:N363" si="1065">INDEX($C363:$E363,1,MATCH(M$8,$C$8:$E$8,0))-INDEX($H363:$J363,1,MATCH(M$8,$H$8:$J$8,0))</f>
        <v>0</v>
      </c>
      <c r="N363" s="24">
        <f t="shared" si="1065"/>
        <v>0</v>
      </c>
      <c r="O363" s="24"/>
      <c r="P363" s="24">
        <f t="shared" si="1030"/>
        <v>0</v>
      </c>
      <c r="Q363" s="63"/>
      <c r="R363" s="24"/>
      <c r="S363" s="24">
        <v>0</v>
      </c>
      <c r="T363" s="24"/>
      <c r="U363" s="24">
        <f t="shared" si="1031"/>
        <v>0</v>
      </c>
      <c r="V363" s="63"/>
      <c r="W363" s="24"/>
      <c r="X363" s="24">
        <v>0</v>
      </c>
      <c r="Y363" s="24"/>
      <c r="Z363" s="24">
        <f t="shared" si="1032"/>
        <v>0</v>
      </c>
      <c r="AA363" s="63"/>
      <c r="AB363" s="24">
        <f t="shared" ref="AB363:AC363" si="1066">INDEX($R363:$T363,1,MATCH(AB$8,$R$8:$T$8,0))-INDEX($W363:$Y363,1,MATCH(AB$8,$W$8:$Y$8,0))</f>
        <v>0</v>
      </c>
      <c r="AC363" s="24">
        <f t="shared" si="1066"/>
        <v>0</v>
      </c>
      <c r="AD363" s="24"/>
      <c r="AE363" s="24">
        <f t="shared" si="1034"/>
        <v>0</v>
      </c>
      <c r="AF363" s="63"/>
      <c r="AG363" s="24"/>
      <c r="AH363" s="24">
        <v>0</v>
      </c>
      <c r="AI363" s="24"/>
      <c r="AJ363" s="24">
        <f t="shared" si="1035"/>
        <v>0</v>
      </c>
      <c r="AK363" s="63"/>
      <c r="AL363" s="24"/>
      <c r="AM363" s="24">
        <v>0</v>
      </c>
      <c r="AN363" s="24"/>
      <c r="AO363" s="24">
        <f t="shared" si="1036"/>
        <v>0</v>
      </c>
      <c r="AP363" s="63"/>
      <c r="AQ363" s="24"/>
      <c r="AR363" s="24">
        <v>0</v>
      </c>
      <c r="AS363" s="24"/>
      <c r="AT363" s="24">
        <f t="shared" si="1037"/>
        <v>0</v>
      </c>
      <c r="AU363" s="63"/>
      <c r="AV363" s="24"/>
      <c r="AW363" s="24">
        <v>0</v>
      </c>
      <c r="AX363" s="36"/>
      <c r="AY363" s="24">
        <f t="shared" si="1038"/>
        <v>0</v>
      </c>
      <c r="AZ363" s="64"/>
    </row>
    <row r="364" spans="1:52" ht="12" hidden="1" customHeight="1" x14ac:dyDescent="0.3">
      <c r="A364" s="50">
        <v>309</v>
      </c>
      <c r="B364" s="50" t="s">
        <v>341</v>
      </c>
      <c r="C364" s="24"/>
      <c r="D364" s="24">
        <v>0</v>
      </c>
      <c r="E364" s="24"/>
      <c r="F364" s="24">
        <f t="shared" si="1027"/>
        <v>0</v>
      </c>
      <c r="G364" s="63"/>
      <c r="H364" s="24"/>
      <c r="I364" s="24">
        <v>0</v>
      </c>
      <c r="J364" s="24"/>
      <c r="K364" s="24">
        <f t="shared" si="1028"/>
        <v>0</v>
      </c>
      <c r="L364" s="63"/>
      <c r="M364" s="24">
        <f t="shared" ref="M364:N364" si="1067">INDEX($C364:$E364,1,MATCH(M$8,$C$8:$E$8,0))-INDEX($H364:$J364,1,MATCH(M$8,$H$8:$J$8,0))</f>
        <v>0</v>
      </c>
      <c r="N364" s="24">
        <f t="shared" si="1067"/>
        <v>0</v>
      </c>
      <c r="O364" s="24"/>
      <c r="P364" s="24">
        <f t="shared" si="1030"/>
        <v>0</v>
      </c>
      <c r="Q364" s="63"/>
      <c r="R364" s="24"/>
      <c r="S364" s="24">
        <v>0</v>
      </c>
      <c r="T364" s="24"/>
      <c r="U364" s="24">
        <f t="shared" si="1031"/>
        <v>0</v>
      </c>
      <c r="V364" s="63"/>
      <c r="W364" s="24"/>
      <c r="X364" s="24">
        <v>0</v>
      </c>
      <c r="Y364" s="24"/>
      <c r="Z364" s="24">
        <f t="shared" si="1032"/>
        <v>0</v>
      </c>
      <c r="AA364" s="63"/>
      <c r="AB364" s="24">
        <f t="shared" ref="AB364:AC364" si="1068">INDEX($R364:$T364,1,MATCH(AB$8,$R$8:$T$8,0))-INDEX($W364:$Y364,1,MATCH(AB$8,$W$8:$Y$8,0))</f>
        <v>0</v>
      </c>
      <c r="AC364" s="24">
        <f t="shared" si="1068"/>
        <v>0</v>
      </c>
      <c r="AD364" s="24"/>
      <c r="AE364" s="24">
        <f t="shared" si="1034"/>
        <v>0</v>
      </c>
      <c r="AF364" s="63"/>
      <c r="AG364" s="24"/>
      <c r="AH364" s="24">
        <v>0</v>
      </c>
      <c r="AI364" s="24"/>
      <c r="AJ364" s="24">
        <f t="shared" si="1035"/>
        <v>0</v>
      </c>
      <c r="AK364" s="63"/>
      <c r="AL364" s="24"/>
      <c r="AM364" s="24">
        <v>0</v>
      </c>
      <c r="AN364" s="24"/>
      <c r="AO364" s="24">
        <f t="shared" si="1036"/>
        <v>0</v>
      </c>
      <c r="AP364" s="63"/>
      <c r="AQ364" s="24"/>
      <c r="AR364" s="24">
        <v>0</v>
      </c>
      <c r="AS364" s="24"/>
      <c r="AT364" s="24">
        <f t="shared" si="1037"/>
        <v>0</v>
      </c>
      <c r="AU364" s="63"/>
      <c r="AV364" s="24"/>
      <c r="AW364" s="24">
        <v>0</v>
      </c>
      <c r="AX364" s="36"/>
      <c r="AY364" s="24">
        <f t="shared" si="1038"/>
        <v>0</v>
      </c>
      <c r="AZ364" s="64"/>
    </row>
    <row r="365" spans="1:52" ht="12" hidden="1" customHeight="1" x14ac:dyDescent="0.3">
      <c r="A365" s="50">
        <v>310</v>
      </c>
      <c r="B365" s="50" t="s">
        <v>342</v>
      </c>
      <c r="C365" s="24"/>
      <c r="D365" s="24">
        <v>0</v>
      </c>
      <c r="E365" s="24"/>
      <c r="F365" s="24">
        <f t="shared" si="1027"/>
        <v>0</v>
      </c>
      <c r="G365" s="63"/>
      <c r="H365" s="24"/>
      <c r="I365" s="24">
        <v>0</v>
      </c>
      <c r="J365" s="24"/>
      <c r="K365" s="24">
        <f t="shared" si="1028"/>
        <v>0</v>
      </c>
      <c r="L365" s="63"/>
      <c r="M365" s="24">
        <f t="shared" ref="M365:N365" si="1069">INDEX($C365:$E365,1,MATCH(M$8,$C$8:$E$8,0))-INDEX($H365:$J365,1,MATCH(M$8,$H$8:$J$8,0))</f>
        <v>0</v>
      </c>
      <c r="N365" s="24">
        <f t="shared" si="1069"/>
        <v>0</v>
      </c>
      <c r="O365" s="24"/>
      <c r="P365" s="24">
        <f t="shared" si="1030"/>
        <v>0</v>
      </c>
      <c r="Q365" s="63"/>
      <c r="R365" s="24"/>
      <c r="S365" s="24">
        <v>0</v>
      </c>
      <c r="T365" s="24"/>
      <c r="U365" s="24">
        <f t="shared" si="1031"/>
        <v>0</v>
      </c>
      <c r="V365" s="63"/>
      <c r="W365" s="24"/>
      <c r="X365" s="24">
        <v>0</v>
      </c>
      <c r="Y365" s="24"/>
      <c r="Z365" s="24">
        <f t="shared" si="1032"/>
        <v>0</v>
      </c>
      <c r="AA365" s="63"/>
      <c r="AB365" s="24">
        <f t="shared" ref="AB365:AC365" si="1070">INDEX($R365:$T365,1,MATCH(AB$8,$R$8:$T$8,0))-INDEX($W365:$Y365,1,MATCH(AB$8,$W$8:$Y$8,0))</f>
        <v>0</v>
      </c>
      <c r="AC365" s="24">
        <f t="shared" si="1070"/>
        <v>0</v>
      </c>
      <c r="AD365" s="24"/>
      <c r="AE365" s="24">
        <f t="shared" si="1034"/>
        <v>0</v>
      </c>
      <c r="AF365" s="63"/>
      <c r="AG365" s="24"/>
      <c r="AH365" s="24">
        <v>0</v>
      </c>
      <c r="AI365" s="24"/>
      <c r="AJ365" s="24">
        <f t="shared" si="1035"/>
        <v>0</v>
      </c>
      <c r="AK365" s="63"/>
      <c r="AL365" s="24"/>
      <c r="AM365" s="24">
        <v>0</v>
      </c>
      <c r="AN365" s="24"/>
      <c r="AO365" s="24">
        <f t="shared" si="1036"/>
        <v>0</v>
      </c>
      <c r="AP365" s="63"/>
      <c r="AQ365" s="24"/>
      <c r="AR365" s="24">
        <v>0</v>
      </c>
      <c r="AS365" s="24"/>
      <c r="AT365" s="24">
        <f t="shared" si="1037"/>
        <v>0</v>
      </c>
      <c r="AU365" s="63"/>
      <c r="AV365" s="24"/>
      <c r="AW365" s="24">
        <v>0</v>
      </c>
      <c r="AX365" s="36"/>
      <c r="AY365" s="24">
        <f t="shared" si="1038"/>
        <v>0</v>
      </c>
      <c r="AZ365" s="64"/>
    </row>
    <row r="366" spans="1:52" ht="12" hidden="1" customHeight="1" x14ac:dyDescent="0.3">
      <c r="A366" s="50">
        <v>311</v>
      </c>
      <c r="B366" s="50" t="s">
        <v>343</v>
      </c>
      <c r="C366" s="24"/>
      <c r="D366" s="24">
        <v>0</v>
      </c>
      <c r="E366" s="24"/>
      <c r="F366" s="24">
        <f t="shared" si="1027"/>
        <v>0</v>
      </c>
      <c r="G366" s="63"/>
      <c r="H366" s="24"/>
      <c r="I366" s="24">
        <v>0</v>
      </c>
      <c r="J366" s="24"/>
      <c r="K366" s="24">
        <f t="shared" si="1028"/>
        <v>0</v>
      </c>
      <c r="L366" s="63"/>
      <c r="M366" s="24">
        <f t="shared" ref="M366:N366" si="1071">INDEX($C366:$E366,1,MATCH(M$8,$C$8:$E$8,0))-INDEX($H366:$J366,1,MATCH(M$8,$H$8:$J$8,0))</f>
        <v>0</v>
      </c>
      <c r="N366" s="24">
        <f t="shared" si="1071"/>
        <v>0</v>
      </c>
      <c r="O366" s="24"/>
      <c r="P366" s="24">
        <f t="shared" si="1030"/>
        <v>0</v>
      </c>
      <c r="Q366" s="63"/>
      <c r="R366" s="24"/>
      <c r="S366" s="24">
        <v>0</v>
      </c>
      <c r="T366" s="24"/>
      <c r="U366" s="24">
        <f t="shared" si="1031"/>
        <v>0</v>
      </c>
      <c r="V366" s="63"/>
      <c r="W366" s="24"/>
      <c r="X366" s="24">
        <v>0</v>
      </c>
      <c r="Y366" s="24"/>
      <c r="Z366" s="24">
        <f t="shared" si="1032"/>
        <v>0</v>
      </c>
      <c r="AA366" s="63"/>
      <c r="AB366" s="24">
        <f t="shared" ref="AB366:AC366" si="1072">INDEX($R366:$T366,1,MATCH(AB$8,$R$8:$T$8,0))-INDEX($W366:$Y366,1,MATCH(AB$8,$W$8:$Y$8,0))</f>
        <v>0</v>
      </c>
      <c r="AC366" s="24">
        <f t="shared" si="1072"/>
        <v>0</v>
      </c>
      <c r="AD366" s="24"/>
      <c r="AE366" s="24">
        <f t="shared" si="1034"/>
        <v>0</v>
      </c>
      <c r="AF366" s="63"/>
      <c r="AG366" s="24"/>
      <c r="AH366" s="24">
        <v>0</v>
      </c>
      <c r="AI366" s="24"/>
      <c r="AJ366" s="24">
        <f t="shared" si="1035"/>
        <v>0</v>
      </c>
      <c r="AK366" s="63"/>
      <c r="AL366" s="24"/>
      <c r="AM366" s="24">
        <v>0</v>
      </c>
      <c r="AN366" s="24"/>
      <c r="AO366" s="24">
        <f t="shared" si="1036"/>
        <v>0</v>
      </c>
      <c r="AP366" s="63"/>
      <c r="AQ366" s="24"/>
      <c r="AR366" s="24">
        <v>0</v>
      </c>
      <c r="AS366" s="24"/>
      <c r="AT366" s="24">
        <f t="shared" si="1037"/>
        <v>0</v>
      </c>
      <c r="AU366" s="63"/>
      <c r="AV366" s="24"/>
      <c r="AW366" s="24">
        <v>0</v>
      </c>
      <c r="AX366" s="36"/>
      <c r="AY366" s="24">
        <f t="shared" si="1038"/>
        <v>0</v>
      </c>
      <c r="AZ366" s="64"/>
    </row>
    <row r="367" spans="1:52" ht="12" hidden="1" customHeight="1" x14ac:dyDescent="0.3">
      <c r="A367" s="50">
        <v>312</v>
      </c>
      <c r="B367" s="50" t="s">
        <v>344</v>
      </c>
      <c r="C367" s="24"/>
      <c r="D367" s="24">
        <v>0</v>
      </c>
      <c r="E367" s="24"/>
      <c r="F367" s="24">
        <f t="shared" si="1027"/>
        <v>0</v>
      </c>
      <c r="G367" s="63"/>
      <c r="H367" s="24"/>
      <c r="I367" s="24">
        <v>0</v>
      </c>
      <c r="J367" s="24"/>
      <c r="K367" s="24">
        <f t="shared" si="1028"/>
        <v>0</v>
      </c>
      <c r="L367" s="63"/>
      <c r="M367" s="24">
        <f t="shared" ref="M367:N367" si="1073">INDEX($C367:$E367,1,MATCH(M$8,$C$8:$E$8,0))-INDEX($H367:$J367,1,MATCH(M$8,$H$8:$J$8,0))</f>
        <v>0</v>
      </c>
      <c r="N367" s="24">
        <f t="shared" si="1073"/>
        <v>0</v>
      </c>
      <c r="O367" s="24"/>
      <c r="P367" s="24">
        <f t="shared" si="1030"/>
        <v>0</v>
      </c>
      <c r="Q367" s="63"/>
      <c r="R367" s="24"/>
      <c r="S367" s="24">
        <v>0</v>
      </c>
      <c r="T367" s="24"/>
      <c r="U367" s="24">
        <f t="shared" si="1031"/>
        <v>0</v>
      </c>
      <c r="V367" s="63"/>
      <c r="W367" s="24"/>
      <c r="X367" s="24">
        <v>0</v>
      </c>
      <c r="Y367" s="24"/>
      <c r="Z367" s="24">
        <f t="shared" si="1032"/>
        <v>0</v>
      </c>
      <c r="AA367" s="63"/>
      <c r="AB367" s="24">
        <f t="shared" ref="AB367:AC367" si="1074">INDEX($R367:$T367,1,MATCH(AB$8,$R$8:$T$8,0))-INDEX($W367:$Y367,1,MATCH(AB$8,$W$8:$Y$8,0))</f>
        <v>0</v>
      </c>
      <c r="AC367" s="24">
        <f t="shared" si="1074"/>
        <v>0</v>
      </c>
      <c r="AD367" s="24"/>
      <c r="AE367" s="24">
        <f t="shared" si="1034"/>
        <v>0</v>
      </c>
      <c r="AF367" s="63"/>
      <c r="AG367" s="24"/>
      <c r="AH367" s="24">
        <v>0</v>
      </c>
      <c r="AI367" s="24"/>
      <c r="AJ367" s="24">
        <f t="shared" si="1035"/>
        <v>0</v>
      </c>
      <c r="AK367" s="63"/>
      <c r="AL367" s="24"/>
      <c r="AM367" s="24">
        <v>0</v>
      </c>
      <c r="AN367" s="24"/>
      <c r="AO367" s="24">
        <f t="shared" si="1036"/>
        <v>0</v>
      </c>
      <c r="AP367" s="63"/>
      <c r="AQ367" s="24"/>
      <c r="AR367" s="24">
        <v>0</v>
      </c>
      <c r="AS367" s="24"/>
      <c r="AT367" s="24">
        <f t="shared" si="1037"/>
        <v>0</v>
      </c>
      <c r="AU367" s="63"/>
      <c r="AV367" s="24"/>
      <c r="AW367" s="24">
        <v>0</v>
      </c>
      <c r="AX367" s="36"/>
      <c r="AY367" s="24">
        <f t="shared" si="1038"/>
        <v>0</v>
      </c>
      <c r="AZ367" s="64"/>
    </row>
    <row r="368" spans="1:52" ht="12" customHeight="1" x14ac:dyDescent="0.3">
      <c r="A368" s="50">
        <v>312.10000000000002</v>
      </c>
      <c r="B368" s="50" t="s">
        <v>345</v>
      </c>
      <c r="C368" s="24"/>
      <c r="D368" s="24">
        <v>15000</v>
      </c>
      <c r="E368" s="24"/>
      <c r="F368" s="24">
        <f t="shared" si="1027"/>
        <v>15000</v>
      </c>
      <c r="G368" s="63"/>
      <c r="H368" s="24"/>
      <c r="I368" s="24">
        <v>15000</v>
      </c>
      <c r="J368" s="24"/>
      <c r="K368" s="24">
        <f t="shared" si="1028"/>
        <v>15000</v>
      </c>
      <c r="L368" s="63"/>
      <c r="M368" s="24">
        <f t="shared" ref="M368:N368" si="1075">INDEX($C368:$E368,1,MATCH(M$8,$C$8:$E$8,0))-INDEX($H368:$J368,1,MATCH(M$8,$H$8:$J$8,0))</f>
        <v>0</v>
      </c>
      <c r="N368" s="24">
        <f t="shared" si="1075"/>
        <v>0</v>
      </c>
      <c r="O368" s="24"/>
      <c r="P368" s="24">
        <f t="shared" si="1030"/>
        <v>0</v>
      </c>
      <c r="Q368" s="63"/>
      <c r="R368" s="24"/>
      <c r="S368" s="24">
        <v>15000</v>
      </c>
      <c r="T368" s="24"/>
      <c r="U368" s="24">
        <f t="shared" si="1031"/>
        <v>15000</v>
      </c>
      <c r="V368" s="63"/>
      <c r="W368" s="24"/>
      <c r="X368" s="24">
        <v>15000</v>
      </c>
      <c r="Y368" s="24"/>
      <c r="Z368" s="24">
        <f t="shared" si="1032"/>
        <v>15000</v>
      </c>
      <c r="AA368" s="63"/>
      <c r="AB368" s="24">
        <f t="shared" ref="AB368:AC368" si="1076">INDEX($R368:$T368,1,MATCH(AB$8,$R$8:$T$8,0))-INDEX($W368:$Y368,1,MATCH(AB$8,$W$8:$Y$8,0))</f>
        <v>0</v>
      </c>
      <c r="AC368" s="24">
        <f t="shared" si="1076"/>
        <v>0</v>
      </c>
      <c r="AD368" s="24"/>
      <c r="AE368" s="24">
        <f t="shared" si="1034"/>
        <v>0</v>
      </c>
      <c r="AF368" s="63"/>
      <c r="AG368" s="24"/>
      <c r="AH368" s="24">
        <v>15000</v>
      </c>
      <c r="AI368" s="24"/>
      <c r="AJ368" s="24">
        <f t="shared" si="1035"/>
        <v>15000</v>
      </c>
      <c r="AK368" s="63"/>
      <c r="AL368" s="24"/>
      <c r="AM368" s="24">
        <v>15000</v>
      </c>
      <c r="AN368" s="24"/>
      <c r="AO368" s="24">
        <f t="shared" si="1036"/>
        <v>15000</v>
      </c>
      <c r="AP368" s="63"/>
      <c r="AQ368" s="24"/>
      <c r="AR368" s="24">
        <v>15000</v>
      </c>
      <c r="AS368" s="24"/>
      <c r="AT368" s="24">
        <f t="shared" si="1037"/>
        <v>15000</v>
      </c>
      <c r="AU368" s="63"/>
      <c r="AV368" s="24"/>
      <c r="AW368" s="24">
        <v>15000</v>
      </c>
      <c r="AX368" s="36"/>
      <c r="AY368" s="24">
        <f t="shared" si="1038"/>
        <v>15000</v>
      </c>
      <c r="AZ368" s="64"/>
    </row>
    <row r="369" spans="1:52" ht="12" hidden="1" customHeight="1" x14ac:dyDescent="0.3">
      <c r="A369" s="50">
        <v>312.2</v>
      </c>
      <c r="B369" s="50" t="s">
        <v>347</v>
      </c>
      <c r="C369" s="24"/>
      <c r="D369" s="24">
        <v>0</v>
      </c>
      <c r="E369" s="24"/>
      <c r="F369" s="24">
        <f t="shared" si="1027"/>
        <v>0</v>
      </c>
      <c r="G369" s="63"/>
      <c r="H369" s="24"/>
      <c r="I369" s="24">
        <v>0</v>
      </c>
      <c r="J369" s="24"/>
      <c r="K369" s="24">
        <f t="shared" si="1028"/>
        <v>0</v>
      </c>
      <c r="L369" s="63"/>
      <c r="M369" s="24">
        <f t="shared" ref="M369:N369" si="1077">INDEX($C369:$E369,1,MATCH(M$8,$C$8:$E$8,0))-INDEX($H369:$J369,1,MATCH(M$8,$H$8:$J$8,0))</f>
        <v>0</v>
      </c>
      <c r="N369" s="24">
        <f t="shared" si="1077"/>
        <v>0</v>
      </c>
      <c r="O369" s="24"/>
      <c r="P369" s="24">
        <f t="shared" si="1030"/>
        <v>0</v>
      </c>
      <c r="Q369" s="63"/>
      <c r="R369" s="24"/>
      <c r="S369" s="24">
        <v>0</v>
      </c>
      <c r="T369" s="24"/>
      <c r="U369" s="24">
        <f t="shared" si="1031"/>
        <v>0</v>
      </c>
      <c r="V369" s="63"/>
      <c r="W369" s="24"/>
      <c r="X369" s="24">
        <v>0</v>
      </c>
      <c r="Y369" s="24"/>
      <c r="Z369" s="24">
        <f t="shared" si="1032"/>
        <v>0</v>
      </c>
      <c r="AA369" s="63"/>
      <c r="AB369" s="24">
        <f t="shared" ref="AB369:AC369" si="1078">INDEX($R369:$T369,1,MATCH(AB$8,$R$8:$T$8,0))-INDEX($W369:$Y369,1,MATCH(AB$8,$W$8:$Y$8,0))</f>
        <v>0</v>
      </c>
      <c r="AC369" s="24">
        <f t="shared" si="1078"/>
        <v>0</v>
      </c>
      <c r="AD369" s="24"/>
      <c r="AE369" s="24">
        <f t="shared" si="1034"/>
        <v>0</v>
      </c>
      <c r="AF369" s="63"/>
      <c r="AG369" s="24"/>
      <c r="AH369" s="24">
        <v>0</v>
      </c>
      <c r="AI369" s="24"/>
      <c r="AJ369" s="24">
        <f t="shared" si="1035"/>
        <v>0</v>
      </c>
      <c r="AK369" s="63"/>
      <c r="AL369" s="24"/>
      <c r="AM369" s="24">
        <v>0</v>
      </c>
      <c r="AN369" s="24"/>
      <c r="AO369" s="24">
        <f t="shared" si="1036"/>
        <v>0</v>
      </c>
      <c r="AP369" s="63"/>
      <c r="AQ369" s="24"/>
      <c r="AR369" s="24">
        <v>0</v>
      </c>
      <c r="AS369" s="24"/>
      <c r="AT369" s="24">
        <f t="shared" si="1037"/>
        <v>0</v>
      </c>
      <c r="AU369" s="63"/>
      <c r="AV369" s="24"/>
      <c r="AW369" s="24">
        <v>0</v>
      </c>
      <c r="AX369" s="36"/>
      <c r="AY369" s="24">
        <f t="shared" si="1038"/>
        <v>0</v>
      </c>
      <c r="AZ369" s="64"/>
    </row>
    <row r="370" spans="1:52" ht="12" hidden="1" customHeight="1" x14ac:dyDescent="0.3">
      <c r="A370" s="50">
        <v>312.3</v>
      </c>
      <c r="B370" s="50" t="s">
        <v>349</v>
      </c>
      <c r="C370" s="24"/>
      <c r="D370" s="24">
        <v>0</v>
      </c>
      <c r="E370" s="24"/>
      <c r="F370" s="24">
        <f t="shared" si="1027"/>
        <v>0</v>
      </c>
      <c r="G370" s="63"/>
      <c r="H370" s="24"/>
      <c r="I370" s="24">
        <v>0</v>
      </c>
      <c r="J370" s="24"/>
      <c r="K370" s="24">
        <f t="shared" si="1028"/>
        <v>0</v>
      </c>
      <c r="L370" s="63"/>
      <c r="M370" s="24">
        <f t="shared" ref="M370:N370" si="1079">INDEX($C370:$E370,1,MATCH(M$8,$C$8:$E$8,0))-INDEX($H370:$J370,1,MATCH(M$8,$H$8:$J$8,0))</f>
        <v>0</v>
      </c>
      <c r="N370" s="24">
        <f t="shared" si="1079"/>
        <v>0</v>
      </c>
      <c r="O370" s="24"/>
      <c r="P370" s="24">
        <f t="shared" si="1030"/>
        <v>0</v>
      </c>
      <c r="Q370" s="63"/>
      <c r="R370" s="24"/>
      <c r="S370" s="24">
        <v>0</v>
      </c>
      <c r="T370" s="24"/>
      <c r="U370" s="24">
        <f t="shared" si="1031"/>
        <v>0</v>
      </c>
      <c r="V370" s="63"/>
      <c r="W370" s="24"/>
      <c r="X370" s="24">
        <v>0</v>
      </c>
      <c r="Y370" s="24"/>
      <c r="Z370" s="24">
        <f t="shared" si="1032"/>
        <v>0</v>
      </c>
      <c r="AA370" s="63"/>
      <c r="AB370" s="24">
        <f t="shared" ref="AB370:AC370" si="1080">INDEX($R370:$T370,1,MATCH(AB$8,$R$8:$T$8,0))-INDEX($W370:$Y370,1,MATCH(AB$8,$W$8:$Y$8,0))</f>
        <v>0</v>
      </c>
      <c r="AC370" s="24">
        <f t="shared" si="1080"/>
        <v>0</v>
      </c>
      <c r="AD370" s="24"/>
      <c r="AE370" s="24">
        <f t="shared" si="1034"/>
        <v>0</v>
      </c>
      <c r="AF370" s="63"/>
      <c r="AG370" s="24"/>
      <c r="AH370" s="24">
        <v>0</v>
      </c>
      <c r="AI370" s="24"/>
      <c r="AJ370" s="24">
        <f t="shared" si="1035"/>
        <v>0</v>
      </c>
      <c r="AK370" s="63"/>
      <c r="AL370" s="24"/>
      <c r="AM370" s="24">
        <v>0</v>
      </c>
      <c r="AN370" s="24"/>
      <c r="AO370" s="24">
        <f t="shared" si="1036"/>
        <v>0</v>
      </c>
      <c r="AP370" s="63"/>
      <c r="AQ370" s="24"/>
      <c r="AR370" s="24">
        <v>0</v>
      </c>
      <c r="AS370" s="24"/>
      <c r="AT370" s="24">
        <f t="shared" si="1037"/>
        <v>0</v>
      </c>
      <c r="AU370" s="63"/>
      <c r="AV370" s="24"/>
      <c r="AW370" s="24">
        <v>0</v>
      </c>
      <c r="AX370" s="36"/>
      <c r="AY370" s="24">
        <f t="shared" si="1038"/>
        <v>0</v>
      </c>
      <c r="AZ370" s="64"/>
    </row>
    <row r="371" spans="1:52" ht="12" hidden="1" customHeight="1" x14ac:dyDescent="0.3">
      <c r="A371" s="50">
        <v>312.39999999999998</v>
      </c>
      <c r="B371" s="50" t="s">
        <v>350</v>
      </c>
      <c r="C371" s="24"/>
      <c r="D371" s="24">
        <v>0</v>
      </c>
      <c r="E371" s="24"/>
      <c r="F371" s="24">
        <f t="shared" si="1027"/>
        <v>0</v>
      </c>
      <c r="G371" s="63"/>
      <c r="H371" s="24"/>
      <c r="I371" s="24">
        <v>0</v>
      </c>
      <c r="J371" s="24"/>
      <c r="K371" s="24">
        <f t="shared" si="1028"/>
        <v>0</v>
      </c>
      <c r="L371" s="63"/>
      <c r="M371" s="24">
        <f t="shared" ref="M371:N371" si="1081">INDEX($C371:$E371,1,MATCH(M$8,$C$8:$E$8,0))-INDEX($H371:$J371,1,MATCH(M$8,$H$8:$J$8,0))</f>
        <v>0</v>
      </c>
      <c r="N371" s="24">
        <f t="shared" si="1081"/>
        <v>0</v>
      </c>
      <c r="O371" s="24"/>
      <c r="P371" s="24">
        <f t="shared" si="1030"/>
        <v>0</v>
      </c>
      <c r="Q371" s="63"/>
      <c r="R371" s="24"/>
      <c r="S371" s="24">
        <v>0</v>
      </c>
      <c r="T371" s="24"/>
      <c r="U371" s="24">
        <f t="shared" si="1031"/>
        <v>0</v>
      </c>
      <c r="V371" s="63"/>
      <c r="W371" s="24"/>
      <c r="X371" s="24">
        <v>0</v>
      </c>
      <c r="Y371" s="24"/>
      <c r="Z371" s="24">
        <f t="shared" si="1032"/>
        <v>0</v>
      </c>
      <c r="AA371" s="63"/>
      <c r="AB371" s="24">
        <f t="shared" ref="AB371:AC371" si="1082">INDEX($R371:$T371,1,MATCH(AB$8,$R$8:$T$8,0))-INDEX($W371:$Y371,1,MATCH(AB$8,$W$8:$Y$8,0))</f>
        <v>0</v>
      </c>
      <c r="AC371" s="24">
        <f t="shared" si="1082"/>
        <v>0</v>
      </c>
      <c r="AD371" s="24"/>
      <c r="AE371" s="24">
        <f t="shared" si="1034"/>
        <v>0</v>
      </c>
      <c r="AF371" s="63"/>
      <c r="AG371" s="24"/>
      <c r="AH371" s="24">
        <v>0</v>
      </c>
      <c r="AI371" s="24"/>
      <c r="AJ371" s="24">
        <f t="shared" si="1035"/>
        <v>0</v>
      </c>
      <c r="AK371" s="63"/>
      <c r="AL371" s="24"/>
      <c r="AM371" s="24">
        <v>0</v>
      </c>
      <c r="AN371" s="24"/>
      <c r="AO371" s="24">
        <f t="shared" si="1036"/>
        <v>0</v>
      </c>
      <c r="AP371" s="63"/>
      <c r="AQ371" s="24"/>
      <c r="AR371" s="24">
        <v>0</v>
      </c>
      <c r="AS371" s="24"/>
      <c r="AT371" s="24">
        <f t="shared" si="1037"/>
        <v>0</v>
      </c>
      <c r="AU371" s="63"/>
      <c r="AV371" s="24"/>
      <c r="AW371" s="24">
        <v>0</v>
      </c>
      <c r="AX371" s="36"/>
      <c r="AY371" s="24">
        <f t="shared" si="1038"/>
        <v>0</v>
      </c>
      <c r="AZ371" s="64"/>
    </row>
    <row r="372" spans="1:52" ht="12" hidden="1" customHeight="1" x14ac:dyDescent="0.3">
      <c r="A372" s="50">
        <v>312.5</v>
      </c>
      <c r="B372" s="50" t="s">
        <v>351</v>
      </c>
      <c r="C372" s="24"/>
      <c r="D372" s="24">
        <v>0</v>
      </c>
      <c r="E372" s="24"/>
      <c r="F372" s="24">
        <f t="shared" si="1027"/>
        <v>0</v>
      </c>
      <c r="G372" s="63"/>
      <c r="H372" s="24"/>
      <c r="I372" s="24">
        <v>0</v>
      </c>
      <c r="J372" s="24"/>
      <c r="K372" s="24">
        <f t="shared" si="1028"/>
        <v>0</v>
      </c>
      <c r="L372" s="63"/>
      <c r="M372" s="24">
        <f t="shared" ref="M372:N372" si="1083">INDEX($C372:$E372,1,MATCH(M$8,$C$8:$E$8,0))-INDEX($H372:$J372,1,MATCH(M$8,$H$8:$J$8,0))</f>
        <v>0</v>
      </c>
      <c r="N372" s="24">
        <f t="shared" si="1083"/>
        <v>0</v>
      </c>
      <c r="O372" s="24"/>
      <c r="P372" s="24">
        <f t="shared" si="1030"/>
        <v>0</v>
      </c>
      <c r="Q372" s="63"/>
      <c r="R372" s="24"/>
      <c r="S372" s="24">
        <v>0</v>
      </c>
      <c r="T372" s="24"/>
      <c r="U372" s="24">
        <f t="shared" si="1031"/>
        <v>0</v>
      </c>
      <c r="V372" s="63"/>
      <c r="W372" s="24"/>
      <c r="X372" s="24">
        <v>0</v>
      </c>
      <c r="Y372" s="24"/>
      <c r="Z372" s="24">
        <f t="shared" si="1032"/>
        <v>0</v>
      </c>
      <c r="AA372" s="63"/>
      <c r="AB372" s="24">
        <f t="shared" ref="AB372:AC372" si="1084">INDEX($R372:$T372,1,MATCH(AB$8,$R$8:$T$8,0))-INDEX($W372:$Y372,1,MATCH(AB$8,$W$8:$Y$8,0))</f>
        <v>0</v>
      </c>
      <c r="AC372" s="24">
        <f t="shared" si="1084"/>
        <v>0</v>
      </c>
      <c r="AD372" s="24"/>
      <c r="AE372" s="24">
        <f t="shared" si="1034"/>
        <v>0</v>
      </c>
      <c r="AF372" s="63"/>
      <c r="AG372" s="24"/>
      <c r="AH372" s="24">
        <v>0</v>
      </c>
      <c r="AI372" s="24"/>
      <c r="AJ372" s="24">
        <f t="shared" si="1035"/>
        <v>0</v>
      </c>
      <c r="AK372" s="63"/>
      <c r="AL372" s="24"/>
      <c r="AM372" s="24">
        <v>0</v>
      </c>
      <c r="AN372" s="24"/>
      <c r="AO372" s="24">
        <f t="shared" si="1036"/>
        <v>0</v>
      </c>
      <c r="AP372" s="63"/>
      <c r="AQ372" s="24"/>
      <c r="AR372" s="24">
        <v>0</v>
      </c>
      <c r="AS372" s="24"/>
      <c r="AT372" s="24">
        <f t="shared" si="1037"/>
        <v>0</v>
      </c>
      <c r="AU372" s="63"/>
      <c r="AV372" s="24"/>
      <c r="AW372" s="24">
        <v>0</v>
      </c>
      <c r="AX372" s="36"/>
      <c r="AY372" s="24">
        <f t="shared" si="1038"/>
        <v>0</v>
      </c>
      <c r="AZ372" s="64"/>
    </row>
    <row r="373" spans="1:52" ht="12" hidden="1" customHeight="1" x14ac:dyDescent="0.3">
      <c r="A373" s="50">
        <v>312.60000000000002</v>
      </c>
      <c r="B373" s="50" t="s">
        <v>134</v>
      </c>
      <c r="C373" s="24"/>
      <c r="D373" s="24">
        <v>0</v>
      </c>
      <c r="E373" s="24"/>
      <c r="F373" s="24">
        <f t="shared" si="1027"/>
        <v>0</v>
      </c>
      <c r="G373" s="63"/>
      <c r="H373" s="24"/>
      <c r="I373" s="24">
        <v>0</v>
      </c>
      <c r="J373" s="24"/>
      <c r="K373" s="24">
        <f t="shared" si="1028"/>
        <v>0</v>
      </c>
      <c r="L373" s="63"/>
      <c r="M373" s="24">
        <f t="shared" ref="M373:N373" si="1085">INDEX($C373:$E373,1,MATCH(M$8,$C$8:$E$8,0))-INDEX($H373:$J373,1,MATCH(M$8,$H$8:$J$8,0))</f>
        <v>0</v>
      </c>
      <c r="N373" s="24">
        <f t="shared" si="1085"/>
        <v>0</v>
      </c>
      <c r="O373" s="24"/>
      <c r="P373" s="24">
        <f t="shared" si="1030"/>
        <v>0</v>
      </c>
      <c r="Q373" s="63"/>
      <c r="R373" s="24"/>
      <c r="S373" s="24">
        <v>0</v>
      </c>
      <c r="T373" s="24"/>
      <c r="U373" s="24">
        <f t="shared" si="1031"/>
        <v>0</v>
      </c>
      <c r="V373" s="63"/>
      <c r="W373" s="24"/>
      <c r="X373" s="24">
        <v>0</v>
      </c>
      <c r="Y373" s="24"/>
      <c r="Z373" s="24">
        <f t="shared" si="1032"/>
        <v>0</v>
      </c>
      <c r="AA373" s="63"/>
      <c r="AB373" s="24">
        <f t="shared" ref="AB373:AC373" si="1086">INDEX($R373:$T373,1,MATCH(AB$8,$R$8:$T$8,0))-INDEX($W373:$Y373,1,MATCH(AB$8,$W$8:$Y$8,0))</f>
        <v>0</v>
      </c>
      <c r="AC373" s="24">
        <f t="shared" si="1086"/>
        <v>0</v>
      </c>
      <c r="AD373" s="24"/>
      <c r="AE373" s="24">
        <f t="shared" si="1034"/>
        <v>0</v>
      </c>
      <c r="AF373" s="63"/>
      <c r="AG373" s="24"/>
      <c r="AH373" s="24">
        <v>0</v>
      </c>
      <c r="AI373" s="24"/>
      <c r="AJ373" s="24">
        <f t="shared" si="1035"/>
        <v>0</v>
      </c>
      <c r="AK373" s="63"/>
      <c r="AL373" s="24"/>
      <c r="AM373" s="24">
        <v>0</v>
      </c>
      <c r="AN373" s="24"/>
      <c r="AO373" s="24">
        <f t="shared" si="1036"/>
        <v>0</v>
      </c>
      <c r="AP373" s="63"/>
      <c r="AQ373" s="24"/>
      <c r="AR373" s="24">
        <v>0</v>
      </c>
      <c r="AS373" s="24"/>
      <c r="AT373" s="24">
        <f t="shared" si="1037"/>
        <v>0</v>
      </c>
      <c r="AU373" s="63"/>
      <c r="AV373" s="24"/>
      <c r="AW373" s="24">
        <v>0</v>
      </c>
      <c r="AX373" s="36"/>
      <c r="AY373" s="24">
        <f t="shared" si="1038"/>
        <v>0</v>
      </c>
      <c r="AZ373" s="64"/>
    </row>
    <row r="374" spans="1:52" ht="12" hidden="1" customHeight="1" x14ac:dyDescent="0.3">
      <c r="A374" s="50">
        <v>313</v>
      </c>
      <c r="B374" s="50" t="s">
        <v>352</v>
      </c>
      <c r="C374" s="24"/>
      <c r="D374" s="24">
        <v>0</v>
      </c>
      <c r="E374" s="24"/>
      <c r="F374" s="24">
        <f t="shared" si="1027"/>
        <v>0</v>
      </c>
      <c r="G374" s="63"/>
      <c r="H374" s="24"/>
      <c r="I374" s="24">
        <v>0</v>
      </c>
      <c r="J374" s="24"/>
      <c r="K374" s="24">
        <f t="shared" si="1028"/>
        <v>0</v>
      </c>
      <c r="L374" s="63"/>
      <c r="M374" s="24">
        <f t="shared" ref="M374:N374" si="1087">INDEX($C374:$E374,1,MATCH(M$8,$C$8:$E$8,0))-INDEX($H374:$J374,1,MATCH(M$8,$H$8:$J$8,0))</f>
        <v>0</v>
      </c>
      <c r="N374" s="24">
        <f t="shared" si="1087"/>
        <v>0</v>
      </c>
      <c r="O374" s="24"/>
      <c r="P374" s="24">
        <f t="shared" si="1030"/>
        <v>0</v>
      </c>
      <c r="Q374" s="63"/>
      <c r="R374" s="24"/>
      <c r="S374" s="24">
        <v>0</v>
      </c>
      <c r="T374" s="24"/>
      <c r="U374" s="24">
        <f t="shared" si="1031"/>
        <v>0</v>
      </c>
      <c r="V374" s="63"/>
      <c r="W374" s="24"/>
      <c r="X374" s="24">
        <v>0</v>
      </c>
      <c r="Y374" s="24"/>
      <c r="Z374" s="24">
        <f t="shared" si="1032"/>
        <v>0</v>
      </c>
      <c r="AA374" s="63"/>
      <c r="AB374" s="24">
        <f t="shared" ref="AB374:AC374" si="1088">INDEX($R374:$T374,1,MATCH(AB$8,$R$8:$T$8,0))-INDEX($W374:$Y374,1,MATCH(AB$8,$W$8:$Y$8,0))</f>
        <v>0</v>
      </c>
      <c r="AC374" s="24">
        <f t="shared" si="1088"/>
        <v>0</v>
      </c>
      <c r="AD374" s="24"/>
      <c r="AE374" s="24">
        <f t="shared" si="1034"/>
        <v>0</v>
      </c>
      <c r="AF374" s="63"/>
      <c r="AG374" s="24"/>
      <c r="AH374" s="24">
        <v>0</v>
      </c>
      <c r="AI374" s="24"/>
      <c r="AJ374" s="24">
        <f t="shared" si="1035"/>
        <v>0</v>
      </c>
      <c r="AK374" s="63"/>
      <c r="AL374" s="24"/>
      <c r="AM374" s="24">
        <v>0</v>
      </c>
      <c r="AN374" s="24"/>
      <c r="AO374" s="24">
        <f t="shared" si="1036"/>
        <v>0</v>
      </c>
      <c r="AP374" s="63"/>
      <c r="AQ374" s="24"/>
      <c r="AR374" s="24">
        <v>0</v>
      </c>
      <c r="AS374" s="24"/>
      <c r="AT374" s="24">
        <f t="shared" si="1037"/>
        <v>0</v>
      </c>
      <c r="AU374" s="63"/>
      <c r="AV374" s="24"/>
      <c r="AW374" s="24">
        <v>0</v>
      </c>
      <c r="AX374" s="36"/>
      <c r="AY374" s="24">
        <f t="shared" si="1038"/>
        <v>0</v>
      </c>
      <c r="AZ374" s="64"/>
    </row>
    <row r="375" spans="1:52" ht="12" hidden="1" customHeight="1" x14ac:dyDescent="0.3">
      <c r="A375" s="50">
        <v>314</v>
      </c>
      <c r="B375" s="50" t="s">
        <v>353</v>
      </c>
      <c r="C375" s="24"/>
      <c r="D375" s="24">
        <v>0</v>
      </c>
      <c r="E375" s="24"/>
      <c r="F375" s="24">
        <f t="shared" si="1027"/>
        <v>0</v>
      </c>
      <c r="G375" s="63"/>
      <c r="H375" s="24"/>
      <c r="I375" s="24">
        <v>0</v>
      </c>
      <c r="J375" s="24"/>
      <c r="K375" s="24">
        <f t="shared" si="1028"/>
        <v>0</v>
      </c>
      <c r="L375" s="63"/>
      <c r="M375" s="24">
        <f t="shared" ref="M375:N375" si="1089">INDEX($C375:$E375,1,MATCH(M$8,$C$8:$E$8,0))-INDEX($H375:$J375,1,MATCH(M$8,$H$8:$J$8,0))</f>
        <v>0</v>
      </c>
      <c r="N375" s="24">
        <f t="shared" si="1089"/>
        <v>0</v>
      </c>
      <c r="O375" s="24"/>
      <c r="P375" s="24">
        <f t="shared" si="1030"/>
        <v>0</v>
      </c>
      <c r="Q375" s="63"/>
      <c r="R375" s="24"/>
      <c r="S375" s="24">
        <v>0</v>
      </c>
      <c r="T375" s="24"/>
      <c r="U375" s="24">
        <f t="shared" si="1031"/>
        <v>0</v>
      </c>
      <c r="V375" s="63"/>
      <c r="W375" s="24"/>
      <c r="X375" s="24">
        <v>0</v>
      </c>
      <c r="Y375" s="24"/>
      <c r="Z375" s="24">
        <f t="shared" si="1032"/>
        <v>0</v>
      </c>
      <c r="AA375" s="63"/>
      <c r="AB375" s="24">
        <f t="shared" ref="AB375:AC375" si="1090">INDEX($R375:$T375,1,MATCH(AB$8,$R$8:$T$8,0))-INDEX($W375:$Y375,1,MATCH(AB$8,$W$8:$Y$8,0))</f>
        <v>0</v>
      </c>
      <c r="AC375" s="24">
        <f t="shared" si="1090"/>
        <v>0</v>
      </c>
      <c r="AD375" s="24"/>
      <c r="AE375" s="24">
        <f t="shared" si="1034"/>
        <v>0</v>
      </c>
      <c r="AF375" s="63"/>
      <c r="AG375" s="24"/>
      <c r="AH375" s="24">
        <v>0</v>
      </c>
      <c r="AI375" s="24"/>
      <c r="AJ375" s="24">
        <f t="shared" si="1035"/>
        <v>0</v>
      </c>
      <c r="AK375" s="63"/>
      <c r="AL375" s="24"/>
      <c r="AM375" s="24">
        <v>0</v>
      </c>
      <c r="AN375" s="24"/>
      <c r="AO375" s="24">
        <f t="shared" si="1036"/>
        <v>0</v>
      </c>
      <c r="AP375" s="63"/>
      <c r="AQ375" s="24"/>
      <c r="AR375" s="24">
        <v>0</v>
      </c>
      <c r="AS375" s="24"/>
      <c r="AT375" s="24">
        <f t="shared" si="1037"/>
        <v>0</v>
      </c>
      <c r="AU375" s="63"/>
      <c r="AV375" s="24"/>
      <c r="AW375" s="24">
        <v>0</v>
      </c>
      <c r="AX375" s="36"/>
      <c r="AY375" s="24">
        <f t="shared" si="1038"/>
        <v>0</v>
      </c>
      <c r="AZ375" s="64"/>
    </row>
    <row r="376" spans="1:52" ht="12" hidden="1" customHeight="1" x14ac:dyDescent="0.3">
      <c r="A376" s="50">
        <v>315</v>
      </c>
      <c r="B376" s="50" t="s">
        <v>354</v>
      </c>
      <c r="C376" s="24"/>
      <c r="D376" s="24">
        <v>0</v>
      </c>
      <c r="E376" s="24"/>
      <c r="F376" s="24">
        <f t="shared" si="1027"/>
        <v>0</v>
      </c>
      <c r="G376" s="63"/>
      <c r="H376" s="24"/>
      <c r="I376" s="24">
        <v>0</v>
      </c>
      <c r="J376" s="24"/>
      <c r="K376" s="24">
        <f t="shared" si="1028"/>
        <v>0</v>
      </c>
      <c r="L376" s="63"/>
      <c r="M376" s="24">
        <f t="shared" ref="M376:N376" si="1091">INDEX($C376:$E376,1,MATCH(M$8,$C$8:$E$8,0))-INDEX($H376:$J376,1,MATCH(M$8,$H$8:$J$8,0))</f>
        <v>0</v>
      </c>
      <c r="N376" s="24">
        <f t="shared" si="1091"/>
        <v>0</v>
      </c>
      <c r="O376" s="24"/>
      <c r="P376" s="24">
        <f t="shared" si="1030"/>
        <v>0</v>
      </c>
      <c r="Q376" s="63"/>
      <c r="R376" s="24"/>
      <c r="S376" s="24">
        <v>0</v>
      </c>
      <c r="T376" s="24"/>
      <c r="U376" s="24">
        <f t="shared" si="1031"/>
        <v>0</v>
      </c>
      <c r="V376" s="63"/>
      <c r="W376" s="24"/>
      <c r="X376" s="24">
        <v>0</v>
      </c>
      <c r="Y376" s="24"/>
      <c r="Z376" s="24">
        <f t="shared" si="1032"/>
        <v>0</v>
      </c>
      <c r="AA376" s="63"/>
      <c r="AB376" s="24">
        <f t="shared" ref="AB376:AC376" si="1092">INDEX($R376:$T376,1,MATCH(AB$8,$R$8:$T$8,0))-INDEX($W376:$Y376,1,MATCH(AB$8,$W$8:$Y$8,0))</f>
        <v>0</v>
      </c>
      <c r="AC376" s="24">
        <f t="shared" si="1092"/>
        <v>0</v>
      </c>
      <c r="AD376" s="24"/>
      <c r="AE376" s="24">
        <f t="shared" si="1034"/>
        <v>0</v>
      </c>
      <c r="AF376" s="63"/>
      <c r="AG376" s="24"/>
      <c r="AH376" s="24">
        <v>0</v>
      </c>
      <c r="AI376" s="24"/>
      <c r="AJ376" s="24">
        <f t="shared" si="1035"/>
        <v>0</v>
      </c>
      <c r="AK376" s="63"/>
      <c r="AL376" s="24"/>
      <c r="AM376" s="24">
        <v>0</v>
      </c>
      <c r="AN376" s="24"/>
      <c r="AO376" s="24">
        <f t="shared" si="1036"/>
        <v>0</v>
      </c>
      <c r="AP376" s="63"/>
      <c r="AQ376" s="24"/>
      <c r="AR376" s="24">
        <v>0</v>
      </c>
      <c r="AS376" s="24"/>
      <c r="AT376" s="24">
        <f t="shared" si="1037"/>
        <v>0</v>
      </c>
      <c r="AU376" s="63"/>
      <c r="AV376" s="24"/>
      <c r="AW376" s="24">
        <v>0</v>
      </c>
      <c r="AX376" s="36"/>
      <c r="AY376" s="24">
        <f t="shared" si="1038"/>
        <v>0</v>
      </c>
      <c r="AZ376" s="64"/>
    </row>
    <row r="377" spans="1:52" ht="12" customHeight="1" x14ac:dyDescent="0.3">
      <c r="A377" s="50">
        <v>316</v>
      </c>
      <c r="B377" s="50" t="s">
        <v>355</v>
      </c>
      <c r="C377" s="24"/>
      <c r="D377" s="24">
        <v>85966.571428571406</v>
      </c>
      <c r="E377" s="24"/>
      <c r="F377" s="24">
        <f t="shared" si="1027"/>
        <v>85966.571428571406</v>
      </c>
      <c r="G377" s="63"/>
      <c r="H377" s="24"/>
      <c r="I377" s="24">
        <v>113319.571428571</v>
      </c>
      <c r="J377" s="24"/>
      <c r="K377" s="24">
        <f t="shared" si="1028"/>
        <v>113319.571428571</v>
      </c>
      <c r="L377" s="63"/>
      <c r="M377" s="24">
        <f t="shared" ref="M377:N377" si="1093">INDEX($C377:$E377,1,MATCH(M$8,$C$8:$E$8,0))-INDEX($H377:$J377,1,MATCH(M$8,$H$8:$J$8,0))</f>
        <v>0</v>
      </c>
      <c r="N377" s="24">
        <f t="shared" si="1093"/>
        <v>-27352.999999999593</v>
      </c>
      <c r="O377" s="24"/>
      <c r="P377" s="24">
        <f t="shared" si="1030"/>
        <v>-27352.999999999593</v>
      </c>
      <c r="Q377" s="63"/>
      <c r="R377" s="24"/>
      <c r="S377" s="24">
        <v>85966.571428571406</v>
      </c>
      <c r="T377" s="24"/>
      <c r="U377" s="24">
        <f t="shared" si="1031"/>
        <v>85966.571428571406</v>
      </c>
      <c r="V377" s="63"/>
      <c r="W377" s="24"/>
      <c r="X377" s="24">
        <v>109412</v>
      </c>
      <c r="Y377" s="24"/>
      <c r="Z377" s="24">
        <f t="shared" si="1032"/>
        <v>109412</v>
      </c>
      <c r="AA377" s="63"/>
      <c r="AB377" s="24">
        <f t="shared" ref="AB377:AC377" si="1094">INDEX($R377:$T377,1,MATCH(AB$8,$R$8:$T$8,0))-INDEX($W377:$Y377,1,MATCH(AB$8,$W$8:$Y$8,0))</f>
        <v>0</v>
      </c>
      <c r="AC377" s="24">
        <f t="shared" si="1094"/>
        <v>-23445.428571428594</v>
      </c>
      <c r="AD377" s="24"/>
      <c r="AE377" s="24">
        <f t="shared" si="1034"/>
        <v>-23445.428571428594</v>
      </c>
      <c r="AF377" s="63"/>
      <c r="AG377" s="24"/>
      <c r="AH377" s="24">
        <v>109412</v>
      </c>
      <c r="AI377" s="24"/>
      <c r="AJ377" s="24">
        <f t="shared" si="1035"/>
        <v>109412</v>
      </c>
      <c r="AK377" s="63"/>
      <c r="AL377" s="24"/>
      <c r="AM377" s="24">
        <v>109412</v>
      </c>
      <c r="AN377" s="24"/>
      <c r="AO377" s="24">
        <f t="shared" si="1036"/>
        <v>109412</v>
      </c>
      <c r="AP377" s="63"/>
      <c r="AQ377" s="24"/>
      <c r="AR377" s="24">
        <v>109412</v>
      </c>
      <c r="AS377" s="24"/>
      <c r="AT377" s="24">
        <f t="shared" si="1037"/>
        <v>109412</v>
      </c>
      <c r="AU377" s="63"/>
      <c r="AV377" s="24"/>
      <c r="AW377" s="24">
        <v>109412</v>
      </c>
      <c r="AX377" s="36"/>
      <c r="AY377" s="24">
        <f t="shared" si="1038"/>
        <v>109412</v>
      </c>
      <c r="AZ377" s="64"/>
    </row>
    <row r="378" spans="1:52" ht="12" hidden="1" customHeight="1" x14ac:dyDescent="0.3">
      <c r="A378" s="50">
        <v>317</v>
      </c>
      <c r="B378" s="50" t="s">
        <v>357</v>
      </c>
      <c r="C378" s="24"/>
      <c r="D378" s="24">
        <v>0</v>
      </c>
      <c r="E378" s="24"/>
      <c r="F378" s="24">
        <f t="shared" si="1027"/>
        <v>0</v>
      </c>
      <c r="G378" s="63"/>
      <c r="H378" s="24"/>
      <c r="I378" s="24">
        <v>0</v>
      </c>
      <c r="J378" s="24"/>
      <c r="K378" s="24">
        <f t="shared" si="1028"/>
        <v>0</v>
      </c>
      <c r="L378" s="63"/>
      <c r="M378" s="24">
        <f t="shared" ref="M378:N378" si="1095">INDEX($C378:$E378,1,MATCH(M$8,$C$8:$E$8,0))-INDEX($H378:$J378,1,MATCH(M$8,$H$8:$J$8,0))</f>
        <v>0</v>
      </c>
      <c r="N378" s="24">
        <f t="shared" si="1095"/>
        <v>0</v>
      </c>
      <c r="O378" s="24"/>
      <c r="P378" s="24">
        <f t="shared" si="1030"/>
        <v>0</v>
      </c>
      <c r="Q378" s="63"/>
      <c r="R378" s="24"/>
      <c r="S378" s="24">
        <v>0</v>
      </c>
      <c r="T378" s="24"/>
      <c r="U378" s="24">
        <f t="shared" si="1031"/>
        <v>0</v>
      </c>
      <c r="V378" s="63"/>
      <c r="W378" s="24"/>
      <c r="X378" s="24">
        <v>0</v>
      </c>
      <c r="Y378" s="24"/>
      <c r="Z378" s="24">
        <f t="shared" si="1032"/>
        <v>0</v>
      </c>
      <c r="AA378" s="63"/>
      <c r="AB378" s="24">
        <f t="shared" ref="AB378:AC378" si="1096">INDEX($R378:$T378,1,MATCH(AB$8,$R$8:$T$8,0))-INDEX($W378:$Y378,1,MATCH(AB$8,$W$8:$Y$8,0))</f>
        <v>0</v>
      </c>
      <c r="AC378" s="24">
        <f t="shared" si="1096"/>
        <v>0</v>
      </c>
      <c r="AD378" s="24"/>
      <c r="AE378" s="24">
        <f t="shared" si="1034"/>
        <v>0</v>
      </c>
      <c r="AF378" s="63"/>
      <c r="AG378" s="24"/>
      <c r="AH378" s="24">
        <v>0</v>
      </c>
      <c r="AI378" s="24"/>
      <c r="AJ378" s="24">
        <f t="shared" si="1035"/>
        <v>0</v>
      </c>
      <c r="AK378" s="63"/>
      <c r="AL378" s="24"/>
      <c r="AM378" s="24">
        <v>0</v>
      </c>
      <c r="AN378" s="24"/>
      <c r="AO378" s="24">
        <f t="shared" si="1036"/>
        <v>0</v>
      </c>
      <c r="AP378" s="63"/>
      <c r="AQ378" s="24"/>
      <c r="AR378" s="24">
        <v>0</v>
      </c>
      <c r="AS378" s="24"/>
      <c r="AT378" s="24">
        <f t="shared" si="1037"/>
        <v>0</v>
      </c>
      <c r="AU378" s="63"/>
      <c r="AV378" s="24"/>
      <c r="AW378" s="24">
        <v>0</v>
      </c>
      <c r="AX378" s="36"/>
      <c r="AY378" s="24">
        <f t="shared" si="1038"/>
        <v>0</v>
      </c>
      <c r="AZ378" s="64"/>
    </row>
    <row r="379" spans="1:52" ht="12" customHeight="1" x14ac:dyDescent="0.3">
      <c r="A379" s="50">
        <v>320</v>
      </c>
      <c r="B379" s="50" t="s">
        <v>358</v>
      </c>
      <c r="C379" s="24"/>
      <c r="D379" s="24">
        <v>1717</v>
      </c>
      <c r="E379" s="24"/>
      <c r="F379" s="24">
        <f t="shared" si="1027"/>
        <v>1717</v>
      </c>
      <c r="G379" s="63"/>
      <c r="H379" s="24"/>
      <c r="I379" s="24">
        <v>1717</v>
      </c>
      <c r="J379" s="24"/>
      <c r="K379" s="24">
        <f t="shared" si="1028"/>
        <v>1717</v>
      </c>
      <c r="L379" s="63"/>
      <c r="M379" s="24">
        <f t="shared" ref="M379:N379" si="1097">INDEX($C379:$E379,1,MATCH(M$8,$C$8:$E$8,0))-INDEX($H379:$J379,1,MATCH(M$8,$H$8:$J$8,0))</f>
        <v>0</v>
      </c>
      <c r="N379" s="24">
        <f t="shared" si="1097"/>
        <v>0</v>
      </c>
      <c r="O379" s="24"/>
      <c r="P379" s="24">
        <f t="shared" si="1030"/>
        <v>0</v>
      </c>
      <c r="Q379" s="63"/>
      <c r="R379" s="24"/>
      <c r="S379" s="24">
        <v>1717</v>
      </c>
      <c r="T379" s="24"/>
      <c r="U379" s="24">
        <f t="shared" si="1031"/>
        <v>1717</v>
      </c>
      <c r="V379" s="63"/>
      <c r="W379" s="24"/>
      <c r="X379" s="24">
        <v>1717</v>
      </c>
      <c r="Y379" s="24"/>
      <c r="Z379" s="24">
        <f t="shared" si="1032"/>
        <v>1717</v>
      </c>
      <c r="AA379" s="63"/>
      <c r="AB379" s="24">
        <f t="shared" ref="AB379:AC379" si="1098">INDEX($R379:$T379,1,MATCH(AB$8,$R$8:$T$8,0))-INDEX($W379:$Y379,1,MATCH(AB$8,$W$8:$Y$8,0))</f>
        <v>0</v>
      </c>
      <c r="AC379" s="24">
        <f t="shared" si="1098"/>
        <v>0</v>
      </c>
      <c r="AD379" s="24"/>
      <c r="AE379" s="24">
        <f t="shared" si="1034"/>
        <v>0</v>
      </c>
      <c r="AF379" s="63"/>
      <c r="AG379" s="24"/>
      <c r="AH379" s="24">
        <v>1717</v>
      </c>
      <c r="AI379" s="24"/>
      <c r="AJ379" s="24">
        <f t="shared" si="1035"/>
        <v>1717</v>
      </c>
      <c r="AK379" s="63"/>
      <c r="AL379" s="24"/>
      <c r="AM379" s="24">
        <v>1717</v>
      </c>
      <c r="AN379" s="24"/>
      <c r="AO379" s="24">
        <f t="shared" si="1036"/>
        <v>1717</v>
      </c>
      <c r="AP379" s="63"/>
      <c r="AQ379" s="24"/>
      <c r="AR379" s="24">
        <v>1717</v>
      </c>
      <c r="AS379" s="24"/>
      <c r="AT379" s="24">
        <f t="shared" si="1037"/>
        <v>1717</v>
      </c>
      <c r="AU379" s="63"/>
      <c r="AV379" s="24"/>
      <c r="AW379" s="24">
        <v>1717</v>
      </c>
      <c r="AX379" s="36"/>
      <c r="AY379" s="24">
        <f t="shared" si="1038"/>
        <v>1717</v>
      </c>
      <c r="AZ379" s="64"/>
    </row>
    <row r="380" spans="1:52" ht="12" hidden="1" customHeight="1" x14ac:dyDescent="0.3">
      <c r="A380" s="50">
        <v>321</v>
      </c>
      <c r="B380" s="50" t="s">
        <v>360</v>
      </c>
      <c r="C380" s="24"/>
      <c r="D380" s="24">
        <v>0</v>
      </c>
      <c r="E380" s="24"/>
      <c r="F380" s="24">
        <f t="shared" si="1027"/>
        <v>0</v>
      </c>
      <c r="G380" s="63"/>
      <c r="H380" s="24"/>
      <c r="I380" s="24">
        <v>0</v>
      </c>
      <c r="J380" s="24"/>
      <c r="K380" s="24">
        <f t="shared" si="1028"/>
        <v>0</v>
      </c>
      <c r="L380" s="63"/>
      <c r="M380" s="24">
        <f t="shared" ref="M380:N380" si="1099">INDEX($C380:$E380,1,MATCH(M$8,$C$8:$E$8,0))-INDEX($H380:$J380,1,MATCH(M$8,$H$8:$J$8,0))</f>
        <v>0</v>
      </c>
      <c r="N380" s="24">
        <f t="shared" si="1099"/>
        <v>0</v>
      </c>
      <c r="O380" s="24"/>
      <c r="P380" s="24">
        <f t="shared" si="1030"/>
        <v>0</v>
      </c>
      <c r="Q380" s="63"/>
      <c r="R380" s="24"/>
      <c r="S380" s="24">
        <v>0</v>
      </c>
      <c r="T380" s="24"/>
      <c r="U380" s="24">
        <f t="shared" si="1031"/>
        <v>0</v>
      </c>
      <c r="V380" s="63"/>
      <c r="W380" s="24"/>
      <c r="X380" s="24">
        <v>0</v>
      </c>
      <c r="Y380" s="24"/>
      <c r="Z380" s="24">
        <f t="shared" si="1032"/>
        <v>0</v>
      </c>
      <c r="AA380" s="63"/>
      <c r="AB380" s="24">
        <f t="shared" ref="AB380:AC380" si="1100">INDEX($R380:$T380,1,MATCH(AB$8,$R$8:$T$8,0))-INDEX($W380:$Y380,1,MATCH(AB$8,$W$8:$Y$8,0))</f>
        <v>0</v>
      </c>
      <c r="AC380" s="24">
        <f t="shared" si="1100"/>
        <v>0</v>
      </c>
      <c r="AD380" s="24"/>
      <c r="AE380" s="24">
        <f t="shared" si="1034"/>
        <v>0</v>
      </c>
      <c r="AF380" s="63"/>
      <c r="AG380" s="24"/>
      <c r="AH380" s="24">
        <v>0</v>
      </c>
      <c r="AI380" s="24"/>
      <c r="AJ380" s="24">
        <f t="shared" si="1035"/>
        <v>0</v>
      </c>
      <c r="AK380" s="63"/>
      <c r="AL380" s="24"/>
      <c r="AM380" s="24">
        <v>0</v>
      </c>
      <c r="AN380" s="24"/>
      <c r="AO380" s="24">
        <f t="shared" si="1036"/>
        <v>0</v>
      </c>
      <c r="AP380" s="63"/>
      <c r="AQ380" s="24"/>
      <c r="AR380" s="24">
        <v>0</v>
      </c>
      <c r="AS380" s="24"/>
      <c r="AT380" s="24">
        <f t="shared" si="1037"/>
        <v>0</v>
      </c>
      <c r="AU380" s="63"/>
      <c r="AV380" s="24"/>
      <c r="AW380" s="24">
        <v>0</v>
      </c>
      <c r="AX380" s="36"/>
      <c r="AY380" s="24">
        <f t="shared" si="1038"/>
        <v>0</v>
      </c>
      <c r="AZ380" s="64"/>
    </row>
    <row r="381" spans="1:52" ht="12" customHeight="1" x14ac:dyDescent="0.3">
      <c r="A381" s="50">
        <v>322</v>
      </c>
      <c r="B381" s="50" t="s">
        <v>361</v>
      </c>
      <c r="C381" s="24"/>
      <c r="D381" s="24">
        <v>35000</v>
      </c>
      <c r="E381" s="24"/>
      <c r="F381" s="24">
        <f t="shared" si="1027"/>
        <v>35000</v>
      </c>
      <c r="G381" s="63"/>
      <c r="H381" s="24"/>
      <c r="I381" s="24">
        <v>11298</v>
      </c>
      <c r="J381" s="24"/>
      <c r="K381" s="24">
        <f t="shared" si="1028"/>
        <v>11298</v>
      </c>
      <c r="L381" s="63"/>
      <c r="M381" s="24">
        <f t="shared" ref="M381:N381" si="1101">INDEX($C381:$E381,1,MATCH(M$8,$C$8:$E$8,0))-INDEX($H381:$J381,1,MATCH(M$8,$H$8:$J$8,0))</f>
        <v>0</v>
      </c>
      <c r="N381" s="24">
        <f t="shared" si="1101"/>
        <v>23702</v>
      </c>
      <c r="O381" s="24"/>
      <c r="P381" s="24">
        <f t="shared" si="1030"/>
        <v>23702</v>
      </c>
      <c r="Q381" s="63"/>
      <c r="R381" s="24"/>
      <c r="S381" s="24">
        <v>35000</v>
      </c>
      <c r="T381" s="24"/>
      <c r="U381" s="24">
        <f t="shared" si="1031"/>
        <v>35000</v>
      </c>
      <c r="V381" s="63"/>
      <c r="W381" s="24"/>
      <c r="X381" s="24">
        <v>35000</v>
      </c>
      <c r="Y381" s="24"/>
      <c r="Z381" s="24">
        <f t="shared" si="1032"/>
        <v>35000</v>
      </c>
      <c r="AA381" s="63"/>
      <c r="AB381" s="24">
        <f t="shared" ref="AB381:AC381" si="1102">INDEX($R381:$T381,1,MATCH(AB$8,$R$8:$T$8,0))-INDEX($W381:$Y381,1,MATCH(AB$8,$W$8:$Y$8,0))</f>
        <v>0</v>
      </c>
      <c r="AC381" s="24">
        <f t="shared" si="1102"/>
        <v>0</v>
      </c>
      <c r="AD381" s="24"/>
      <c r="AE381" s="24">
        <f t="shared" si="1034"/>
        <v>0</v>
      </c>
      <c r="AF381" s="63"/>
      <c r="AG381" s="24"/>
      <c r="AH381" s="24">
        <v>35000</v>
      </c>
      <c r="AI381" s="24"/>
      <c r="AJ381" s="24">
        <f t="shared" si="1035"/>
        <v>35000</v>
      </c>
      <c r="AK381" s="63"/>
      <c r="AL381" s="24"/>
      <c r="AM381" s="24">
        <v>35000</v>
      </c>
      <c r="AN381" s="24"/>
      <c r="AO381" s="24">
        <f t="shared" si="1036"/>
        <v>35000</v>
      </c>
      <c r="AP381" s="63"/>
      <c r="AQ381" s="24"/>
      <c r="AR381" s="24">
        <v>35000</v>
      </c>
      <c r="AS381" s="24"/>
      <c r="AT381" s="24">
        <f t="shared" si="1037"/>
        <v>35000</v>
      </c>
      <c r="AU381" s="63"/>
      <c r="AV381" s="24"/>
      <c r="AW381" s="24">
        <v>35000</v>
      </c>
      <c r="AX381" s="36"/>
      <c r="AY381" s="24">
        <f t="shared" si="1038"/>
        <v>35000</v>
      </c>
      <c r="AZ381" s="64"/>
    </row>
    <row r="382" spans="1:52" ht="12" customHeight="1" x14ac:dyDescent="0.3">
      <c r="A382" s="50">
        <v>324</v>
      </c>
      <c r="B382" s="50" t="s">
        <v>363</v>
      </c>
      <c r="C382" s="24"/>
      <c r="D382" s="24">
        <v>71750</v>
      </c>
      <c r="E382" s="24"/>
      <c r="F382" s="24">
        <f t="shared" si="1027"/>
        <v>71750</v>
      </c>
      <c r="G382" s="63"/>
      <c r="H382" s="24"/>
      <c r="I382" s="24">
        <v>71750</v>
      </c>
      <c r="J382" s="24"/>
      <c r="K382" s="24">
        <f t="shared" si="1028"/>
        <v>71750</v>
      </c>
      <c r="L382" s="63"/>
      <c r="M382" s="24">
        <f t="shared" ref="M382:N382" si="1103">INDEX($C382:$E382,1,MATCH(M$8,$C$8:$E$8,0))-INDEX($H382:$J382,1,MATCH(M$8,$H$8:$J$8,0))</f>
        <v>0</v>
      </c>
      <c r="N382" s="24">
        <f t="shared" si="1103"/>
        <v>0</v>
      </c>
      <c r="O382" s="24"/>
      <c r="P382" s="24">
        <f t="shared" si="1030"/>
        <v>0</v>
      </c>
      <c r="Q382" s="63"/>
      <c r="R382" s="24"/>
      <c r="S382" s="24">
        <v>73950</v>
      </c>
      <c r="T382" s="24"/>
      <c r="U382" s="24">
        <f t="shared" si="1031"/>
        <v>73950</v>
      </c>
      <c r="V382" s="63"/>
      <c r="W382" s="24"/>
      <c r="X382" s="24">
        <v>73950</v>
      </c>
      <c r="Y382" s="24"/>
      <c r="Z382" s="24">
        <f t="shared" si="1032"/>
        <v>73950</v>
      </c>
      <c r="AA382" s="63"/>
      <c r="AB382" s="24">
        <f t="shared" ref="AB382:AC382" si="1104">INDEX($R382:$T382,1,MATCH(AB$8,$R$8:$T$8,0))-INDEX($W382:$Y382,1,MATCH(AB$8,$W$8:$Y$8,0))</f>
        <v>0</v>
      </c>
      <c r="AC382" s="24">
        <f t="shared" si="1104"/>
        <v>0</v>
      </c>
      <c r="AD382" s="24"/>
      <c r="AE382" s="24">
        <f t="shared" si="1034"/>
        <v>0</v>
      </c>
      <c r="AF382" s="63"/>
      <c r="AG382" s="24"/>
      <c r="AH382" s="24">
        <v>77647.5</v>
      </c>
      <c r="AI382" s="24"/>
      <c r="AJ382" s="24">
        <f t="shared" si="1035"/>
        <v>77647.5</v>
      </c>
      <c r="AK382" s="63"/>
      <c r="AL382" s="24"/>
      <c r="AM382" s="24">
        <v>81529.875</v>
      </c>
      <c r="AN382" s="24"/>
      <c r="AO382" s="24">
        <f t="shared" si="1036"/>
        <v>81529.875</v>
      </c>
      <c r="AP382" s="63"/>
      <c r="AQ382" s="24"/>
      <c r="AR382" s="24">
        <v>85606.368749999994</v>
      </c>
      <c r="AS382" s="24"/>
      <c r="AT382" s="24">
        <f t="shared" si="1037"/>
        <v>85606.368749999994</v>
      </c>
      <c r="AU382" s="63"/>
      <c r="AV382" s="24"/>
      <c r="AW382" s="24">
        <v>89886.687187500007</v>
      </c>
      <c r="AX382" s="36"/>
      <c r="AY382" s="24">
        <f t="shared" si="1038"/>
        <v>89886.687187500007</v>
      </c>
      <c r="AZ382" s="64"/>
    </row>
    <row r="383" spans="1:52" ht="12" customHeight="1" x14ac:dyDescent="0.3">
      <c r="A383" s="50">
        <v>325</v>
      </c>
      <c r="B383" s="50" t="s">
        <v>365</v>
      </c>
      <c r="C383" s="24"/>
      <c r="D383" s="24">
        <v>35000</v>
      </c>
      <c r="E383" s="24"/>
      <c r="F383" s="24">
        <f t="shared" si="1027"/>
        <v>35000</v>
      </c>
      <c r="G383" s="63"/>
      <c r="H383" s="24"/>
      <c r="I383" s="24">
        <v>35000</v>
      </c>
      <c r="J383" s="24"/>
      <c r="K383" s="24">
        <f t="shared" si="1028"/>
        <v>35000</v>
      </c>
      <c r="L383" s="63"/>
      <c r="M383" s="24">
        <f t="shared" ref="M383:N383" si="1105">INDEX($C383:$E383,1,MATCH(M$8,$C$8:$E$8,0))-INDEX($H383:$J383,1,MATCH(M$8,$H$8:$J$8,0))</f>
        <v>0</v>
      </c>
      <c r="N383" s="24">
        <f t="shared" si="1105"/>
        <v>0</v>
      </c>
      <c r="O383" s="24"/>
      <c r="P383" s="24">
        <f t="shared" si="1030"/>
        <v>0</v>
      </c>
      <c r="Q383" s="63"/>
      <c r="R383" s="24"/>
      <c r="S383" s="24">
        <v>35000</v>
      </c>
      <c r="T383" s="24"/>
      <c r="U383" s="24">
        <f t="shared" si="1031"/>
        <v>35000</v>
      </c>
      <c r="V383" s="63"/>
      <c r="W383" s="24"/>
      <c r="X383" s="24">
        <v>35000</v>
      </c>
      <c r="Y383" s="24"/>
      <c r="Z383" s="24">
        <f t="shared" si="1032"/>
        <v>35000</v>
      </c>
      <c r="AA383" s="63"/>
      <c r="AB383" s="24">
        <f t="shared" ref="AB383:AC383" si="1106">INDEX($R383:$T383,1,MATCH(AB$8,$R$8:$T$8,0))-INDEX($W383:$Y383,1,MATCH(AB$8,$W$8:$Y$8,0))</f>
        <v>0</v>
      </c>
      <c r="AC383" s="24">
        <f t="shared" si="1106"/>
        <v>0</v>
      </c>
      <c r="AD383" s="24"/>
      <c r="AE383" s="24">
        <f t="shared" si="1034"/>
        <v>0</v>
      </c>
      <c r="AF383" s="63"/>
      <c r="AG383" s="24"/>
      <c r="AH383" s="24">
        <v>35000</v>
      </c>
      <c r="AI383" s="24"/>
      <c r="AJ383" s="24">
        <f t="shared" si="1035"/>
        <v>35000</v>
      </c>
      <c r="AK383" s="63"/>
      <c r="AL383" s="24"/>
      <c r="AM383" s="24">
        <v>35000</v>
      </c>
      <c r="AN383" s="24"/>
      <c r="AO383" s="24">
        <f t="shared" si="1036"/>
        <v>35000</v>
      </c>
      <c r="AP383" s="63"/>
      <c r="AQ383" s="24"/>
      <c r="AR383" s="24">
        <v>35000</v>
      </c>
      <c r="AS383" s="24"/>
      <c r="AT383" s="24">
        <f t="shared" si="1037"/>
        <v>35000</v>
      </c>
      <c r="AU383" s="63"/>
      <c r="AV383" s="24"/>
      <c r="AW383" s="24">
        <v>35000</v>
      </c>
      <c r="AX383" s="36"/>
      <c r="AY383" s="24">
        <f t="shared" si="1038"/>
        <v>35000</v>
      </c>
      <c r="AZ383" s="64"/>
    </row>
    <row r="384" spans="1:52" ht="12" hidden="1" customHeight="1" x14ac:dyDescent="0.3">
      <c r="A384" s="50">
        <v>328</v>
      </c>
      <c r="B384" s="50" t="s">
        <v>367</v>
      </c>
      <c r="C384" s="24"/>
      <c r="D384" s="24">
        <v>0</v>
      </c>
      <c r="E384" s="24"/>
      <c r="F384" s="24">
        <f t="shared" si="1027"/>
        <v>0</v>
      </c>
      <c r="G384" s="63"/>
      <c r="H384" s="24"/>
      <c r="I384" s="24">
        <v>0</v>
      </c>
      <c r="J384" s="24"/>
      <c r="K384" s="24">
        <f t="shared" si="1028"/>
        <v>0</v>
      </c>
      <c r="L384" s="63"/>
      <c r="M384" s="24">
        <f t="shared" ref="M384:N384" si="1107">INDEX($C384:$E384,1,MATCH(M$8,$C$8:$E$8,0))-INDEX($H384:$J384,1,MATCH(M$8,$H$8:$J$8,0))</f>
        <v>0</v>
      </c>
      <c r="N384" s="24">
        <f t="shared" si="1107"/>
        <v>0</v>
      </c>
      <c r="O384" s="24"/>
      <c r="P384" s="24">
        <f t="shared" si="1030"/>
        <v>0</v>
      </c>
      <c r="Q384" s="63"/>
      <c r="R384" s="24"/>
      <c r="S384" s="24">
        <v>0</v>
      </c>
      <c r="T384" s="24"/>
      <c r="U384" s="24">
        <f t="shared" si="1031"/>
        <v>0</v>
      </c>
      <c r="V384" s="63"/>
      <c r="W384" s="24"/>
      <c r="X384" s="24">
        <v>0</v>
      </c>
      <c r="Y384" s="24"/>
      <c r="Z384" s="24">
        <f t="shared" si="1032"/>
        <v>0</v>
      </c>
      <c r="AA384" s="63"/>
      <c r="AB384" s="24">
        <f t="shared" ref="AB384:AC384" si="1108">INDEX($R384:$T384,1,MATCH(AB$8,$R$8:$T$8,0))-INDEX($W384:$Y384,1,MATCH(AB$8,$W$8:$Y$8,0))</f>
        <v>0</v>
      </c>
      <c r="AC384" s="24">
        <f t="shared" si="1108"/>
        <v>0</v>
      </c>
      <c r="AD384" s="24"/>
      <c r="AE384" s="24">
        <f t="shared" si="1034"/>
        <v>0</v>
      </c>
      <c r="AF384" s="63"/>
      <c r="AG384" s="24"/>
      <c r="AH384" s="24">
        <v>0</v>
      </c>
      <c r="AI384" s="24"/>
      <c r="AJ384" s="24">
        <f t="shared" si="1035"/>
        <v>0</v>
      </c>
      <c r="AK384" s="63"/>
      <c r="AL384" s="24"/>
      <c r="AM384" s="24">
        <v>0</v>
      </c>
      <c r="AN384" s="24"/>
      <c r="AO384" s="24">
        <f t="shared" si="1036"/>
        <v>0</v>
      </c>
      <c r="AP384" s="63"/>
      <c r="AQ384" s="24"/>
      <c r="AR384" s="24">
        <v>0</v>
      </c>
      <c r="AS384" s="24"/>
      <c r="AT384" s="24">
        <f t="shared" si="1037"/>
        <v>0</v>
      </c>
      <c r="AU384" s="63"/>
      <c r="AV384" s="24"/>
      <c r="AW384" s="24">
        <v>0</v>
      </c>
      <c r="AX384" s="36"/>
      <c r="AY384" s="24">
        <f t="shared" si="1038"/>
        <v>0</v>
      </c>
      <c r="AZ384" s="64"/>
    </row>
    <row r="385" spans="1:52" ht="12" customHeight="1" x14ac:dyDescent="0.3">
      <c r="A385" s="50">
        <v>328.1</v>
      </c>
      <c r="B385" s="50" t="s">
        <v>368</v>
      </c>
      <c r="C385" s="24"/>
      <c r="D385" s="24">
        <v>36490</v>
      </c>
      <c r="E385" s="24"/>
      <c r="F385" s="24">
        <f t="shared" si="1027"/>
        <v>36490</v>
      </c>
      <c r="G385" s="63"/>
      <c r="H385" s="24"/>
      <c r="I385" s="24">
        <v>36490</v>
      </c>
      <c r="J385" s="24"/>
      <c r="K385" s="24">
        <f t="shared" si="1028"/>
        <v>36490</v>
      </c>
      <c r="L385" s="63"/>
      <c r="M385" s="24">
        <f t="shared" ref="M385:N385" si="1109">INDEX($C385:$E385,1,MATCH(M$8,$C$8:$E$8,0))-INDEX($H385:$J385,1,MATCH(M$8,$H$8:$J$8,0))</f>
        <v>0</v>
      </c>
      <c r="N385" s="24">
        <f t="shared" si="1109"/>
        <v>0</v>
      </c>
      <c r="O385" s="24"/>
      <c r="P385" s="24">
        <f t="shared" si="1030"/>
        <v>0</v>
      </c>
      <c r="Q385" s="63"/>
      <c r="R385" s="24"/>
      <c r="S385" s="24">
        <v>62400</v>
      </c>
      <c r="T385" s="24"/>
      <c r="U385" s="24">
        <f t="shared" si="1031"/>
        <v>62400</v>
      </c>
      <c r="V385" s="63"/>
      <c r="W385" s="24"/>
      <c r="X385" s="24">
        <v>62400</v>
      </c>
      <c r="Y385" s="24"/>
      <c r="Z385" s="24">
        <f t="shared" si="1032"/>
        <v>62400</v>
      </c>
      <c r="AA385" s="63"/>
      <c r="AB385" s="24">
        <f t="shared" ref="AB385:AC385" si="1110">INDEX($R385:$T385,1,MATCH(AB$8,$R$8:$T$8,0))-INDEX($W385:$Y385,1,MATCH(AB$8,$W$8:$Y$8,0))</f>
        <v>0</v>
      </c>
      <c r="AC385" s="24">
        <f t="shared" si="1110"/>
        <v>0</v>
      </c>
      <c r="AD385" s="24"/>
      <c r="AE385" s="24">
        <f t="shared" si="1034"/>
        <v>0</v>
      </c>
      <c r="AF385" s="63"/>
      <c r="AG385" s="24"/>
      <c r="AH385" s="24">
        <v>62400</v>
      </c>
      <c r="AI385" s="24"/>
      <c r="AJ385" s="24">
        <f t="shared" si="1035"/>
        <v>62400</v>
      </c>
      <c r="AK385" s="63"/>
      <c r="AL385" s="24"/>
      <c r="AM385" s="24">
        <v>62400</v>
      </c>
      <c r="AN385" s="24"/>
      <c r="AO385" s="24">
        <f t="shared" si="1036"/>
        <v>62400</v>
      </c>
      <c r="AP385" s="63"/>
      <c r="AQ385" s="24"/>
      <c r="AR385" s="24">
        <v>62400</v>
      </c>
      <c r="AS385" s="24"/>
      <c r="AT385" s="24">
        <f t="shared" si="1037"/>
        <v>62400</v>
      </c>
      <c r="AU385" s="63"/>
      <c r="AV385" s="24"/>
      <c r="AW385" s="24">
        <v>62400</v>
      </c>
      <c r="AX385" s="36"/>
      <c r="AY385" s="24">
        <f t="shared" si="1038"/>
        <v>62400</v>
      </c>
      <c r="AZ385" s="64"/>
    </row>
    <row r="386" spans="1:52" ht="12" customHeight="1" x14ac:dyDescent="0.3">
      <c r="A386" s="50">
        <v>328.2</v>
      </c>
      <c r="B386" s="50" t="s">
        <v>370</v>
      </c>
      <c r="C386" s="24"/>
      <c r="D386" s="24">
        <v>9000</v>
      </c>
      <c r="E386" s="24"/>
      <c r="F386" s="24">
        <f t="shared" si="1027"/>
        <v>9000</v>
      </c>
      <c r="G386" s="63"/>
      <c r="H386" s="24"/>
      <c r="I386" s="24">
        <v>9000</v>
      </c>
      <c r="J386" s="24"/>
      <c r="K386" s="24">
        <f t="shared" si="1028"/>
        <v>9000</v>
      </c>
      <c r="L386" s="63"/>
      <c r="M386" s="24">
        <f t="shared" ref="M386:N386" si="1111">INDEX($C386:$E386,1,MATCH(M$8,$C$8:$E$8,0))-INDEX($H386:$J386,1,MATCH(M$8,$H$8:$J$8,0))</f>
        <v>0</v>
      </c>
      <c r="N386" s="24">
        <f t="shared" si="1111"/>
        <v>0</v>
      </c>
      <c r="O386" s="24"/>
      <c r="P386" s="24">
        <f t="shared" si="1030"/>
        <v>0</v>
      </c>
      <c r="Q386" s="63"/>
      <c r="R386" s="24"/>
      <c r="S386" s="24">
        <v>9000</v>
      </c>
      <c r="T386" s="24"/>
      <c r="U386" s="24">
        <f t="shared" si="1031"/>
        <v>9000</v>
      </c>
      <c r="V386" s="63"/>
      <c r="W386" s="24"/>
      <c r="X386" s="24">
        <v>9000</v>
      </c>
      <c r="Y386" s="24"/>
      <c r="Z386" s="24">
        <f t="shared" si="1032"/>
        <v>9000</v>
      </c>
      <c r="AA386" s="63"/>
      <c r="AB386" s="24">
        <f t="shared" ref="AB386:AC386" si="1112">INDEX($R386:$T386,1,MATCH(AB$8,$R$8:$T$8,0))-INDEX($W386:$Y386,1,MATCH(AB$8,$W$8:$Y$8,0))</f>
        <v>0</v>
      </c>
      <c r="AC386" s="24">
        <f t="shared" si="1112"/>
        <v>0</v>
      </c>
      <c r="AD386" s="24"/>
      <c r="AE386" s="24">
        <f t="shared" si="1034"/>
        <v>0</v>
      </c>
      <c r="AF386" s="63"/>
      <c r="AG386" s="24"/>
      <c r="AH386" s="24">
        <v>9000</v>
      </c>
      <c r="AI386" s="24"/>
      <c r="AJ386" s="24">
        <f t="shared" si="1035"/>
        <v>9000</v>
      </c>
      <c r="AK386" s="63"/>
      <c r="AL386" s="24"/>
      <c r="AM386" s="24">
        <v>9000</v>
      </c>
      <c r="AN386" s="24"/>
      <c r="AO386" s="24">
        <f t="shared" si="1036"/>
        <v>9000</v>
      </c>
      <c r="AP386" s="63"/>
      <c r="AQ386" s="24"/>
      <c r="AR386" s="24">
        <v>9000</v>
      </c>
      <c r="AS386" s="24"/>
      <c r="AT386" s="24">
        <f t="shared" si="1037"/>
        <v>9000</v>
      </c>
      <c r="AU386" s="63"/>
      <c r="AV386" s="24"/>
      <c r="AW386" s="24">
        <v>9000</v>
      </c>
      <c r="AX386" s="36"/>
      <c r="AY386" s="24">
        <f t="shared" si="1038"/>
        <v>9000</v>
      </c>
      <c r="AZ386" s="64"/>
    </row>
    <row r="387" spans="1:52" ht="12" customHeight="1" x14ac:dyDescent="0.3">
      <c r="A387" s="50">
        <v>328.3</v>
      </c>
      <c r="B387" s="50" t="s">
        <v>372</v>
      </c>
      <c r="C387" s="24"/>
      <c r="D387" s="24">
        <v>828</v>
      </c>
      <c r="E387" s="24"/>
      <c r="F387" s="24">
        <f t="shared" si="1027"/>
        <v>828</v>
      </c>
      <c r="G387" s="63"/>
      <c r="H387" s="24"/>
      <c r="I387" s="24">
        <v>828</v>
      </c>
      <c r="J387" s="24"/>
      <c r="K387" s="24">
        <f t="shared" si="1028"/>
        <v>828</v>
      </c>
      <c r="L387" s="63"/>
      <c r="M387" s="24">
        <f t="shared" ref="M387:N387" si="1113">INDEX($C387:$E387,1,MATCH(M$8,$C$8:$E$8,0))-INDEX($H387:$J387,1,MATCH(M$8,$H$8:$J$8,0))</f>
        <v>0</v>
      </c>
      <c r="N387" s="24">
        <f t="shared" si="1113"/>
        <v>0</v>
      </c>
      <c r="O387" s="24"/>
      <c r="P387" s="24">
        <f t="shared" si="1030"/>
        <v>0</v>
      </c>
      <c r="Q387" s="63"/>
      <c r="R387" s="24"/>
      <c r="S387" s="24">
        <v>828</v>
      </c>
      <c r="T387" s="24"/>
      <c r="U387" s="24">
        <f t="shared" si="1031"/>
        <v>828</v>
      </c>
      <c r="V387" s="63"/>
      <c r="W387" s="24"/>
      <c r="X387" s="24">
        <v>828</v>
      </c>
      <c r="Y387" s="24"/>
      <c r="Z387" s="24">
        <f t="shared" si="1032"/>
        <v>828</v>
      </c>
      <c r="AA387" s="63"/>
      <c r="AB387" s="24">
        <f t="shared" ref="AB387:AC387" si="1114">INDEX($R387:$T387,1,MATCH(AB$8,$R$8:$T$8,0))-INDEX($W387:$Y387,1,MATCH(AB$8,$W$8:$Y$8,0))</f>
        <v>0</v>
      </c>
      <c r="AC387" s="24">
        <f t="shared" si="1114"/>
        <v>0</v>
      </c>
      <c r="AD387" s="24"/>
      <c r="AE387" s="24">
        <f t="shared" si="1034"/>
        <v>0</v>
      </c>
      <c r="AF387" s="63"/>
      <c r="AG387" s="24"/>
      <c r="AH387" s="24">
        <v>828</v>
      </c>
      <c r="AI387" s="24"/>
      <c r="AJ387" s="24">
        <f t="shared" si="1035"/>
        <v>828</v>
      </c>
      <c r="AK387" s="63"/>
      <c r="AL387" s="24"/>
      <c r="AM387" s="24">
        <v>828</v>
      </c>
      <c r="AN387" s="24"/>
      <c r="AO387" s="24">
        <f t="shared" si="1036"/>
        <v>828</v>
      </c>
      <c r="AP387" s="63"/>
      <c r="AQ387" s="24"/>
      <c r="AR387" s="24">
        <v>828</v>
      </c>
      <c r="AS387" s="24"/>
      <c r="AT387" s="24">
        <f t="shared" si="1037"/>
        <v>828</v>
      </c>
      <c r="AU387" s="63"/>
      <c r="AV387" s="24"/>
      <c r="AW387" s="24">
        <v>828</v>
      </c>
      <c r="AX387" s="36"/>
      <c r="AY387" s="24">
        <f t="shared" si="1038"/>
        <v>828</v>
      </c>
      <c r="AZ387" s="64"/>
    </row>
    <row r="388" spans="1:52" ht="12" hidden="1" customHeight="1" x14ac:dyDescent="0.3">
      <c r="A388" s="50">
        <v>328.4</v>
      </c>
      <c r="B388" s="50" t="s">
        <v>374</v>
      </c>
      <c r="C388" s="24"/>
      <c r="D388" s="24">
        <v>0</v>
      </c>
      <c r="E388" s="24"/>
      <c r="F388" s="24">
        <f t="shared" si="1027"/>
        <v>0</v>
      </c>
      <c r="G388" s="63"/>
      <c r="H388" s="24"/>
      <c r="I388" s="24">
        <v>0</v>
      </c>
      <c r="J388" s="24"/>
      <c r="K388" s="24">
        <f t="shared" si="1028"/>
        <v>0</v>
      </c>
      <c r="L388" s="63"/>
      <c r="M388" s="24">
        <f t="shared" ref="M388:N388" si="1115">INDEX($C388:$E388,1,MATCH(M$8,$C$8:$E$8,0))-INDEX($H388:$J388,1,MATCH(M$8,$H$8:$J$8,0))</f>
        <v>0</v>
      </c>
      <c r="N388" s="24">
        <f t="shared" si="1115"/>
        <v>0</v>
      </c>
      <c r="O388" s="24"/>
      <c r="P388" s="24">
        <f t="shared" si="1030"/>
        <v>0</v>
      </c>
      <c r="Q388" s="63"/>
      <c r="R388" s="24"/>
      <c r="S388" s="24">
        <v>0</v>
      </c>
      <c r="T388" s="24"/>
      <c r="U388" s="24">
        <f t="shared" si="1031"/>
        <v>0</v>
      </c>
      <c r="V388" s="63"/>
      <c r="W388" s="24"/>
      <c r="X388" s="24">
        <v>0</v>
      </c>
      <c r="Y388" s="24"/>
      <c r="Z388" s="24">
        <f t="shared" si="1032"/>
        <v>0</v>
      </c>
      <c r="AA388" s="63"/>
      <c r="AB388" s="24">
        <f t="shared" ref="AB388:AC388" si="1116">INDEX($R388:$T388,1,MATCH(AB$8,$R$8:$T$8,0))-INDEX($W388:$Y388,1,MATCH(AB$8,$W$8:$Y$8,0))</f>
        <v>0</v>
      </c>
      <c r="AC388" s="24">
        <f t="shared" si="1116"/>
        <v>0</v>
      </c>
      <c r="AD388" s="24"/>
      <c r="AE388" s="24">
        <f t="shared" si="1034"/>
        <v>0</v>
      </c>
      <c r="AF388" s="63"/>
      <c r="AG388" s="24"/>
      <c r="AH388" s="24">
        <v>0</v>
      </c>
      <c r="AI388" s="24"/>
      <c r="AJ388" s="24">
        <f t="shared" si="1035"/>
        <v>0</v>
      </c>
      <c r="AK388" s="63"/>
      <c r="AL388" s="24"/>
      <c r="AM388" s="24">
        <v>0</v>
      </c>
      <c r="AN388" s="24"/>
      <c r="AO388" s="24">
        <f t="shared" si="1036"/>
        <v>0</v>
      </c>
      <c r="AP388" s="63"/>
      <c r="AQ388" s="24"/>
      <c r="AR388" s="24">
        <v>0</v>
      </c>
      <c r="AS388" s="24"/>
      <c r="AT388" s="24">
        <f t="shared" si="1037"/>
        <v>0</v>
      </c>
      <c r="AU388" s="63"/>
      <c r="AV388" s="24"/>
      <c r="AW388" s="24">
        <v>0</v>
      </c>
      <c r="AX388" s="36"/>
      <c r="AY388" s="24">
        <f t="shared" si="1038"/>
        <v>0</v>
      </c>
      <c r="AZ388" s="64"/>
    </row>
    <row r="389" spans="1:52" ht="12" hidden="1" customHeight="1" x14ac:dyDescent="0.3">
      <c r="A389" s="50">
        <v>328.5</v>
      </c>
      <c r="B389" s="50" t="s">
        <v>375</v>
      </c>
      <c r="C389" s="24"/>
      <c r="D389" s="24">
        <v>0</v>
      </c>
      <c r="E389" s="24"/>
      <c r="F389" s="24">
        <f t="shared" si="1027"/>
        <v>0</v>
      </c>
      <c r="G389" s="63"/>
      <c r="H389" s="24"/>
      <c r="I389" s="24">
        <v>0</v>
      </c>
      <c r="J389" s="24"/>
      <c r="K389" s="24">
        <f t="shared" si="1028"/>
        <v>0</v>
      </c>
      <c r="L389" s="63"/>
      <c r="M389" s="24">
        <f t="shared" ref="M389:N389" si="1117">INDEX($C389:$E389,1,MATCH(M$8,$C$8:$E$8,0))-INDEX($H389:$J389,1,MATCH(M$8,$H$8:$J$8,0))</f>
        <v>0</v>
      </c>
      <c r="N389" s="24">
        <f t="shared" si="1117"/>
        <v>0</v>
      </c>
      <c r="O389" s="24"/>
      <c r="P389" s="24">
        <f t="shared" si="1030"/>
        <v>0</v>
      </c>
      <c r="Q389" s="63"/>
      <c r="R389" s="24"/>
      <c r="S389" s="24">
        <v>0</v>
      </c>
      <c r="T389" s="24"/>
      <c r="U389" s="24">
        <f t="shared" si="1031"/>
        <v>0</v>
      </c>
      <c r="V389" s="63"/>
      <c r="W389" s="24"/>
      <c r="X389" s="24">
        <v>0</v>
      </c>
      <c r="Y389" s="24"/>
      <c r="Z389" s="24">
        <f t="shared" si="1032"/>
        <v>0</v>
      </c>
      <c r="AA389" s="63"/>
      <c r="AB389" s="24">
        <f t="shared" ref="AB389:AC389" si="1118">INDEX($R389:$T389,1,MATCH(AB$8,$R$8:$T$8,0))-INDEX($W389:$Y389,1,MATCH(AB$8,$W$8:$Y$8,0))</f>
        <v>0</v>
      </c>
      <c r="AC389" s="24">
        <f t="shared" si="1118"/>
        <v>0</v>
      </c>
      <c r="AD389" s="24"/>
      <c r="AE389" s="24">
        <f t="shared" si="1034"/>
        <v>0</v>
      </c>
      <c r="AF389" s="63"/>
      <c r="AG389" s="24"/>
      <c r="AH389" s="24">
        <v>0</v>
      </c>
      <c r="AI389" s="24"/>
      <c r="AJ389" s="24">
        <f t="shared" si="1035"/>
        <v>0</v>
      </c>
      <c r="AK389" s="63"/>
      <c r="AL389" s="24"/>
      <c r="AM389" s="24">
        <v>0</v>
      </c>
      <c r="AN389" s="24"/>
      <c r="AO389" s="24">
        <f t="shared" si="1036"/>
        <v>0</v>
      </c>
      <c r="AP389" s="63"/>
      <c r="AQ389" s="24"/>
      <c r="AR389" s="24">
        <v>0</v>
      </c>
      <c r="AS389" s="24"/>
      <c r="AT389" s="24">
        <f t="shared" si="1037"/>
        <v>0</v>
      </c>
      <c r="AU389" s="63"/>
      <c r="AV389" s="24"/>
      <c r="AW389" s="24">
        <v>0</v>
      </c>
      <c r="AX389" s="36"/>
      <c r="AY389" s="24">
        <f t="shared" si="1038"/>
        <v>0</v>
      </c>
      <c r="AZ389" s="64"/>
    </row>
    <row r="390" spans="1:52" ht="12" hidden="1" customHeight="1" x14ac:dyDescent="0.3">
      <c r="A390" s="50">
        <v>329</v>
      </c>
      <c r="B390" s="50" t="s">
        <v>376</v>
      </c>
      <c r="C390" s="24"/>
      <c r="D390" s="24">
        <v>0</v>
      </c>
      <c r="E390" s="24"/>
      <c r="F390" s="24">
        <f t="shared" si="1027"/>
        <v>0</v>
      </c>
      <c r="G390" s="63"/>
      <c r="H390" s="24"/>
      <c r="I390" s="24">
        <v>0</v>
      </c>
      <c r="J390" s="24"/>
      <c r="K390" s="24">
        <f t="shared" si="1028"/>
        <v>0</v>
      </c>
      <c r="L390" s="63"/>
      <c r="M390" s="24">
        <f t="shared" ref="M390:N390" si="1119">INDEX($C390:$E390,1,MATCH(M$8,$C$8:$E$8,0))-INDEX($H390:$J390,1,MATCH(M$8,$H$8:$J$8,0))</f>
        <v>0</v>
      </c>
      <c r="N390" s="24">
        <f t="shared" si="1119"/>
        <v>0</v>
      </c>
      <c r="O390" s="24"/>
      <c r="P390" s="24">
        <f t="shared" si="1030"/>
        <v>0</v>
      </c>
      <c r="Q390" s="63"/>
      <c r="R390" s="24"/>
      <c r="S390" s="24">
        <v>0</v>
      </c>
      <c r="T390" s="24"/>
      <c r="U390" s="24">
        <f t="shared" si="1031"/>
        <v>0</v>
      </c>
      <c r="V390" s="63"/>
      <c r="W390" s="24"/>
      <c r="X390" s="24">
        <v>0</v>
      </c>
      <c r="Y390" s="24"/>
      <c r="Z390" s="24">
        <f t="shared" si="1032"/>
        <v>0</v>
      </c>
      <c r="AA390" s="63"/>
      <c r="AB390" s="24">
        <f t="shared" ref="AB390:AC390" si="1120">INDEX($R390:$T390,1,MATCH(AB$8,$R$8:$T$8,0))-INDEX($W390:$Y390,1,MATCH(AB$8,$W$8:$Y$8,0))</f>
        <v>0</v>
      </c>
      <c r="AC390" s="24">
        <f t="shared" si="1120"/>
        <v>0</v>
      </c>
      <c r="AD390" s="24"/>
      <c r="AE390" s="24">
        <f t="shared" si="1034"/>
        <v>0</v>
      </c>
      <c r="AF390" s="63"/>
      <c r="AG390" s="24"/>
      <c r="AH390" s="24">
        <v>0</v>
      </c>
      <c r="AI390" s="24"/>
      <c r="AJ390" s="24">
        <f t="shared" si="1035"/>
        <v>0</v>
      </c>
      <c r="AK390" s="63"/>
      <c r="AL390" s="24"/>
      <c r="AM390" s="24">
        <v>0</v>
      </c>
      <c r="AN390" s="24"/>
      <c r="AO390" s="24">
        <f t="shared" si="1036"/>
        <v>0</v>
      </c>
      <c r="AP390" s="63"/>
      <c r="AQ390" s="24"/>
      <c r="AR390" s="24">
        <v>0</v>
      </c>
      <c r="AS390" s="24"/>
      <c r="AT390" s="24">
        <f t="shared" si="1037"/>
        <v>0</v>
      </c>
      <c r="AU390" s="63"/>
      <c r="AV390" s="24"/>
      <c r="AW390" s="24">
        <v>0</v>
      </c>
      <c r="AX390" s="36"/>
      <c r="AY390" s="24">
        <f t="shared" si="1038"/>
        <v>0</v>
      </c>
      <c r="AZ390" s="64"/>
    </row>
    <row r="391" spans="1:52" ht="12" hidden="1" customHeight="1" x14ac:dyDescent="0.3">
      <c r="A391" s="50">
        <v>330</v>
      </c>
      <c r="B391" s="50" t="s">
        <v>377</v>
      </c>
      <c r="C391" s="24"/>
      <c r="D391" s="24">
        <v>0</v>
      </c>
      <c r="E391" s="24"/>
      <c r="F391" s="24">
        <f t="shared" si="1027"/>
        <v>0</v>
      </c>
      <c r="G391" s="63"/>
      <c r="H391" s="24"/>
      <c r="I391" s="24">
        <v>0</v>
      </c>
      <c r="J391" s="24"/>
      <c r="K391" s="24">
        <f t="shared" si="1028"/>
        <v>0</v>
      </c>
      <c r="L391" s="63"/>
      <c r="M391" s="24">
        <f t="shared" ref="M391:N391" si="1121">INDEX($C391:$E391,1,MATCH(M$8,$C$8:$E$8,0))-INDEX($H391:$J391,1,MATCH(M$8,$H$8:$J$8,0))</f>
        <v>0</v>
      </c>
      <c r="N391" s="24">
        <f t="shared" si="1121"/>
        <v>0</v>
      </c>
      <c r="O391" s="24"/>
      <c r="P391" s="24">
        <f t="shared" si="1030"/>
        <v>0</v>
      </c>
      <c r="Q391" s="63"/>
      <c r="R391" s="24"/>
      <c r="S391" s="24">
        <v>0</v>
      </c>
      <c r="T391" s="24"/>
      <c r="U391" s="24">
        <f t="shared" si="1031"/>
        <v>0</v>
      </c>
      <c r="V391" s="63"/>
      <c r="W391" s="24"/>
      <c r="X391" s="24">
        <v>0</v>
      </c>
      <c r="Y391" s="24"/>
      <c r="Z391" s="24">
        <f t="shared" si="1032"/>
        <v>0</v>
      </c>
      <c r="AA391" s="63"/>
      <c r="AB391" s="24">
        <f t="shared" ref="AB391:AC391" si="1122">INDEX($R391:$T391,1,MATCH(AB$8,$R$8:$T$8,0))-INDEX($W391:$Y391,1,MATCH(AB$8,$W$8:$Y$8,0))</f>
        <v>0</v>
      </c>
      <c r="AC391" s="24">
        <f t="shared" si="1122"/>
        <v>0</v>
      </c>
      <c r="AD391" s="24"/>
      <c r="AE391" s="24">
        <f t="shared" si="1034"/>
        <v>0</v>
      </c>
      <c r="AF391" s="63"/>
      <c r="AG391" s="24"/>
      <c r="AH391" s="24">
        <v>0</v>
      </c>
      <c r="AI391" s="24"/>
      <c r="AJ391" s="24">
        <f t="shared" si="1035"/>
        <v>0</v>
      </c>
      <c r="AK391" s="63"/>
      <c r="AL391" s="24"/>
      <c r="AM391" s="24">
        <v>0</v>
      </c>
      <c r="AN391" s="24"/>
      <c r="AO391" s="24">
        <f t="shared" si="1036"/>
        <v>0</v>
      </c>
      <c r="AP391" s="63"/>
      <c r="AQ391" s="24"/>
      <c r="AR391" s="24">
        <v>0</v>
      </c>
      <c r="AS391" s="24"/>
      <c r="AT391" s="24">
        <f t="shared" si="1037"/>
        <v>0</v>
      </c>
      <c r="AU391" s="63"/>
      <c r="AV391" s="24"/>
      <c r="AW391" s="24">
        <v>0</v>
      </c>
      <c r="AX391" s="36"/>
      <c r="AY391" s="24">
        <f t="shared" si="1038"/>
        <v>0</v>
      </c>
      <c r="AZ391" s="64"/>
    </row>
    <row r="392" spans="1:52" ht="12" customHeight="1" x14ac:dyDescent="0.3">
      <c r="A392" s="50">
        <v>331</v>
      </c>
      <c r="B392" s="50" t="s">
        <v>378</v>
      </c>
      <c r="C392" s="24"/>
      <c r="D392" s="24">
        <v>5000</v>
      </c>
      <c r="E392" s="24"/>
      <c r="F392" s="24">
        <f t="shared" si="1027"/>
        <v>5000</v>
      </c>
      <c r="G392" s="63"/>
      <c r="H392" s="24"/>
      <c r="I392" s="24">
        <v>5000</v>
      </c>
      <c r="J392" s="24"/>
      <c r="K392" s="24">
        <f t="shared" si="1028"/>
        <v>5000</v>
      </c>
      <c r="L392" s="63"/>
      <c r="M392" s="24">
        <f t="shared" ref="M392:N392" si="1123">INDEX($C392:$E392,1,MATCH(M$8,$C$8:$E$8,0))-INDEX($H392:$J392,1,MATCH(M$8,$H$8:$J$8,0))</f>
        <v>0</v>
      </c>
      <c r="N392" s="24">
        <f t="shared" si="1123"/>
        <v>0</v>
      </c>
      <c r="O392" s="24"/>
      <c r="P392" s="24">
        <f t="shared" si="1030"/>
        <v>0</v>
      </c>
      <c r="Q392" s="63"/>
      <c r="R392" s="24"/>
      <c r="S392" s="24">
        <v>5000</v>
      </c>
      <c r="T392" s="24"/>
      <c r="U392" s="24">
        <f t="shared" si="1031"/>
        <v>5000</v>
      </c>
      <c r="V392" s="63"/>
      <c r="W392" s="24"/>
      <c r="X392" s="24">
        <v>5000</v>
      </c>
      <c r="Y392" s="24"/>
      <c r="Z392" s="24">
        <f t="shared" si="1032"/>
        <v>5000</v>
      </c>
      <c r="AA392" s="63"/>
      <c r="AB392" s="24">
        <f t="shared" ref="AB392:AC392" si="1124">INDEX($R392:$T392,1,MATCH(AB$8,$R$8:$T$8,0))-INDEX($W392:$Y392,1,MATCH(AB$8,$W$8:$Y$8,0))</f>
        <v>0</v>
      </c>
      <c r="AC392" s="24">
        <f t="shared" si="1124"/>
        <v>0</v>
      </c>
      <c r="AD392" s="24"/>
      <c r="AE392" s="24">
        <f t="shared" si="1034"/>
        <v>0</v>
      </c>
      <c r="AF392" s="63"/>
      <c r="AG392" s="24"/>
      <c r="AH392" s="24">
        <v>5000</v>
      </c>
      <c r="AI392" s="24"/>
      <c r="AJ392" s="24">
        <f t="shared" si="1035"/>
        <v>5000</v>
      </c>
      <c r="AK392" s="63"/>
      <c r="AL392" s="24"/>
      <c r="AM392" s="24">
        <v>5000</v>
      </c>
      <c r="AN392" s="24"/>
      <c r="AO392" s="24">
        <f t="shared" si="1036"/>
        <v>5000</v>
      </c>
      <c r="AP392" s="63"/>
      <c r="AQ392" s="24"/>
      <c r="AR392" s="24">
        <v>5000</v>
      </c>
      <c r="AS392" s="24"/>
      <c r="AT392" s="24">
        <f t="shared" si="1037"/>
        <v>5000</v>
      </c>
      <c r="AU392" s="63"/>
      <c r="AV392" s="24"/>
      <c r="AW392" s="24">
        <v>5000</v>
      </c>
      <c r="AX392" s="36"/>
      <c r="AY392" s="24">
        <f t="shared" si="1038"/>
        <v>5000</v>
      </c>
      <c r="AZ392" s="64"/>
    </row>
    <row r="393" spans="1:52" ht="12" hidden="1" customHeight="1" x14ac:dyDescent="0.3">
      <c r="A393" s="50">
        <v>333</v>
      </c>
      <c r="B393" s="50" t="s">
        <v>380</v>
      </c>
      <c r="C393" s="24"/>
      <c r="D393" s="24">
        <v>0</v>
      </c>
      <c r="E393" s="24"/>
      <c r="F393" s="24">
        <f t="shared" si="1027"/>
        <v>0</v>
      </c>
      <c r="G393" s="63"/>
      <c r="H393" s="24"/>
      <c r="I393" s="24">
        <v>0</v>
      </c>
      <c r="J393" s="24"/>
      <c r="K393" s="24">
        <f t="shared" si="1028"/>
        <v>0</v>
      </c>
      <c r="L393" s="63"/>
      <c r="M393" s="24">
        <f t="shared" ref="M393:N393" si="1125">INDEX($C393:$E393,1,MATCH(M$8,$C$8:$E$8,0))-INDEX($H393:$J393,1,MATCH(M$8,$H$8:$J$8,0))</f>
        <v>0</v>
      </c>
      <c r="N393" s="24">
        <f t="shared" si="1125"/>
        <v>0</v>
      </c>
      <c r="O393" s="24"/>
      <c r="P393" s="24">
        <f t="shared" si="1030"/>
        <v>0</v>
      </c>
      <c r="Q393" s="63"/>
      <c r="R393" s="24"/>
      <c r="S393" s="24">
        <v>0</v>
      </c>
      <c r="T393" s="24"/>
      <c r="U393" s="24">
        <f t="shared" si="1031"/>
        <v>0</v>
      </c>
      <c r="V393" s="63"/>
      <c r="W393" s="24"/>
      <c r="X393" s="24">
        <v>0</v>
      </c>
      <c r="Y393" s="24"/>
      <c r="Z393" s="24">
        <f t="shared" si="1032"/>
        <v>0</v>
      </c>
      <c r="AA393" s="63"/>
      <c r="AB393" s="24">
        <f t="shared" ref="AB393:AC393" si="1126">INDEX($R393:$T393,1,MATCH(AB$8,$R$8:$T$8,0))-INDEX($W393:$Y393,1,MATCH(AB$8,$W$8:$Y$8,0))</f>
        <v>0</v>
      </c>
      <c r="AC393" s="24">
        <f t="shared" si="1126"/>
        <v>0</v>
      </c>
      <c r="AD393" s="24"/>
      <c r="AE393" s="24">
        <f t="shared" si="1034"/>
        <v>0</v>
      </c>
      <c r="AF393" s="63"/>
      <c r="AG393" s="24"/>
      <c r="AH393" s="24">
        <v>0</v>
      </c>
      <c r="AI393" s="24"/>
      <c r="AJ393" s="24">
        <f t="shared" si="1035"/>
        <v>0</v>
      </c>
      <c r="AK393" s="63"/>
      <c r="AL393" s="24"/>
      <c r="AM393" s="24">
        <v>0</v>
      </c>
      <c r="AN393" s="24"/>
      <c r="AO393" s="24">
        <f t="shared" si="1036"/>
        <v>0</v>
      </c>
      <c r="AP393" s="63"/>
      <c r="AQ393" s="24"/>
      <c r="AR393" s="24">
        <v>0</v>
      </c>
      <c r="AS393" s="24"/>
      <c r="AT393" s="24">
        <f t="shared" si="1037"/>
        <v>0</v>
      </c>
      <c r="AU393" s="63"/>
      <c r="AV393" s="24"/>
      <c r="AW393" s="24">
        <v>0</v>
      </c>
      <c r="AX393" s="36"/>
      <c r="AY393" s="24">
        <f t="shared" si="1038"/>
        <v>0</v>
      </c>
      <c r="AZ393" s="64"/>
    </row>
    <row r="394" spans="1:52" ht="12" hidden="1" customHeight="1" x14ac:dyDescent="0.3">
      <c r="A394" s="50">
        <v>334</v>
      </c>
      <c r="B394" s="50" t="s">
        <v>381</v>
      </c>
      <c r="C394" s="24"/>
      <c r="D394" s="24">
        <v>0</v>
      </c>
      <c r="E394" s="24"/>
      <c r="F394" s="24">
        <f t="shared" si="1027"/>
        <v>0</v>
      </c>
      <c r="G394" s="63"/>
      <c r="H394" s="24"/>
      <c r="I394" s="24">
        <v>0</v>
      </c>
      <c r="J394" s="24"/>
      <c r="K394" s="24">
        <f t="shared" si="1028"/>
        <v>0</v>
      </c>
      <c r="L394" s="63"/>
      <c r="M394" s="24">
        <f t="shared" ref="M394:N394" si="1127">INDEX($C394:$E394,1,MATCH(M$8,$C$8:$E$8,0))-INDEX($H394:$J394,1,MATCH(M$8,$H$8:$J$8,0))</f>
        <v>0</v>
      </c>
      <c r="N394" s="24">
        <f t="shared" si="1127"/>
        <v>0</v>
      </c>
      <c r="O394" s="24"/>
      <c r="P394" s="24">
        <f t="shared" si="1030"/>
        <v>0</v>
      </c>
      <c r="Q394" s="63"/>
      <c r="R394" s="24"/>
      <c r="S394" s="24">
        <v>0</v>
      </c>
      <c r="T394" s="24"/>
      <c r="U394" s="24">
        <f t="shared" si="1031"/>
        <v>0</v>
      </c>
      <c r="V394" s="63"/>
      <c r="W394" s="24"/>
      <c r="X394" s="24">
        <v>0</v>
      </c>
      <c r="Y394" s="24"/>
      <c r="Z394" s="24">
        <f t="shared" si="1032"/>
        <v>0</v>
      </c>
      <c r="AA394" s="63"/>
      <c r="AB394" s="24">
        <f t="shared" ref="AB394:AC394" si="1128">INDEX($R394:$T394,1,MATCH(AB$8,$R$8:$T$8,0))-INDEX($W394:$Y394,1,MATCH(AB$8,$W$8:$Y$8,0))</f>
        <v>0</v>
      </c>
      <c r="AC394" s="24">
        <f t="shared" si="1128"/>
        <v>0</v>
      </c>
      <c r="AD394" s="24"/>
      <c r="AE394" s="24">
        <f t="shared" si="1034"/>
        <v>0</v>
      </c>
      <c r="AF394" s="63"/>
      <c r="AG394" s="24"/>
      <c r="AH394" s="24">
        <v>0</v>
      </c>
      <c r="AI394" s="24"/>
      <c r="AJ394" s="24">
        <f t="shared" si="1035"/>
        <v>0</v>
      </c>
      <c r="AK394" s="63"/>
      <c r="AL394" s="24"/>
      <c r="AM394" s="24">
        <v>0</v>
      </c>
      <c r="AN394" s="24"/>
      <c r="AO394" s="24">
        <f t="shared" si="1036"/>
        <v>0</v>
      </c>
      <c r="AP394" s="63"/>
      <c r="AQ394" s="24"/>
      <c r="AR394" s="24">
        <v>0</v>
      </c>
      <c r="AS394" s="24"/>
      <c r="AT394" s="24">
        <f t="shared" si="1037"/>
        <v>0</v>
      </c>
      <c r="AU394" s="63"/>
      <c r="AV394" s="24"/>
      <c r="AW394" s="24">
        <v>0</v>
      </c>
      <c r="AX394" s="36"/>
      <c r="AY394" s="24">
        <f t="shared" si="1038"/>
        <v>0</v>
      </c>
      <c r="AZ394" s="64"/>
    </row>
    <row r="395" spans="1:52" ht="12" customHeight="1" x14ac:dyDescent="0.3">
      <c r="A395" s="50">
        <v>335</v>
      </c>
      <c r="B395" s="50" t="s">
        <v>382</v>
      </c>
      <c r="C395" s="24"/>
      <c r="D395" s="24">
        <v>10000</v>
      </c>
      <c r="E395" s="24"/>
      <c r="F395" s="24">
        <f t="shared" si="1027"/>
        <v>10000</v>
      </c>
      <c r="G395" s="63"/>
      <c r="H395" s="24"/>
      <c r="I395" s="24">
        <v>10000</v>
      </c>
      <c r="J395" s="24"/>
      <c r="K395" s="24">
        <f t="shared" si="1028"/>
        <v>10000</v>
      </c>
      <c r="L395" s="63"/>
      <c r="M395" s="24">
        <f t="shared" ref="M395:N395" si="1129">INDEX($C395:$E395,1,MATCH(M$8,$C$8:$E$8,0))-INDEX($H395:$J395,1,MATCH(M$8,$H$8:$J$8,0))</f>
        <v>0</v>
      </c>
      <c r="N395" s="24">
        <f t="shared" si="1129"/>
        <v>0</v>
      </c>
      <c r="O395" s="24"/>
      <c r="P395" s="24">
        <f t="shared" si="1030"/>
        <v>0</v>
      </c>
      <c r="Q395" s="63"/>
      <c r="R395" s="24"/>
      <c r="S395" s="24">
        <v>10000</v>
      </c>
      <c r="T395" s="24"/>
      <c r="U395" s="24">
        <f t="shared" si="1031"/>
        <v>10000</v>
      </c>
      <c r="V395" s="63"/>
      <c r="W395" s="24"/>
      <c r="X395" s="24">
        <v>10000</v>
      </c>
      <c r="Y395" s="24"/>
      <c r="Z395" s="24">
        <f t="shared" si="1032"/>
        <v>10000</v>
      </c>
      <c r="AA395" s="63"/>
      <c r="AB395" s="24">
        <f t="shared" ref="AB395:AC395" si="1130">INDEX($R395:$T395,1,MATCH(AB$8,$R$8:$T$8,0))-INDEX($W395:$Y395,1,MATCH(AB$8,$W$8:$Y$8,0))</f>
        <v>0</v>
      </c>
      <c r="AC395" s="24">
        <f t="shared" si="1130"/>
        <v>0</v>
      </c>
      <c r="AD395" s="24"/>
      <c r="AE395" s="24">
        <f t="shared" si="1034"/>
        <v>0</v>
      </c>
      <c r="AF395" s="63"/>
      <c r="AG395" s="24"/>
      <c r="AH395" s="24">
        <v>10000</v>
      </c>
      <c r="AI395" s="24"/>
      <c r="AJ395" s="24">
        <f t="shared" si="1035"/>
        <v>10000</v>
      </c>
      <c r="AK395" s="63"/>
      <c r="AL395" s="24"/>
      <c r="AM395" s="24">
        <v>10000</v>
      </c>
      <c r="AN395" s="24"/>
      <c r="AO395" s="24">
        <f t="shared" si="1036"/>
        <v>10000</v>
      </c>
      <c r="AP395" s="63"/>
      <c r="AQ395" s="24"/>
      <c r="AR395" s="24">
        <v>10000</v>
      </c>
      <c r="AS395" s="24"/>
      <c r="AT395" s="24">
        <f t="shared" si="1037"/>
        <v>10000</v>
      </c>
      <c r="AU395" s="63"/>
      <c r="AV395" s="24"/>
      <c r="AW395" s="24">
        <v>10000</v>
      </c>
      <c r="AX395" s="36"/>
      <c r="AY395" s="24">
        <f t="shared" si="1038"/>
        <v>10000</v>
      </c>
      <c r="AZ395" s="64"/>
    </row>
    <row r="396" spans="1:52" ht="12" hidden="1" customHeight="1" x14ac:dyDescent="0.3">
      <c r="A396" s="50">
        <v>336</v>
      </c>
      <c r="B396" s="50" t="s">
        <v>384</v>
      </c>
      <c r="C396" s="24"/>
      <c r="D396" s="24">
        <v>0</v>
      </c>
      <c r="E396" s="24"/>
      <c r="F396" s="24">
        <f t="shared" si="1027"/>
        <v>0</v>
      </c>
      <c r="G396" s="63"/>
      <c r="H396" s="24"/>
      <c r="I396" s="24">
        <v>0</v>
      </c>
      <c r="J396" s="24"/>
      <c r="K396" s="24">
        <f t="shared" si="1028"/>
        <v>0</v>
      </c>
      <c r="L396" s="63"/>
      <c r="M396" s="24">
        <f t="shared" ref="M396:N396" si="1131">INDEX($C396:$E396,1,MATCH(M$8,$C$8:$E$8,0))-INDEX($H396:$J396,1,MATCH(M$8,$H$8:$J$8,0))</f>
        <v>0</v>
      </c>
      <c r="N396" s="24">
        <f t="shared" si="1131"/>
        <v>0</v>
      </c>
      <c r="O396" s="24"/>
      <c r="P396" s="24">
        <f t="shared" si="1030"/>
        <v>0</v>
      </c>
      <c r="Q396" s="63"/>
      <c r="R396" s="24"/>
      <c r="S396" s="24">
        <v>0</v>
      </c>
      <c r="T396" s="24"/>
      <c r="U396" s="24">
        <f t="shared" si="1031"/>
        <v>0</v>
      </c>
      <c r="V396" s="63"/>
      <c r="W396" s="24"/>
      <c r="X396" s="24">
        <v>0</v>
      </c>
      <c r="Y396" s="24"/>
      <c r="Z396" s="24">
        <f t="shared" si="1032"/>
        <v>0</v>
      </c>
      <c r="AA396" s="63"/>
      <c r="AB396" s="24">
        <f t="shared" ref="AB396:AC396" si="1132">INDEX($R396:$T396,1,MATCH(AB$8,$R$8:$T$8,0))-INDEX($W396:$Y396,1,MATCH(AB$8,$W$8:$Y$8,0))</f>
        <v>0</v>
      </c>
      <c r="AC396" s="24">
        <f t="shared" si="1132"/>
        <v>0</v>
      </c>
      <c r="AD396" s="24"/>
      <c r="AE396" s="24">
        <f t="shared" si="1034"/>
        <v>0</v>
      </c>
      <c r="AF396" s="63"/>
      <c r="AG396" s="24"/>
      <c r="AH396" s="24">
        <v>0</v>
      </c>
      <c r="AI396" s="24"/>
      <c r="AJ396" s="24">
        <f t="shared" si="1035"/>
        <v>0</v>
      </c>
      <c r="AK396" s="63"/>
      <c r="AL396" s="24"/>
      <c r="AM396" s="24">
        <v>0</v>
      </c>
      <c r="AN396" s="24"/>
      <c r="AO396" s="24">
        <f t="shared" si="1036"/>
        <v>0</v>
      </c>
      <c r="AP396" s="63"/>
      <c r="AQ396" s="24"/>
      <c r="AR396" s="24">
        <v>0</v>
      </c>
      <c r="AS396" s="24"/>
      <c r="AT396" s="24">
        <f t="shared" si="1037"/>
        <v>0</v>
      </c>
      <c r="AU396" s="63"/>
      <c r="AV396" s="24"/>
      <c r="AW396" s="24">
        <v>0</v>
      </c>
      <c r="AX396" s="36"/>
      <c r="AY396" s="24">
        <f t="shared" si="1038"/>
        <v>0</v>
      </c>
      <c r="AZ396" s="64"/>
    </row>
    <row r="397" spans="1:52" ht="12" hidden="1" customHeight="1" x14ac:dyDescent="0.3">
      <c r="A397" s="50">
        <v>337</v>
      </c>
      <c r="B397" s="50" t="s">
        <v>385</v>
      </c>
      <c r="C397" s="24"/>
      <c r="D397" s="24">
        <v>0</v>
      </c>
      <c r="E397" s="24"/>
      <c r="F397" s="24">
        <f t="shared" si="1027"/>
        <v>0</v>
      </c>
      <c r="G397" s="63"/>
      <c r="H397" s="24"/>
      <c r="I397" s="24">
        <v>0</v>
      </c>
      <c r="J397" s="24"/>
      <c r="K397" s="24">
        <f t="shared" si="1028"/>
        <v>0</v>
      </c>
      <c r="L397" s="63"/>
      <c r="M397" s="24">
        <f t="shared" ref="M397:N397" si="1133">INDEX($C397:$E397,1,MATCH(M$8,$C$8:$E$8,0))-INDEX($H397:$J397,1,MATCH(M$8,$H$8:$J$8,0))</f>
        <v>0</v>
      </c>
      <c r="N397" s="24">
        <f t="shared" si="1133"/>
        <v>0</v>
      </c>
      <c r="O397" s="24"/>
      <c r="P397" s="24">
        <f t="shared" si="1030"/>
        <v>0</v>
      </c>
      <c r="Q397" s="63"/>
      <c r="R397" s="24"/>
      <c r="S397" s="24">
        <v>0</v>
      </c>
      <c r="T397" s="24"/>
      <c r="U397" s="24">
        <f t="shared" si="1031"/>
        <v>0</v>
      </c>
      <c r="V397" s="63"/>
      <c r="W397" s="24"/>
      <c r="X397" s="24">
        <v>0</v>
      </c>
      <c r="Y397" s="24"/>
      <c r="Z397" s="24">
        <f t="shared" si="1032"/>
        <v>0</v>
      </c>
      <c r="AA397" s="63"/>
      <c r="AB397" s="24">
        <f t="shared" ref="AB397:AC397" si="1134">INDEX($R397:$T397,1,MATCH(AB$8,$R$8:$T$8,0))-INDEX($W397:$Y397,1,MATCH(AB$8,$W$8:$Y$8,0))</f>
        <v>0</v>
      </c>
      <c r="AC397" s="24">
        <f t="shared" si="1134"/>
        <v>0</v>
      </c>
      <c r="AD397" s="24"/>
      <c r="AE397" s="24">
        <f t="shared" si="1034"/>
        <v>0</v>
      </c>
      <c r="AF397" s="63"/>
      <c r="AG397" s="24"/>
      <c r="AH397" s="24">
        <v>0</v>
      </c>
      <c r="AI397" s="24"/>
      <c r="AJ397" s="24">
        <f t="shared" si="1035"/>
        <v>0</v>
      </c>
      <c r="AK397" s="63"/>
      <c r="AL397" s="24"/>
      <c r="AM397" s="24">
        <v>0</v>
      </c>
      <c r="AN397" s="24"/>
      <c r="AO397" s="24">
        <f t="shared" si="1036"/>
        <v>0</v>
      </c>
      <c r="AP397" s="63"/>
      <c r="AQ397" s="24"/>
      <c r="AR397" s="24">
        <v>0</v>
      </c>
      <c r="AS397" s="24"/>
      <c r="AT397" s="24">
        <f t="shared" si="1037"/>
        <v>0</v>
      </c>
      <c r="AU397" s="63"/>
      <c r="AV397" s="24"/>
      <c r="AW397" s="24">
        <v>0</v>
      </c>
      <c r="AX397" s="36"/>
      <c r="AY397" s="24">
        <f t="shared" si="1038"/>
        <v>0</v>
      </c>
      <c r="AZ397" s="64"/>
    </row>
    <row r="398" spans="1:52" ht="12" hidden="1" customHeight="1" x14ac:dyDescent="0.3">
      <c r="A398" s="50">
        <v>338</v>
      </c>
      <c r="B398" s="50" t="s">
        <v>386</v>
      </c>
      <c r="C398" s="24"/>
      <c r="D398" s="24">
        <v>0</v>
      </c>
      <c r="E398" s="24"/>
      <c r="F398" s="24">
        <f t="shared" si="1027"/>
        <v>0</v>
      </c>
      <c r="G398" s="63"/>
      <c r="H398" s="24"/>
      <c r="I398" s="24">
        <v>0</v>
      </c>
      <c r="J398" s="24"/>
      <c r="K398" s="24">
        <f t="shared" si="1028"/>
        <v>0</v>
      </c>
      <c r="L398" s="63"/>
      <c r="M398" s="24">
        <f t="shared" ref="M398:N398" si="1135">INDEX($C398:$E398,1,MATCH(M$8,$C$8:$E$8,0))-INDEX($H398:$J398,1,MATCH(M$8,$H$8:$J$8,0))</f>
        <v>0</v>
      </c>
      <c r="N398" s="24">
        <f t="shared" si="1135"/>
        <v>0</v>
      </c>
      <c r="O398" s="24"/>
      <c r="P398" s="24">
        <f t="shared" si="1030"/>
        <v>0</v>
      </c>
      <c r="Q398" s="63"/>
      <c r="R398" s="24"/>
      <c r="S398" s="24">
        <v>0</v>
      </c>
      <c r="T398" s="24"/>
      <c r="U398" s="24">
        <f t="shared" si="1031"/>
        <v>0</v>
      </c>
      <c r="V398" s="63"/>
      <c r="W398" s="24"/>
      <c r="X398" s="24">
        <v>0</v>
      </c>
      <c r="Y398" s="24"/>
      <c r="Z398" s="24">
        <f t="shared" si="1032"/>
        <v>0</v>
      </c>
      <c r="AA398" s="63"/>
      <c r="AB398" s="24">
        <f t="shared" ref="AB398:AC398" si="1136">INDEX($R398:$T398,1,MATCH(AB$8,$R$8:$T$8,0))-INDEX($W398:$Y398,1,MATCH(AB$8,$W$8:$Y$8,0))</f>
        <v>0</v>
      </c>
      <c r="AC398" s="24">
        <f t="shared" si="1136"/>
        <v>0</v>
      </c>
      <c r="AD398" s="24"/>
      <c r="AE398" s="24">
        <f t="shared" si="1034"/>
        <v>0</v>
      </c>
      <c r="AF398" s="63"/>
      <c r="AG398" s="24"/>
      <c r="AH398" s="24">
        <v>0</v>
      </c>
      <c r="AI398" s="24"/>
      <c r="AJ398" s="24">
        <f t="shared" si="1035"/>
        <v>0</v>
      </c>
      <c r="AK398" s="63"/>
      <c r="AL398" s="24"/>
      <c r="AM398" s="24">
        <v>0</v>
      </c>
      <c r="AN398" s="24"/>
      <c r="AO398" s="24">
        <f t="shared" si="1036"/>
        <v>0</v>
      </c>
      <c r="AP398" s="63"/>
      <c r="AQ398" s="24"/>
      <c r="AR398" s="24">
        <v>0</v>
      </c>
      <c r="AS398" s="24"/>
      <c r="AT398" s="24">
        <f t="shared" si="1037"/>
        <v>0</v>
      </c>
      <c r="AU398" s="63"/>
      <c r="AV398" s="24"/>
      <c r="AW398" s="24">
        <v>0</v>
      </c>
      <c r="AX398" s="36"/>
      <c r="AY398" s="24">
        <f t="shared" si="1038"/>
        <v>0</v>
      </c>
      <c r="AZ398" s="64"/>
    </row>
    <row r="399" spans="1:52" ht="12" hidden="1" customHeight="1" x14ac:dyDescent="0.3">
      <c r="A399" s="50">
        <v>339</v>
      </c>
      <c r="B399" s="50" t="s">
        <v>387</v>
      </c>
      <c r="C399" s="24"/>
      <c r="D399" s="24">
        <v>0</v>
      </c>
      <c r="E399" s="24"/>
      <c r="F399" s="24">
        <f t="shared" si="1027"/>
        <v>0</v>
      </c>
      <c r="G399" s="63"/>
      <c r="H399" s="24"/>
      <c r="I399" s="24">
        <v>0</v>
      </c>
      <c r="J399" s="24"/>
      <c r="K399" s="24">
        <f t="shared" si="1028"/>
        <v>0</v>
      </c>
      <c r="L399" s="63"/>
      <c r="M399" s="24">
        <f t="shared" ref="M399:N399" si="1137">INDEX($C399:$E399,1,MATCH(M$8,$C$8:$E$8,0))-INDEX($H399:$J399,1,MATCH(M$8,$H$8:$J$8,0))</f>
        <v>0</v>
      </c>
      <c r="N399" s="24">
        <f t="shared" si="1137"/>
        <v>0</v>
      </c>
      <c r="O399" s="24"/>
      <c r="P399" s="24">
        <f t="shared" si="1030"/>
        <v>0</v>
      </c>
      <c r="Q399" s="63"/>
      <c r="R399" s="24"/>
      <c r="S399" s="24">
        <v>0</v>
      </c>
      <c r="T399" s="24"/>
      <c r="U399" s="24">
        <f t="shared" si="1031"/>
        <v>0</v>
      </c>
      <c r="V399" s="63"/>
      <c r="W399" s="24"/>
      <c r="X399" s="24">
        <v>0</v>
      </c>
      <c r="Y399" s="24"/>
      <c r="Z399" s="24">
        <f t="shared" si="1032"/>
        <v>0</v>
      </c>
      <c r="AA399" s="63"/>
      <c r="AB399" s="24">
        <f t="shared" ref="AB399:AC399" si="1138">INDEX($R399:$T399,1,MATCH(AB$8,$R$8:$T$8,0))-INDEX($W399:$Y399,1,MATCH(AB$8,$W$8:$Y$8,0))</f>
        <v>0</v>
      </c>
      <c r="AC399" s="24">
        <f t="shared" si="1138"/>
        <v>0</v>
      </c>
      <c r="AD399" s="24"/>
      <c r="AE399" s="24">
        <f t="shared" si="1034"/>
        <v>0</v>
      </c>
      <c r="AF399" s="63"/>
      <c r="AG399" s="24"/>
      <c r="AH399" s="24">
        <v>0</v>
      </c>
      <c r="AI399" s="24"/>
      <c r="AJ399" s="24">
        <f t="shared" si="1035"/>
        <v>0</v>
      </c>
      <c r="AK399" s="63"/>
      <c r="AL399" s="24"/>
      <c r="AM399" s="24">
        <v>0</v>
      </c>
      <c r="AN399" s="24"/>
      <c r="AO399" s="24">
        <f t="shared" si="1036"/>
        <v>0</v>
      </c>
      <c r="AP399" s="63"/>
      <c r="AQ399" s="24"/>
      <c r="AR399" s="24">
        <v>0</v>
      </c>
      <c r="AS399" s="24"/>
      <c r="AT399" s="24">
        <f t="shared" si="1037"/>
        <v>0</v>
      </c>
      <c r="AU399" s="63"/>
      <c r="AV399" s="24"/>
      <c r="AW399" s="24">
        <v>0</v>
      </c>
      <c r="AX399" s="36"/>
      <c r="AY399" s="24">
        <f t="shared" si="1038"/>
        <v>0</v>
      </c>
      <c r="AZ399" s="64"/>
    </row>
    <row r="400" spans="1:52" ht="12" hidden="1" customHeight="1" x14ac:dyDescent="0.3">
      <c r="A400" s="50">
        <v>340</v>
      </c>
      <c r="B400" s="50" t="s">
        <v>388</v>
      </c>
      <c r="C400" s="24"/>
      <c r="D400" s="24">
        <v>0</v>
      </c>
      <c r="E400" s="24"/>
      <c r="F400" s="24">
        <f t="shared" si="1027"/>
        <v>0</v>
      </c>
      <c r="G400" s="63"/>
      <c r="H400" s="24"/>
      <c r="I400" s="24">
        <v>0</v>
      </c>
      <c r="J400" s="24"/>
      <c r="K400" s="24">
        <f t="shared" si="1028"/>
        <v>0</v>
      </c>
      <c r="L400" s="63"/>
      <c r="M400" s="24">
        <f t="shared" ref="M400:N400" si="1139">INDEX($C400:$E400,1,MATCH(M$8,$C$8:$E$8,0))-INDEX($H400:$J400,1,MATCH(M$8,$H$8:$J$8,0))</f>
        <v>0</v>
      </c>
      <c r="N400" s="24">
        <f t="shared" si="1139"/>
        <v>0</v>
      </c>
      <c r="O400" s="24"/>
      <c r="P400" s="24">
        <f t="shared" si="1030"/>
        <v>0</v>
      </c>
      <c r="Q400" s="63"/>
      <c r="R400" s="24"/>
      <c r="S400" s="24">
        <v>0</v>
      </c>
      <c r="T400" s="24"/>
      <c r="U400" s="24">
        <f t="shared" si="1031"/>
        <v>0</v>
      </c>
      <c r="V400" s="63"/>
      <c r="W400" s="24"/>
      <c r="X400" s="24">
        <v>0</v>
      </c>
      <c r="Y400" s="24"/>
      <c r="Z400" s="24">
        <f t="shared" si="1032"/>
        <v>0</v>
      </c>
      <c r="AA400" s="63"/>
      <c r="AB400" s="24">
        <f t="shared" ref="AB400:AC400" si="1140">INDEX($R400:$T400,1,MATCH(AB$8,$R$8:$T$8,0))-INDEX($W400:$Y400,1,MATCH(AB$8,$W$8:$Y$8,0))</f>
        <v>0</v>
      </c>
      <c r="AC400" s="24">
        <f t="shared" si="1140"/>
        <v>0</v>
      </c>
      <c r="AD400" s="24"/>
      <c r="AE400" s="24">
        <f t="shared" si="1034"/>
        <v>0</v>
      </c>
      <c r="AF400" s="63"/>
      <c r="AG400" s="24"/>
      <c r="AH400" s="24">
        <v>0</v>
      </c>
      <c r="AI400" s="24"/>
      <c r="AJ400" s="24">
        <f t="shared" si="1035"/>
        <v>0</v>
      </c>
      <c r="AK400" s="63"/>
      <c r="AL400" s="24"/>
      <c r="AM400" s="24">
        <v>0</v>
      </c>
      <c r="AN400" s="24"/>
      <c r="AO400" s="24">
        <f t="shared" si="1036"/>
        <v>0</v>
      </c>
      <c r="AP400" s="63"/>
      <c r="AQ400" s="24"/>
      <c r="AR400" s="24">
        <v>0</v>
      </c>
      <c r="AS400" s="24"/>
      <c r="AT400" s="24">
        <f t="shared" si="1037"/>
        <v>0</v>
      </c>
      <c r="AU400" s="63"/>
      <c r="AV400" s="24"/>
      <c r="AW400" s="24">
        <v>0</v>
      </c>
      <c r="AX400" s="36"/>
      <c r="AY400" s="24">
        <f t="shared" si="1038"/>
        <v>0</v>
      </c>
      <c r="AZ400" s="64"/>
    </row>
    <row r="401" spans="1:52" ht="12" customHeight="1" x14ac:dyDescent="0.3">
      <c r="A401" s="50">
        <v>342</v>
      </c>
      <c r="B401" s="50" t="s">
        <v>389</v>
      </c>
      <c r="C401" s="24"/>
      <c r="D401" s="24">
        <v>7408.8</v>
      </c>
      <c r="E401" s="24"/>
      <c r="F401" s="24">
        <f t="shared" si="1027"/>
        <v>7408.8</v>
      </c>
      <c r="G401" s="63"/>
      <c r="H401" s="24"/>
      <c r="I401" s="24">
        <v>7408.8</v>
      </c>
      <c r="J401" s="24"/>
      <c r="K401" s="24">
        <f t="shared" si="1028"/>
        <v>7408.8</v>
      </c>
      <c r="L401" s="63"/>
      <c r="M401" s="24">
        <f t="shared" ref="M401:N401" si="1141">INDEX($C401:$E401,1,MATCH(M$8,$C$8:$E$8,0))-INDEX($H401:$J401,1,MATCH(M$8,$H$8:$J$8,0))</f>
        <v>0</v>
      </c>
      <c r="N401" s="24">
        <f t="shared" si="1141"/>
        <v>0</v>
      </c>
      <c r="O401" s="24"/>
      <c r="P401" s="24">
        <f t="shared" si="1030"/>
        <v>0</v>
      </c>
      <c r="Q401" s="63"/>
      <c r="R401" s="24"/>
      <c r="S401" s="24">
        <v>125050</v>
      </c>
      <c r="T401" s="24"/>
      <c r="U401" s="24">
        <f t="shared" si="1031"/>
        <v>125050</v>
      </c>
      <c r="V401" s="63"/>
      <c r="W401" s="24"/>
      <c r="X401" s="24">
        <v>120780</v>
      </c>
      <c r="Y401" s="24"/>
      <c r="Z401" s="24">
        <f t="shared" si="1032"/>
        <v>120780</v>
      </c>
      <c r="AA401" s="63"/>
      <c r="AB401" s="24">
        <f t="shared" ref="AB401:AC401" si="1142">INDEX($R401:$T401,1,MATCH(AB$8,$R$8:$T$8,0))-INDEX($W401:$Y401,1,MATCH(AB$8,$W$8:$Y$8,0))</f>
        <v>0</v>
      </c>
      <c r="AC401" s="24">
        <f t="shared" si="1142"/>
        <v>4270</v>
      </c>
      <c r="AD401" s="24"/>
      <c r="AE401" s="24">
        <f t="shared" si="1034"/>
        <v>4270</v>
      </c>
      <c r="AF401" s="63"/>
      <c r="AG401" s="24"/>
      <c r="AH401" s="24">
        <v>120780</v>
      </c>
      <c r="AI401" s="24"/>
      <c r="AJ401" s="24">
        <f t="shared" si="1035"/>
        <v>120780</v>
      </c>
      <c r="AK401" s="63"/>
      <c r="AL401" s="24"/>
      <c r="AM401" s="24">
        <v>120780</v>
      </c>
      <c r="AN401" s="24"/>
      <c r="AO401" s="24">
        <f t="shared" si="1036"/>
        <v>120780</v>
      </c>
      <c r="AP401" s="63"/>
      <c r="AQ401" s="24"/>
      <c r="AR401" s="24">
        <v>120780</v>
      </c>
      <c r="AS401" s="24"/>
      <c r="AT401" s="24">
        <f t="shared" si="1037"/>
        <v>120780</v>
      </c>
      <c r="AU401" s="63"/>
      <c r="AV401" s="24"/>
      <c r="AW401" s="24">
        <v>120780</v>
      </c>
      <c r="AX401" s="36"/>
      <c r="AY401" s="24">
        <f t="shared" si="1038"/>
        <v>120780</v>
      </c>
      <c r="AZ401" s="64"/>
    </row>
    <row r="402" spans="1:52" ht="12" customHeight="1" x14ac:dyDescent="0.3">
      <c r="A402" s="50">
        <v>343</v>
      </c>
      <c r="B402" s="50" t="s">
        <v>391</v>
      </c>
      <c r="C402" s="24"/>
      <c r="D402" s="24">
        <v>11645.64</v>
      </c>
      <c r="E402" s="24"/>
      <c r="F402" s="24">
        <f t="shared" si="1027"/>
        <v>11645.64</v>
      </c>
      <c r="G402" s="63"/>
      <c r="H402" s="24"/>
      <c r="I402" s="24">
        <v>11645.64</v>
      </c>
      <c r="J402" s="24"/>
      <c r="K402" s="24">
        <f t="shared" si="1028"/>
        <v>11645.64</v>
      </c>
      <c r="L402" s="63"/>
      <c r="M402" s="24">
        <f t="shared" ref="M402:N402" si="1143">INDEX($C402:$E402,1,MATCH(M$8,$C$8:$E$8,0))-INDEX($H402:$J402,1,MATCH(M$8,$H$8:$J$8,0))</f>
        <v>0</v>
      </c>
      <c r="N402" s="24">
        <f t="shared" si="1143"/>
        <v>0</v>
      </c>
      <c r="O402" s="24"/>
      <c r="P402" s="24">
        <f t="shared" si="1030"/>
        <v>0</v>
      </c>
      <c r="Q402" s="63"/>
      <c r="R402" s="24"/>
      <c r="S402" s="24">
        <v>197212.96051948101</v>
      </c>
      <c r="T402" s="24"/>
      <c r="U402" s="24">
        <f t="shared" si="1031"/>
        <v>197212.96051948101</v>
      </c>
      <c r="V402" s="63"/>
      <c r="W402" s="24"/>
      <c r="X402" s="24">
        <v>190478.859428572</v>
      </c>
      <c r="Y402" s="24"/>
      <c r="Z402" s="24">
        <f t="shared" si="1032"/>
        <v>190478.859428572</v>
      </c>
      <c r="AA402" s="63"/>
      <c r="AB402" s="24">
        <f t="shared" ref="AB402:AC402" si="1144">INDEX($R402:$T402,1,MATCH(AB$8,$R$8:$T$8,0))-INDEX($W402:$Y402,1,MATCH(AB$8,$W$8:$Y$8,0))</f>
        <v>0</v>
      </c>
      <c r="AC402" s="24">
        <f t="shared" si="1144"/>
        <v>6734.101090909011</v>
      </c>
      <c r="AD402" s="24"/>
      <c r="AE402" s="24">
        <f t="shared" si="1034"/>
        <v>6734.101090909011</v>
      </c>
      <c r="AF402" s="63"/>
      <c r="AG402" s="24"/>
      <c r="AH402" s="24">
        <v>190478.859428572</v>
      </c>
      <c r="AI402" s="24"/>
      <c r="AJ402" s="24">
        <f t="shared" si="1035"/>
        <v>190478.859428572</v>
      </c>
      <c r="AK402" s="63"/>
      <c r="AL402" s="24"/>
      <c r="AM402" s="24">
        <v>190478.859428572</v>
      </c>
      <c r="AN402" s="24"/>
      <c r="AO402" s="24">
        <f t="shared" si="1036"/>
        <v>190478.859428572</v>
      </c>
      <c r="AP402" s="63"/>
      <c r="AQ402" s="24"/>
      <c r="AR402" s="24">
        <v>190478.859428572</v>
      </c>
      <c r="AS402" s="24"/>
      <c r="AT402" s="24">
        <f t="shared" si="1037"/>
        <v>190478.859428572</v>
      </c>
      <c r="AU402" s="63"/>
      <c r="AV402" s="24"/>
      <c r="AW402" s="24">
        <v>190478.859428572</v>
      </c>
      <c r="AX402" s="36"/>
      <c r="AY402" s="24">
        <f t="shared" si="1038"/>
        <v>190478.859428572</v>
      </c>
      <c r="AZ402" s="64"/>
    </row>
    <row r="403" spans="1:52" ht="12" customHeight="1" x14ac:dyDescent="0.3">
      <c r="A403" s="50">
        <v>344</v>
      </c>
      <c r="B403" s="50" t="s">
        <v>393</v>
      </c>
      <c r="C403" s="24"/>
      <c r="D403" s="24">
        <v>0</v>
      </c>
      <c r="E403" s="24"/>
      <c r="F403" s="24">
        <f t="shared" si="1027"/>
        <v>0</v>
      </c>
      <c r="G403" s="63"/>
      <c r="H403" s="24"/>
      <c r="I403" s="24">
        <v>0</v>
      </c>
      <c r="J403" s="24"/>
      <c r="K403" s="24">
        <f t="shared" si="1028"/>
        <v>0</v>
      </c>
      <c r="L403" s="63"/>
      <c r="M403" s="24">
        <f t="shared" ref="M403:N403" si="1145">INDEX($C403:$E403,1,MATCH(M$8,$C$8:$E$8,0))-INDEX($H403:$J403,1,MATCH(M$8,$H$8:$J$8,0))</f>
        <v>0</v>
      </c>
      <c r="N403" s="24">
        <f t="shared" si="1145"/>
        <v>0</v>
      </c>
      <c r="O403" s="24"/>
      <c r="P403" s="24">
        <f t="shared" si="1030"/>
        <v>0</v>
      </c>
      <c r="Q403" s="63"/>
      <c r="R403" s="24"/>
      <c r="S403" s="24">
        <v>59452.023376623401</v>
      </c>
      <c r="T403" s="24"/>
      <c r="U403" s="24">
        <f t="shared" si="1031"/>
        <v>59452.023376623401</v>
      </c>
      <c r="V403" s="63"/>
      <c r="W403" s="24"/>
      <c r="X403" s="24">
        <v>57421.954285714302</v>
      </c>
      <c r="Y403" s="24"/>
      <c r="Z403" s="24">
        <f t="shared" si="1032"/>
        <v>57421.954285714302</v>
      </c>
      <c r="AA403" s="63"/>
      <c r="AB403" s="24">
        <f t="shared" ref="AB403:AC403" si="1146">INDEX($R403:$T403,1,MATCH(AB$8,$R$8:$T$8,0))-INDEX($W403:$Y403,1,MATCH(AB$8,$W$8:$Y$8,0))</f>
        <v>0</v>
      </c>
      <c r="AC403" s="24">
        <f t="shared" si="1146"/>
        <v>2030.069090909099</v>
      </c>
      <c r="AD403" s="24"/>
      <c r="AE403" s="24">
        <f t="shared" si="1034"/>
        <v>2030.069090909099</v>
      </c>
      <c r="AF403" s="63"/>
      <c r="AG403" s="24"/>
      <c r="AH403" s="24">
        <v>57421.954285714302</v>
      </c>
      <c r="AI403" s="24"/>
      <c r="AJ403" s="24">
        <f t="shared" si="1035"/>
        <v>57421.954285714302</v>
      </c>
      <c r="AK403" s="63"/>
      <c r="AL403" s="24"/>
      <c r="AM403" s="24">
        <v>57421.954285714302</v>
      </c>
      <c r="AN403" s="24"/>
      <c r="AO403" s="24">
        <f t="shared" si="1036"/>
        <v>57421.954285714302</v>
      </c>
      <c r="AP403" s="63"/>
      <c r="AQ403" s="24"/>
      <c r="AR403" s="24">
        <v>57421.954285714302</v>
      </c>
      <c r="AS403" s="24"/>
      <c r="AT403" s="24">
        <f t="shared" si="1037"/>
        <v>57421.954285714302</v>
      </c>
      <c r="AU403" s="63"/>
      <c r="AV403" s="24"/>
      <c r="AW403" s="24">
        <v>57421.954285714302</v>
      </c>
      <c r="AX403" s="36"/>
      <c r="AY403" s="24">
        <f t="shared" si="1038"/>
        <v>57421.954285714302</v>
      </c>
      <c r="AZ403" s="64"/>
    </row>
    <row r="404" spans="1:52" ht="12" hidden="1" customHeight="1" x14ac:dyDescent="0.3">
      <c r="A404" s="50">
        <v>345</v>
      </c>
      <c r="B404" s="50" t="s">
        <v>395</v>
      </c>
      <c r="C404" s="24"/>
      <c r="D404" s="24">
        <v>0</v>
      </c>
      <c r="E404" s="24"/>
      <c r="F404" s="24">
        <f t="shared" si="1027"/>
        <v>0</v>
      </c>
      <c r="G404" s="63"/>
      <c r="H404" s="24"/>
      <c r="I404" s="24">
        <v>0</v>
      </c>
      <c r="J404" s="24"/>
      <c r="K404" s="24">
        <f t="shared" si="1028"/>
        <v>0</v>
      </c>
      <c r="L404" s="63"/>
      <c r="M404" s="24">
        <f t="shared" ref="M404:N404" si="1147">INDEX($C404:$E404,1,MATCH(M$8,$C$8:$E$8,0))-INDEX($H404:$J404,1,MATCH(M$8,$H$8:$J$8,0))</f>
        <v>0</v>
      </c>
      <c r="N404" s="24">
        <f t="shared" si="1147"/>
        <v>0</v>
      </c>
      <c r="O404" s="24"/>
      <c r="P404" s="24">
        <f t="shared" si="1030"/>
        <v>0</v>
      </c>
      <c r="Q404" s="63"/>
      <c r="R404" s="24"/>
      <c r="S404" s="24">
        <v>0</v>
      </c>
      <c r="T404" s="24"/>
      <c r="U404" s="24">
        <f t="shared" si="1031"/>
        <v>0</v>
      </c>
      <c r="V404" s="63"/>
      <c r="W404" s="24"/>
      <c r="X404" s="24">
        <v>0</v>
      </c>
      <c r="Y404" s="24"/>
      <c r="Z404" s="24">
        <f t="shared" si="1032"/>
        <v>0</v>
      </c>
      <c r="AA404" s="63"/>
      <c r="AB404" s="24">
        <f t="shared" ref="AB404:AC404" si="1148">INDEX($R404:$T404,1,MATCH(AB$8,$R$8:$T$8,0))-INDEX($W404:$Y404,1,MATCH(AB$8,$W$8:$Y$8,0))</f>
        <v>0</v>
      </c>
      <c r="AC404" s="24">
        <f t="shared" si="1148"/>
        <v>0</v>
      </c>
      <c r="AD404" s="24"/>
      <c r="AE404" s="24">
        <f t="shared" si="1034"/>
        <v>0</v>
      </c>
      <c r="AF404" s="63"/>
      <c r="AG404" s="24"/>
      <c r="AH404" s="24">
        <v>0</v>
      </c>
      <c r="AI404" s="24"/>
      <c r="AJ404" s="24">
        <f t="shared" si="1035"/>
        <v>0</v>
      </c>
      <c r="AK404" s="63"/>
      <c r="AL404" s="24"/>
      <c r="AM404" s="24">
        <v>0</v>
      </c>
      <c r="AN404" s="24"/>
      <c r="AO404" s="24">
        <f t="shared" si="1036"/>
        <v>0</v>
      </c>
      <c r="AP404" s="63"/>
      <c r="AQ404" s="24"/>
      <c r="AR404" s="24">
        <v>0</v>
      </c>
      <c r="AS404" s="24"/>
      <c r="AT404" s="24">
        <f t="shared" si="1037"/>
        <v>0</v>
      </c>
      <c r="AU404" s="63"/>
      <c r="AV404" s="24"/>
      <c r="AW404" s="24">
        <v>0</v>
      </c>
      <c r="AX404" s="36"/>
      <c r="AY404" s="24">
        <f t="shared" si="1038"/>
        <v>0</v>
      </c>
      <c r="AZ404" s="64"/>
    </row>
    <row r="405" spans="1:52" ht="12" customHeight="1" x14ac:dyDescent="0.3">
      <c r="A405" s="50">
        <v>348</v>
      </c>
      <c r="B405" s="50" t="s">
        <v>396</v>
      </c>
      <c r="C405" s="24"/>
      <c r="D405" s="24">
        <v>1094.7532467532501</v>
      </c>
      <c r="E405" s="24"/>
      <c r="F405" s="24">
        <f t="shared" si="1027"/>
        <v>1094.7532467532501</v>
      </c>
      <c r="G405" s="63"/>
      <c r="H405" s="24"/>
      <c r="I405" s="24">
        <v>1094.7532467532501</v>
      </c>
      <c r="J405" s="24"/>
      <c r="K405" s="24">
        <f t="shared" si="1028"/>
        <v>1094.7532467532501</v>
      </c>
      <c r="L405" s="63"/>
      <c r="M405" s="24">
        <f t="shared" ref="M405:N405" si="1149">INDEX($C405:$E405,1,MATCH(M$8,$C$8:$E$8,0))-INDEX($H405:$J405,1,MATCH(M$8,$H$8:$J$8,0))</f>
        <v>0</v>
      </c>
      <c r="N405" s="24">
        <f t="shared" si="1149"/>
        <v>0</v>
      </c>
      <c r="O405" s="24"/>
      <c r="P405" s="24">
        <f t="shared" si="1030"/>
        <v>0</v>
      </c>
      <c r="Q405" s="63"/>
      <c r="R405" s="24"/>
      <c r="S405" s="24">
        <v>1094.7532467532501</v>
      </c>
      <c r="T405" s="24"/>
      <c r="U405" s="24">
        <f t="shared" si="1031"/>
        <v>1094.7532467532501</v>
      </c>
      <c r="V405" s="63"/>
      <c r="W405" s="24"/>
      <c r="X405" s="24">
        <v>1057.37142857143</v>
      </c>
      <c r="Y405" s="24"/>
      <c r="Z405" s="24">
        <f t="shared" si="1032"/>
        <v>1057.37142857143</v>
      </c>
      <c r="AA405" s="63"/>
      <c r="AB405" s="24">
        <f t="shared" ref="AB405:AC405" si="1150">INDEX($R405:$T405,1,MATCH(AB$8,$R$8:$T$8,0))-INDEX($W405:$Y405,1,MATCH(AB$8,$W$8:$Y$8,0))</f>
        <v>0</v>
      </c>
      <c r="AC405" s="24">
        <f t="shared" si="1150"/>
        <v>37.381818181820108</v>
      </c>
      <c r="AD405" s="24"/>
      <c r="AE405" s="24">
        <f t="shared" si="1034"/>
        <v>37.381818181820108</v>
      </c>
      <c r="AF405" s="63"/>
      <c r="AG405" s="24"/>
      <c r="AH405" s="24">
        <v>1057.37142857143</v>
      </c>
      <c r="AI405" s="24"/>
      <c r="AJ405" s="24">
        <f t="shared" si="1035"/>
        <v>1057.37142857143</v>
      </c>
      <c r="AK405" s="63"/>
      <c r="AL405" s="24"/>
      <c r="AM405" s="24">
        <v>1057.37142857143</v>
      </c>
      <c r="AN405" s="24"/>
      <c r="AO405" s="24">
        <f t="shared" si="1036"/>
        <v>1057.37142857143</v>
      </c>
      <c r="AP405" s="63"/>
      <c r="AQ405" s="24"/>
      <c r="AR405" s="24">
        <v>1057.37142857143</v>
      </c>
      <c r="AS405" s="24"/>
      <c r="AT405" s="24">
        <f t="shared" si="1037"/>
        <v>1057.37142857143</v>
      </c>
      <c r="AU405" s="63"/>
      <c r="AV405" s="24"/>
      <c r="AW405" s="24">
        <v>1057.37142857143</v>
      </c>
      <c r="AX405" s="36"/>
      <c r="AY405" s="24">
        <f t="shared" si="1038"/>
        <v>1057.37142857143</v>
      </c>
      <c r="AZ405" s="64"/>
    </row>
    <row r="406" spans="1:52" ht="12" hidden="1" customHeight="1" x14ac:dyDescent="0.3">
      <c r="A406" s="50">
        <v>349</v>
      </c>
      <c r="B406" s="50" t="s">
        <v>398</v>
      </c>
      <c r="C406" s="24"/>
      <c r="D406" s="24">
        <v>0</v>
      </c>
      <c r="E406" s="24"/>
      <c r="F406" s="24">
        <f t="shared" si="1027"/>
        <v>0</v>
      </c>
      <c r="G406" s="63"/>
      <c r="H406" s="24"/>
      <c r="I406" s="24">
        <v>0</v>
      </c>
      <c r="J406" s="24"/>
      <c r="K406" s="24">
        <f t="shared" si="1028"/>
        <v>0</v>
      </c>
      <c r="L406" s="63"/>
      <c r="M406" s="24">
        <f t="shared" ref="M406:N406" si="1151">INDEX($C406:$E406,1,MATCH(M$8,$C$8:$E$8,0))-INDEX($H406:$J406,1,MATCH(M$8,$H$8:$J$8,0))</f>
        <v>0</v>
      </c>
      <c r="N406" s="24">
        <f t="shared" si="1151"/>
        <v>0</v>
      </c>
      <c r="O406" s="24"/>
      <c r="P406" s="24">
        <f t="shared" si="1030"/>
        <v>0</v>
      </c>
      <c r="Q406" s="63"/>
      <c r="R406" s="24"/>
      <c r="S406" s="24">
        <v>0</v>
      </c>
      <c r="T406" s="24"/>
      <c r="U406" s="24">
        <f t="shared" si="1031"/>
        <v>0</v>
      </c>
      <c r="V406" s="63"/>
      <c r="W406" s="24"/>
      <c r="X406" s="24">
        <v>0</v>
      </c>
      <c r="Y406" s="24"/>
      <c r="Z406" s="24">
        <f t="shared" si="1032"/>
        <v>0</v>
      </c>
      <c r="AA406" s="63"/>
      <c r="AB406" s="24">
        <f t="shared" ref="AB406:AC406" si="1152">INDEX($R406:$T406,1,MATCH(AB$8,$R$8:$T$8,0))-INDEX($W406:$Y406,1,MATCH(AB$8,$W$8:$Y$8,0))</f>
        <v>0</v>
      </c>
      <c r="AC406" s="24">
        <f t="shared" si="1152"/>
        <v>0</v>
      </c>
      <c r="AD406" s="24"/>
      <c r="AE406" s="24">
        <f t="shared" si="1034"/>
        <v>0</v>
      </c>
      <c r="AF406" s="63"/>
      <c r="AG406" s="24"/>
      <c r="AH406" s="24">
        <v>0</v>
      </c>
      <c r="AI406" s="24"/>
      <c r="AJ406" s="24">
        <f t="shared" si="1035"/>
        <v>0</v>
      </c>
      <c r="AK406" s="63"/>
      <c r="AL406" s="24"/>
      <c r="AM406" s="24">
        <v>0</v>
      </c>
      <c r="AN406" s="24"/>
      <c r="AO406" s="24">
        <f t="shared" si="1036"/>
        <v>0</v>
      </c>
      <c r="AP406" s="63"/>
      <c r="AQ406" s="24"/>
      <c r="AR406" s="24">
        <v>0</v>
      </c>
      <c r="AS406" s="24"/>
      <c r="AT406" s="24">
        <f t="shared" si="1037"/>
        <v>0</v>
      </c>
      <c r="AU406" s="63"/>
      <c r="AV406" s="24"/>
      <c r="AW406" s="24">
        <v>0</v>
      </c>
      <c r="AX406" s="36"/>
      <c r="AY406" s="24">
        <f t="shared" si="1038"/>
        <v>0</v>
      </c>
      <c r="AZ406" s="64"/>
    </row>
    <row r="407" spans="1:52" ht="12" hidden="1" customHeight="1" x14ac:dyDescent="0.3">
      <c r="A407" s="50">
        <v>351</v>
      </c>
      <c r="B407" s="50" t="s">
        <v>399</v>
      </c>
      <c r="C407" s="24"/>
      <c r="D407" s="24">
        <v>0</v>
      </c>
      <c r="E407" s="24"/>
      <c r="F407" s="24">
        <f t="shared" si="1027"/>
        <v>0</v>
      </c>
      <c r="G407" s="63"/>
      <c r="H407" s="24"/>
      <c r="I407" s="24">
        <v>0</v>
      </c>
      <c r="J407" s="24"/>
      <c r="K407" s="24">
        <f t="shared" si="1028"/>
        <v>0</v>
      </c>
      <c r="L407" s="63"/>
      <c r="M407" s="24">
        <f t="shared" ref="M407:N407" si="1153">INDEX($C407:$E407,1,MATCH(M$8,$C$8:$E$8,0))-INDEX($H407:$J407,1,MATCH(M$8,$H$8:$J$8,0))</f>
        <v>0</v>
      </c>
      <c r="N407" s="24">
        <f t="shared" si="1153"/>
        <v>0</v>
      </c>
      <c r="O407" s="24"/>
      <c r="P407" s="24">
        <f t="shared" si="1030"/>
        <v>0</v>
      </c>
      <c r="Q407" s="63"/>
      <c r="R407" s="24"/>
      <c r="S407" s="24">
        <v>0</v>
      </c>
      <c r="T407" s="24"/>
      <c r="U407" s="24">
        <f t="shared" si="1031"/>
        <v>0</v>
      </c>
      <c r="V407" s="63"/>
      <c r="W407" s="24"/>
      <c r="X407" s="24">
        <v>0</v>
      </c>
      <c r="Y407" s="24"/>
      <c r="Z407" s="24">
        <f t="shared" si="1032"/>
        <v>0</v>
      </c>
      <c r="AA407" s="63"/>
      <c r="AB407" s="24">
        <f t="shared" ref="AB407:AC407" si="1154">INDEX($R407:$T407,1,MATCH(AB$8,$R$8:$T$8,0))-INDEX($W407:$Y407,1,MATCH(AB$8,$W$8:$Y$8,0))</f>
        <v>0</v>
      </c>
      <c r="AC407" s="24">
        <f t="shared" si="1154"/>
        <v>0</v>
      </c>
      <c r="AD407" s="24"/>
      <c r="AE407" s="24">
        <f t="shared" si="1034"/>
        <v>0</v>
      </c>
      <c r="AF407" s="63"/>
      <c r="AG407" s="24"/>
      <c r="AH407" s="24">
        <v>0</v>
      </c>
      <c r="AI407" s="24"/>
      <c r="AJ407" s="24">
        <f t="shared" si="1035"/>
        <v>0</v>
      </c>
      <c r="AK407" s="63"/>
      <c r="AL407" s="24"/>
      <c r="AM407" s="24">
        <v>0</v>
      </c>
      <c r="AN407" s="24"/>
      <c r="AO407" s="24">
        <f t="shared" si="1036"/>
        <v>0</v>
      </c>
      <c r="AP407" s="63"/>
      <c r="AQ407" s="24"/>
      <c r="AR407" s="24">
        <v>0</v>
      </c>
      <c r="AS407" s="24"/>
      <c r="AT407" s="24">
        <f t="shared" si="1037"/>
        <v>0</v>
      </c>
      <c r="AU407" s="63"/>
      <c r="AV407" s="24"/>
      <c r="AW407" s="24">
        <v>0</v>
      </c>
      <c r="AX407" s="36"/>
      <c r="AY407" s="24">
        <f t="shared" si="1038"/>
        <v>0</v>
      </c>
      <c r="AZ407" s="64"/>
    </row>
    <row r="408" spans="1:52" ht="12" hidden="1" customHeight="1" x14ac:dyDescent="0.3">
      <c r="A408" s="50">
        <v>351.1</v>
      </c>
      <c r="B408" s="50" t="s">
        <v>400</v>
      </c>
      <c r="C408" s="24"/>
      <c r="D408" s="24">
        <v>0</v>
      </c>
      <c r="E408" s="24"/>
      <c r="F408" s="24">
        <f t="shared" si="1027"/>
        <v>0</v>
      </c>
      <c r="G408" s="63"/>
      <c r="H408" s="24"/>
      <c r="I408" s="24">
        <v>0</v>
      </c>
      <c r="J408" s="24"/>
      <c r="K408" s="24">
        <f t="shared" si="1028"/>
        <v>0</v>
      </c>
      <c r="L408" s="63"/>
      <c r="M408" s="24">
        <f t="shared" ref="M408:N408" si="1155">INDEX($C408:$E408,1,MATCH(M$8,$C$8:$E$8,0))-INDEX($H408:$J408,1,MATCH(M$8,$H$8:$J$8,0))</f>
        <v>0</v>
      </c>
      <c r="N408" s="24">
        <f t="shared" si="1155"/>
        <v>0</v>
      </c>
      <c r="O408" s="24"/>
      <c r="P408" s="24">
        <f t="shared" si="1030"/>
        <v>0</v>
      </c>
      <c r="Q408" s="63"/>
      <c r="R408" s="24"/>
      <c r="S408" s="24">
        <v>0</v>
      </c>
      <c r="T408" s="24"/>
      <c r="U408" s="24">
        <f t="shared" si="1031"/>
        <v>0</v>
      </c>
      <c r="V408" s="63"/>
      <c r="W408" s="24"/>
      <c r="X408" s="24">
        <v>0</v>
      </c>
      <c r="Y408" s="24"/>
      <c r="Z408" s="24">
        <f t="shared" si="1032"/>
        <v>0</v>
      </c>
      <c r="AA408" s="63"/>
      <c r="AB408" s="24">
        <f t="shared" ref="AB408:AC408" si="1156">INDEX($R408:$T408,1,MATCH(AB$8,$R$8:$T$8,0))-INDEX($W408:$Y408,1,MATCH(AB$8,$W$8:$Y$8,0))</f>
        <v>0</v>
      </c>
      <c r="AC408" s="24">
        <f t="shared" si="1156"/>
        <v>0</v>
      </c>
      <c r="AD408" s="24"/>
      <c r="AE408" s="24">
        <f t="shared" si="1034"/>
        <v>0</v>
      </c>
      <c r="AF408" s="63"/>
      <c r="AG408" s="24"/>
      <c r="AH408" s="24">
        <v>0</v>
      </c>
      <c r="AI408" s="24"/>
      <c r="AJ408" s="24">
        <f t="shared" si="1035"/>
        <v>0</v>
      </c>
      <c r="AK408" s="63"/>
      <c r="AL408" s="24"/>
      <c r="AM408" s="24">
        <v>0</v>
      </c>
      <c r="AN408" s="24"/>
      <c r="AO408" s="24">
        <f t="shared" si="1036"/>
        <v>0</v>
      </c>
      <c r="AP408" s="63"/>
      <c r="AQ408" s="24"/>
      <c r="AR408" s="24">
        <v>0</v>
      </c>
      <c r="AS408" s="24"/>
      <c r="AT408" s="24">
        <f t="shared" si="1037"/>
        <v>0</v>
      </c>
      <c r="AU408" s="63"/>
      <c r="AV408" s="24"/>
      <c r="AW408" s="24">
        <v>0</v>
      </c>
      <c r="AX408" s="36"/>
      <c r="AY408" s="24">
        <f t="shared" si="1038"/>
        <v>0</v>
      </c>
      <c r="AZ408" s="64"/>
    </row>
    <row r="409" spans="1:52" ht="12" hidden="1" customHeight="1" x14ac:dyDescent="0.3">
      <c r="A409" s="50">
        <v>354</v>
      </c>
      <c r="B409" s="50" t="s">
        <v>401</v>
      </c>
      <c r="C409" s="24"/>
      <c r="D409" s="24">
        <v>0</v>
      </c>
      <c r="E409" s="24"/>
      <c r="F409" s="24">
        <f t="shared" si="1027"/>
        <v>0</v>
      </c>
      <c r="G409" s="63"/>
      <c r="H409" s="24"/>
      <c r="I409" s="24">
        <v>0</v>
      </c>
      <c r="J409" s="24"/>
      <c r="K409" s="24">
        <f t="shared" si="1028"/>
        <v>0</v>
      </c>
      <c r="L409" s="63"/>
      <c r="M409" s="24">
        <f t="shared" ref="M409:N409" si="1157">INDEX($C409:$E409,1,MATCH(M$8,$C$8:$E$8,0))-INDEX($H409:$J409,1,MATCH(M$8,$H$8:$J$8,0))</f>
        <v>0</v>
      </c>
      <c r="N409" s="24">
        <f t="shared" si="1157"/>
        <v>0</v>
      </c>
      <c r="O409" s="24"/>
      <c r="P409" s="24">
        <f t="shared" si="1030"/>
        <v>0</v>
      </c>
      <c r="Q409" s="63"/>
      <c r="R409" s="24"/>
      <c r="S409" s="24">
        <v>0</v>
      </c>
      <c r="T409" s="24"/>
      <c r="U409" s="24">
        <f t="shared" si="1031"/>
        <v>0</v>
      </c>
      <c r="V409" s="63"/>
      <c r="W409" s="24"/>
      <c r="X409" s="24">
        <v>0</v>
      </c>
      <c r="Y409" s="24"/>
      <c r="Z409" s="24">
        <f t="shared" si="1032"/>
        <v>0</v>
      </c>
      <c r="AA409" s="63"/>
      <c r="AB409" s="24">
        <f t="shared" ref="AB409:AC409" si="1158">INDEX($R409:$T409,1,MATCH(AB$8,$R$8:$T$8,0))-INDEX($W409:$Y409,1,MATCH(AB$8,$W$8:$Y$8,0))</f>
        <v>0</v>
      </c>
      <c r="AC409" s="24">
        <f t="shared" si="1158"/>
        <v>0</v>
      </c>
      <c r="AD409" s="24"/>
      <c r="AE409" s="24">
        <f t="shared" si="1034"/>
        <v>0</v>
      </c>
      <c r="AF409" s="63"/>
      <c r="AG409" s="24"/>
      <c r="AH409" s="24">
        <v>0</v>
      </c>
      <c r="AI409" s="24"/>
      <c r="AJ409" s="24">
        <f t="shared" si="1035"/>
        <v>0</v>
      </c>
      <c r="AK409" s="63"/>
      <c r="AL409" s="24"/>
      <c r="AM409" s="24">
        <v>0</v>
      </c>
      <c r="AN409" s="24"/>
      <c r="AO409" s="24">
        <f t="shared" si="1036"/>
        <v>0</v>
      </c>
      <c r="AP409" s="63"/>
      <c r="AQ409" s="24"/>
      <c r="AR409" s="24">
        <v>0</v>
      </c>
      <c r="AS409" s="24"/>
      <c r="AT409" s="24">
        <f t="shared" si="1037"/>
        <v>0</v>
      </c>
      <c r="AU409" s="63"/>
      <c r="AV409" s="24"/>
      <c r="AW409" s="24">
        <v>0</v>
      </c>
      <c r="AX409" s="36"/>
      <c r="AY409" s="24">
        <f t="shared" si="1038"/>
        <v>0</v>
      </c>
      <c r="AZ409" s="64"/>
    </row>
    <row r="410" spans="1:52" ht="12" hidden="1" customHeight="1" x14ac:dyDescent="0.3">
      <c r="A410" s="50">
        <v>355</v>
      </c>
      <c r="B410" s="50" t="s">
        <v>402</v>
      </c>
      <c r="C410" s="24"/>
      <c r="D410" s="24">
        <v>0</v>
      </c>
      <c r="E410" s="24"/>
      <c r="F410" s="24">
        <f t="shared" si="1027"/>
        <v>0</v>
      </c>
      <c r="G410" s="63"/>
      <c r="H410" s="24"/>
      <c r="I410" s="24">
        <v>0</v>
      </c>
      <c r="J410" s="24"/>
      <c r="K410" s="24">
        <f t="shared" si="1028"/>
        <v>0</v>
      </c>
      <c r="L410" s="63"/>
      <c r="M410" s="24">
        <f t="shared" ref="M410:N410" si="1159">INDEX($C410:$E410,1,MATCH(M$8,$C$8:$E$8,0))-INDEX($H410:$J410,1,MATCH(M$8,$H$8:$J$8,0))</f>
        <v>0</v>
      </c>
      <c r="N410" s="24">
        <f t="shared" si="1159"/>
        <v>0</v>
      </c>
      <c r="O410" s="24"/>
      <c r="P410" s="24">
        <f t="shared" si="1030"/>
        <v>0</v>
      </c>
      <c r="Q410" s="63"/>
      <c r="R410" s="24"/>
      <c r="S410" s="24">
        <v>0</v>
      </c>
      <c r="T410" s="24"/>
      <c r="U410" s="24">
        <f t="shared" si="1031"/>
        <v>0</v>
      </c>
      <c r="V410" s="63"/>
      <c r="W410" s="24"/>
      <c r="X410" s="24">
        <v>0</v>
      </c>
      <c r="Y410" s="24"/>
      <c r="Z410" s="24">
        <f t="shared" si="1032"/>
        <v>0</v>
      </c>
      <c r="AA410" s="63"/>
      <c r="AB410" s="24">
        <f t="shared" ref="AB410:AC410" si="1160">INDEX($R410:$T410,1,MATCH(AB$8,$R$8:$T$8,0))-INDEX($W410:$Y410,1,MATCH(AB$8,$W$8:$Y$8,0))</f>
        <v>0</v>
      </c>
      <c r="AC410" s="24">
        <f t="shared" si="1160"/>
        <v>0</v>
      </c>
      <c r="AD410" s="24"/>
      <c r="AE410" s="24">
        <f t="shared" si="1034"/>
        <v>0</v>
      </c>
      <c r="AF410" s="63"/>
      <c r="AG410" s="24"/>
      <c r="AH410" s="24">
        <v>0</v>
      </c>
      <c r="AI410" s="24"/>
      <c r="AJ410" s="24">
        <f t="shared" si="1035"/>
        <v>0</v>
      </c>
      <c r="AK410" s="63"/>
      <c r="AL410" s="24"/>
      <c r="AM410" s="24">
        <v>0</v>
      </c>
      <c r="AN410" s="24"/>
      <c r="AO410" s="24">
        <f t="shared" si="1036"/>
        <v>0</v>
      </c>
      <c r="AP410" s="63"/>
      <c r="AQ410" s="24"/>
      <c r="AR410" s="24">
        <v>0</v>
      </c>
      <c r="AS410" s="24"/>
      <c r="AT410" s="24">
        <f t="shared" si="1037"/>
        <v>0</v>
      </c>
      <c r="AU410" s="63"/>
      <c r="AV410" s="24"/>
      <c r="AW410" s="24">
        <v>0</v>
      </c>
      <c r="AX410" s="36"/>
      <c r="AY410" s="24">
        <f t="shared" si="1038"/>
        <v>0</v>
      </c>
      <c r="AZ410" s="64"/>
    </row>
    <row r="411" spans="1:52" ht="12" hidden="1" customHeight="1" x14ac:dyDescent="0.3">
      <c r="A411" s="50">
        <v>356</v>
      </c>
      <c r="B411" s="50" t="s">
        <v>403</v>
      </c>
      <c r="C411" s="24"/>
      <c r="D411" s="24">
        <v>0</v>
      </c>
      <c r="E411" s="24"/>
      <c r="F411" s="24">
        <f t="shared" si="1027"/>
        <v>0</v>
      </c>
      <c r="G411" s="63"/>
      <c r="H411" s="24"/>
      <c r="I411" s="24">
        <v>0</v>
      </c>
      <c r="J411" s="24"/>
      <c r="K411" s="24">
        <f t="shared" si="1028"/>
        <v>0</v>
      </c>
      <c r="L411" s="63"/>
      <c r="M411" s="24">
        <f t="shared" ref="M411:N411" si="1161">INDEX($C411:$E411,1,MATCH(M$8,$C$8:$E$8,0))-INDEX($H411:$J411,1,MATCH(M$8,$H$8:$J$8,0))</f>
        <v>0</v>
      </c>
      <c r="N411" s="24">
        <f t="shared" si="1161"/>
        <v>0</v>
      </c>
      <c r="O411" s="24"/>
      <c r="P411" s="24">
        <f t="shared" si="1030"/>
        <v>0</v>
      </c>
      <c r="Q411" s="63"/>
      <c r="R411" s="24"/>
      <c r="S411" s="24">
        <v>0</v>
      </c>
      <c r="T411" s="24"/>
      <c r="U411" s="24">
        <f t="shared" si="1031"/>
        <v>0</v>
      </c>
      <c r="V411" s="63"/>
      <c r="W411" s="24"/>
      <c r="X411" s="24">
        <v>0</v>
      </c>
      <c r="Y411" s="24"/>
      <c r="Z411" s="24">
        <f t="shared" si="1032"/>
        <v>0</v>
      </c>
      <c r="AA411" s="63"/>
      <c r="AB411" s="24">
        <f t="shared" ref="AB411:AC411" si="1162">INDEX($R411:$T411,1,MATCH(AB$8,$R$8:$T$8,0))-INDEX($W411:$Y411,1,MATCH(AB$8,$W$8:$Y$8,0))</f>
        <v>0</v>
      </c>
      <c r="AC411" s="24">
        <f t="shared" si="1162"/>
        <v>0</v>
      </c>
      <c r="AD411" s="24"/>
      <c r="AE411" s="24">
        <f t="shared" si="1034"/>
        <v>0</v>
      </c>
      <c r="AF411" s="63"/>
      <c r="AG411" s="24"/>
      <c r="AH411" s="24">
        <v>0</v>
      </c>
      <c r="AI411" s="24"/>
      <c r="AJ411" s="24">
        <f t="shared" si="1035"/>
        <v>0</v>
      </c>
      <c r="AK411" s="63"/>
      <c r="AL411" s="24"/>
      <c r="AM411" s="24">
        <v>0</v>
      </c>
      <c r="AN411" s="24"/>
      <c r="AO411" s="24">
        <f t="shared" si="1036"/>
        <v>0</v>
      </c>
      <c r="AP411" s="63"/>
      <c r="AQ411" s="24"/>
      <c r="AR411" s="24">
        <v>0</v>
      </c>
      <c r="AS411" s="24"/>
      <c r="AT411" s="24">
        <f t="shared" si="1037"/>
        <v>0</v>
      </c>
      <c r="AU411" s="63"/>
      <c r="AV411" s="24"/>
      <c r="AW411" s="24">
        <v>0</v>
      </c>
      <c r="AX411" s="36"/>
      <c r="AY411" s="24">
        <f t="shared" si="1038"/>
        <v>0</v>
      </c>
      <c r="AZ411" s="64"/>
    </row>
    <row r="412" spans="1:52" ht="12" hidden="1" customHeight="1" x14ac:dyDescent="0.3">
      <c r="A412" s="50">
        <v>359</v>
      </c>
      <c r="B412" s="50" t="s">
        <v>404</v>
      </c>
      <c r="C412" s="24"/>
      <c r="D412" s="24">
        <v>0</v>
      </c>
      <c r="E412" s="24"/>
      <c r="F412" s="24">
        <f t="shared" si="1027"/>
        <v>0</v>
      </c>
      <c r="G412" s="63"/>
      <c r="H412" s="24"/>
      <c r="I412" s="24">
        <v>0</v>
      </c>
      <c r="J412" s="24"/>
      <c r="K412" s="24">
        <f t="shared" si="1028"/>
        <v>0</v>
      </c>
      <c r="L412" s="63"/>
      <c r="M412" s="24">
        <f t="shared" ref="M412:N412" si="1163">INDEX($C412:$E412,1,MATCH(M$8,$C$8:$E$8,0))-INDEX($H412:$J412,1,MATCH(M$8,$H$8:$J$8,0))</f>
        <v>0</v>
      </c>
      <c r="N412" s="24">
        <f t="shared" si="1163"/>
        <v>0</v>
      </c>
      <c r="O412" s="24"/>
      <c r="P412" s="24">
        <f t="shared" si="1030"/>
        <v>0</v>
      </c>
      <c r="Q412" s="63"/>
      <c r="R412" s="24"/>
      <c r="S412" s="24">
        <v>0</v>
      </c>
      <c r="T412" s="24"/>
      <c r="U412" s="24">
        <f t="shared" si="1031"/>
        <v>0</v>
      </c>
      <c r="V412" s="63"/>
      <c r="W412" s="24"/>
      <c r="X412" s="24">
        <v>0</v>
      </c>
      <c r="Y412" s="24"/>
      <c r="Z412" s="24">
        <f t="shared" si="1032"/>
        <v>0</v>
      </c>
      <c r="AA412" s="63"/>
      <c r="AB412" s="24">
        <f t="shared" ref="AB412:AC412" si="1164">INDEX($R412:$T412,1,MATCH(AB$8,$R$8:$T$8,0))-INDEX($W412:$Y412,1,MATCH(AB$8,$W$8:$Y$8,0))</f>
        <v>0</v>
      </c>
      <c r="AC412" s="24">
        <f t="shared" si="1164"/>
        <v>0</v>
      </c>
      <c r="AD412" s="24"/>
      <c r="AE412" s="24">
        <f t="shared" si="1034"/>
        <v>0</v>
      </c>
      <c r="AF412" s="63"/>
      <c r="AG412" s="24"/>
      <c r="AH412" s="24">
        <v>0</v>
      </c>
      <c r="AI412" s="24"/>
      <c r="AJ412" s="24">
        <f t="shared" si="1035"/>
        <v>0</v>
      </c>
      <c r="AK412" s="63"/>
      <c r="AL412" s="24"/>
      <c r="AM412" s="24">
        <v>0</v>
      </c>
      <c r="AN412" s="24"/>
      <c r="AO412" s="24">
        <f t="shared" si="1036"/>
        <v>0</v>
      </c>
      <c r="AP412" s="63"/>
      <c r="AQ412" s="24"/>
      <c r="AR412" s="24">
        <v>0</v>
      </c>
      <c r="AS412" s="24"/>
      <c r="AT412" s="24">
        <f t="shared" si="1037"/>
        <v>0</v>
      </c>
      <c r="AU412" s="63"/>
      <c r="AV412" s="24"/>
      <c r="AW412" s="24">
        <v>0</v>
      </c>
      <c r="AX412" s="36"/>
      <c r="AY412" s="24">
        <f t="shared" si="1038"/>
        <v>0</v>
      </c>
      <c r="AZ412" s="64"/>
    </row>
    <row r="413" spans="1:52" ht="12" customHeight="1" x14ac:dyDescent="0.3">
      <c r="A413" s="50">
        <v>361</v>
      </c>
      <c r="B413" s="50" t="s">
        <v>405</v>
      </c>
      <c r="C413" s="24"/>
      <c r="D413" s="24">
        <v>428.45</v>
      </c>
      <c r="E413" s="24"/>
      <c r="F413" s="24">
        <f t="shared" si="1027"/>
        <v>428.45</v>
      </c>
      <c r="G413" s="63"/>
      <c r="H413" s="24"/>
      <c r="I413" s="24">
        <v>428.45</v>
      </c>
      <c r="J413" s="24"/>
      <c r="K413" s="24">
        <f t="shared" si="1028"/>
        <v>428.45</v>
      </c>
      <c r="L413" s="63"/>
      <c r="M413" s="24">
        <f t="shared" ref="M413:N413" si="1165">INDEX($C413:$E413,1,MATCH(M$8,$C$8:$E$8,0))-INDEX($H413:$J413,1,MATCH(M$8,$H$8:$J$8,0))</f>
        <v>0</v>
      </c>
      <c r="N413" s="24">
        <f t="shared" si="1165"/>
        <v>0</v>
      </c>
      <c r="O413" s="24"/>
      <c r="P413" s="24">
        <f t="shared" si="1030"/>
        <v>0</v>
      </c>
      <c r="Q413" s="63"/>
      <c r="R413" s="24"/>
      <c r="S413" s="24">
        <v>428.45</v>
      </c>
      <c r="T413" s="24"/>
      <c r="U413" s="24">
        <f t="shared" si="1031"/>
        <v>428.45</v>
      </c>
      <c r="V413" s="63"/>
      <c r="W413" s="24"/>
      <c r="X413" s="24">
        <v>428.45</v>
      </c>
      <c r="Y413" s="24"/>
      <c r="Z413" s="24">
        <f t="shared" si="1032"/>
        <v>428.45</v>
      </c>
      <c r="AA413" s="63"/>
      <c r="AB413" s="24">
        <f t="shared" ref="AB413:AC413" si="1166">INDEX($R413:$T413,1,MATCH(AB$8,$R$8:$T$8,0))-INDEX($W413:$Y413,1,MATCH(AB$8,$W$8:$Y$8,0))</f>
        <v>0</v>
      </c>
      <c r="AC413" s="24">
        <f t="shared" si="1166"/>
        <v>0</v>
      </c>
      <c r="AD413" s="24"/>
      <c r="AE413" s="24">
        <f t="shared" si="1034"/>
        <v>0</v>
      </c>
      <c r="AF413" s="63"/>
      <c r="AG413" s="24"/>
      <c r="AH413" s="24">
        <v>428.45</v>
      </c>
      <c r="AI413" s="24"/>
      <c r="AJ413" s="24">
        <f t="shared" si="1035"/>
        <v>428.45</v>
      </c>
      <c r="AK413" s="63"/>
      <c r="AL413" s="24"/>
      <c r="AM413" s="24">
        <v>428.45</v>
      </c>
      <c r="AN413" s="24"/>
      <c r="AO413" s="24">
        <f t="shared" si="1036"/>
        <v>428.45</v>
      </c>
      <c r="AP413" s="63"/>
      <c r="AQ413" s="24"/>
      <c r="AR413" s="24">
        <v>428.45</v>
      </c>
      <c r="AS413" s="24"/>
      <c r="AT413" s="24">
        <f t="shared" si="1037"/>
        <v>428.45</v>
      </c>
      <c r="AU413" s="63"/>
      <c r="AV413" s="24"/>
      <c r="AW413" s="24">
        <v>428.45</v>
      </c>
      <c r="AX413" s="36"/>
      <c r="AY413" s="24">
        <f t="shared" si="1038"/>
        <v>428.45</v>
      </c>
      <c r="AZ413" s="64"/>
    </row>
    <row r="414" spans="1:52" ht="12" hidden="1" customHeight="1" x14ac:dyDescent="0.3">
      <c r="A414" s="50">
        <v>362</v>
      </c>
      <c r="B414" s="50" t="s">
        <v>407</v>
      </c>
      <c r="C414" s="24"/>
      <c r="D414" s="24">
        <v>0</v>
      </c>
      <c r="E414" s="24"/>
      <c r="F414" s="24">
        <f t="shared" si="1027"/>
        <v>0</v>
      </c>
      <c r="G414" s="63"/>
      <c r="H414" s="24"/>
      <c r="I414" s="24">
        <v>0</v>
      </c>
      <c r="J414" s="24"/>
      <c r="K414" s="24">
        <f t="shared" si="1028"/>
        <v>0</v>
      </c>
      <c r="L414" s="63"/>
      <c r="M414" s="24">
        <f t="shared" ref="M414:N414" si="1167">INDEX($C414:$E414,1,MATCH(M$8,$C$8:$E$8,0))-INDEX($H414:$J414,1,MATCH(M$8,$H$8:$J$8,0))</f>
        <v>0</v>
      </c>
      <c r="N414" s="24">
        <f t="shared" si="1167"/>
        <v>0</v>
      </c>
      <c r="O414" s="24"/>
      <c r="P414" s="24">
        <f t="shared" si="1030"/>
        <v>0</v>
      </c>
      <c r="Q414" s="63"/>
      <c r="R414" s="24"/>
      <c r="S414" s="24">
        <v>0</v>
      </c>
      <c r="T414" s="24"/>
      <c r="U414" s="24">
        <f t="shared" si="1031"/>
        <v>0</v>
      </c>
      <c r="V414" s="63"/>
      <c r="W414" s="24"/>
      <c r="X414" s="24">
        <v>0</v>
      </c>
      <c r="Y414" s="24"/>
      <c r="Z414" s="24">
        <f t="shared" si="1032"/>
        <v>0</v>
      </c>
      <c r="AA414" s="63"/>
      <c r="AB414" s="24">
        <f t="shared" ref="AB414:AC414" si="1168">INDEX($R414:$T414,1,MATCH(AB$8,$R$8:$T$8,0))-INDEX($W414:$Y414,1,MATCH(AB$8,$W$8:$Y$8,0))</f>
        <v>0</v>
      </c>
      <c r="AC414" s="24">
        <f t="shared" si="1168"/>
        <v>0</v>
      </c>
      <c r="AD414" s="24"/>
      <c r="AE414" s="24">
        <f t="shared" si="1034"/>
        <v>0</v>
      </c>
      <c r="AF414" s="63"/>
      <c r="AG414" s="24"/>
      <c r="AH414" s="24">
        <v>0</v>
      </c>
      <c r="AI414" s="24"/>
      <c r="AJ414" s="24">
        <f t="shared" si="1035"/>
        <v>0</v>
      </c>
      <c r="AK414" s="63"/>
      <c r="AL414" s="24"/>
      <c r="AM414" s="24">
        <v>0</v>
      </c>
      <c r="AN414" s="24"/>
      <c r="AO414" s="24">
        <f t="shared" si="1036"/>
        <v>0</v>
      </c>
      <c r="AP414" s="63"/>
      <c r="AQ414" s="24"/>
      <c r="AR414" s="24">
        <v>0</v>
      </c>
      <c r="AS414" s="24"/>
      <c r="AT414" s="24">
        <f t="shared" si="1037"/>
        <v>0</v>
      </c>
      <c r="AU414" s="63"/>
      <c r="AV414" s="24"/>
      <c r="AW414" s="24">
        <v>0</v>
      </c>
      <c r="AX414" s="36"/>
      <c r="AY414" s="24">
        <f t="shared" si="1038"/>
        <v>0</v>
      </c>
      <c r="AZ414" s="64"/>
    </row>
    <row r="415" spans="1:52" ht="12" hidden="1" customHeight="1" x14ac:dyDescent="0.3">
      <c r="A415" s="50">
        <v>367</v>
      </c>
      <c r="B415" s="50" t="s">
        <v>408</v>
      </c>
      <c r="C415" s="24"/>
      <c r="D415" s="24">
        <v>0</v>
      </c>
      <c r="E415" s="24"/>
      <c r="F415" s="24">
        <f t="shared" si="1027"/>
        <v>0</v>
      </c>
      <c r="G415" s="63"/>
      <c r="H415" s="24"/>
      <c r="I415" s="24">
        <v>0</v>
      </c>
      <c r="J415" s="24"/>
      <c r="K415" s="24">
        <f t="shared" si="1028"/>
        <v>0</v>
      </c>
      <c r="L415" s="63"/>
      <c r="M415" s="24">
        <f t="shared" ref="M415:N415" si="1169">INDEX($C415:$E415,1,MATCH(M$8,$C$8:$E$8,0))-INDEX($H415:$J415,1,MATCH(M$8,$H$8:$J$8,0))</f>
        <v>0</v>
      </c>
      <c r="N415" s="24">
        <f t="shared" si="1169"/>
        <v>0</v>
      </c>
      <c r="O415" s="24"/>
      <c r="P415" s="24">
        <f t="shared" si="1030"/>
        <v>0</v>
      </c>
      <c r="Q415" s="63"/>
      <c r="R415" s="24"/>
      <c r="S415" s="24">
        <v>0</v>
      </c>
      <c r="T415" s="24"/>
      <c r="U415" s="24">
        <f t="shared" si="1031"/>
        <v>0</v>
      </c>
      <c r="V415" s="63"/>
      <c r="W415" s="24"/>
      <c r="X415" s="24">
        <v>0</v>
      </c>
      <c r="Y415" s="24"/>
      <c r="Z415" s="24">
        <f t="shared" si="1032"/>
        <v>0</v>
      </c>
      <c r="AA415" s="63"/>
      <c r="AB415" s="24">
        <f t="shared" ref="AB415:AC415" si="1170">INDEX($R415:$T415,1,MATCH(AB$8,$R$8:$T$8,0))-INDEX($W415:$Y415,1,MATCH(AB$8,$W$8:$Y$8,0))</f>
        <v>0</v>
      </c>
      <c r="AC415" s="24">
        <f t="shared" si="1170"/>
        <v>0</v>
      </c>
      <c r="AD415" s="24"/>
      <c r="AE415" s="24">
        <f t="shared" si="1034"/>
        <v>0</v>
      </c>
      <c r="AF415" s="63"/>
      <c r="AG415" s="24"/>
      <c r="AH415" s="24">
        <v>0</v>
      </c>
      <c r="AI415" s="24"/>
      <c r="AJ415" s="24">
        <f t="shared" si="1035"/>
        <v>0</v>
      </c>
      <c r="AK415" s="63"/>
      <c r="AL415" s="24"/>
      <c r="AM415" s="24">
        <v>0</v>
      </c>
      <c r="AN415" s="24"/>
      <c r="AO415" s="24">
        <f t="shared" si="1036"/>
        <v>0</v>
      </c>
      <c r="AP415" s="63"/>
      <c r="AQ415" s="24"/>
      <c r="AR415" s="24">
        <v>0</v>
      </c>
      <c r="AS415" s="24"/>
      <c r="AT415" s="24">
        <f t="shared" si="1037"/>
        <v>0</v>
      </c>
      <c r="AU415" s="63"/>
      <c r="AV415" s="24"/>
      <c r="AW415" s="24">
        <v>0</v>
      </c>
      <c r="AX415" s="36"/>
      <c r="AY415" s="24">
        <f t="shared" si="1038"/>
        <v>0</v>
      </c>
      <c r="AZ415" s="64"/>
    </row>
    <row r="416" spans="1:52" ht="12" hidden="1" customHeight="1" x14ac:dyDescent="0.3">
      <c r="A416" s="50">
        <v>369</v>
      </c>
      <c r="B416" s="50" t="s">
        <v>409</v>
      </c>
      <c r="C416" s="24"/>
      <c r="D416" s="24">
        <v>0</v>
      </c>
      <c r="E416" s="24"/>
      <c r="F416" s="24">
        <f t="shared" si="1027"/>
        <v>0</v>
      </c>
      <c r="G416" s="63"/>
      <c r="H416" s="24"/>
      <c r="I416" s="24">
        <v>0</v>
      </c>
      <c r="J416" s="24"/>
      <c r="K416" s="24">
        <f t="shared" si="1028"/>
        <v>0</v>
      </c>
      <c r="L416" s="63"/>
      <c r="M416" s="24">
        <f t="shared" ref="M416:N416" si="1171">INDEX($C416:$E416,1,MATCH(M$8,$C$8:$E$8,0))-INDEX($H416:$J416,1,MATCH(M$8,$H$8:$J$8,0))</f>
        <v>0</v>
      </c>
      <c r="N416" s="24">
        <f t="shared" si="1171"/>
        <v>0</v>
      </c>
      <c r="O416" s="24"/>
      <c r="P416" s="24">
        <f t="shared" si="1030"/>
        <v>0</v>
      </c>
      <c r="Q416" s="63"/>
      <c r="R416" s="24"/>
      <c r="S416" s="24">
        <v>0</v>
      </c>
      <c r="T416" s="24"/>
      <c r="U416" s="24">
        <f t="shared" si="1031"/>
        <v>0</v>
      </c>
      <c r="V416" s="63"/>
      <c r="W416" s="24"/>
      <c r="X416" s="24">
        <v>0</v>
      </c>
      <c r="Y416" s="24"/>
      <c r="Z416" s="24">
        <f t="shared" si="1032"/>
        <v>0</v>
      </c>
      <c r="AA416" s="63"/>
      <c r="AB416" s="24">
        <f t="shared" ref="AB416:AC416" si="1172">INDEX($R416:$T416,1,MATCH(AB$8,$R$8:$T$8,0))-INDEX($W416:$Y416,1,MATCH(AB$8,$W$8:$Y$8,0))</f>
        <v>0</v>
      </c>
      <c r="AC416" s="24">
        <f t="shared" si="1172"/>
        <v>0</v>
      </c>
      <c r="AD416" s="24"/>
      <c r="AE416" s="24">
        <f t="shared" si="1034"/>
        <v>0</v>
      </c>
      <c r="AF416" s="63"/>
      <c r="AG416" s="24"/>
      <c r="AH416" s="24">
        <v>0</v>
      </c>
      <c r="AI416" s="24"/>
      <c r="AJ416" s="24">
        <f t="shared" si="1035"/>
        <v>0</v>
      </c>
      <c r="AK416" s="63"/>
      <c r="AL416" s="24"/>
      <c r="AM416" s="24">
        <v>0</v>
      </c>
      <c r="AN416" s="24"/>
      <c r="AO416" s="24">
        <f t="shared" si="1036"/>
        <v>0</v>
      </c>
      <c r="AP416" s="63"/>
      <c r="AQ416" s="24"/>
      <c r="AR416" s="24">
        <v>0</v>
      </c>
      <c r="AS416" s="24"/>
      <c r="AT416" s="24">
        <f t="shared" si="1037"/>
        <v>0</v>
      </c>
      <c r="AU416" s="63"/>
      <c r="AV416" s="24"/>
      <c r="AW416" s="24">
        <v>0</v>
      </c>
      <c r="AX416" s="36"/>
      <c r="AY416" s="24">
        <f t="shared" si="1038"/>
        <v>0</v>
      </c>
      <c r="AZ416" s="64"/>
    </row>
    <row r="417" spans="1:52" ht="12" hidden="1" customHeight="1" x14ac:dyDescent="0.3">
      <c r="A417" s="50">
        <v>370</v>
      </c>
      <c r="B417" s="50" t="s">
        <v>410</v>
      </c>
      <c r="C417" s="24"/>
      <c r="D417" s="24">
        <v>0</v>
      </c>
      <c r="E417" s="24"/>
      <c r="F417" s="24">
        <f t="shared" si="1027"/>
        <v>0</v>
      </c>
      <c r="G417" s="63"/>
      <c r="H417" s="24"/>
      <c r="I417" s="24">
        <v>0</v>
      </c>
      <c r="J417" s="24"/>
      <c r="K417" s="24">
        <f t="shared" si="1028"/>
        <v>0</v>
      </c>
      <c r="L417" s="63"/>
      <c r="M417" s="24">
        <f t="shared" ref="M417:N417" si="1173">INDEX($C417:$E417,1,MATCH(M$8,$C$8:$E$8,0))-INDEX($H417:$J417,1,MATCH(M$8,$H$8:$J$8,0))</f>
        <v>0</v>
      </c>
      <c r="N417" s="24">
        <f t="shared" si="1173"/>
        <v>0</v>
      </c>
      <c r="O417" s="24"/>
      <c r="P417" s="24">
        <f t="shared" si="1030"/>
        <v>0</v>
      </c>
      <c r="Q417" s="63"/>
      <c r="R417" s="24"/>
      <c r="S417" s="24">
        <v>0</v>
      </c>
      <c r="T417" s="24"/>
      <c r="U417" s="24">
        <f t="shared" si="1031"/>
        <v>0</v>
      </c>
      <c r="V417" s="63"/>
      <c r="W417" s="24"/>
      <c r="X417" s="24">
        <v>0</v>
      </c>
      <c r="Y417" s="24"/>
      <c r="Z417" s="24">
        <f t="shared" si="1032"/>
        <v>0</v>
      </c>
      <c r="AA417" s="63"/>
      <c r="AB417" s="24">
        <f t="shared" ref="AB417:AC417" si="1174">INDEX($R417:$T417,1,MATCH(AB$8,$R$8:$T$8,0))-INDEX($W417:$Y417,1,MATCH(AB$8,$W$8:$Y$8,0))</f>
        <v>0</v>
      </c>
      <c r="AC417" s="24">
        <f t="shared" si="1174"/>
        <v>0</v>
      </c>
      <c r="AD417" s="24"/>
      <c r="AE417" s="24">
        <f t="shared" si="1034"/>
        <v>0</v>
      </c>
      <c r="AF417" s="63"/>
      <c r="AG417" s="24"/>
      <c r="AH417" s="24">
        <v>0</v>
      </c>
      <c r="AI417" s="24"/>
      <c r="AJ417" s="24">
        <f t="shared" si="1035"/>
        <v>0</v>
      </c>
      <c r="AK417" s="63"/>
      <c r="AL417" s="24"/>
      <c r="AM417" s="24">
        <v>0</v>
      </c>
      <c r="AN417" s="24"/>
      <c r="AO417" s="24">
        <f t="shared" si="1036"/>
        <v>0</v>
      </c>
      <c r="AP417" s="63"/>
      <c r="AQ417" s="24"/>
      <c r="AR417" s="24">
        <v>0</v>
      </c>
      <c r="AS417" s="24"/>
      <c r="AT417" s="24">
        <f t="shared" si="1037"/>
        <v>0</v>
      </c>
      <c r="AU417" s="63"/>
      <c r="AV417" s="24"/>
      <c r="AW417" s="24">
        <v>0</v>
      </c>
      <c r="AX417" s="36"/>
      <c r="AY417" s="24">
        <f t="shared" si="1038"/>
        <v>0</v>
      </c>
      <c r="AZ417" s="64"/>
    </row>
    <row r="418" spans="1:52" ht="12" customHeight="1" x14ac:dyDescent="0.3">
      <c r="A418" s="50">
        <v>375</v>
      </c>
      <c r="B418" s="50" t="s">
        <v>411</v>
      </c>
      <c r="C418" s="24"/>
      <c r="D418" s="24">
        <v>6000</v>
      </c>
      <c r="E418" s="24"/>
      <c r="F418" s="24">
        <f t="shared" si="1027"/>
        <v>6000</v>
      </c>
      <c r="G418" s="63"/>
      <c r="H418" s="24"/>
      <c r="I418" s="24">
        <v>6000</v>
      </c>
      <c r="J418" s="24"/>
      <c r="K418" s="24">
        <f t="shared" si="1028"/>
        <v>6000</v>
      </c>
      <c r="L418" s="63"/>
      <c r="M418" s="24">
        <f t="shared" ref="M418:N418" si="1175">INDEX($C418:$E418,1,MATCH(M$8,$C$8:$E$8,0))-INDEX($H418:$J418,1,MATCH(M$8,$H$8:$J$8,0))</f>
        <v>0</v>
      </c>
      <c r="N418" s="24">
        <f t="shared" si="1175"/>
        <v>0</v>
      </c>
      <c r="O418" s="24"/>
      <c r="P418" s="24">
        <f t="shared" si="1030"/>
        <v>0</v>
      </c>
      <c r="Q418" s="63"/>
      <c r="R418" s="24"/>
      <c r="S418" s="24">
        <v>6000</v>
      </c>
      <c r="T418" s="24"/>
      <c r="U418" s="24">
        <f t="shared" si="1031"/>
        <v>6000</v>
      </c>
      <c r="V418" s="63"/>
      <c r="W418" s="24"/>
      <c r="X418" s="24">
        <v>6000</v>
      </c>
      <c r="Y418" s="24"/>
      <c r="Z418" s="24">
        <f t="shared" si="1032"/>
        <v>6000</v>
      </c>
      <c r="AA418" s="63"/>
      <c r="AB418" s="24">
        <f t="shared" ref="AB418:AC418" si="1176">INDEX($R418:$T418,1,MATCH(AB$8,$R$8:$T$8,0))-INDEX($W418:$Y418,1,MATCH(AB$8,$W$8:$Y$8,0))</f>
        <v>0</v>
      </c>
      <c r="AC418" s="24">
        <f t="shared" si="1176"/>
        <v>0</v>
      </c>
      <c r="AD418" s="24"/>
      <c r="AE418" s="24">
        <f t="shared" si="1034"/>
        <v>0</v>
      </c>
      <c r="AF418" s="63"/>
      <c r="AG418" s="24"/>
      <c r="AH418" s="24">
        <v>6000</v>
      </c>
      <c r="AI418" s="24"/>
      <c r="AJ418" s="24">
        <f t="shared" si="1035"/>
        <v>6000</v>
      </c>
      <c r="AK418" s="63"/>
      <c r="AL418" s="24"/>
      <c r="AM418" s="24">
        <v>6000</v>
      </c>
      <c r="AN418" s="24"/>
      <c r="AO418" s="24">
        <f t="shared" si="1036"/>
        <v>6000</v>
      </c>
      <c r="AP418" s="63"/>
      <c r="AQ418" s="24"/>
      <c r="AR418" s="24">
        <v>6000</v>
      </c>
      <c r="AS418" s="24"/>
      <c r="AT418" s="24">
        <f t="shared" si="1037"/>
        <v>6000</v>
      </c>
      <c r="AU418" s="63"/>
      <c r="AV418" s="24"/>
      <c r="AW418" s="24">
        <v>6000</v>
      </c>
      <c r="AX418" s="36"/>
      <c r="AY418" s="24">
        <f t="shared" si="1038"/>
        <v>6000</v>
      </c>
      <c r="AZ418" s="64"/>
    </row>
    <row r="419" spans="1:52" ht="12" customHeight="1" x14ac:dyDescent="0.3">
      <c r="A419" s="50">
        <v>377</v>
      </c>
      <c r="B419" s="50" t="s">
        <v>90</v>
      </c>
      <c r="C419" s="24"/>
      <c r="D419" s="24">
        <v>0</v>
      </c>
      <c r="E419" s="24"/>
      <c r="F419" s="24">
        <f t="shared" si="1027"/>
        <v>0</v>
      </c>
      <c r="G419" s="63"/>
      <c r="H419" s="24"/>
      <c r="I419" s="24">
        <v>0</v>
      </c>
      <c r="J419" s="24"/>
      <c r="K419" s="24">
        <f t="shared" si="1028"/>
        <v>0</v>
      </c>
      <c r="L419" s="63"/>
      <c r="M419" s="24">
        <f t="shared" ref="M419:N419" si="1177">INDEX($C419:$E419,1,MATCH(M$8,$C$8:$E$8,0))-INDEX($H419:$J419,1,MATCH(M$8,$H$8:$J$8,0))</f>
        <v>0</v>
      </c>
      <c r="N419" s="24">
        <f t="shared" si="1177"/>
        <v>0</v>
      </c>
      <c r="O419" s="24"/>
      <c r="P419" s="24">
        <f t="shared" si="1030"/>
        <v>0</v>
      </c>
      <c r="Q419" s="63"/>
      <c r="R419" s="24"/>
      <c r="S419" s="24">
        <v>25000</v>
      </c>
      <c r="T419" s="24"/>
      <c r="U419" s="24">
        <f t="shared" si="1031"/>
        <v>25000</v>
      </c>
      <c r="V419" s="63"/>
      <c r="W419" s="24"/>
      <c r="X419" s="24">
        <v>25000</v>
      </c>
      <c r="Y419" s="24"/>
      <c r="Z419" s="24">
        <f t="shared" si="1032"/>
        <v>25000</v>
      </c>
      <c r="AA419" s="63"/>
      <c r="AB419" s="24">
        <f t="shared" ref="AB419:AC419" si="1178">INDEX($R419:$T419,1,MATCH(AB$8,$R$8:$T$8,0))-INDEX($W419:$Y419,1,MATCH(AB$8,$W$8:$Y$8,0))</f>
        <v>0</v>
      </c>
      <c r="AC419" s="24">
        <f t="shared" si="1178"/>
        <v>0</v>
      </c>
      <c r="AD419" s="24"/>
      <c r="AE419" s="24">
        <f t="shared" si="1034"/>
        <v>0</v>
      </c>
      <c r="AF419" s="63"/>
      <c r="AG419" s="24"/>
      <c r="AH419" s="24">
        <v>25000</v>
      </c>
      <c r="AI419" s="24"/>
      <c r="AJ419" s="24">
        <f t="shared" si="1035"/>
        <v>25000</v>
      </c>
      <c r="AK419" s="63"/>
      <c r="AL419" s="24"/>
      <c r="AM419" s="24">
        <v>25000</v>
      </c>
      <c r="AN419" s="24"/>
      <c r="AO419" s="24">
        <f t="shared" si="1036"/>
        <v>25000</v>
      </c>
      <c r="AP419" s="63"/>
      <c r="AQ419" s="24"/>
      <c r="AR419" s="24">
        <v>25000</v>
      </c>
      <c r="AS419" s="24"/>
      <c r="AT419" s="24">
        <f t="shared" si="1037"/>
        <v>25000</v>
      </c>
      <c r="AU419" s="63"/>
      <c r="AV419" s="24"/>
      <c r="AW419" s="24">
        <v>25000</v>
      </c>
      <c r="AX419" s="36"/>
      <c r="AY419" s="24">
        <f t="shared" si="1038"/>
        <v>25000</v>
      </c>
      <c r="AZ419" s="64"/>
    </row>
    <row r="420" spans="1:52" ht="12" customHeight="1" x14ac:dyDescent="0.3">
      <c r="A420" s="50">
        <v>378</v>
      </c>
      <c r="B420" s="50" t="s">
        <v>414</v>
      </c>
      <c r="C420" s="24"/>
      <c r="D420" s="24">
        <v>26966</v>
      </c>
      <c r="E420" s="24"/>
      <c r="F420" s="24">
        <f t="shared" si="1027"/>
        <v>26966</v>
      </c>
      <c r="G420" s="63"/>
      <c r="H420" s="24"/>
      <c r="I420" s="24">
        <v>26966</v>
      </c>
      <c r="J420" s="24"/>
      <c r="K420" s="24">
        <f t="shared" si="1028"/>
        <v>26966</v>
      </c>
      <c r="L420" s="63"/>
      <c r="M420" s="24">
        <f t="shared" ref="M420:N420" si="1179">INDEX($C420:$E420,1,MATCH(M$8,$C$8:$E$8,0))-INDEX($H420:$J420,1,MATCH(M$8,$H$8:$J$8,0))</f>
        <v>0</v>
      </c>
      <c r="N420" s="24">
        <f t="shared" si="1179"/>
        <v>0</v>
      </c>
      <c r="O420" s="24"/>
      <c r="P420" s="24">
        <f t="shared" si="1030"/>
        <v>0</v>
      </c>
      <c r="Q420" s="63"/>
      <c r="R420" s="24"/>
      <c r="S420" s="24">
        <v>26966</v>
      </c>
      <c r="T420" s="24"/>
      <c r="U420" s="24">
        <f t="shared" si="1031"/>
        <v>26966</v>
      </c>
      <c r="V420" s="63"/>
      <c r="W420" s="24"/>
      <c r="X420" s="24">
        <v>26966</v>
      </c>
      <c r="Y420" s="24"/>
      <c r="Z420" s="24">
        <f t="shared" si="1032"/>
        <v>26966</v>
      </c>
      <c r="AA420" s="63"/>
      <c r="AB420" s="24">
        <f t="shared" ref="AB420:AC420" si="1180">INDEX($R420:$T420,1,MATCH(AB$8,$R$8:$T$8,0))-INDEX($W420:$Y420,1,MATCH(AB$8,$W$8:$Y$8,0))</f>
        <v>0</v>
      </c>
      <c r="AC420" s="24">
        <f t="shared" si="1180"/>
        <v>0</v>
      </c>
      <c r="AD420" s="24"/>
      <c r="AE420" s="24">
        <f t="shared" si="1034"/>
        <v>0</v>
      </c>
      <c r="AF420" s="63"/>
      <c r="AG420" s="24"/>
      <c r="AH420" s="24">
        <v>26966</v>
      </c>
      <c r="AI420" s="24"/>
      <c r="AJ420" s="24">
        <f t="shared" si="1035"/>
        <v>26966</v>
      </c>
      <c r="AK420" s="63"/>
      <c r="AL420" s="24"/>
      <c r="AM420" s="24">
        <v>26966</v>
      </c>
      <c r="AN420" s="24"/>
      <c r="AO420" s="24">
        <f t="shared" si="1036"/>
        <v>26966</v>
      </c>
      <c r="AP420" s="63"/>
      <c r="AQ420" s="24"/>
      <c r="AR420" s="24">
        <v>26966</v>
      </c>
      <c r="AS420" s="24"/>
      <c r="AT420" s="24">
        <f t="shared" si="1037"/>
        <v>26966</v>
      </c>
      <c r="AU420" s="63"/>
      <c r="AV420" s="24"/>
      <c r="AW420" s="24">
        <v>26966</v>
      </c>
      <c r="AX420" s="36"/>
      <c r="AY420" s="24">
        <f t="shared" si="1038"/>
        <v>26966</v>
      </c>
      <c r="AZ420" s="64"/>
    </row>
    <row r="421" spans="1:52" ht="12" hidden="1" customHeight="1" x14ac:dyDescent="0.3">
      <c r="A421" s="50">
        <v>379</v>
      </c>
      <c r="B421" s="50" t="s">
        <v>416</v>
      </c>
      <c r="C421" s="24"/>
      <c r="D421" s="24">
        <v>0</v>
      </c>
      <c r="E421" s="24"/>
      <c r="F421" s="24">
        <f t="shared" si="1027"/>
        <v>0</v>
      </c>
      <c r="G421" s="63"/>
      <c r="H421" s="24"/>
      <c r="I421" s="24">
        <v>0</v>
      </c>
      <c r="J421" s="24"/>
      <c r="K421" s="24">
        <f t="shared" si="1028"/>
        <v>0</v>
      </c>
      <c r="L421" s="63"/>
      <c r="M421" s="24">
        <f t="shared" ref="M421:N421" si="1181">INDEX($C421:$E421,1,MATCH(M$8,$C$8:$E$8,0))-INDEX($H421:$J421,1,MATCH(M$8,$H$8:$J$8,0))</f>
        <v>0</v>
      </c>
      <c r="N421" s="24">
        <f t="shared" si="1181"/>
        <v>0</v>
      </c>
      <c r="O421" s="24"/>
      <c r="P421" s="24">
        <f t="shared" si="1030"/>
        <v>0</v>
      </c>
      <c r="Q421" s="63"/>
      <c r="R421" s="24"/>
      <c r="S421" s="24">
        <v>0</v>
      </c>
      <c r="T421" s="24"/>
      <c r="U421" s="24">
        <f t="shared" si="1031"/>
        <v>0</v>
      </c>
      <c r="V421" s="63"/>
      <c r="W421" s="24"/>
      <c r="X421" s="24">
        <v>0</v>
      </c>
      <c r="Y421" s="24"/>
      <c r="Z421" s="24">
        <f t="shared" si="1032"/>
        <v>0</v>
      </c>
      <c r="AA421" s="63"/>
      <c r="AB421" s="24">
        <f t="shared" ref="AB421:AC421" si="1182">INDEX($R421:$T421,1,MATCH(AB$8,$R$8:$T$8,0))-INDEX($W421:$Y421,1,MATCH(AB$8,$W$8:$Y$8,0))</f>
        <v>0</v>
      </c>
      <c r="AC421" s="24">
        <f t="shared" si="1182"/>
        <v>0</v>
      </c>
      <c r="AD421" s="24"/>
      <c r="AE421" s="24">
        <f t="shared" si="1034"/>
        <v>0</v>
      </c>
      <c r="AF421" s="63"/>
      <c r="AG421" s="24"/>
      <c r="AH421" s="24">
        <v>0</v>
      </c>
      <c r="AI421" s="24"/>
      <c r="AJ421" s="24">
        <f t="shared" si="1035"/>
        <v>0</v>
      </c>
      <c r="AK421" s="63"/>
      <c r="AL421" s="24"/>
      <c r="AM421" s="24">
        <v>0</v>
      </c>
      <c r="AN421" s="24"/>
      <c r="AO421" s="24">
        <f t="shared" si="1036"/>
        <v>0</v>
      </c>
      <c r="AP421" s="63"/>
      <c r="AQ421" s="24"/>
      <c r="AR421" s="24">
        <v>0</v>
      </c>
      <c r="AS421" s="24"/>
      <c r="AT421" s="24">
        <f t="shared" si="1037"/>
        <v>0</v>
      </c>
      <c r="AU421" s="63"/>
      <c r="AV421" s="24"/>
      <c r="AW421" s="24">
        <v>0</v>
      </c>
      <c r="AX421" s="36"/>
      <c r="AY421" s="24">
        <f t="shared" si="1038"/>
        <v>0</v>
      </c>
      <c r="AZ421" s="64"/>
    </row>
    <row r="422" spans="1:52" ht="12" hidden="1" customHeight="1" x14ac:dyDescent="0.3">
      <c r="A422" s="50">
        <v>380</v>
      </c>
      <c r="B422" s="50" t="s">
        <v>417</v>
      </c>
      <c r="C422" s="24"/>
      <c r="D422" s="24">
        <v>0</v>
      </c>
      <c r="E422" s="24"/>
      <c r="F422" s="24">
        <f t="shared" si="1027"/>
        <v>0</v>
      </c>
      <c r="G422" s="63"/>
      <c r="H422" s="24"/>
      <c r="I422" s="24">
        <v>0</v>
      </c>
      <c r="J422" s="24"/>
      <c r="K422" s="24">
        <f t="shared" si="1028"/>
        <v>0</v>
      </c>
      <c r="L422" s="63"/>
      <c r="M422" s="24">
        <f t="shared" ref="M422:N422" si="1183">INDEX($C422:$E422,1,MATCH(M$8,$C$8:$E$8,0))-INDEX($H422:$J422,1,MATCH(M$8,$H$8:$J$8,0))</f>
        <v>0</v>
      </c>
      <c r="N422" s="24">
        <f t="shared" si="1183"/>
        <v>0</v>
      </c>
      <c r="O422" s="24"/>
      <c r="P422" s="24">
        <f t="shared" si="1030"/>
        <v>0</v>
      </c>
      <c r="Q422" s="63"/>
      <c r="R422" s="24"/>
      <c r="S422" s="24">
        <v>0</v>
      </c>
      <c r="T422" s="24"/>
      <c r="U422" s="24">
        <f t="shared" si="1031"/>
        <v>0</v>
      </c>
      <c r="V422" s="63"/>
      <c r="W422" s="24"/>
      <c r="X422" s="24">
        <v>0</v>
      </c>
      <c r="Y422" s="24"/>
      <c r="Z422" s="24">
        <f t="shared" si="1032"/>
        <v>0</v>
      </c>
      <c r="AA422" s="63"/>
      <c r="AB422" s="24">
        <f t="shared" ref="AB422:AC422" si="1184">INDEX($R422:$T422,1,MATCH(AB$8,$R$8:$T$8,0))-INDEX($W422:$Y422,1,MATCH(AB$8,$W$8:$Y$8,0))</f>
        <v>0</v>
      </c>
      <c r="AC422" s="24">
        <f t="shared" si="1184"/>
        <v>0</v>
      </c>
      <c r="AD422" s="24"/>
      <c r="AE422" s="24">
        <f t="shared" si="1034"/>
        <v>0</v>
      </c>
      <c r="AF422" s="63"/>
      <c r="AG422" s="24"/>
      <c r="AH422" s="24">
        <v>0</v>
      </c>
      <c r="AI422" s="24"/>
      <c r="AJ422" s="24">
        <f t="shared" si="1035"/>
        <v>0</v>
      </c>
      <c r="AK422" s="63"/>
      <c r="AL422" s="24"/>
      <c r="AM422" s="24">
        <v>0</v>
      </c>
      <c r="AN422" s="24"/>
      <c r="AO422" s="24">
        <f t="shared" si="1036"/>
        <v>0</v>
      </c>
      <c r="AP422" s="63"/>
      <c r="AQ422" s="24"/>
      <c r="AR422" s="24">
        <v>0</v>
      </c>
      <c r="AS422" s="24"/>
      <c r="AT422" s="24">
        <f t="shared" si="1037"/>
        <v>0</v>
      </c>
      <c r="AU422" s="63"/>
      <c r="AV422" s="24"/>
      <c r="AW422" s="24">
        <v>0</v>
      </c>
      <c r="AX422" s="36"/>
      <c r="AY422" s="24">
        <f t="shared" si="1038"/>
        <v>0</v>
      </c>
      <c r="AZ422" s="64"/>
    </row>
    <row r="423" spans="1:52" ht="12" customHeight="1" x14ac:dyDescent="0.3">
      <c r="A423" s="50">
        <v>383</v>
      </c>
      <c r="B423" s="50" t="s">
        <v>418</v>
      </c>
      <c r="C423" s="24"/>
      <c r="D423" s="24">
        <v>4079.8158602150602</v>
      </c>
      <c r="E423" s="24"/>
      <c r="F423" s="24">
        <f t="shared" si="1027"/>
        <v>4079.8158602150602</v>
      </c>
      <c r="G423" s="63"/>
      <c r="H423" s="24"/>
      <c r="I423" s="24">
        <v>3600</v>
      </c>
      <c r="J423" s="24"/>
      <c r="K423" s="24">
        <f t="shared" si="1028"/>
        <v>3600</v>
      </c>
      <c r="L423" s="63"/>
      <c r="M423" s="24">
        <f t="shared" ref="M423:N423" si="1185">INDEX($C423:$E423,1,MATCH(M$8,$C$8:$E$8,0))-INDEX($H423:$J423,1,MATCH(M$8,$H$8:$J$8,0))</f>
        <v>0</v>
      </c>
      <c r="N423" s="24">
        <f t="shared" si="1185"/>
        <v>479.81586021506018</v>
      </c>
      <c r="O423" s="24"/>
      <c r="P423" s="24">
        <f t="shared" si="1030"/>
        <v>479.81586021506018</v>
      </c>
      <c r="Q423" s="63"/>
      <c r="R423" s="24"/>
      <c r="S423" s="24">
        <v>4035.125</v>
      </c>
      <c r="T423" s="24"/>
      <c r="U423" s="24">
        <f t="shared" si="1031"/>
        <v>4035.125</v>
      </c>
      <c r="V423" s="63"/>
      <c r="W423" s="24"/>
      <c r="X423" s="24">
        <v>3895.8743591830098</v>
      </c>
      <c r="Y423" s="24"/>
      <c r="Z423" s="24">
        <f t="shared" si="1032"/>
        <v>3895.8743591830098</v>
      </c>
      <c r="AA423" s="63"/>
      <c r="AB423" s="24">
        <f t="shared" ref="AB423:AC423" si="1186">INDEX($R423:$T423,1,MATCH(AB$8,$R$8:$T$8,0))-INDEX($W423:$Y423,1,MATCH(AB$8,$W$8:$Y$8,0))</f>
        <v>0</v>
      </c>
      <c r="AC423" s="24">
        <f t="shared" si="1186"/>
        <v>139.2506408169902</v>
      </c>
      <c r="AD423" s="24"/>
      <c r="AE423" s="24">
        <f t="shared" si="1034"/>
        <v>139.2506408169902</v>
      </c>
      <c r="AF423" s="63"/>
      <c r="AG423" s="24"/>
      <c r="AH423" s="24">
        <v>3895.8743591830098</v>
      </c>
      <c r="AI423" s="24"/>
      <c r="AJ423" s="24">
        <f t="shared" si="1035"/>
        <v>3895.8743591830098</v>
      </c>
      <c r="AK423" s="63"/>
      <c r="AL423" s="24"/>
      <c r="AM423" s="24">
        <v>3895.8743591830098</v>
      </c>
      <c r="AN423" s="24"/>
      <c r="AO423" s="24">
        <f t="shared" si="1036"/>
        <v>3895.8743591830098</v>
      </c>
      <c r="AP423" s="63"/>
      <c r="AQ423" s="24"/>
      <c r="AR423" s="24">
        <v>3895.8743591830098</v>
      </c>
      <c r="AS423" s="24"/>
      <c r="AT423" s="24">
        <f t="shared" si="1037"/>
        <v>3895.8743591830098</v>
      </c>
      <c r="AU423" s="63"/>
      <c r="AV423" s="24"/>
      <c r="AW423" s="24">
        <v>3895.8743591830098</v>
      </c>
      <c r="AX423" s="36"/>
      <c r="AY423" s="24">
        <f t="shared" si="1038"/>
        <v>3895.8743591830098</v>
      </c>
      <c r="AZ423" s="64"/>
    </row>
    <row r="424" spans="1:52" ht="12" customHeight="1" x14ac:dyDescent="0.3">
      <c r="A424" s="50">
        <v>384</v>
      </c>
      <c r="B424" s="50" t="s">
        <v>420</v>
      </c>
      <c r="C424" s="24"/>
      <c r="D424" s="24">
        <v>28496.52</v>
      </c>
      <c r="E424" s="24"/>
      <c r="F424" s="24">
        <f t="shared" si="1027"/>
        <v>28496.52</v>
      </c>
      <c r="G424" s="63"/>
      <c r="H424" s="24"/>
      <c r="I424" s="24">
        <v>28802.34</v>
      </c>
      <c r="J424" s="24"/>
      <c r="K424" s="24">
        <f t="shared" si="1028"/>
        <v>28802.34</v>
      </c>
      <c r="L424" s="63"/>
      <c r="M424" s="24">
        <f t="shared" ref="M424:N424" si="1187">INDEX($C424:$E424,1,MATCH(M$8,$C$8:$E$8,0))-INDEX($H424:$J424,1,MATCH(M$8,$H$8:$J$8,0))</f>
        <v>0</v>
      </c>
      <c r="N424" s="24">
        <f t="shared" si="1187"/>
        <v>-305.81999999999971</v>
      </c>
      <c r="O424" s="24"/>
      <c r="P424" s="24">
        <f t="shared" si="1030"/>
        <v>-305.81999999999971</v>
      </c>
      <c r="Q424" s="63"/>
      <c r="R424" s="24"/>
      <c r="S424" s="24">
        <v>0</v>
      </c>
      <c r="T424" s="24"/>
      <c r="U424" s="24">
        <f t="shared" si="1031"/>
        <v>0</v>
      </c>
      <c r="V424" s="63"/>
      <c r="W424" s="24"/>
      <c r="X424" s="24">
        <v>0</v>
      </c>
      <c r="Y424" s="24"/>
      <c r="Z424" s="24">
        <f t="shared" si="1032"/>
        <v>0</v>
      </c>
      <c r="AA424" s="63"/>
      <c r="AB424" s="24">
        <f t="shared" ref="AB424:AC424" si="1188">INDEX($R424:$T424,1,MATCH(AB$8,$R$8:$T$8,0))-INDEX($W424:$Y424,1,MATCH(AB$8,$W$8:$Y$8,0))</f>
        <v>0</v>
      </c>
      <c r="AC424" s="24">
        <f t="shared" si="1188"/>
        <v>0</v>
      </c>
      <c r="AD424" s="24"/>
      <c r="AE424" s="24">
        <f t="shared" si="1034"/>
        <v>0</v>
      </c>
      <c r="AF424" s="63"/>
      <c r="AG424" s="24"/>
      <c r="AH424" s="24">
        <v>0</v>
      </c>
      <c r="AI424" s="24"/>
      <c r="AJ424" s="24">
        <f t="shared" si="1035"/>
        <v>0</v>
      </c>
      <c r="AK424" s="63"/>
      <c r="AL424" s="24"/>
      <c r="AM424" s="24">
        <v>0</v>
      </c>
      <c r="AN424" s="24"/>
      <c r="AO424" s="24">
        <f t="shared" si="1036"/>
        <v>0</v>
      </c>
      <c r="AP424" s="63"/>
      <c r="AQ424" s="24"/>
      <c r="AR424" s="24">
        <v>0</v>
      </c>
      <c r="AS424" s="24"/>
      <c r="AT424" s="24">
        <f t="shared" si="1037"/>
        <v>0</v>
      </c>
      <c r="AU424" s="63"/>
      <c r="AV424" s="24"/>
      <c r="AW424" s="24">
        <v>0</v>
      </c>
      <c r="AX424" s="36"/>
      <c r="AY424" s="24">
        <f t="shared" si="1038"/>
        <v>0</v>
      </c>
      <c r="AZ424" s="64"/>
    </row>
    <row r="425" spans="1:52" ht="12" customHeight="1" x14ac:dyDescent="0.3">
      <c r="A425" s="50">
        <v>385</v>
      </c>
      <c r="B425" s="50" t="s">
        <v>422</v>
      </c>
      <c r="C425" s="24"/>
      <c r="D425" s="24">
        <v>5000</v>
      </c>
      <c r="E425" s="24"/>
      <c r="F425" s="24">
        <f t="shared" si="1027"/>
        <v>5000</v>
      </c>
      <c r="G425" s="63"/>
      <c r="H425" s="24"/>
      <c r="I425" s="24">
        <v>5000</v>
      </c>
      <c r="J425" s="24"/>
      <c r="K425" s="24">
        <f t="shared" si="1028"/>
        <v>5000</v>
      </c>
      <c r="L425" s="63"/>
      <c r="M425" s="24">
        <f t="shared" ref="M425:N425" si="1189">INDEX($C425:$E425,1,MATCH(M$8,$C$8:$E$8,0))-INDEX($H425:$J425,1,MATCH(M$8,$H$8:$J$8,0))</f>
        <v>0</v>
      </c>
      <c r="N425" s="24">
        <f t="shared" si="1189"/>
        <v>0</v>
      </c>
      <c r="O425" s="24"/>
      <c r="P425" s="24">
        <f t="shared" si="1030"/>
        <v>0</v>
      </c>
      <c r="Q425" s="63"/>
      <c r="R425" s="24"/>
      <c r="S425" s="24">
        <v>5000</v>
      </c>
      <c r="T425" s="24"/>
      <c r="U425" s="24">
        <f t="shared" si="1031"/>
        <v>5000</v>
      </c>
      <c r="V425" s="63"/>
      <c r="W425" s="24"/>
      <c r="X425" s="24">
        <v>5000</v>
      </c>
      <c r="Y425" s="24"/>
      <c r="Z425" s="24">
        <f t="shared" si="1032"/>
        <v>5000</v>
      </c>
      <c r="AA425" s="63"/>
      <c r="AB425" s="24">
        <f t="shared" ref="AB425:AC425" si="1190">INDEX($R425:$T425,1,MATCH(AB$8,$R$8:$T$8,0))-INDEX($W425:$Y425,1,MATCH(AB$8,$W$8:$Y$8,0))</f>
        <v>0</v>
      </c>
      <c r="AC425" s="24">
        <f t="shared" si="1190"/>
        <v>0</v>
      </c>
      <c r="AD425" s="24"/>
      <c r="AE425" s="24">
        <f t="shared" si="1034"/>
        <v>0</v>
      </c>
      <c r="AF425" s="63"/>
      <c r="AG425" s="24"/>
      <c r="AH425" s="24">
        <v>5000</v>
      </c>
      <c r="AI425" s="24"/>
      <c r="AJ425" s="24">
        <f t="shared" si="1035"/>
        <v>5000</v>
      </c>
      <c r="AK425" s="63"/>
      <c r="AL425" s="24"/>
      <c r="AM425" s="24">
        <v>5000</v>
      </c>
      <c r="AN425" s="24"/>
      <c r="AO425" s="24">
        <f t="shared" si="1036"/>
        <v>5000</v>
      </c>
      <c r="AP425" s="63"/>
      <c r="AQ425" s="24"/>
      <c r="AR425" s="24">
        <v>5000</v>
      </c>
      <c r="AS425" s="24"/>
      <c r="AT425" s="24">
        <f t="shared" si="1037"/>
        <v>5000</v>
      </c>
      <c r="AU425" s="63"/>
      <c r="AV425" s="24"/>
      <c r="AW425" s="24">
        <v>5000</v>
      </c>
      <c r="AX425" s="36"/>
      <c r="AY425" s="24">
        <f t="shared" si="1038"/>
        <v>5000</v>
      </c>
      <c r="AZ425" s="64"/>
    </row>
    <row r="426" spans="1:52" ht="12" customHeight="1" x14ac:dyDescent="0.3">
      <c r="A426" s="50">
        <v>386</v>
      </c>
      <c r="B426" s="50" t="s">
        <v>424</v>
      </c>
      <c r="C426" s="24"/>
      <c r="D426" s="24">
        <v>0</v>
      </c>
      <c r="E426" s="24"/>
      <c r="F426" s="24">
        <f t="shared" si="1027"/>
        <v>0</v>
      </c>
      <c r="G426" s="63"/>
      <c r="H426" s="24"/>
      <c r="I426" s="24">
        <v>0</v>
      </c>
      <c r="J426" s="24"/>
      <c r="K426" s="24">
        <f t="shared" si="1028"/>
        <v>0</v>
      </c>
      <c r="L426" s="63"/>
      <c r="M426" s="24">
        <f t="shared" ref="M426:N426" si="1191">INDEX($C426:$E426,1,MATCH(M$8,$C$8:$E$8,0))-INDEX($H426:$J426,1,MATCH(M$8,$H$8:$J$8,0))</f>
        <v>0</v>
      </c>
      <c r="N426" s="24">
        <f t="shared" si="1191"/>
        <v>0</v>
      </c>
      <c r="O426" s="24"/>
      <c r="P426" s="24">
        <f t="shared" si="1030"/>
        <v>0</v>
      </c>
      <c r="Q426" s="63"/>
      <c r="R426" s="24"/>
      <c r="S426" s="24">
        <v>1560</v>
      </c>
      <c r="T426" s="24"/>
      <c r="U426" s="24">
        <f t="shared" si="1031"/>
        <v>1560</v>
      </c>
      <c r="V426" s="63"/>
      <c r="W426" s="24"/>
      <c r="X426" s="24">
        <v>1560</v>
      </c>
      <c r="Y426" s="24"/>
      <c r="Z426" s="24">
        <f t="shared" si="1032"/>
        <v>1560</v>
      </c>
      <c r="AA426" s="63"/>
      <c r="AB426" s="24">
        <f t="shared" ref="AB426:AC426" si="1192">INDEX($R426:$T426,1,MATCH(AB$8,$R$8:$T$8,0))-INDEX($W426:$Y426,1,MATCH(AB$8,$W$8:$Y$8,0))</f>
        <v>0</v>
      </c>
      <c r="AC426" s="24">
        <f t="shared" si="1192"/>
        <v>0</v>
      </c>
      <c r="AD426" s="24"/>
      <c r="AE426" s="24">
        <f t="shared" si="1034"/>
        <v>0</v>
      </c>
      <c r="AF426" s="63"/>
      <c r="AG426" s="24"/>
      <c r="AH426" s="24">
        <v>1560</v>
      </c>
      <c r="AI426" s="24"/>
      <c r="AJ426" s="24">
        <f t="shared" si="1035"/>
        <v>1560</v>
      </c>
      <c r="AK426" s="63"/>
      <c r="AL426" s="24"/>
      <c r="AM426" s="24">
        <v>1560</v>
      </c>
      <c r="AN426" s="24"/>
      <c r="AO426" s="24">
        <f t="shared" si="1036"/>
        <v>1560</v>
      </c>
      <c r="AP426" s="63"/>
      <c r="AQ426" s="24"/>
      <c r="AR426" s="24">
        <v>1560</v>
      </c>
      <c r="AS426" s="24"/>
      <c r="AT426" s="24">
        <f t="shared" si="1037"/>
        <v>1560</v>
      </c>
      <c r="AU426" s="63"/>
      <c r="AV426" s="24"/>
      <c r="AW426" s="24">
        <v>1560</v>
      </c>
      <c r="AX426" s="36"/>
      <c r="AY426" s="24">
        <f t="shared" si="1038"/>
        <v>1560</v>
      </c>
      <c r="AZ426" s="64"/>
    </row>
    <row r="427" spans="1:52" ht="12" customHeight="1" x14ac:dyDescent="0.3">
      <c r="A427" s="50">
        <v>387</v>
      </c>
      <c r="B427" s="50" t="s">
        <v>426</v>
      </c>
      <c r="C427" s="24"/>
      <c r="D427" s="24">
        <v>3245</v>
      </c>
      <c r="E427" s="24"/>
      <c r="F427" s="24">
        <f t="shared" si="1027"/>
        <v>3245</v>
      </c>
      <c r="G427" s="63"/>
      <c r="H427" s="24"/>
      <c r="I427" s="24">
        <v>3245</v>
      </c>
      <c r="J427" s="24"/>
      <c r="K427" s="24">
        <f t="shared" si="1028"/>
        <v>3245</v>
      </c>
      <c r="L427" s="63"/>
      <c r="M427" s="24">
        <f t="shared" ref="M427:N427" si="1193">INDEX($C427:$E427,1,MATCH(M$8,$C$8:$E$8,0))-INDEX($H427:$J427,1,MATCH(M$8,$H$8:$J$8,0))</f>
        <v>0</v>
      </c>
      <c r="N427" s="24">
        <f t="shared" si="1193"/>
        <v>0</v>
      </c>
      <c r="O427" s="24"/>
      <c r="P427" s="24">
        <f t="shared" si="1030"/>
        <v>0</v>
      </c>
      <c r="Q427" s="63"/>
      <c r="R427" s="24"/>
      <c r="S427" s="24">
        <v>3245</v>
      </c>
      <c r="T427" s="24"/>
      <c r="U427" s="24">
        <f t="shared" si="1031"/>
        <v>3245</v>
      </c>
      <c r="V427" s="63"/>
      <c r="W427" s="24"/>
      <c r="X427" s="24">
        <v>3245</v>
      </c>
      <c r="Y427" s="24"/>
      <c r="Z427" s="24">
        <f t="shared" si="1032"/>
        <v>3245</v>
      </c>
      <c r="AA427" s="63"/>
      <c r="AB427" s="24">
        <f t="shared" ref="AB427:AC427" si="1194">INDEX($R427:$T427,1,MATCH(AB$8,$R$8:$T$8,0))-INDEX($W427:$Y427,1,MATCH(AB$8,$W$8:$Y$8,0))</f>
        <v>0</v>
      </c>
      <c r="AC427" s="24">
        <f t="shared" si="1194"/>
        <v>0</v>
      </c>
      <c r="AD427" s="24"/>
      <c r="AE427" s="24">
        <f t="shared" si="1034"/>
        <v>0</v>
      </c>
      <c r="AF427" s="63"/>
      <c r="AG427" s="24"/>
      <c r="AH427" s="24">
        <v>3245</v>
      </c>
      <c r="AI427" s="24"/>
      <c r="AJ427" s="24">
        <f t="shared" si="1035"/>
        <v>3245</v>
      </c>
      <c r="AK427" s="63"/>
      <c r="AL427" s="24"/>
      <c r="AM427" s="24">
        <v>3245</v>
      </c>
      <c r="AN427" s="24"/>
      <c r="AO427" s="24">
        <f t="shared" si="1036"/>
        <v>3245</v>
      </c>
      <c r="AP427" s="63"/>
      <c r="AQ427" s="24"/>
      <c r="AR427" s="24">
        <v>3245</v>
      </c>
      <c r="AS427" s="24"/>
      <c r="AT427" s="24">
        <f t="shared" si="1037"/>
        <v>3245</v>
      </c>
      <c r="AU427" s="63"/>
      <c r="AV427" s="24"/>
      <c r="AW427" s="24">
        <v>3245</v>
      </c>
      <c r="AX427" s="36"/>
      <c r="AY427" s="24">
        <f t="shared" si="1038"/>
        <v>3245</v>
      </c>
      <c r="AZ427" s="64"/>
    </row>
    <row r="428" spans="1:52" ht="12" hidden="1" customHeight="1" x14ac:dyDescent="0.3">
      <c r="A428" s="50">
        <v>387.1</v>
      </c>
      <c r="B428" s="50" t="s">
        <v>428</v>
      </c>
      <c r="C428" s="24"/>
      <c r="D428" s="24">
        <v>0</v>
      </c>
      <c r="E428" s="24"/>
      <c r="F428" s="24">
        <f t="shared" si="1027"/>
        <v>0</v>
      </c>
      <c r="G428" s="63"/>
      <c r="H428" s="24"/>
      <c r="I428" s="24">
        <v>0</v>
      </c>
      <c r="J428" s="24"/>
      <c r="K428" s="24">
        <f t="shared" si="1028"/>
        <v>0</v>
      </c>
      <c r="L428" s="63"/>
      <c r="M428" s="24">
        <f t="shared" ref="M428:N428" si="1195">INDEX($C428:$E428,1,MATCH(M$8,$C$8:$E$8,0))-INDEX($H428:$J428,1,MATCH(M$8,$H$8:$J$8,0))</f>
        <v>0</v>
      </c>
      <c r="N428" s="24">
        <f t="shared" si="1195"/>
        <v>0</v>
      </c>
      <c r="O428" s="24"/>
      <c r="P428" s="24">
        <f t="shared" si="1030"/>
        <v>0</v>
      </c>
      <c r="Q428" s="63"/>
      <c r="R428" s="24"/>
      <c r="S428" s="24">
        <v>0</v>
      </c>
      <c r="T428" s="24"/>
      <c r="U428" s="24">
        <f t="shared" si="1031"/>
        <v>0</v>
      </c>
      <c r="V428" s="63"/>
      <c r="W428" s="24"/>
      <c r="X428" s="24">
        <v>0</v>
      </c>
      <c r="Y428" s="24"/>
      <c r="Z428" s="24">
        <f t="shared" si="1032"/>
        <v>0</v>
      </c>
      <c r="AA428" s="63"/>
      <c r="AB428" s="24">
        <f t="shared" ref="AB428:AC428" si="1196">INDEX($R428:$T428,1,MATCH(AB$8,$R$8:$T$8,0))-INDEX($W428:$Y428,1,MATCH(AB$8,$W$8:$Y$8,0))</f>
        <v>0</v>
      </c>
      <c r="AC428" s="24">
        <f t="shared" si="1196"/>
        <v>0</v>
      </c>
      <c r="AD428" s="24"/>
      <c r="AE428" s="24">
        <f t="shared" si="1034"/>
        <v>0</v>
      </c>
      <c r="AF428" s="63"/>
      <c r="AG428" s="24"/>
      <c r="AH428" s="24">
        <v>0</v>
      </c>
      <c r="AI428" s="24"/>
      <c r="AJ428" s="24">
        <f t="shared" si="1035"/>
        <v>0</v>
      </c>
      <c r="AK428" s="63"/>
      <c r="AL428" s="24"/>
      <c r="AM428" s="24">
        <v>0</v>
      </c>
      <c r="AN428" s="24"/>
      <c r="AO428" s="24">
        <f t="shared" si="1036"/>
        <v>0</v>
      </c>
      <c r="AP428" s="63"/>
      <c r="AQ428" s="24"/>
      <c r="AR428" s="24">
        <v>0</v>
      </c>
      <c r="AS428" s="24"/>
      <c r="AT428" s="24">
        <f t="shared" si="1037"/>
        <v>0</v>
      </c>
      <c r="AU428" s="63"/>
      <c r="AV428" s="24"/>
      <c r="AW428" s="24">
        <v>0</v>
      </c>
      <c r="AX428" s="36"/>
      <c r="AY428" s="24">
        <f t="shared" si="1038"/>
        <v>0</v>
      </c>
      <c r="AZ428" s="64"/>
    </row>
    <row r="429" spans="1:52" ht="12" hidden="1" customHeight="1" x14ac:dyDescent="0.3">
      <c r="A429" s="50">
        <v>387.2</v>
      </c>
      <c r="B429" s="50" t="s">
        <v>429</v>
      </c>
      <c r="C429" s="24"/>
      <c r="D429" s="24">
        <v>0</v>
      </c>
      <c r="E429" s="24"/>
      <c r="F429" s="24">
        <f t="shared" si="1027"/>
        <v>0</v>
      </c>
      <c r="G429" s="63"/>
      <c r="H429" s="24"/>
      <c r="I429" s="24">
        <v>0</v>
      </c>
      <c r="J429" s="24"/>
      <c r="K429" s="24">
        <f t="shared" si="1028"/>
        <v>0</v>
      </c>
      <c r="L429" s="63"/>
      <c r="M429" s="24">
        <f t="shared" ref="M429:N429" si="1197">INDEX($C429:$E429,1,MATCH(M$8,$C$8:$E$8,0))-INDEX($H429:$J429,1,MATCH(M$8,$H$8:$J$8,0))</f>
        <v>0</v>
      </c>
      <c r="N429" s="24">
        <f t="shared" si="1197"/>
        <v>0</v>
      </c>
      <c r="O429" s="24"/>
      <c r="P429" s="24">
        <f t="shared" si="1030"/>
        <v>0</v>
      </c>
      <c r="Q429" s="63"/>
      <c r="R429" s="24"/>
      <c r="S429" s="24">
        <v>0</v>
      </c>
      <c r="T429" s="24"/>
      <c r="U429" s="24">
        <f t="shared" si="1031"/>
        <v>0</v>
      </c>
      <c r="V429" s="63"/>
      <c r="W429" s="24"/>
      <c r="X429" s="24">
        <v>0</v>
      </c>
      <c r="Y429" s="24"/>
      <c r="Z429" s="24">
        <f t="shared" si="1032"/>
        <v>0</v>
      </c>
      <c r="AA429" s="63"/>
      <c r="AB429" s="24">
        <f t="shared" ref="AB429:AC429" si="1198">INDEX($R429:$T429,1,MATCH(AB$8,$R$8:$T$8,0))-INDEX($W429:$Y429,1,MATCH(AB$8,$W$8:$Y$8,0))</f>
        <v>0</v>
      </c>
      <c r="AC429" s="24">
        <f t="shared" si="1198"/>
        <v>0</v>
      </c>
      <c r="AD429" s="24"/>
      <c r="AE429" s="24">
        <f t="shared" si="1034"/>
        <v>0</v>
      </c>
      <c r="AF429" s="63"/>
      <c r="AG429" s="24"/>
      <c r="AH429" s="24">
        <v>0</v>
      </c>
      <c r="AI429" s="24"/>
      <c r="AJ429" s="24">
        <f t="shared" si="1035"/>
        <v>0</v>
      </c>
      <c r="AK429" s="63"/>
      <c r="AL429" s="24"/>
      <c r="AM429" s="24">
        <v>0</v>
      </c>
      <c r="AN429" s="24"/>
      <c r="AO429" s="24">
        <f t="shared" si="1036"/>
        <v>0</v>
      </c>
      <c r="AP429" s="63"/>
      <c r="AQ429" s="24"/>
      <c r="AR429" s="24">
        <v>0</v>
      </c>
      <c r="AS429" s="24"/>
      <c r="AT429" s="24">
        <f t="shared" si="1037"/>
        <v>0</v>
      </c>
      <c r="AU429" s="63"/>
      <c r="AV429" s="24"/>
      <c r="AW429" s="24">
        <v>0</v>
      </c>
      <c r="AX429" s="36"/>
      <c r="AY429" s="24">
        <f t="shared" si="1038"/>
        <v>0</v>
      </c>
      <c r="AZ429" s="64"/>
    </row>
    <row r="430" spans="1:52" ht="12" customHeight="1" x14ac:dyDescent="0.3">
      <c r="A430" s="50">
        <v>388</v>
      </c>
      <c r="B430" s="50" t="s">
        <v>430</v>
      </c>
      <c r="C430" s="24"/>
      <c r="D430" s="24">
        <v>6000</v>
      </c>
      <c r="E430" s="24"/>
      <c r="F430" s="24">
        <f t="shared" si="1027"/>
        <v>6000</v>
      </c>
      <c r="G430" s="63"/>
      <c r="H430" s="24"/>
      <c r="I430" s="24">
        <v>6000</v>
      </c>
      <c r="J430" s="24"/>
      <c r="K430" s="24">
        <f t="shared" si="1028"/>
        <v>6000</v>
      </c>
      <c r="L430" s="63"/>
      <c r="M430" s="24">
        <f t="shared" ref="M430:N430" si="1199">INDEX($C430:$E430,1,MATCH(M$8,$C$8:$E$8,0))-INDEX($H430:$J430,1,MATCH(M$8,$H$8:$J$8,0))</f>
        <v>0</v>
      </c>
      <c r="N430" s="24">
        <f t="shared" si="1199"/>
        <v>0</v>
      </c>
      <c r="O430" s="24"/>
      <c r="P430" s="24">
        <f t="shared" si="1030"/>
        <v>0</v>
      </c>
      <c r="Q430" s="63"/>
      <c r="R430" s="24"/>
      <c r="S430" s="24">
        <v>6000</v>
      </c>
      <c r="T430" s="24"/>
      <c r="U430" s="24">
        <f t="shared" si="1031"/>
        <v>6000</v>
      </c>
      <c r="V430" s="63"/>
      <c r="W430" s="24"/>
      <c r="X430" s="24">
        <v>6000</v>
      </c>
      <c r="Y430" s="24"/>
      <c r="Z430" s="24">
        <f t="shared" si="1032"/>
        <v>6000</v>
      </c>
      <c r="AA430" s="63"/>
      <c r="AB430" s="24">
        <f t="shared" ref="AB430:AC430" si="1200">INDEX($R430:$T430,1,MATCH(AB$8,$R$8:$T$8,0))-INDEX($W430:$Y430,1,MATCH(AB$8,$W$8:$Y$8,0))</f>
        <v>0</v>
      </c>
      <c r="AC430" s="24">
        <f t="shared" si="1200"/>
        <v>0</v>
      </c>
      <c r="AD430" s="24"/>
      <c r="AE430" s="24">
        <f t="shared" si="1034"/>
        <v>0</v>
      </c>
      <c r="AF430" s="63"/>
      <c r="AG430" s="24"/>
      <c r="AH430" s="24">
        <v>6000</v>
      </c>
      <c r="AI430" s="24"/>
      <c r="AJ430" s="24">
        <f t="shared" si="1035"/>
        <v>6000</v>
      </c>
      <c r="AK430" s="63"/>
      <c r="AL430" s="24"/>
      <c r="AM430" s="24">
        <v>6000</v>
      </c>
      <c r="AN430" s="24"/>
      <c r="AO430" s="24">
        <f t="shared" si="1036"/>
        <v>6000</v>
      </c>
      <c r="AP430" s="63"/>
      <c r="AQ430" s="24"/>
      <c r="AR430" s="24">
        <v>6000</v>
      </c>
      <c r="AS430" s="24"/>
      <c r="AT430" s="24">
        <f t="shared" si="1037"/>
        <v>6000</v>
      </c>
      <c r="AU430" s="63"/>
      <c r="AV430" s="24"/>
      <c r="AW430" s="24">
        <v>6000</v>
      </c>
      <c r="AX430" s="36"/>
      <c r="AY430" s="24">
        <f t="shared" si="1038"/>
        <v>6000</v>
      </c>
      <c r="AZ430" s="64"/>
    </row>
    <row r="431" spans="1:52" ht="12" customHeight="1" x14ac:dyDescent="0.3">
      <c r="A431" s="50">
        <v>388.1</v>
      </c>
      <c r="B431" s="50" t="s">
        <v>432</v>
      </c>
      <c r="C431" s="24"/>
      <c r="D431" s="24">
        <v>6000</v>
      </c>
      <c r="E431" s="24"/>
      <c r="F431" s="24">
        <f t="shared" si="1027"/>
        <v>6000</v>
      </c>
      <c r="G431" s="63"/>
      <c r="H431" s="24"/>
      <c r="I431" s="24">
        <v>6000</v>
      </c>
      <c r="J431" s="24"/>
      <c r="K431" s="24">
        <f t="shared" si="1028"/>
        <v>6000</v>
      </c>
      <c r="L431" s="63"/>
      <c r="M431" s="24">
        <f t="shared" ref="M431:N431" si="1201">INDEX($C431:$E431,1,MATCH(M$8,$C$8:$E$8,0))-INDEX($H431:$J431,1,MATCH(M$8,$H$8:$J$8,0))</f>
        <v>0</v>
      </c>
      <c r="N431" s="24">
        <f t="shared" si="1201"/>
        <v>0</v>
      </c>
      <c r="O431" s="24"/>
      <c r="P431" s="24">
        <f t="shared" si="1030"/>
        <v>0</v>
      </c>
      <c r="Q431" s="63"/>
      <c r="R431" s="24"/>
      <c r="S431" s="24">
        <v>6000</v>
      </c>
      <c r="T431" s="24"/>
      <c r="U431" s="24">
        <f t="shared" si="1031"/>
        <v>6000</v>
      </c>
      <c r="V431" s="63"/>
      <c r="W431" s="24"/>
      <c r="X431" s="24">
        <v>6000</v>
      </c>
      <c r="Y431" s="24"/>
      <c r="Z431" s="24">
        <f t="shared" si="1032"/>
        <v>6000</v>
      </c>
      <c r="AA431" s="63"/>
      <c r="AB431" s="24">
        <f t="shared" ref="AB431:AC431" si="1202">INDEX($R431:$T431,1,MATCH(AB$8,$R$8:$T$8,0))-INDEX($W431:$Y431,1,MATCH(AB$8,$W$8:$Y$8,0))</f>
        <v>0</v>
      </c>
      <c r="AC431" s="24">
        <f t="shared" si="1202"/>
        <v>0</v>
      </c>
      <c r="AD431" s="24"/>
      <c r="AE431" s="24">
        <f t="shared" si="1034"/>
        <v>0</v>
      </c>
      <c r="AF431" s="63"/>
      <c r="AG431" s="24"/>
      <c r="AH431" s="24">
        <v>6000</v>
      </c>
      <c r="AI431" s="24"/>
      <c r="AJ431" s="24">
        <f t="shared" si="1035"/>
        <v>6000</v>
      </c>
      <c r="AK431" s="63"/>
      <c r="AL431" s="24"/>
      <c r="AM431" s="24">
        <v>6000</v>
      </c>
      <c r="AN431" s="24"/>
      <c r="AO431" s="24">
        <f t="shared" si="1036"/>
        <v>6000</v>
      </c>
      <c r="AP431" s="63"/>
      <c r="AQ431" s="24"/>
      <c r="AR431" s="24">
        <v>6000</v>
      </c>
      <c r="AS431" s="24"/>
      <c r="AT431" s="24">
        <f t="shared" si="1037"/>
        <v>6000</v>
      </c>
      <c r="AU431" s="63"/>
      <c r="AV431" s="24"/>
      <c r="AW431" s="24">
        <v>6000</v>
      </c>
      <c r="AX431" s="36"/>
      <c r="AY431" s="24">
        <f t="shared" si="1038"/>
        <v>6000</v>
      </c>
      <c r="AZ431" s="64"/>
    </row>
    <row r="432" spans="1:52" ht="12" hidden="1" customHeight="1" x14ac:dyDescent="0.3">
      <c r="A432" s="50">
        <v>388.2</v>
      </c>
      <c r="B432" s="50" t="s">
        <v>434</v>
      </c>
      <c r="C432" s="24"/>
      <c r="D432" s="24">
        <v>0</v>
      </c>
      <c r="E432" s="24"/>
      <c r="F432" s="24">
        <f t="shared" si="1027"/>
        <v>0</v>
      </c>
      <c r="G432" s="63"/>
      <c r="H432" s="24"/>
      <c r="I432" s="24">
        <v>0</v>
      </c>
      <c r="J432" s="24"/>
      <c r="K432" s="24">
        <f t="shared" si="1028"/>
        <v>0</v>
      </c>
      <c r="L432" s="63"/>
      <c r="M432" s="24">
        <f t="shared" ref="M432:N432" si="1203">INDEX($C432:$E432,1,MATCH(M$8,$C$8:$E$8,0))-INDEX($H432:$J432,1,MATCH(M$8,$H$8:$J$8,0))</f>
        <v>0</v>
      </c>
      <c r="N432" s="24">
        <f t="shared" si="1203"/>
        <v>0</v>
      </c>
      <c r="O432" s="24"/>
      <c r="P432" s="24">
        <f t="shared" si="1030"/>
        <v>0</v>
      </c>
      <c r="Q432" s="63"/>
      <c r="R432" s="24"/>
      <c r="S432" s="24">
        <v>0</v>
      </c>
      <c r="T432" s="24"/>
      <c r="U432" s="24">
        <f t="shared" si="1031"/>
        <v>0</v>
      </c>
      <c r="V432" s="63"/>
      <c r="W432" s="24"/>
      <c r="X432" s="24">
        <v>0</v>
      </c>
      <c r="Y432" s="24"/>
      <c r="Z432" s="24">
        <f t="shared" si="1032"/>
        <v>0</v>
      </c>
      <c r="AA432" s="63"/>
      <c r="AB432" s="24">
        <f t="shared" ref="AB432:AC432" si="1204">INDEX($R432:$T432,1,MATCH(AB$8,$R$8:$T$8,0))-INDEX($W432:$Y432,1,MATCH(AB$8,$W$8:$Y$8,0))</f>
        <v>0</v>
      </c>
      <c r="AC432" s="24">
        <f t="shared" si="1204"/>
        <v>0</v>
      </c>
      <c r="AD432" s="24"/>
      <c r="AE432" s="24">
        <f t="shared" si="1034"/>
        <v>0</v>
      </c>
      <c r="AF432" s="63"/>
      <c r="AG432" s="24"/>
      <c r="AH432" s="24">
        <v>0</v>
      </c>
      <c r="AI432" s="24"/>
      <c r="AJ432" s="24">
        <f t="shared" si="1035"/>
        <v>0</v>
      </c>
      <c r="AK432" s="63"/>
      <c r="AL432" s="24"/>
      <c r="AM432" s="24">
        <v>0</v>
      </c>
      <c r="AN432" s="24"/>
      <c r="AO432" s="24">
        <f t="shared" si="1036"/>
        <v>0</v>
      </c>
      <c r="AP432" s="63"/>
      <c r="AQ432" s="24"/>
      <c r="AR432" s="24">
        <v>0</v>
      </c>
      <c r="AS432" s="24"/>
      <c r="AT432" s="24">
        <f t="shared" si="1037"/>
        <v>0</v>
      </c>
      <c r="AU432" s="63"/>
      <c r="AV432" s="24"/>
      <c r="AW432" s="24">
        <v>0</v>
      </c>
      <c r="AX432" s="36"/>
      <c r="AY432" s="24">
        <f t="shared" si="1038"/>
        <v>0</v>
      </c>
      <c r="AZ432" s="64"/>
    </row>
    <row r="433" spans="1:52" ht="12" customHeight="1" x14ac:dyDescent="0.3">
      <c r="A433" s="50">
        <v>388.3</v>
      </c>
      <c r="B433" s="50" t="s">
        <v>435</v>
      </c>
      <c r="C433" s="24"/>
      <c r="D433" s="24">
        <v>500</v>
      </c>
      <c r="E433" s="24"/>
      <c r="F433" s="24">
        <f t="shared" si="1027"/>
        <v>500</v>
      </c>
      <c r="G433" s="63"/>
      <c r="H433" s="24"/>
      <c r="I433" s="24">
        <v>1270</v>
      </c>
      <c r="J433" s="24"/>
      <c r="K433" s="24">
        <f t="shared" si="1028"/>
        <v>1270</v>
      </c>
      <c r="L433" s="63"/>
      <c r="M433" s="24">
        <f t="shared" ref="M433:N433" si="1205">INDEX($C433:$E433,1,MATCH(M$8,$C$8:$E$8,0))-INDEX($H433:$J433,1,MATCH(M$8,$H$8:$J$8,0))</f>
        <v>0</v>
      </c>
      <c r="N433" s="24">
        <f t="shared" si="1205"/>
        <v>-770</v>
      </c>
      <c r="O433" s="24"/>
      <c r="P433" s="24">
        <f t="shared" si="1030"/>
        <v>-770</v>
      </c>
      <c r="Q433" s="63"/>
      <c r="R433" s="24"/>
      <c r="S433" s="24">
        <v>4500</v>
      </c>
      <c r="T433" s="24"/>
      <c r="U433" s="24">
        <f t="shared" si="1031"/>
        <v>4500</v>
      </c>
      <c r="V433" s="63"/>
      <c r="W433" s="24"/>
      <c r="X433" s="24">
        <v>4500</v>
      </c>
      <c r="Y433" s="24"/>
      <c r="Z433" s="24">
        <f t="shared" si="1032"/>
        <v>4500</v>
      </c>
      <c r="AA433" s="63"/>
      <c r="AB433" s="24">
        <f t="shared" ref="AB433:AC433" si="1206">INDEX($R433:$T433,1,MATCH(AB$8,$R$8:$T$8,0))-INDEX($W433:$Y433,1,MATCH(AB$8,$W$8:$Y$8,0))</f>
        <v>0</v>
      </c>
      <c r="AC433" s="24">
        <f t="shared" si="1206"/>
        <v>0</v>
      </c>
      <c r="AD433" s="24"/>
      <c r="AE433" s="24">
        <f t="shared" si="1034"/>
        <v>0</v>
      </c>
      <c r="AF433" s="63"/>
      <c r="AG433" s="24"/>
      <c r="AH433" s="24">
        <v>4500</v>
      </c>
      <c r="AI433" s="24"/>
      <c r="AJ433" s="24">
        <f t="shared" si="1035"/>
        <v>4500</v>
      </c>
      <c r="AK433" s="63"/>
      <c r="AL433" s="24"/>
      <c r="AM433" s="24">
        <v>4500</v>
      </c>
      <c r="AN433" s="24"/>
      <c r="AO433" s="24">
        <f t="shared" si="1036"/>
        <v>4500</v>
      </c>
      <c r="AP433" s="63"/>
      <c r="AQ433" s="24"/>
      <c r="AR433" s="24">
        <v>4500</v>
      </c>
      <c r="AS433" s="24"/>
      <c r="AT433" s="24">
        <f t="shared" si="1037"/>
        <v>4500</v>
      </c>
      <c r="AU433" s="63"/>
      <c r="AV433" s="24"/>
      <c r="AW433" s="24">
        <v>4500</v>
      </c>
      <c r="AX433" s="36"/>
      <c r="AY433" s="24">
        <f t="shared" si="1038"/>
        <v>4500</v>
      </c>
      <c r="AZ433" s="64"/>
    </row>
    <row r="434" spans="1:52" ht="12" hidden="1" customHeight="1" x14ac:dyDescent="0.3">
      <c r="A434" s="50">
        <v>388.4</v>
      </c>
      <c r="B434" s="50" t="s">
        <v>437</v>
      </c>
      <c r="C434" s="24"/>
      <c r="D434" s="24">
        <v>0</v>
      </c>
      <c r="E434" s="24"/>
      <c r="F434" s="24">
        <f t="shared" si="1027"/>
        <v>0</v>
      </c>
      <c r="G434" s="63"/>
      <c r="H434" s="24"/>
      <c r="I434" s="24">
        <v>0</v>
      </c>
      <c r="J434" s="24"/>
      <c r="K434" s="24">
        <f t="shared" si="1028"/>
        <v>0</v>
      </c>
      <c r="L434" s="63"/>
      <c r="M434" s="24">
        <f t="shared" ref="M434:N434" si="1207">INDEX($C434:$E434,1,MATCH(M$8,$C$8:$E$8,0))-INDEX($H434:$J434,1,MATCH(M$8,$H$8:$J$8,0))</f>
        <v>0</v>
      </c>
      <c r="N434" s="24">
        <f t="shared" si="1207"/>
        <v>0</v>
      </c>
      <c r="O434" s="24"/>
      <c r="P434" s="24">
        <f t="shared" si="1030"/>
        <v>0</v>
      </c>
      <c r="Q434" s="63"/>
      <c r="R434" s="24"/>
      <c r="S434" s="24">
        <v>0</v>
      </c>
      <c r="T434" s="24"/>
      <c r="U434" s="24">
        <f t="shared" si="1031"/>
        <v>0</v>
      </c>
      <c r="V434" s="63"/>
      <c r="W434" s="24"/>
      <c r="X434" s="24">
        <v>0</v>
      </c>
      <c r="Y434" s="24"/>
      <c r="Z434" s="24">
        <f t="shared" si="1032"/>
        <v>0</v>
      </c>
      <c r="AA434" s="63"/>
      <c r="AB434" s="24">
        <f t="shared" ref="AB434:AC434" si="1208">INDEX($R434:$T434,1,MATCH(AB$8,$R$8:$T$8,0))-INDEX($W434:$Y434,1,MATCH(AB$8,$W$8:$Y$8,0))</f>
        <v>0</v>
      </c>
      <c r="AC434" s="24">
        <f t="shared" si="1208"/>
        <v>0</v>
      </c>
      <c r="AD434" s="24"/>
      <c r="AE434" s="24">
        <f t="shared" si="1034"/>
        <v>0</v>
      </c>
      <c r="AF434" s="63"/>
      <c r="AG434" s="24"/>
      <c r="AH434" s="24">
        <v>0</v>
      </c>
      <c r="AI434" s="24"/>
      <c r="AJ434" s="24">
        <f t="shared" si="1035"/>
        <v>0</v>
      </c>
      <c r="AK434" s="63"/>
      <c r="AL434" s="24"/>
      <c r="AM434" s="24">
        <v>0</v>
      </c>
      <c r="AN434" s="24"/>
      <c r="AO434" s="24">
        <f t="shared" si="1036"/>
        <v>0</v>
      </c>
      <c r="AP434" s="63"/>
      <c r="AQ434" s="24"/>
      <c r="AR434" s="24">
        <v>0</v>
      </c>
      <c r="AS434" s="24"/>
      <c r="AT434" s="24">
        <f t="shared" si="1037"/>
        <v>0</v>
      </c>
      <c r="AU434" s="63"/>
      <c r="AV434" s="24"/>
      <c r="AW434" s="24">
        <v>0</v>
      </c>
      <c r="AX434" s="36"/>
      <c r="AY434" s="24">
        <f t="shared" si="1038"/>
        <v>0</v>
      </c>
      <c r="AZ434" s="64"/>
    </row>
    <row r="435" spans="1:52" ht="12" hidden="1" customHeight="1" x14ac:dyDescent="0.3">
      <c r="A435" s="50">
        <v>388.5</v>
      </c>
      <c r="B435" s="50" t="s">
        <v>438</v>
      </c>
      <c r="C435" s="24"/>
      <c r="D435" s="24">
        <v>0</v>
      </c>
      <c r="E435" s="24"/>
      <c r="F435" s="24">
        <f t="shared" si="1027"/>
        <v>0</v>
      </c>
      <c r="G435" s="63"/>
      <c r="H435" s="24"/>
      <c r="I435" s="24">
        <v>0</v>
      </c>
      <c r="J435" s="24"/>
      <c r="K435" s="24">
        <f t="shared" si="1028"/>
        <v>0</v>
      </c>
      <c r="L435" s="63"/>
      <c r="M435" s="24">
        <f t="shared" ref="M435:N435" si="1209">INDEX($C435:$E435,1,MATCH(M$8,$C$8:$E$8,0))-INDEX($H435:$J435,1,MATCH(M$8,$H$8:$J$8,0))</f>
        <v>0</v>
      </c>
      <c r="N435" s="24">
        <f t="shared" si="1209"/>
        <v>0</v>
      </c>
      <c r="O435" s="24"/>
      <c r="P435" s="24">
        <f t="shared" si="1030"/>
        <v>0</v>
      </c>
      <c r="Q435" s="63"/>
      <c r="R435" s="24"/>
      <c r="S435" s="24">
        <v>0</v>
      </c>
      <c r="T435" s="24"/>
      <c r="U435" s="24">
        <f t="shared" si="1031"/>
        <v>0</v>
      </c>
      <c r="V435" s="63"/>
      <c r="W435" s="24"/>
      <c r="X435" s="24">
        <v>0</v>
      </c>
      <c r="Y435" s="24"/>
      <c r="Z435" s="24">
        <f t="shared" si="1032"/>
        <v>0</v>
      </c>
      <c r="AA435" s="63"/>
      <c r="AB435" s="24">
        <f t="shared" ref="AB435:AC435" si="1210">INDEX($R435:$T435,1,MATCH(AB$8,$R$8:$T$8,0))-INDEX($W435:$Y435,1,MATCH(AB$8,$W$8:$Y$8,0))</f>
        <v>0</v>
      </c>
      <c r="AC435" s="24">
        <f t="shared" si="1210"/>
        <v>0</v>
      </c>
      <c r="AD435" s="24"/>
      <c r="AE435" s="24">
        <f t="shared" si="1034"/>
        <v>0</v>
      </c>
      <c r="AF435" s="63"/>
      <c r="AG435" s="24"/>
      <c r="AH435" s="24">
        <v>0</v>
      </c>
      <c r="AI435" s="24"/>
      <c r="AJ435" s="24">
        <f t="shared" si="1035"/>
        <v>0</v>
      </c>
      <c r="AK435" s="63"/>
      <c r="AL435" s="24"/>
      <c r="AM435" s="24">
        <v>0</v>
      </c>
      <c r="AN435" s="24"/>
      <c r="AO435" s="24">
        <f t="shared" si="1036"/>
        <v>0</v>
      </c>
      <c r="AP435" s="63"/>
      <c r="AQ435" s="24"/>
      <c r="AR435" s="24">
        <v>0</v>
      </c>
      <c r="AS435" s="24"/>
      <c r="AT435" s="24">
        <f t="shared" si="1037"/>
        <v>0</v>
      </c>
      <c r="AU435" s="63"/>
      <c r="AV435" s="24"/>
      <c r="AW435" s="24">
        <v>0</v>
      </c>
      <c r="AX435" s="36"/>
      <c r="AY435" s="24">
        <f t="shared" si="1038"/>
        <v>0</v>
      </c>
      <c r="AZ435" s="64"/>
    </row>
    <row r="436" spans="1:52" ht="12" hidden="1" customHeight="1" x14ac:dyDescent="0.3">
      <c r="A436" s="50">
        <v>388.6</v>
      </c>
      <c r="B436" s="50" t="s">
        <v>439</v>
      </c>
      <c r="C436" s="24"/>
      <c r="D436" s="24">
        <v>0</v>
      </c>
      <c r="E436" s="24"/>
      <c r="F436" s="24">
        <f t="shared" si="1027"/>
        <v>0</v>
      </c>
      <c r="G436" s="63"/>
      <c r="H436" s="24"/>
      <c r="I436" s="24">
        <v>0</v>
      </c>
      <c r="J436" s="24"/>
      <c r="K436" s="24">
        <f t="shared" si="1028"/>
        <v>0</v>
      </c>
      <c r="L436" s="63"/>
      <c r="M436" s="24">
        <f t="shared" ref="M436:N436" si="1211">INDEX($C436:$E436,1,MATCH(M$8,$C$8:$E$8,0))-INDEX($H436:$J436,1,MATCH(M$8,$H$8:$J$8,0))</f>
        <v>0</v>
      </c>
      <c r="N436" s="24">
        <f t="shared" si="1211"/>
        <v>0</v>
      </c>
      <c r="O436" s="24"/>
      <c r="P436" s="24">
        <f t="shared" si="1030"/>
        <v>0</v>
      </c>
      <c r="Q436" s="63"/>
      <c r="R436" s="24"/>
      <c r="S436" s="24">
        <v>0</v>
      </c>
      <c r="T436" s="24"/>
      <c r="U436" s="24">
        <f t="shared" si="1031"/>
        <v>0</v>
      </c>
      <c r="V436" s="63"/>
      <c r="W436" s="24"/>
      <c r="X436" s="24">
        <v>0</v>
      </c>
      <c r="Y436" s="24"/>
      <c r="Z436" s="24">
        <f t="shared" si="1032"/>
        <v>0</v>
      </c>
      <c r="AA436" s="63"/>
      <c r="AB436" s="24">
        <f t="shared" ref="AB436:AC436" si="1212">INDEX($R436:$T436,1,MATCH(AB$8,$R$8:$T$8,0))-INDEX($W436:$Y436,1,MATCH(AB$8,$W$8:$Y$8,0))</f>
        <v>0</v>
      </c>
      <c r="AC436" s="24">
        <f t="shared" si="1212"/>
        <v>0</v>
      </c>
      <c r="AD436" s="24"/>
      <c r="AE436" s="24">
        <f t="shared" si="1034"/>
        <v>0</v>
      </c>
      <c r="AF436" s="63"/>
      <c r="AG436" s="24"/>
      <c r="AH436" s="24">
        <v>0</v>
      </c>
      <c r="AI436" s="24"/>
      <c r="AJ436" s="24">
        <f t="shared" si="1035"/>
        <v>0</v>
      </c>
      <c r="AK436" s="63"/>
      <c r="AL436" s="24"/>
      <c r="AM436" s="24">
        <v>0</v>
      </c>
      <c r="AN436" s="24"/>
      <c r="AO436" s="24">
        <f t="shared" si="1036"/>
        <v>0</v>
      </c>
      <c r="AP436" s="63"/>
      <c r="AQ436" s="24"/>
      <c r="AR436" s="24">
        <v>0</v>
      </c>
      <c r="AS436" s="24"/>
      <c r="AT436" s="24">
        <f t="shared" si="1037"/>
        <v>0</v>
      </c>
      <c r="AU436" s="63"/>
      <c r="AV436" s="24"/>
      <c r="AW436" s="24">
        <v>0</v>
      </c>
      <c r="AX436" s="36"/>
      <c r="AY436" s="24">
        <f t="shared" si="1038"/>
        <v>0</v>
      </c>
      <c r="AZ436" s="64"/>
    </row>
    <row r="437" spans="1:52" ht="12" hidden="1" customHeight="1" x14ac:dyDescent="0.3">
      <c r="A437" s="50">
        <v>389</v>
      </c>
      <c r="B437" s="50" t="s">
        <v>440</v>
      </c>
      <c r="C437" s="24"/>
      <c r="D437" s="24">
        <v>0</v>
      </c>
      <c r="E437" s="24"/>
      <c r="F437" s="24">
        <f t="shared" si="1027"/>
        <v>0</v>
      </c>
      <c r="G437" s="63"/>
      <c r="H437" s="24"/>
      <c r="I437" s="24">
        <v>0</v>
      </c>
      <c r="J437" s="24"/>
      <c r="K437" s="24">
        <f t="shared" si="1028"/>
        <v>0</v>
      </c>
      <c r="L437" s="63"/>
      <c r="M437" s="24">
        <f t="shared" ref="M437:N437" si="1213">INDEX($C437:$E437,1,MATCH(M$8,$C$8:$E$8,0))-INDEX($H437:$J437,1,MATCH(M$8,$H$8:$J$8,0))</f>
        <v>0</v>
      </c>
      <c r="N437" s="24">
        <f t="shared" si="1213"/>
        <v>0</v>
      </c>
      <c r="O437" s="24"/>
      <c r="P437" s="24">
        <f t="shared" si="1030"/>
        <v>0</v>
      </c>
      <c r="Q437" s="63"/>
      <c r="R437" s="24"/>
      <c r="S437" s="24">
        <v>0</v>
      </c>
      <c r="T437" s="24"/>
      <c r="U437" s="24">
        <f t="shared" si="1031"/>
        <v>0</v>
      </c>
      <c r="V437" s="63"/>
      <c r="W437" s="24"/>
      <c r="X437" s="24">
        <v>0</v>
      </c>
      <c r="Y437" s="24"/>
      <c r="Z437" s="24">
        <f t="shared" si="1032"/>
        <v>0</v>
      </c>
      <c r="AA437" s="63"/>
      <c r="AB437" s="24">
        <f t="shared" ref="AB437:AC437" si="1214">INDEX($R437:$T437,1,MATCH(AB$8,$R$8:$T$8,0))-INDEX($W437:$Y437,1,MATCH(AB$8,$W$8:$Y$8,0))</f>
        <v>0</v>
      </c>
      <c r="AC437" s="24">
        <f t="shared" si="1214"/>
        <v>0</v>
      </c>
      <c r="AD437" s="24"/>
      <c r="AE437" s="24">
        <f t="shared" si="1034"/>
        <v>0</v>
      </c>
      <c r="AF437" s="63"/>
      <c r="AG437" s="24"/>
      <c r="AH437" s="24">
        <v>0</v>
      </c>
      <c r="AI437" s="24"/>
      <c r="AJ437" s="24">
        <f t="shared" si="1035"/>
        <v>0</v>
      </c>
      <c r="AK437" s="63"/>
      <c r="AL437" s="24"/>
      <c r="AM437" s="24">
        <v>0</v>
      </c>
      <c r="AN437" s="24"/>
      <c r="AO437" s="24">
        <f t="shared" si="1036"/>
        <v>0</v>
      </c>
      <c r="AP437" s="63"/>
      <c r="AQ437" s="24"/>
      <c r="AR437" s="24">
        <v>0</v>
      </c>
      <c r="AS437" s="24"/>
      <c r="AT437" s="24">
        <f t="shared" si="1037"/>
        <v>0</v>
      </c>
      <c r="AU437" s="63"/>
      <c r="AV437" s="24"/>
      <c r="AW437" s="24">
        <v>0</v>
      </c>
      <c r="AX437" s="36"/>
      <c r="AY437" s="24">
        <f t="shared" si="1038"/>
        <v>0</v>
      </c>
      <c r="AZ437" s="64"/>
    </row>
    <row r="438" spans="1:52" ht="12" customHeight="1" x14ac:dyDescent="0.3">
      <c r="A438" s="50">
        <v>390</v>
      </c>
      <c r="B438" s="50" t="s">
        <v>441</v>
      </c>
      <c r="C438" s="24"/>
      <c r="D438" s="24">
        <v>6750</v>
      </c>
      <c r="E438" s="24"/>
      <c r="F438" s="24">
        <f t="shared" si="1027"/>
        <v>6750</v>
      </c>
      <c r="G438" s="63"/>
      <c r="H438" s="24"/>
      <c r="I438" s="24">
        <v>6750</v>
      </c>
      <c r="J438" s="24"/>
      <c r="K438" s="24">
        <f t="shared" si="1028"/>
        <v>6750</v>
      </c>
      <c r="L438" s="63"/>
      <c r="M438" s="24">
        <f t="shared" ref="M438:N438" si="1215">INDEX($C438:$E438,1,MATCH(M$8,$C$8:$E$8,0))-INDEX($H438:$J438,1,MATCH(M$8,$H$8:$J$8,0))</f>
        <v>0</v>
      </c>
      <c r="N438" s="24">
        <f t="shared" si="1215"/>
        <v>0</v>
      </c>
      <c r="O438" s="24"/>
      <c r="P438" s="24">
        <f t="shared" si="1030"/>
        <v>0</v>
      </c>
      <c r="Q438" s="63"/>
      <c r="R438" s="24"/>
      <c r="S438" s="24">
        <v>6750</v>
      </c>
      <c r="T438" s="24"/>
      <c r="U438" s="24">
        <f t="shared" si="1031"/>
        <v>6750</v>
      </c>
      <c r="V438" s="63"/>
      <c r="W438" s="24"/>
      <c r="X438" s="24">
        <v>6750</v>
      </c>
      <c r="Y438" s="24"/>
      <c r="Z438" s="24">
        <f t="shared" si="1032"/>
        <v>6750</v>
      </c>
      <c r="AA438" s="63"/>
      <c r="AB438" s="24">
        <f t="shared" ref="AB438:AC438" si="1216">INDEX($R438:$T438,1,MATCH(AB$8,$R$8:$T$8,0))-INDEX($W438:$Y438,1,MATCH(AB$8,$W$8:$Y$8,0))</f>
        <v>0</v>
      </c>
      <c r="AC438" s="24">
        <f t="shared" si="1216"/>
        <v>0</v>
      </c>
      <c r="AD438" s="24"/>
      <c r="AE438" s="24">
        <f t="shared" si="1034"/>
        <v>0</v>
      </c>
      <c r="AF438" s="63"/>
      <c r="AG438" s="24"/>
      <c r="AH438" s="24">
        <v>6750</v>
      </c>
      <c r="AI438" s="24"/>
      <c r="AJ438" s="24">
        <f t="shared" si="1035"/>
        <v>6750</v>
      </c>
      <c r="AK438" s="63"/>
      <c r="AL438" s="24"/>
      <c r="AM438" s="24">
        <v>6750</v>
      </c>
      <c r="AN438" s="24"/>
      <c r="AO438" s="24">
        <f t="shared" si="1036"/>
        <v>6750</v>
      </c>
      <c r="AP438" s="63"/>
      <c r="AQ438" s="24"/>
      <c r="AR438" s="24">
        <v>6750</v>
      </c>
      <c r="AS438" s="24"/>
      <c r="AT438" s="24">
        <f t="shared" si="1037"/>
        <v>6750</v>
      </c>
      <c r="AU438" s="63"/>
      <c r="AV438" s="24"/>
      <c r="AW438" s="24">
        <v>6750</v>
      </c>
      <c r="AX438" s="36"/>
      <c r="AY438" s="24">
        <f t="shared" si="1038"/>
        <v>6750</v>
      </c>
      <c r="AZ438" s="64"/>
    </row>
    <row r="439" spans="1:52" ht="12" hidden="1" customHeight="1" x14ac:dyDescent="0.3">
      <c r="A439" s="50">
        <v>390.1</v>
      </c>
      <c r="B439" s="50" t="s">
        <v>443</v>
      </c>
      <c r="C439" s="24"/>
      <c r="D439" s="24">
        <v>0</v>
      </c>
      <c r="E439" s="24"/>
      <c r="F439" s="24">
        <f t="shared" si="1027"/>
        <v>0</v>
      </c>
      <c r="G439" s="63"/>
      <c r="H439" s="24"/>
      <c r="I439" s="24">
        <v>0</v>
      </c>
      <c r="J439" s="24"/>
      <c r="K439" s="24">
        <f t="shared" si="1028"/>
        <v>0</v>
      </c>
      <c r="L439" s="63"/>
      <c r="M439" s="24">
        <f t="shared" ref="M439:N439" si="1217">INDEX($C439:$E439,1,MATCH(M$8,$C$8:$E$8,0))-INDEX($H439:$J439,1,MATCH(M$8,$H$8:$J$8,0))</f>
        <v>0</v>
      </c>
      <c r="N439" s="24">
        <f t="shared" si="1217"/>
        <v>0</v>
      </c>
      <c r="O439" s="24"/>
      <c r="P439" s="24">
        <f t="shared" si="1030"/>
        <v>0</v>
      </c>
      <c r="Q439" s="63"/>
      <c r="R439" s="24"/>
      <c r="S439" s="24">
        <v>0</v>
      </c>
      <c r="T439" s="24"/>
      <c r="U439" s="24">
        <f t="shared" si="1031"/>
        <v>0</v>
      </c>
      <c r="V439" s="63"/>
      <c r="W439" s="24"/>
      <c r="X439" s="24">
        <v>0</v>
      </c>
      <c r="Y439" s="24"/>
      <c r="Z439" s="24">
        <f t="shared" si="1032"/>
        <v>0</v>
      </c>
      <c r="AA439" s="63"/>
      <c r="AB439" s="24">
        <f t="shared" ref="AB439:AC439" si="1218">INDEX($R439:$T439,1,MATCH(AB$8,$R$8:$T$8,0))-INDEX($W439:$Y439,1,MATCH(AB$8,$W$8:$Y$8,0))</f>
        <v>0</v>
      </c>
      <c r="AC439" s="24">
        <f t="shared" si="1218"/>
        <v>0</v>
      </c>
      <c r="AD439" s="24"/>
      <c r="AE439" s="24">
        <f t="shared" si="1034"/>
        <v>0</v>
      </c>
      <c r="AF439" s="63"/>
      <c r="AG439" s="24"/>
      <c r="AH439" s="24">
        <v>0</v>
      </c>
      <c r="AI439" s="24"/>
      <c r="AJ439" s="24">
        <f t="shared" si="1035"/>
        <v>0</v>
      </c>
      <c r="AK439" s="63"/>
      <c r="AL439" s="24"/>
      <c r="AM439" s="24">
        <v>0</v>
      </c>
      <c r="AN439" s="24"/>
      <c r="AO439" s="24">
        <f t="shared" si="1036"/>
        <v>0</v>
      </c>
      <c r="AP439" s="63"/>
      <c r="AQ439" s="24"/>
      <c r="AR439" s="24">
        <v>0</v>
      </c>
      <c r="AS439" s="24"/>
      <c r="AT439" s="24">
        <f t="shared" si="1037"/>
        <v>0</v>
      </c>
      <c r="AU439" s="63"/>
      <c r="AV439" s="24"/>
      <c r="AW439" s="24">
        <v>0</v>
      </c>
      <c r="AX439" s="36"/>
      <c r="AY439" s="24">
        <f t="shared" si="1038"/>
        <v>0</v>
      </c>
      <c r="AZ439" s="64"/>
    </row>
    <row r="440" spans="1:52" ht="12" hidden="1" customHeight="1" x14ac:dyDescent="0.3">
      <c r="A440" s="50">
        <v>390.2</v>
      </c>
      <c r="B440" s="50" t="s">
        <v>444</v>
      </c>
      <c r="C440" s="24"/>
      <c r="D440" s="24">
        <v>0</v>
      </c>
      <c r="E440" s="24"/>
      <c r="F440" s="24">
        <f t="shared" si="1027"/>
        <v>0</v>
      </c>
      <c r="G440" s="63"/>
      <c r="H440" s="24"/>
      <c r="I440" s="24">
        <v>0</v>
      </c>
      <c r="J440" s="24"/>
      <c r="K440" s="24">
        <f t="shared" si="1028"/>
        <v>0</v>
      </c>
      <c r="L440" s="63"/>
      <c r="M440" s="24">
        <f t="shared" ref="M440:N440" si="1219">INDEX($C440:$E440,1,MATCH(M$8,$C$8:$E$8,0))-INDEX($H440:$J440,1,MATCH(M$8,$H$8:$J$8,0))</f>
        <v>0</v>
      </c>
      <c r="N440" s="24">
        <f t="shared" si="1219"/>
        <v>0</v>
      </c>
      <c r="O440" s="24"/>
      <c r="P440" s="24">
        <f t="shared" si="1030"/>
        <v>0</v>
      </c>
      <c r="Q440" s="63"/>
      <c r="R440" s="24"/>
      <c r="S440" s="24">
        <v>0</v>
      </c>
      <c r="T440" s="24"/>
      <c r="U440" s="24">
        <f t="shared" si="1031"/>
        <v>0</v>
      </c>
      <c r="V440" s="63"/>
      <c r="W440" s="24"/>
      <c r="X440" s="24">
        <v>0</v>
      </c>
      <c r="Y440" s="24"/>
      <c r="Z440" s="24">
        <f t="shared" si="1032"/>
        <v>0</v>
      </c>
      <c r="AA440" s="63"/>
      <c r="AB440" s="24">
        <f t="shared" ref="AB440:AC440" si="1220">INDEX($R440:$T440,1,MATCH(AB$8,$R$8:$T$8,0))-INDEX($W440:$Y440,1,MATCH(AB$8,$W$8:$Y$8,0))</f>
        <v>0</v>
      </c>
      <c r="AC440" s="24">
        <f t="shared" si="1220"/>
        <v>0</v>
      </c>
      <c r="AD440" s="24"/>
      <c r="AE440" s="24">
        <f t="shared" si="1034"/>
        <v>0</v>
      </c>
      <c r="AF440" s="63"/>
      <c r="AG440" s="24"/>
      <c r="AH440" s="24">
        <v>0</v>
      </c>
      <c r="AI440" s="24"/>
      <c r="AJ440" s="24">
        <f t="shared" si="1035"/>
        <v>0</v>
      </c>
      <c r="AK440" s="63"/>
      <c r="AL440" s="24"/>
      <c r="AM440" s="24">
        <v>0</v>
      </c>
      <c r="AN440" s="24"/>
      <c r="AO440" s="24">
        <f t="shared" si="1036"/>
        <v>0</v>
      </c>
      <c r="AP440" s="63"/>
      <c r="AQ440" s="24"/>
      <c r="AR440" s="24">
        <v>0</v>
      </c>
      <c r="AS440" s="24"/>
      <c r="AT440" s="24">
        <f t="shared" si="1037"/>
        <v>0</v>
      </c>
      <c r="AU440" s="63"/>
      <c r="AV440" s="24"/>
      <c r="AW440" s="24">
        <v>0</v>
      </c>
      <c r="AX440" s="36"/>
      <c r="AY440" s="24">
        <f t="shared" si="1038"/>
        <v>0</v>
      </c>
      <c r="AZ440" s="64"/>
    </row>
    <row r="441" spans="1:52" ht="12" hidden="1" customHeight="1" x14ac:dyDescent="0.3">
      <c r="A441" s="50">
        <v>390.3</v>
      </c>
      <c r="B441" s="50" t="s">
        <v>445</v>
      </c>
      <c r="C441" s="24"/>
      <c r="D441" s="24">
        <v>0</v>
      </c>
      <c r="E441" s="24"/>
      <c r="F441" s="24">
        <f t="shared" si="1027"/>
        <v>0</v>
      </c>
      <c r="G441" s="63"/>
      <c r="H441" s="24"/>
      <c r="I441" s="24">
        <v>0</v>
      </c>
      <c r="J441" s="24"/>
      <c r="K441" s="24">
        <f t="shared" si="1028"/>
        <v>0</v>
      </c>
      <c r="L441" s="63"/>
      <c r="M441" s="24">
        <f t="shared" ref="M441:N441" si="1221">INDEX($C441:$E441,1,MATCH(M$8,$C$8:$E$8,0))-INDEX($H441:$J441,1,MATCH(M$8,$H$8:$J$8,0))</f>
        <v>0</v>
      </c>
      <c r="N441" s="24">
        <f t="shared" si="1221"/>
        <v>0</v>
      </c>
      <c r="O441" s="24"/>
      <c r="P441" s="24">
        <f t="shared" si="1030"/>
        <v>0</v>
      </c>
      <c r="Q441" s="63"/>
      <c r="R441" s="24"/>
      <c r="S441" s="24">
        <v>0</v>
      </c>
      <c r="T441" s="24"/>
      <c r="U441" s="24">
        <f t="shared" si="1031"/>
        <v>0</v>
      </c>
      <c r="V441" s="63"/>
      <c r="W441" s="24"/>
      <c r="X441" s="24">
        <v>0</v>
      </c>
      <c r="Y441" s="24"/>
      <c r="Z441" s="24">
        <f t="shared" si="1032"/>
        <v>0</v>
      </c>
      <c r="AA441" s="63"/>
      <c r="AB441" s="24">
        <f t="shared" ref="AB441:AC441" si="1222">INDEX($R441:$T441,1,MATCH(AB$8,$R$8:$T$8,0))-INDEX($W441:$Y441,1,MATCH(AB$8,$W$8:$Y$8,0))</f>
        <v>0</v>
      </c>
      <c r="AC441" s="24">
        <f t="shared" si="1222"/>
        <v>0</v>
      </c>
      <c r="AD441" s="24"/>
      <c r="AE441" s="24">
        <f t="shared" si="1034"/>
        <v>0</v>
      </c>
      <c r="AF441" s="63"/>
      <c r="AG441" s="24"/>
      <c r="AH441" s="24">
        <v>0</v>
      </c>
      <c r="AI441" s="24"/>
      <c r="AJ441" s="24">
        <f t="shared" si="1035"/>
        <v>0</v>
      </c>
      <c r="AK441" s="63"/>
      <c r="AL441" s="24"/>
      <c r="AM441" s="24">
        <v>0</v>
      </c>
      <c r="AN441" s="24"/>
      <c r="AO441" s="24">
        <f t="shared" si="1036"/>
        <v>0</v>
      </c>
      <c r="AP441" s="63"/>
      <c r="AQ441" s="24"/>
      <c r="AR441" s="24">
        <v>0</v>
      </c>
      <c r="AS441" s="24"/>
      <c r="AT441" s="24">
        <f t="shared" si="1037"/>
        <v>0</v>
      </c>
      <c r="AU441" s="63"/>
      <c r="AV441" s="24"/>
      <c r="AW441" s="24">
        <v>0</v>
      </c>
      <c r="AX441" s="36"/>
      <c r="AY441" s="24">
        <f t="shared" si="1038"/>
        <v>0</v>
      </c>
      <c r="AZ441" s="64"/>
    </row>
    <row r="442" spans="1:52" ht="12" hidden="1" customHeight="1" x14ac:dyDescent="0.3">
      <c r="A442" s="50">
        <v>390.4</v>
      </c>
      <c r="B442" s="50" t="s">
        <v>446</v>
      </c>
      <c r="C442" s="24"/>
      <c r="D442" s="24">
        <v>0</v>
      </c>
      <c r="E442" s="24"/>
      <c r="F442" s="24">
        <f t="shared" si="1027"/>
        <v>0</v>
      </c>
      <c r="G442" s="63"/>
      <c r="H442" s="24"/>
      <c r="I442" s="24">
        <v>0</v>
      </c>
      <c r="J442" s="24"/>
      <c r="K442" s="24">
        <f t="shared" si="1028"/>
        <v>0</v>
      </c>
      <c r="L442" s="63"/>
      <c r="M442" s="24">
        <f t="shared" ref="M442:N442" si="1223">INDEX($C442:$E442,1,MATCH(M$8,$C$8:$E$8,0))-INDEX($H442:$J442,1,MATCH(M$8,$H$8:$J$8,0))</f>
        <v>0</v>
      </c>
      <c r="N442" s="24">
        <f t="shared" si="1223"/>
        <v>0</v>
      </c>
      <c r="O442" s="24"/>
      <c r="P442" s="24">
        <f t="shared" si="1030"/>
        <v>0</v>
      </c>
      <c r="Q442" s="63"/>
      <c r="R442" s="24"/>
      <c r="S442" s="24">
        <v>0</v>
      </c>
      <c r="T442" s="24"/>
      <c r="U442" s="24">
        <f t="shared" si="1031"/>
        <v>0</v>
      </c>
      <c r="V442" s="63"/>
      <c r="W442" s="24"/>
      <c r="X442" s="24">
        <v>0</v>
      </c>
      <c r="Y442" s="24"/>
      <c r="Z442" s="24">
        <f t="shared" si="1032"/>
        <v>0</v>
      </c>
      <c r="AA442" s="63"/>
      <c r="AB442" s="24">
        <f t="shared" ref="AB442:AC442" si="1224">INDEX($R442:$T442,1,MATCH(AB$8,$R$8:$T$8,0))-INDEX($W442:$Y442,1,MATCH(AB$8,$W$8:$Y$8,0))</f>
        <v>0</v>
      </c>
      <c r="AC442" s="24">
        <f t="shared" si="1224"/>
        <v>0</v>
      </c>
      <c r="AD442" s="24"/>
      <c r="AE442" s="24">
        <f t="shared" si="1034"/>
        <v>0</v>
      </c>
      <c r="AF442" s="63"/>
      <c r="AG442" s="24"/>
      <c r="AH442" s="24">
        <v>0</v>
      </c>
      <c r="AI442" s="24"/>
      <c r="AJ442" s="24">
        <f t="shared" si="1035"/>
        <v>0</v>
      </c>
      <c r="AK442" s="63"/>
      <c r="AL442" s="24"/>
      <c r="AM442" s="24">
        <v>0</v>
      </c>
      <c r="AN442" s="24"/>
      <c r="AO442" s="24">
        <f t="shared" si="1036"/>
        <v>0</v>
      </c>
      <c r="AP442" s="63"/>
      <c r="AQ442" s="24"/>
      <c r="AR442" s="24">
        <v>0</v>
      </c>
      <c r="AS442" s="24"/>
      <c r="AT442" s="24">
        <f t="shared" si="1037"/>
        <v>0</v>
      </c>
      <c r="AU442" s="63"/>
      <c r="AV442" s="24"/>
      <c r="AW442" s="24">
        <v>0</v>
      </c>
      <c r="AX442" s="36"/>
      <c r="AY442" s="24">
        <f t="shared" si="1038"/>
        <v>0</v>
      </c>
      <c r="AZ442" s="64"/>
    </row>
    <row r="443" spans="1:52" ht="12" hidden="1" customHeight="1" x14ac:dyDescent="0.3">
      <c r="A443" s="50">
        <v>390.5</v>
      </c>
      <c r="B443" s="50" t="s">
        <v>447</v>
      </c>
      <c r="C443" s="24"/>
      <c r="D443" s="24">
        <v>0</v>
      </c>
      <c r="E443" s="24"/>
      <c r="F443" s="24">
        <f t="shared" si="1027"/>
        <v>0</v>
      </c>
      <c r="G443" s="63"/>
      <c r="H443" s="24"/>
      <c r="I443" s="24">
        <v>0</v>
      </c>
      <c r="J443" s="24"/>
      <c r="K443" s="24">
        <f t="shared" si="1028"/>
        <v>0</v>
      </c>
      <c r="L443" s="63"/>
      <c r="M443" s="24">
        <f t="shared" ref="M443:N443" si="1225">INDEX($C443:$E443,1,MATCH(M$8,$C$8:$E$8,0))-INDEX($H443:$J443,1,MATCH(M$8,$H$8:$J$8,0))</f>
        <v>0</v>
      </c>
      <c r="N443" s="24">
        <f t="shared" si="1225"/>
        <v>0</v>
      </c>
      <c r="O443" s="24"/>
      <c r="P443" s="24">
        <f t="shared" si="1030"/>
        <v>0</v>
      </c>
      <c r="Q443" s="63"/>
      <c r="R443" s="24"/>
      <c r="S443" s="24">
        <v>0</v>
      </c>
      <c r="T443" s="24"/>
      <c r="U443" s="24">
        <f t="shared" si="1031"/>
        <v>0</v>
      </c>
      <c r="V443" s="63"/>
      <c r="W443" s="24"/>
      <c r="X443" s="24">
        <v>0</v>
      </c>
      <c r="Y443" s="24"/>
      <c r="Z443" s="24">
        <f t="shared" si="1032"/>
        <v>0</v>
      </c>
      <c r="AA443" s="63"/>
      <c r="AB443" s="24">
        <f t="shared" ref="AB443:AC443" si="1226">INDEX($R443:$T443,1,MATCH(AB$8,$R$8:$T$8,0))-INDEX($W443:$Y443,1,MATCH(AB$8,$W$8:$Y$8,0))</f>
        <v>0</v>
      </c>
      <c r="AC443" s="24">
        <f t="shared" si="1226"/>
        <v>0</v>
      </c>
      <c r="AD443" s="24"/>
      <c r="AE443" s="24">
        <f t="shared" si="1034"/>
        <v>0</v>
      </c>
      <c r="AF443" s="63"/>
      <c r="AG443" s="24"/>
      <c r="AH443" s="24">
        <v>0</v>
      </c>
      <c r="AI443" s="24"/>
      <c r="AJ443" s="24">
        <f t="shared" si="1035"/>
        <v>0</v>
      </c>
      <c r="AK443" s="63"/>
      <c r="AL443" s="24"/>
      <c r="AM443" s="24">
        <v>0</v>
      </c>
      <c r="AN443" s="24"/>
      <c r="AO443" s="24">
        <f t="shared" si="1036"/>
        <v>0</v>
      </c>
      <c r="AP443" s="63"/>
      <c r="AQ443" s="24"/>
      <c r="AR443" s="24">
        <v>0</v>
      </c>
      <c r="AS443" s="24"/>
      <c r="AT443" s="24">
        <f t="shared" si="1037"/>
        <v>0</v>
      </c>
      <c r="AU443" s="63"/>
      <c r="AV443" s="24"/>
      <c r="AW443" s="24">
        <v>0</v>
      </c>
      <c r="AX443" s="36"/>
      <c r="AY443" s="24">
        <f t="shared" si="1038"/>
        <v>0</v>
      </c>
      <c r="AZ443" s="64"/>
    </row>
    <row r="444" spans="1:52" ht="12" customHeight="1" x14ac:dyDescent="0.3">
      <c r="A444" s="50">
        <v>391</v>
      </c>
      <c r="B444" s="50" t="s">
        <v>448</v>
      </c>
      <c r="C444" s="24"/>
      <c r="D444" s="24">
        <v>64880</v>
      </c>
      <c r="E444" s="24"/>
      <c r="F444" s="24">
        <f t="shared" si="1027"/>
        <v>64880</v>
      </c>
      <c r="G444" s="63"/>
      <c r="H444" s="24"/>
      <c r="I444" s="24">
        <v>64880</v>
      </c>
      <c r="J444" s="24"/>
      <c r="K444" s="24">
        <f t="shared" si="1028"/>
        <v>64880</v>
      </c>
      <c r="L444" s="63"/>
      <c r="M444" s="24">
        <f t="shared" ref="M444:N444" si="1227">INDEX($C444:$E444,1,MATCH(M$8,$C$8:$E$8,0))-INDEX($H444:$J444,1,MATCH(M$8,$H$8:$J$8,0))</f>
        <v>0</v>
      </c>
      <c r="N444" s="24">
        <f t="shared" si="1227"/>
        <v>0</v>
      </c>
      <c r="O444" s="24"/>
      <c r="P444" s="24">
        <f t="shared" si="1030"/>
        <v>0</v>
      </c>
      <c r="Q444" s="63"/>
      <c r="R444" s="24"/>
      <c r="S444" s="24">
        <v>64880</v>
      </c>
      <c r="T444" s="24"/>
      <c r="U444" s="24">
        <f t="shared" si="1031"/>
        <v>64880</v>
      </c>
      <c r="V444" s="63"/>
      <c r="W444" s="24"/>
      <c r="X444" s="24">
        <v>64880</v>
      </c>
      <c r="Y444" s="24"/>
      <c r="Z444" s="24">
        <f t="shared" si="1032"/>
        <v>64880</v>
      </c>
      <c r="AA444" s="63"/>
      <c r="AB444" s="24">
        <f t="shared" ref="AB444:AC444" si="1228">INDEX($R444:$T444,1,MATCH(AB$8,$R$8:$T$8,0))-INDEX($W444:$Y444,1,MATCH(AB$8,$W$8:$Y$8,0))</f>
        <v>0</v>
      </c>
      <c r="AC444" s="24">
        <f t="shared" si="1228"/>
        <v>0</v>
      </c>
      <c r="AD444" s="24"/>
      <c r="AE444" s="24">
        <f t="shared" si="1034"/>
        <v>0</v>
      </c>
      <c r="AF444" s="63"/>
      <c r="AG444" s="24"/>
      <c r="AH444" s="24">
        <v>64880</v>
      </c>
      <c r="AI444" s="24"/>
      <c r="AJ444" s="24">
        <f t="shared" si="1035"/>
        <v>64880</v>
      </c>
      <c r="AK444" s="63"/>
      <c r="AL444" s="24"/>
      <c r="AM444" s="24">
        <v>64880</v>
      </c>
      <c r="AN444" s="24"/>
      <c r="AO444" s="24">
        <f t="shared" si="1036"/>
        <v>64880</v>
      </c>
      <c r="AP444" s="63"/>
      <c r="AQ444" s="24"/>
      <c r="AR444" s="24">
        <v>64880</v>
      </c>
      <c r="AS444" s="24"/>
      <c r="AT444" s="24">
        <f t="shared" si="1037"/>
        <v>64880</v>
      </c>
      <c r="AU444" s="63"/>
      <c r="AV444" s="24"/>
      <c r="AW444" s="24">
        <v>64880</v>
      </c>
      <c r="AX444" s="36"/>
      <c r="AY444" s="24">
        <f t="shared" si="1038"/>
        <v>64880</v>
      </c>
      <c r="AZ444" s="64"/>
    </row>
    <row r="445" spans="1:52" ht="12" hidden="1" customHeight="1" x14ac:dyDescent="0.3">
      <c r="A445" s="50">
        <v>392</v>
      </c>
      <c r="B445" s="50" t="s">
        <v>450</v>
      </c>
      <c r="C445" s="24"/>
      <c r="D445" s="24">
        <v>0</v>
      </c>
      <c r="E445" s="24"/>
      <c r="F445" s="24">
        <f t="shared" si="1027"/>
        <v>0</v>
      </c>
      <c r="G445" s="63"/>
      <c r="H445" s="24"/>
      <c r="I445" s="24">
        <v>0</v>
      </c>
      <c r="J445" s="24"/>
      <c r="K445" s="24">
        <f t="shared" si="1028"/>
        <v>0</v>
      </c>
      <c r="L445" s="63"/>
      <c r="M445" s="24">
        <f t="shared" ref="M445:N445" si="1229">INDEX($C445:$E445,1,MATCH(M$8,$C$8:$E$8,0))-INDEX($H445:$J445,1,MATCH(M$8,$H$8:$J$8,0))</f>
        <v>0</v>
      </c>
      <c r="N445" s="24">
        <f t="shared" si="1229"/>
        <v>0</v>
      </c>
      <c r="O445" s="24"/>
      <c r="P445" s="24">
        <f t="shared" si="1030"/>
        <v>0</v>
      </c>
      <c r="Q445" s="63"/>
      <c r="R445" s="24"/>
      <c r="S445" s="24">
        <v>0</v>
      </c>
      <c r="T445" s="24"/>
      <c r="U445" s="24">
        <f t="shared" si="1031"/>
        <v>0</v>
      </c>
      <c r="V445" s="63"/>
      <c r="W445" s="24"/>
      <c r="X445" s="24">
        <v>0</v>
      </c>
      <c r="Y445" s="24"/>
      <c r="Z445" s="24">
        <f t="shared" si="1032"/>
        <v>0</v>
      </c>
      <c r="AA445" s="63"/>
      <c r="AB445" s="24">
        <f t="shared" ref="AB445:AC445" si="1230">INDEX($R445:$T445,1,MATCH(AB$8,$R$8:$T$8,0))-INDEX($W445:$Y445,1,MATCH(AB$8,$W$8:$Y$8,0))</f>
        <v>0</v>
      </c>
      <c r="AC445" s="24">
        <f t="shared" si="1230"/>
        <v>0</v>
      </c>
      <c r="AD445" s="24"/>
      <c r="AE445" s="24">
        <f t="shared" si="1034"/>
        <v>0</v>
      </c>
      <c r="AF445" s="63"/>
      <c r="AG445" s="24"/>
      <c r="AH445" s="24">
        <v>0</v>
      </c>
      <c r="AI445" s="24"/>
      <c r="AJ445" s="24">
        <f t="shared" si="1035"/>
        <v>0</v>
      </c>
      <c r="AK445" s="63"/>
      <c r="AL445" s="24"/>
      <c r="AM445" s="24">
        <v>0</v>
      </c>
      <c r="AN445" s="24"/>
      <c r="AO445" s="24">
        <f t="shared" si="1036"/>
        <v>0</v>
      </c>
      <c r="AP445" s="63"/>
      <c r="AQ445" s="24"/>
      <c r="AR445" s="24">
        <v>0</v>
      </c>
      <c r="AS445" s="24"/>
      <c r="AT445" s="24">
        <f t="shared" si="1037"/>
        <v>0</v>
      </c>
      <c r="AU445" s="63"/>
      <c r="AV445" s="24"/>
      <c r="AW445" s="24">
        <v>0</v>
      </c>
      <c r="AX445" s="36"/>
      <c r="AY445" s="24">
        <f t="shared" si="1038"/>
        <v>0</v>
      </c>
      <c r="AZ445" s="64"/>
    </row>
    <row r="446" spans="1:52" ht="12" customHeight="1" x14ac:dyDescent="0.3">
      <c r="A446" s="50">
        <v>393</v>
      </c>
      <c r="B446" s="50" t="s">
        <v>451</v>
      </c>
      <c r="C446" s="24"/>
      <c r="D446" s="24">
        <v>0</v>
      </c>
      <c r="E446" s="24"/>
      <c r="F446" s="24">
        <f t="shared" si="1027"/>
        <v>0</v>
      </c>
      <c r="G446" s="63"/>
      <c r="H446" s="24"/>
      <c r="I446" s="24">
        <v>3150</v>
      </c>
      <c r="J446" s="24"/>
      <c r="K446" s="24">
        <f t="shared" si="1028"/>
        <v>3150</v>
      </c>
      <c r="L446" s="63"/>
      <c r="M446" s="24">
        <f t="shared" ref="M446:N446" si="1231">INDEX($C446:$E446,1,MATCH(M$8,$C$8:$E$8,0))-INDEX($H446:$J446,1,MATCH(M$8,$H$8:$J$8,0))</f>
        <v>0</v>
      </c>
      <c r="N446" s="24">
        <f t="shared" si="1231"/>
        <v>-3150</v>
      </c>
      <c r="O446" s="24"/>
      <c r="P446" s="24">
        <f t="shared" si="1030"/>
        <v>-3150</v>
      </c>
      <c r="Q446" s="63"/>
      <c r="R446" s="24"/>
      <c r="S446" s="24">
        <v>280000</v>
      </c>
      <c r="T446" s="24"/>
      <c r="U446" s="24">
        <f t="shared" si="1031"/>
        <v>280000</v>
      </c>
      <c r="V446" s="63"/>
      <c r="W446" s="24"/>
      <c r="X446" s="24">
        <v>280000</v>
      </c>
      <c r="Y446" s="24"/>
      <c r="Z446" s="24">
        <f t="shared" si="1032"/>
        <v>280000</v>
      </c>
      <c r="AA446" s="63"/>
      <c r="AB446" s="24">
        <f t="shared" ref="AB446:AC446" si="1232">INDEX($R446:$T446,1,MATCH(AB$8,$R$8:$T$8,0))-INDEX($W446:$Y446,1,MATCH(AB$8,$W$8:$Y$8,0))</f>
        <v>0</v>
      </c>
      <c r="AC446" s="24">
        <f t="shared" si="1232"/>
        <v>0</v>
      </c>
      <c r="AD446" s="24"/>
      <c r="AE446" s="24">
        <f t="shared" si="1034"/>
        <v>0</v>
      </c>
      <c r="AF446" s="63"/>
      <c r="AG446" s="24"/>
      <c r="AH446" s="24">
        <v>280000</v>
      </c>
      <c r="AI446" s="24"/>
      <c r="AJ446" s="24">
        <f t="shared" si="1035"/>
        <v>280000</v>
      </c>
      <c r="AK446" s="63"/>
      <c r="AL446" s="24"/>
      <c r="AM446" s="24">
        <v>280000</v>
      </c>
      <c r="AN446" s="24"/>
      <c r="AO446" s="24">
        <f t="shared" si="1036"/>
        <v>280000</v>
      </c>
      <c r="AP446" s="63"/>
      <c r="AQ446" s="24"/>
      <c r="AR446" s="24">
        <v>280000</v>
      </c>
      <c r="AS446" s="24"/>
      <c r="AT446" s="24">
        <f t="shared" si="1037"/>
        <v>280000</v>
      </c>
      <c r="AU446" s="63"/>
      <c r="AV446" s="24"/>
      <c r="AW446" s="24">
        <v>280000</v>
      </c>
      <c r="AX446" s="36"/>
      <c r="AY446" s="24">
        <f t="shared" si="1038"/>
        <v>280000</v>
      </c>
      <c r="AZ446" s="64"/>
    </row>
    <row r="447" spans="1:52" ht="12" hidden="1" customHeight="1" x14ac:dyDescent="0.3">
      <c r="A447" s="50">
        <v>394</v>
      </c>
      <c r="B447" s="50" t="s">
        <v>453</v>
      </c>
      <c r="C447" s="24"/>
      <c r="D447" s="24">
        <v>0</v>
      </c>
      <c r="E447" s="24"/>
      <c r="F447" s="24">
        <f t="shared" si="1027"/>
        <v>0</v>
      </c>
      <c r="G447" s="63"/>
      <c r="H447" s="24"/>
      <c r="I447" s="24">
        <v>0</v>
      </c>
      <c r="J447" s="24"/>
      <c r="K447" s="24">
        <f t="shared" si="1028"/>
        <v>0</v>
      </c>
      <c r="L447" s="63"/>
      <c r="M447" s="24">
        <f t="shared" ref="M447:N447" si="1233">INDEX($C447:$E447,1,MATCH(M$8,$C$8:$E$8,0))-INDEX($H447:$J447,1,MATCH(M$8,$H$8:$J$8,0))</f>
        <v>0</v>
      </c>
      <c r="N447" s="24">
        <f t="shared" si="1233"/>
        <v>0</v>
      </c>
      <c r="O447" s="24"/>
      <c r="P447" s="24">
        <f t="shared" si="1030"/>
        <v>0</v>
      </c>
      <c r="Q447" s="63"/>
      <c r="R447" s="24"/>
      <c r="S447" s="24">
        <v>0</v>
      </c>
      <c r="T447" s="24"/>
      <c r="U447" s="24">
        <f t="shared" si="1031"/>
        <v>0</v>
      </c>
      <c r="V447" s="63"/>
      <c r="W447" s="24"/>
      <c r="X447" s="24">
        <v>0</v>
      </c>
      <c r="Y447" s="24"/>
      <c r="Z447" s="24">
        <f t="shared" si="1032"/>
        <v>0</v>
      </c>
      <c r="AA447" s="63"/>
      <c r="AB447" s="24">
        <f t="shared" ref="AB447:AC447" si="1234">INDEX($R447:$T447,1,MATCH(AB$8,$R$8:$T$8,0))-INDEX($W447:$Y447,1,MATCH(AB$8,$W$8:$Y$8,0))</f>
        <v>0</v>
      </c>
      <c r="AC447" s="24">
        <f t="shared" si="1234"/>
        <v>0</v>
      </c>
      <c r="AD447" s="24"/>
      <c r="AE447" s="24">
        <f t="shared" si="1034"/>
        <v>0</v>
      </c>
      <c r="AF447" s="63"/>
      <c r="AG447" s="24"/>
      <c r="AH447" s="24">
        <v>0</v>
      </c>
      <c r="AI447" s="24"/>
      <c r="AJ447" s="24">
        <f t="shared" si="1035"/>
        <v>0</v>
      </c>
      <c r="AK447" s="63"/>
      <c r="AL447" s="24"/>
      <c r="AM447" s="24">
        <v>0</v>
      </c>
      <c r="AN447" s="24"/>
      <c r="AO447" s="24">
        <f t="shared" si="1036"/>
        <v>0</v>
      </c>
      <c r="AP447" s="63"/>
      <c r="AQ447" s="24"/>
      <c r="AR447" s="24">
        <v>0</v>
      </c>
      <c r="AS447" s="24"/>
      <c r="AT447" s="24">
        <f t="shared" si="1037"/>
        <v>0</v>
      </c>
      <c r="AU447" s="63"/>
      <c r="AV447" s="24"/>
      <c r="AW447" s="24">
        <v>0</v>
      </c>
      <c r="AX447" s="36"/>
      <c r="AY447" s="24">
        <f t="shared" si="1038"/>
        <v>0</v>
      </c>
      <c r="AZ447" s="64"/>
    </row>
    <row r="448" spans="1:52" ht="12" hidden="1" customHeight="1" x14ac:dyDescent="0.3">
      <c r="A448" s="50">
        <v>399</v>
      </c>
      <c r="B448" s="50" t="s">
        <v>454</v>
      </c>
      <c r="C448" s="24"/>
      <c r="D448" s="24">
        <v>0</v>
      </c>
      <c r="E448" s="24"/>
      <c r="F448" s="24">
        <f t="shared" si="1027"/>
        <v>0</v>
      </c>
      <c r="G448" s="63"/>
      <c r="H448" s="24"/>
      <c r="I448" s="24">
        <v>0</v>
      </c>
      <c r="J448" s="24"/>
      <c r="K448" s="24">
        <f t="shared" si="1028"/>
        <v>0</v>
      </c>
      <c r="L448" s="63"/>
      <c r="M448" s="24">
        <f t="shared" ref="M448:N448" si="1235">INDEX($C448:$E448,1,MATCH(M$8,$C$8:$E$8,0))-INDEX($H448:$J448,1,MATCH(M$8,$H$8:$J$8,0))</f>
        <v>0</v>
      </c>
      <c r="N448" s="24">
        <f t="shared" si="1235"/>
        <v>0</v>
      </c>
      <c r="O448" s="24"/>
      <c r="P448" s="24">
        <f t="shared" si="1030"/>
        <v>0</v>
      </c>
      <c r="Q448" s="63"/>
      <c r="R448" s="24"/>
      <c r="S448" s="24">
        <v>0</v>
      </c>
      <c r="T448" s="24"/>
      <c r="U448" s="24">
        <f t="shared" si="1031"/>
        <v>0</v>
      </c>
      <c r="V448" s="63"/>
      <c r="W448" s="24"/>
      <c r="X448" s="24">
        <v>0</v>
      </c>
      <c r="Y448" s="24"/>
      <c r="Z448" s="24">
        <f t="shared" si="1032"/>
        <v>0</v>
      </c>
      <c r="AA448" s="63"/>
      <c r="AB448" s="24">
        <f t="shared" ref="AB448:AC448" si="1236">INDEX($R448:$T448,1,MATCH(AB$8,$R$8:$T$8,0))-INDEX($W448:$Y448,1,MATCH(AB$8,$W$8:$Y$8,0))</f>
        <v>0</v>
      </c>
      <c r="AC448" s="24">
        <f t="shared" si="1236"/>
        <v>0</v>
      </c>
      <c r="AD448" s="24"/>
      <c r="AE448" s="24">
        <f t="shared" si="1034"/>
        <v>0</v>
      </c>
      <c r="AF448" s="63"/>
      <c r="AG448" s="24"/>
      <c r="AH448" s="24">
        <v>0</v>
      </c>
      <c r="AI448" s="24"/>
      <c r="AJ448" s="24">
        <f t="shared" si="1035"/>
        <v>0</v>
      </c>
      <c r="AK448" s="63"/>
      <c r="AL448" s="24"/>
      <c r="AM448" s="24">
        <v>0</v>
      </c>
      <c r="AN448" s="24"/>
      <c r="AO448" s="24">
        <f t="shared" si="1036"/>
        <v>0</v>
      </c>
      <c r="AP448" s="63"/>
      <c r="AQ448" s="24"/>
      <c r="AR448" s="24">
        <v>0</v>
      </c>
      <c r="AS448" s="24"/>
      <c r="AT448" s="24">
        <f t="shared" si="1037"/>
        <v>0</v>
      </c>
      <c r="AU448" s="63"/>
      <c r="AV448" s="24"/>
      <c r="AW448" s="24">
        <v>0</v>
      </c>
      <c r="AX448" s="36"/>
      <c r="AY448" s="24">
        <f t="shared" si="1038"/>
        <v>0</v>
      </c>
      <c r="AZ448" s="64"/>
    </row>
    <row r="449" spans="1:52" ht="12" hidden="1" customHeight="1" x14ac:dyDescent="0.3">
      <c r="A449" s="50">
        <v>399.1</v>
      </c>
      <c r="B449" s="50" t="s">
        <v>455</v>
      </c>
      <c r="C449" s="24"/>
      <c r="D449" s="24">
        <v>0</v>
      </c>
      <c r="E449" s="24"/>
      <c r="F449" s="24">
        <f t="shared" si="1027"/>
        <v>0</v>
      </c>
      <c r="G449" s="63"/>
      <c r="H449" s="24"/>
      <c r="I449" s="24">
        <v>0</v>
      </c>
      <c r="J449" s="24"/>
      <c r="K449" s="24">
        <f t="shared" si="1028"/>
        <v>0</v>
      </c>
      <c r="L449" s="63"/>
      <c r="M449" s="24">
        <f t="shared" ref="M449:N449" si="1237">INDEX($C449:$E449,1,MATCH(M$8,$C$8:$E$8,0))-INDEX($H449:$J449,1,MATCH(M$8,$H$8:$J$8,0))</f>
        <v>0</v>
      </c>
      <c r="N449" s="24">
        <f t="shared" si="1237"/>
        <v>0</v>
      </c>
      <c r="O449" s="24"/>
      <c r="P449" s="24">
        <f t="shared" si="1030"/>
        <v>0</v>
      </c>
      <c r="Q449" s="63"/>
      <c r="R449" s="24"/>
      <c r="S449" s="24">
        <v>0</v>
      </c>
      <c r="T449" s="24"/>
      <c r="U449" s="24">
        <f t="shared" si="1031"/>
        <v>0</v>
      </c>
      <c r="V449" s="63"/>
      <c r="W449" s="24"/>
      <c r="X449" s="24">
        <v>0</v>
      </c>
      <c r="Y449" s="24"/>
      <c r="Z449" s="24">
        <f t="shared" si="1032"/>
        <v>0</v>
      </c>
      <c r="AA449" s="63"/>
      <c r="AB449" s="24">
        <f t="shared" ref="AB449:AC449" si="1238">INDEX($R449:$T449,1,MATCH(AB$8,$R$8:$T$8,0))-INDEX($W449:$Y449,1,MATCH(AB$8,$W$8:$Y$8,0))</f>
        <v>0</v>
      </c>
      <c r="AC449" s="24">
        <f t="shared" si="1238"/>
        <v>0</v>
      </c>
      <c r="AD449" s="24"/>
      <c r="AE449" s="24">
        <f t="shared" si="1034"/>
        <v>0</v>
      </c>
      <c r="AF449" s="63"/>
      <c r="AG449" s="24"/>
      <c r="AH449" s="24">
        <v>0</v>
      </c>
      <c r="AI449" s="24"/>
      <c r="AJ449" s="24">
        <f t="shared" si="1035"/>
        <v>0</v>
      </c>
      <c r="AK449" s="63"/>
      <c r="AL449" s="24"/>
      <c r="AM449" s="24">
        <v>0</v>
      </c>
      <c r="AN449" s="24"/>
      <c r="AO449" s="24">
        <f t="shared" si="1036"/>
        <v>0</v>
      </c>
      <c r="AP449" s="63"/>
      <c r="AQ449" s="24"/>
      <c r="AR449" s="24">
        <v>0</v>
      </c>
      <c r="AS449" s="24"/>
      <c r="AT449" s="24">
        <f t="shared" si="1037"/>
        <v>0</v>
      </c>
      <c r="AU449" s="63"/>
      <c r="AV449" s="24"/>
      <c r="AW449" s="24">
        <v>0</v>
      </c>
      <c r="AX449" s="36"/>
      <c r="AY449" s="24">
        <f t="shared" si="1038"/>
        <v>0</v>
      </c>
      <c r="AZ449" s="64"/>
    </row>
    <row r="450" spans="1:52" ht="12" customHeight="1" x14ac:dyDescent="0.3">
      <c r="A450" s="50">
        <v>399.2</v>
      </c>
      <c r="B450" s="50" t="s">
        <v>456</v>
      </c>
      <c r="C450" s="24"/>
      <c r="D450" s="24">
        <v>36000</v>
      </c>
      <c r="E450" s="24"/>
      <c r="F450" s="24">
        <f t="shared" si="1027"/>
        <v>36000</v>
      </c>
      <c r="G450" s="63"/>
      <c r="H450" s="24"/>
      <c r="I450" s="24">
        <v>36000</v>
      </c>
      <c r="J450" s="24"/>
      <c r="K450" s="24">
        <f t="shared" si="1028"/>
        <v>36000</v>
      </c>
      <c r="L450" s="63"/>
      <c r="M450" s="24">
        <f t="shared" ref="M450:N450" si="1239">INDEX($C450:$E450,1,MATCH(M$8,$C$8:$E$8,0))-INDEX($H450:$J450,1,MATCH(M$8,$H$8:$J$8,0))</f>
        <v>0</v>
      </c>
      <c r="N450" s="24">
        <f t="shared" si="1239"/>
        <v>0</v>
      </c>
      <c r="O450" s="24"/>
      <c r="P450" s="24">
        <f t="shared" si="1030"/>
        <v>0</v>
      </c>
      <c r="Q450" s="63"/>
      <c r="R450" s="24"/>
      <c r="S450" s="24">
        <v>36000</v>
      </c>
      <c r="T450" s="24"/>
      <c r="U450" s="24">
        <f t="shared" si="1031"/>
        <v>36000</v>
      </c>
      <c r="V450" s="63"/>
      <c r="W450" s="24"/>
      <c r="X450" s="24">
        <v>24000</v>
      </c>
      <c r="Y450" s="24"/>
      <c r="Z450" s="24">
        <f t="shared" si="1032"/>
        <v>24000</v>
      </c>
      <c r="AA450" s="63"/>
      <c r="AB450" s="24">
        <f t="shared" ref="AB450:AC450" si="1240">INDEX($R450:$T450,1,MATCH(AB$8,$R$8:$T$8,0))-INDEX($W450:$Y450,1,MATCH(AB$8,$W$8:$Y$8,0))</f>
        <v>0</v>
      </c>
      <c r="AC450" s="24">
        <f t="shared" si="1240"/>
        <v>12000</v>
      </c>
      <c r="AD450" s="24"/>
      <c r="AE450" s="24">
        <f t="shared" si="1034"/>
        <v>12000</v>
      </c>
      <c r="AF450" s="63"/>
      <c r="AG450" s="24"/>
      <c r="AH450" s="24">
        <v>24000</v>
      </c>
      <c r="AI450" s="24"/>
      <c r="AJ450" s="24">
        <f t="shared" si="1035"/>
        <v>24000</v>
      </c>
      <c r="AK450" s="63"/>
      <c r="AL450" s="24"/>
      <c r="AM450" s="24">
        <v>24000</v>
      </c>
      <c r="AN450" s="24"/>
      <c r="AO450" s="24">
        <f t="shared" si="1036"/>
        <v>24000</v>
      </c>
      <c r="AP450" s="63"/>
      <c r="AQ450" s="24"/>
      <c r="AR450" s="24">
        <v>24000</v>
      </c>
      <c r="AS450" s="24"/>
      <c r="AT450" s="24">
        <f t="shared" si="1037"/>
        <v>24000</v>
      </c>
      <c r="AU450" s="63"/>
      <c r="AV450" s="24"/>
      <c r="AW450" s="24">
        <v>24000</v>
      </c>
      <c r="AX450" s="36"/>
      <c r="AY450" s="24">
        <f t="shared" si="1038"/>
        <v>24000</v>
      </c>
      <c r="AZ450" s="64"/>
    </row>
    <row r="451" spans="1:52" ht="12" hidden="1" customHeight="1" x14ac:dyDescent="0.3">
      <c r="A451" s="50">
        <v>399.3</v>
      </c>
      <c r="B451" s="50" t="s">
        <v>458</v>
      </c>
      <c r="C451" s="24"/>
      <c r="D451" s="24">
        <v>0</v>
      </c>
      <c r="E451" s="24"/>
      <c r="F451" s="24">
        <f t="shared" si="1027"/>
        <v>0</v>
      </c>
      <c r="G451" s="63"/>
      <c r="H451" s="24"/>
      <c r="I451" s="24">
        <v>0</v>
      </c>
      <c r="J451" s="24"/>
      <c r="K451" s="24">
        <f t="shared" si="1028"/>
        <v>0</v>
      </c>
      <c r="L451" s="63"/>
      <c r="M451" s="24">
        <f t="shared" ref="M451:N451" si="1241">INDEX($C451:$E451,1,MATCH(M$8,$C$8:$E$8,0))-INDEX($H451:$J451,1,MATCH(M$8,$H$8:$J$8,0))</f>
        <v>0</v>
      </c>
      <c r="N451" s="24">
        <f t="shared" si="1241"/>
        <v>0</v>
      </c>
      <c r="O451" s="24"/>
      <c r="P451" s="24">
        <f t="shared" si="1030"/>
        <v>0</v>
      </c>
      <c r="Q451" s="63"/>
      <c r="R451" s="24"/>
      <c r="S451" s="24">
        <v>0</v>
      </c>
      <c r="T451" s="24"/>
      <c r="U451" s="24">
        <f t="shared" si="1031"/>
        <v>0</v>
      </c>
      <c r="V451" s="63"/>
      <c r="W451" s="24"/>
      <c r="X451" s="24">
        <v>0</v>
      </c>
      <c r="Y451" s="24"/>
      <c r="Z451" s="24">
        <f t="shared" si="1032"/>
        <v>0</v>
      </c>
      <c r="AA451" s="63"/>
      <c r="AB451" s="24">
        <f t="shared" ref="AB451:AC451" si="1242">INDEX($R451:$T451,1,MATCH(AB$8,$R$8:$T$8,0))-INDEX($W451:$Y451,1,MATCH(AB$8,$W$8:$Y$8,0))</f>
        <v>0</v>
      </c>
      <c r="AC451" s="24">
        <f t="shared" si="1242"/>
        <v>0</v>
      </c>
      <c r="AD451" s="24"/>
      <c r="AE451" s="24">
        <f t="shared" si="1034"/>
        <v>0</v>
      </c>
      <c r="AF451" s="63"/>
      <c r="AG451" s="24"/>
      <c r="AH451" s="24">
        <v>0</v>
      </c>
      <c r="AI451" s="24"/>
      <c r="AJ451" s="24">
        <f t="shared" si="1035"/>
        <v>0</v>
      </c>
      <c r="AK451" s="63"/>
      <c r="AL451" s="24"/>
      <c r="AM451" s="24">
        <v>0</v>
      </c>
      <c r="AN451" s="24"/>
      <c r="AO451" s="24">
        <f t="shared" si="1036"/>
        <v>0</v>
      </c>
      <c r="AP451" s="63"/>
      <c r="AQ451" s="24"/>
      <c r="AR451" s="24">
        <v>0</v>
      </c>
      <c r="AS451" s="24"/>
      <c r="AT451" s="24">
        <f t="shared" si="1037"/>
        <v>0</v>
      </c>
      <c r="AU451" s="63"/>
      <c r="AV451" s="24"/>
      <c r="AW451" s="24">
        <v>0</v>
      </c>
      <c r="AX451" s="36"/>
      <c r="AY451" s="24">
        <f t="shared" si="1038"/>
        <v>0</v>
      </c>
      <c r="AZ451" s="64"/>
    </row>
    <row r="452" spans="1:52" ht="12" hidden="1" customHeight="1" x14ac:dyDescent="0.3">
      <c r="A452" s="50">
        <v>399.4</v>
      </c>
      <c r="B452" s="50" t="s">
        <v>459</v>
      </c>
      <c r="C452" s="24"/>
      <c r="D452" s="24">
        <v>0</v>
      </c>
      <c r="E452" s="24"/>
      <c r="F452" s="24">
        <f t="shared" si="1027"/>
        <v>0</v>
      </c>
      <c r="G452" s="63"/>
      <c r="H452" s="24"/>
      <c r="I452" s="24">
        <v>0</v>
      </c>
      <c r="J452" s="24"/>
      <c r="K452" s="24">
        <f t="shared" si="1028"/>
        <v>0</v>
      </c>
      <c r="L452" s="63"/>
      <c r="M452" s="24">
        <f t="shared" ref="M452:N452" si="1243">INDEX($C452:$E452,1,MATCH(M$8,$C$8:$E$8,0))-INDEX($H452:$J452,1,MATCH(M$8,$H$8:$J$8,0))</f>
        <v>0</v>
      </c>
      <c r="N452" s="24">
        <f t="shared" si="1243"/>
        <v>0</v>
      </c>
      <c r="O452" s="24"/>
      <c r="P452" s="24">
        <f t="shared" si="1030"/>
        <v>0</v>
      </c>
      <c r="Q452" s="63"/>
      <c r="R452" s="24"/>
      <c r="S452" s="24">
        <v>0</v>
      </c>
      <c r="T452" s="24"/>
      <c r="U452" s="24">
        <f t="shared" si="1031"/>
        <v>0</v>
      </c>
      <c r="V452" s="63"/>
      <c r="W452" s="24"/>
      <c r="X452" s="24">
        <v>0</v>
      </c>
      <c r="Y452" s="24"/>
      <c r="Z452" s="24">
        <f t="shared" si="1032"/>
        <v>0</v>
      </c>
      <c r="AA452" s="63"/>
      <c r="AB452" s="24">
        <f t="shared" ref="AB452:AC452" si="1244">INDEX($R452:$T452,1,MATCH(AB$8,$R$8:$T$8,0))-INDEX($W452:$Y452,1,MATCH(AB$8,$W$8:$Y$8,0))</f>
        <v>0</v>
      </c>
      <c r="AC452" s="24">
        <f t="shared" si="1244"/>
        <v>0</v>
      </c>
      <c r="AD452" s="24"/>
      <c r="AE452" s="24">
        <f t="shared" si="1034"/>
        <v>0</v>
      </c>
      <c r="AF452" s="63"/>
      <c r="AG452" s="24"/>
      <c r="AH452" s="24">
        <v>0</v>
      </c>
      <c r="AI452" s="24"/>
      <c r="AJ452" s="24">
        <f t="shared" si="1035"/>
        <v>0</v>
      </c>
      <c r="AK452" s="63"/>
      <c r="AL452" s="24"/>
      <c r="AM452" s="24">
        <v>0</v>
      </c>
      <c r="AN452" s="24"/>
      <c r="AO452" s="24">
        <f t="shared" si="1036"/>
        <v>0</v>
      </c>
      <c r="AP452" s="63"/>
      <c r="AQ452" s="24"/>
      <c r="AR452" s="24">
        <v>0</v>
      </c>
      <c r="AS452" s="24"/>
      <c r="AT452" s="24">
        <f t="shared" si="1037"/>
        <v>0</v>
      </c>
      <c r="AU452" s="63"/>
      <c r="AV452" s="24"/>
      <c r="AW452" s="24">
        <v>0</v>
      </c>
      <c r="AX452" s="36"/>
      <c r="AY452" s="24">
        <f t="shared" si="1038"/>
        <v>0</v>
      </c>
      <c r="AZ452" s="64"/>
    </row>
    <row r="453" spans="1:52" ht="12" hidden="1" customHeight="1" x14ac:dyDescent="0.3">
      <c r="A453" s="50">
        <v>399.5</v>
      </c>
      <c r="B453" s="50" t="s">
        <v>460</v>
      </c>
      <c r="C453" s="24"/>
      <c r="D453" s="24">
        <v>0</v>
      </c>
      <c r="E453" s="24"/>
      <c r="F453" s="24">
        <f t="shared" si="1027"/>
        <v>0</v>
      </c>
      <c r="G453" s="63"/>
      <c r="H453" s="24"/>
      <c r="I453" s="24">
        <v>0</v>
      </c>
      <c r="J453" s="24"/>
      <c r="K453" s="24">
        <f t="shared" si="1028"/>
        <v>0</v>
      </c>
      <c r="L453" s="63"/>
      <c r="M453" s="24">
        <f t="shared" ref="M453:N453" si="1245">INDEX($C453:$E453,1,MATCH(M$8,$C$8:$E$8,0))-INDEX($H453:$J453,1,MATCH(M$8,$H$8:$J$8,0))</f>
        <v>0</v>
      </c>
      <c r="N453" s="24">
        <f t="shared" si="1245"/>
        <v>0</v>
      </c>
      <c r="O453" s="24"/>
      <c r="P453" s="24">
        <f t="shared" si="1030"/>
        <v>0</v>
      </c>
      <c r="Q453" s="63"/>
      <c r="R453" s="24"/>
      <c r="S453" s="24">
        <v>0</v>
      </c>
      <c r="T453" s="24"/>
      <c r="U453" s="24">
        <f t="shared" si="1031"/>
        <v>0</v>
      </c>
      <c r="V453" s="63"/>
      <c r="W453" s="24"/>
      <c r="X453" s="24">
        <v>0</v>
      </c>
      <c r="Y453" s="24"/>
      <c r="Z453" s="24">
        <f t="shared" si="1032"/>
        <v>0</v>
      </c>
      <c r="AA453" s="63"/>
      <c r="AB453" s="24">
        <f t="shared" ref="AB453:AC453" si="1246">INDEX($R453:$T453,1,MATCH(AB$8,$R$8:$T$8,0))-INDEX($W453:$Y453,1,MATCH(AB$8,$W$8:$Y$8,0))</f>
        <v>0</v>
      </c>
      <c r="AC453" s="24">
        <f t="shared" si="1246"/>
        <v>0</v>
      </c>
      <c r="AD453" s="24"/>
      <c r="AE453" s="24">
        <f t="shared" si="1034"/>
        <v>0</v>
      </c>
      <c r="AF453" s="63"/>
      <c r="AG453" s="24"/>
      <c r="AH453" s="24">
        <v>0</v>
      </c>
      <c r="AI453" s="24"/>
      <c r="AJ453" s="24">
        <f t="shared" si="1035"/>
        <v>0</v>
      </c>
      <c r="AK453" s="63"/>
      <c r="AL453" s="24"/>
      <c r="AM453" s="24">
        <v>0</v>
      </c>
      <c r="AN453" s="24"/>
      <c r="AO453" s="24">
        <f t="shared" si="1036"/>
        <v>0</v>
      </c>
      <c r="AP453" s="63"/>
      <c r="AQ453" s="24"/>
      <c r="AR453" s="24">
        <v>0</v>
      </c>
      <c r="AS453" s="24"/>
      <c r="AT453" s="24">
        <f t="shared" si="1037"/>
        <v>0</v>
      </c>
      <c r="AU453" s="63"/>
      <c r="AV453" s="24"/>
      <c r="AW453" s="24">
        <v>0</v>
      </c>
      <c r="AX453" s="36"/>
      <c r="AY453" s="24">
        <f t="shared" si="1038"/>
        <v>0</v>
      </c>
      <c r="AZ453" s="64"/>
    </row>
    <row r="454" spans="1:52" ht="12" hidden="1" customHeight="1" x14ac:dyDescent="0.3">
      <c r="A454" s="50"/>
      <c r="B454" s="50"/>
      <c r="C454" s="24"/>
      <c r="D454" s="24"/>
      <c r="E454" s="24"/>
      <c r="F454" s="24"/>
      <c r="G454" s="63"/>
      <c r="H454" s="24"/>
      <c r="I454" s="24"/>
      <c r="J454" s="24"/>
      <c r="K454" s="24"/>
      <c r="L454" s="63"/>
      <c r="M454" s="24"/>
      <c r="N454" s="24"/>
      <c r="O454" s="24"/>
      <c r="P454" s="24"/>
      <c r="Q454" s="63"/>
      <c r="R454" s="24"/>
      <c r="S454" s="24"/>
      <c r="T454" s="24"/>
      <c r="U454" s="24"/>
      <c r="V454" s="63"/>
      <c r="W454" s="24"/>
      <c r="X454" s="24"/>
      <c r="Y454" s="24"/>
      <c r="Z454" s="24"/>
      <c r="AA454" s="63"/>
      <c r="AB454" s="24"/>
      <c r="AC454" s="24"/>
      <c r="AD454" s="24"/>
      <c r="AE454" s="24"/>
      <c r="AF454" s="63"/>
      <c r="AG454" s="24"/>
      <c r="AH454" s="24"/>
      <c r="AI454" s="24"/>
      <c r="AJ454" s="24"/>
      <c r="AK454" s="63"/>
      <c r="AL454" s="24"/>
      <c r="AM454" s="24"/>
      <c r="AN454" s="24"/>
      <c r="AO454" s="24"/>
      <c r="AP454" s="63"/>
      <c r="AQ454" s="24"/>
      <c r="AR454" s="24"/>
      <c r="AS454" s="24"/>
      <c r="AT454" s="24"/>
      <c r="AU454" s="63"/>
      <c r="AV454" s="24"/>
      <c r="AW454" s="24"/>
      <c r="AX454" s="36"/>
      <c r="AY454" s="24"/>
      <c r="AZ454" s="64"/>
    </row>
    <row r="455" spans="1:52" ht="12" customHeight="1" x14ac:dyDescent="0.3">
      <c r="A455" s="48"/>
      <c r="B455" s="49" t="s">
        <v>461</v>
      </c>
      <c r="C455" s="53">
        <f t="shared" ref="C455:D455" si="1247">SUM(C349:C454)</f>
        <v>0</v>
      </c>
      <c r="D455" s="53">
        <f t="shared" si="1247"/>
        <v>563849.00553553971</v>
      </c>
      <c r="E455" s="53"/>
      <c r="F455" s="53">
        <f>SUM(C455:E455)</f>
        <v>563849.00553553971</v>
      </c>
      <c r="G455" s="79"/>
      <c r="H455" s="53">
        <f t="shared" ref="H455:I455" si="1248">SUM(H349:H454)</f>
        <v>0</v>
      </c>
      <c r="I455" s="53">
        <f t="shared" si="1248"/>
        <v>591894.48967532429</v>
      </c>
      <c r="J455" s="53"/>
      <c r="K455" s="53">
        <f>SUM(H455:J455)</f>
        <v>591894.48967532429</v>
      </c>
      <c r="L455" s="79"/>
      <c r="M455" s="53">
        <f t="shared" ref="M455:N455" si="1249">INDEX($C455:$E455,1,MATCH(M$8,$C$8:$E$8,0))-INDEX($H455:$J455,1,MATCH(M$8,$H$8:$J$8,0))</f>
        <v>0</v>
      </c>
      <c r="N455" s="53">
        <f t="shared" si="1249"/>
        <v>-28045.484139784588</v>
      </c>
      <c r="O455" s="53"/>
      <c r="P455" s="53">
        <f>SUM(M455:O455)</f>
        <v>-28045.484139784588</v>
      </c>
      <c r="Q455" s="79"/>
      <c r="R455" s="53">
        <f t="shared" ref="R455:S455" si="1250">SUM(R349:R454)</f>
        <v>0</v>
      </c>
      <c r="S455" s="53">
        <f t="shared" si="1250"/>
        <v>1241975.953571429</v>
      </c>
      <c r="T455" s="53"/>
      <c r="U455" s="53">
        <f>SUM(R455:T455)</f>
        <v>1241975.953571429</v>
      </c>
      <c r="V455" s="79"/>
      <c r="W455" s="53">
        <f t="shared" ref="W455:X455" si="1251">SUM(W349:W454)</f>
        <v>0</v>
      </c>
      <c r="X455" s="53">
        <f t="shared" si="1251"/>
        <v>1336085.5095020407</v>
      </c>
      <c r="Y455" s="53"/>
      <c r="Z455" s="53">
        <f>SUM(W455:Y455)</f>
        <v>1336085.5095020407</v>
      </c>
      <c r="AA455" s="79"/>
      <c r="AB455" s="53">
        <f t="shared" ref="AB455:AC455" si="1252">INDEX($R455:$T455,1,MATCH(AB$8,$R$8:$T$8,0))-INDEX($W455:$Y455,1,MATCH(AB$8,$W$8:$Y$8,0))</f>
        <v>0</v>
      </c>
      <c r="AC455" s="53">
        <f t="shared" si="1252"/>
        <v>-94109.555930611677</v>
      </c>
      <c r="AD455" s="53"/>
      <c r="AE455" s="53">
        <f>SUM(AB455:AD455)</f>
        <v>-94109.555930611677</v>
      </c>
      <c r="AF455" s="79"/>
      <c r="AG455" s="53">
        <f t="shared" ref="AG455:AH455" si="1253">SUM(AG349:AG454)</f>
        <v>0</v>
      </c>
      <c r="AH455" s="53">
        <f t="shared" si="1253"/>
        <v>1243783.0095020407</v>
      </c>
      <c r="AI455" s="53"/>
      <c r="AJ455" s="53">
        <f>SUM(AG455:AI455)</f>
        <v>1243783.0095020407</v>
      </c>
      <c r="AK455" s="79"/>
      <c r="AL455" s="53">
        <f t="shared" ref="AL455:AM455" si="1254">SUM(AL349:AL454)</f>
        <v>0</v>
      </c>
      <c r="AM455" s="53">
        <f t="shared" si="1254"/>
        <v>1247665.3845020407</v>
      </c>
      <c r="AN455" s="53"/>
      <c r="AO455" s="53">
        <f>SUM(AL455:AN455)</f>
        <v>1247665.3845020407</v>
      </c>
      <c r="AP455" s="79"/>
      <c r="AQ455" s="53">
        <f t="shared" ref="AQ455:AR455" si="1255">SUM(AQ349:AQ454)</f>
        <v>0</v>
      </c>
      <c r="AR455" s="53">
        <f t="shared" si="1255"/>
        <v>1251741.8782520406</v>
      </c>
      <c r="AS455" s="53"/>
      <c r="AT455" s="53">
        <f>SUM(AQ455:AS455)</f>
        <v>1251741.8782520406</v>
      </c>
      <c r="AU455" s="79"/>
      <c r="AV455" s="53">
        <f t="shared" ref="AV455:AW455" si="1256">SUM(AV349:AV454)</f>
        <v>0</v>
      </c>
      <c r="AW455" s="53">
        <f t="shared" si="1256"/>
        <v>1256022.1966895408</v>
      </c>
      <c r="AX455" s="80"/>
      <c r="AY455" s="53">
        <f>SUM(AV455:AX455)</f>
        <v>1256022.1966895408</v>
      </c>
      <c r="AZ455" s="81"/>
    </row>
    <row r="456" spans="1:52" ht="12" customHeight="1" x14ac:dyDescent="0.3">
      <c r="A456" s="48"/>
      <c r="B456" s="50"/>
      <c r="C456" s="24"/>
      <c r="D456" s="24"/>
      <c r="E456" s="24"/>
      <c r="F456" s="24"/>
      <c r="G456" s="63"/>
      <c r="H456" s="24"/>
      <c r="I456" s="24"/>
      <c r="J456" s="24"/>
      <c r="K456" s="24"/>
      <c r="L456" s="63"/>
      <c r="M456" s="24"/>
      <c r="N456" s="24"/>
      <c r="O456" s="24"/>
      <c r="P456" s="24"/>
      <c r="Q456" s="63"/>
      <c r="R456" s="24"/>
      <c r="S456" s="24"/>
      <c r="T456" s="24"/>
      <c r="U456" s="24"/>
      <c r="V456" s="63"/>
      <c r="W456" s="24"/>
      <c r="X456" s="24"/>
      <c r="Y456" s="24"/>
      <c r="Z456" s="24"/>
      <c r="AA456" s="63"/>
      <c r="AB456" s="24"/>
      <c r="AC456" s="24"/>
      <c r="AD456" s="24"/>
      <c r="AE456" s="24"/>
      <c r="AF456" s="63"/>
      <c r="AG456" s="24"/>
      <c r="AH456" s="24"/>
      <c r="AI456" s="24"/>
      <c r="AJ456" s="24"/>
      <c r="AK456" s="63"/>
      <c r="AL456" s="24"/>
      <c r="AM456" s="24"/>
      <c r="AN456" s="24"/>
      <c r="AO456" s="24"/>
      <c r="AP456" s="63"/>
      <c r="AQ456" s="24"/>
      <c r="AR456" s="24"/>
      <c r="AS456" s="24"/>
      <c r="AT456" s="24"/>
      <c r="AU456" s="63"/>
      <c r="AV456" s="24"/>
      <c r="AW456" s="24"/>
      <c r="AX456" s="36"/>
      <c r="AY456" s="24"/>
      <c r="AZ456" s="64"/>
    </row>
    <row r="457" spans="1:52" ht="12" customHeight="1" x14ac:dyDescent="0.3">
      <c r="A457" s="49" t="s">
        <v>29</v>
      </c>
      <c r="B457" s="20"/>
      <c r="C457" s="24"/>
      <c r="D457" s="24"/>
      <c r="E457" s="24"/>
      <c r="F457" s="24"/>
      <c r="G457" s="63"/>
      <c r="H457" s="24"/>
      <c r="I457" s="24"/>
      <c r="J457" s="24"/>
      <c r="K457" s="24"/>
      <c r="L457" s="63"/>
      <c r="M457" s="24"/>
      <c r="N457" s="24"/>
      <c r="O457" s="24"/>
      <c r="P457" s="24"/>
      <c r="Q457" s="63"/>
      <c r="R457" s="24"/>
      <c r="S457" s="24"/>
      <c r="T457" s="24"/>
      <c r="U457" s="24"/>
      <c r="V457" s="63"/>
      <c r="W457" s="24"/>
      <c r="X457" s="24"/>
      <c r="Y457" s="24"/>
      <c r="Z457" s="24"/>
      <c r="AA457" s="63"/>
      <c r="AB457" s="24"/>
      <c r="AC457" s="24"/>
      <c r="AD457" s="24"/>
      <c r="AE457" s="24"/>
      <c r="AF457" s="63"/>
      <c r="AG457" s="24"/>
      <c r="AH457" s="24"/>
      <c r="AI457" s="24"/>
      <c r="AJ457" s="24"/>
      <c r="AK457" s="63"/>
      <c r="AL457" s="24"/>
      <c r="AM457" s="24"/>
      <c r="AN457" s="24"/>
      <c r="AO457" s="24"/>
      <c r="AP457" s="63"/>
      <c r="AQ457" s="24"/>
      <c r="AR457" s="24"/>
      <c r="AS457" s="24"/>
      <c r="AT457" s="24"/>
      <c r="AU457" s="63"/>
      <c r="AV457" s="24"/>
      <c r="AW457" s="24"/>
      <c r="AX457" s="36"/>
      <c r="AY457" s="24"/>
      <c r="AZ457" s="64"/>
    </row>
    <row r="458" spans="1:52" ht="12" hidden="1" customHeight="1" x14ac:dyDescent="0.3">
      <c r="A458" s="50" t="s">
        <v>74</v>
      </c>
      <c r="B458" s="50"/>
      <c r="C458" s="24"/>
      <c r="D458" s="24"/>
      <c r="E458" s="24"/>
      <c r="F458" s="24">
        <f t="shared" ref="F458:F530" si="1257">SUM(C458:E458)</f>
        <v>0</v>
      </c>
      <c r="G458" s="63"/>
      <c r="H458" s="24"/>
      <c r="I458" s="24"/>
      <c r="J458" s="24"/>
      <c r="K458" s="24">
        <f t="shared" ref="K458:K530" si="1258">SUM(H458:J458)</f>
        <v>0</v>
      </c>
      <c r="L458" s="63"/>
      <c r="M458" s="24">
        <f t="shared" ref="M458:N458" si="1259">INDEX($C458:$E458,1,MATCH(M$8,$C$8:$E$8,0))-INDEX($H458:$J458,1,MATCH(M$8,$H$8:$J$8,0))</f>
        <v>0</v>
      </c>
      <c r="N458" s="24">
        <f t="shared" si="1259"/>
        <v>0</v>
      </c>
      <c r="O458" s="24"/>
      <c r="P458" s="24">
        <f t="shared" ref="P458:P530" si="1260">SUM(M458:O458)</f>
        <v>0</v>
      </c>
      <c r="Q458" s="63"/>
      <c r="R458" s="24"/>
      <c r="S458" s="24"/>
      <c r="T458" s="24"/>
      <c r="U458" s="24">
        <f t="shared" ref="U458:U530" si="1261">SUM(R458:T458)</f>
        <v>0</v>
      </c>
      <c r="V458" s="63"/>
      <c r="W458" s="24"/>
      <c r="X458" s="24"/>
      <c r="Y458" s="24"/>
      <c r="Z458" s="24">
        <f t="shared" ref="Z458:Z530" si="1262">SUM(W458:Y458)</f>
        <v>0</v>
      </c>
      <c r="AA458" s="63"/>
      <c r="AB458" s="24">
        <f t="shared" ref="AB458:AC458" si="1263">INDEX($R458:$T458,1,MATCH(AB$8,$R$8:$T$8,0))-INDEX($W458:$Y458,1,MATCH(AB$8,$W$8:$Y$8,0))</f>
        <v>0</v>
      </c>
      <c r="AC458" s="24">
        <f t="shared" si="1263"/>
        <v>0</v>
      </c>
      <c r="AD458" s="24"/>
      <c r="AE458" s="24">
        <f t="shared" ref="AE458:AE530" si="1264">SUM(AB458:AD458)</f>
        <v>0</v>
      </c>
      <c r="AF458" s="63"/>
      <c r="AG458" s="24"/>
      <c r="AH458" s="24"/>
      <c r="AI458" s="24"/>
      <c r="AJ458" s="24">
        <f t="shared" ref="AJ458:AJ530" si="1265">SUM(AG458:AI458)</f>
        <v>0</v>
      </c>
      <c r="AK458" s="63"/>
      <c r="AL458" s="24"/>
      <c r="AM458" s="24"/>
      <c r="AN458" s="24"/>
      <c r="AO458" s="24">
        <f t="shared" ref="AO458:AO530" si="1266">SUM(AL458:AN458)</f>
        <v>0</v>
      </c>
      <c r="AP458" s="63"/>
      <c r="AQ458" s="24"/>
      <c r="AR458" s="24"/>
      <c r="AS458" s="24"/>
      <c r="AT458" s="24">
        <f t="shared" ref="AT458:AT530" si="1267">SUM(AQ458:AS458)</f>
        <v>0</v>
      </c>
      <c r="AU458" s="63"/>
      <c r="AV458" s="24"/>
      <c r="AW458" s="24"/>
      <c r="AX458" s="36"/>
      <c r="AY458" s="24">
        <f t="shared" ref="AY458:AY530" si="1268">SUM(AV458:AX458)</f>
        <v>0</v>
      </c>
      <c r="AZ458" s="64"/>
    </row>
    <row r="459" spans="1:52" ht="12" hidden="1" customHeight="1" x14ac:dyDescent="0.3">
      <c r="A459" s="50">
        <v>400</v>
      </c>
      <c r="B459" s="50" t="s">
        <v>29</v>
      </c>
      <c r="C459" s="24"/>
      <c r="D459" s="24">
        <v>0</v>
      </c>
      <c r="E459" s="24"/>
      <c r="F459" s="24">
        <f t="shared" si="1257"/>
        <v>0</v>
      </c>
      <c r="G459" s="63"/>
      <c r="H459" s="24"/>
      <c r="I459" s="24">
        <v>0</v>
      </c>
      <c r="J459" s="24"/>
      <c r="K459" s="24">
        <f t="shared" si="1258"/>
        <v>0</v>
      </c>
      <c r="L459" s="63"/>
      <c r="M459" s="24">
        <f t="shared" ref="M459:N459" si="1269">INDEX($C459:$E459,1,MATCH(M$8,$C$8:$E$8,0))-INDEX($H459:$J459,1,MATCH(M$8,$H$8:$J$8,0))</f>
        <v>0</v>
      </c>
      <c r="N459" s="24">
        <f t="shared" si="1269"/>
        <v>0</v>
      </c>
      <c r="O459" s="24"/>
      <c r="P459" s="24">
        <f t="shared" si="1260"/>
        <v>0</v>
      </c>
      <c r="Q459" s="63"/>
      <c r="R459" s="24"/>
      <c r="S459" s="24">
        <v>0</v>
      </c>
      <c r="T459" s="24"/>
      <c r="U459" s="24">
        <f t="shared" si="1261"/>
        <v>0</v>
      </c>
      <c r="V459" s="63"/>
      <c r="W459" s="24"/>
      <c r="X459" s="24">
        <v>0</v>
      </c>
      <c r="Y459" s="24"/>
      <c r="Z459" s="24">
        <f t="shared" si="1262"/>
        <v>0</v>
      </c>
      <c r="AA459" s="63"/>
      <c r="AB459" s="24">
        <f t="shared" ref="AB459:AC459" si="1270">INDEX($R459:$T459,1,MATCH(AB$8,$R$8:$T$8,0))-INDEX($W459:$Y459,1,MATCH(AB$8,$W$8:$Y$8,0))</f>
        <v>0</v>
      </c>
      <c r="AC459" s="24">
        <f t="shared" si="1270"/>
        <v>0</v>
      </c>
      <c r="AD459" s="24"/>
      <c r="AE459" s="24">
        <f t="shared" si="1264"/>
        <v>0</v>
      </c>
      <c r="AF459" s="63"/>
      <c r="AG459" s="24"/>
      <c r="AH459" s="24">
        <v>0</v>
      </c>
      <c r="AI459" s="24"/>
      <c r="AJ459" s="24">
        <f t="shared" si="1265"/>
        <v>0</v>
      </c>
      <c r="AK459" s="63"/>
      <c r="AL459" s="24"/>
      <c r="AM459" s="24">
        <v>0</v>
      </c>
      <c r="AN459" s="24"/>
      <c r="AO459" s="24">
        <f t="shared" si="1266"/>
        <v>0</v>
      </c>
      <c r="AP459" s="63"/>
      <c r="AQ459" s="24"/>
      <c r="AR459" s="24">
        <v>0</v>
      </c>
      <c r="AS459" s="24"/>
      <c r="AT459" s="24">
        <f t="shared" si="1267"/>
        <v>0</v>
      </c>
      <c r="AU459" s="63"/>
      <c r="AV459" s="24"/>
      <c r="AW459" s="24">
        <v>0</v>
      </c>
      <c r="AX459" s="36"/>
      <c r="AY459" s="24">
        <f t="shared" si="1268"/>
        <v>0</v>
      </c>
      <c r="AZ459" s="64"/>
    </row>
    <row r="460" spans="1:52" ht="12" hidden="1" customHeight="1" x14ac:dyDescent="0.3">
      <c r="A460" s="50">
        <v>406</v>
      </c>
      <c r="B460" s="50" t="s">
        <v>462</v>
      </c>
      <c r="C460" s="24"/>
      <c r="D460" s="24">
        <v>0</v>
      </c>
      <c r="E460" s="24"/>
      <c r="F460" s="24">
        <f t="shared" si="1257"/>
        <v>0</v>
      </c>
      <c r="G460" s="63"/>
      <c r="H460" s="24"/>
      <c r="I460" s="24">
        <v>0</v>
      </c>
      <c r="J460" s="24"/>
      <c r="K460" s="24">
        <f t="shared" si="1258"/>
        <v>0</v>
      </c>
      <c r="L460" s="63"/>
      <c r="M460" s="24">
        <f t="shared" ref="M460:N460" si="1271">INDEX($C460:$E460,1,MATCH(M$8,$C$8:$E$8,0))-INDEX($H460:$J460,1,MATCH(M$8,$H$8:$J$8,0))</f>
        <v>0</v>
      </c>
      <c r="N460" s="24">
        <f t="shared" si="1271"/>
        <v>0</v>
      </c>
      <c r="O460" s="24"/>
      <c r="P460" s="24">
        <f t="shared" si="1260"/>
        <v>0</v>
      </c>
      <c r="Q460" s="63"/>
      <c r="R460" s="24"/>
      <c r="S460" s="24">
        <v>0</v>
      </c>
      <c r="T460" s="24"/>
      <c r="U460" s="24">
        <f t="shared" si="1261"/>
        <v>0</v>
      </c>
      <c r="V460" s="63"/>
      <c r="W460" s="24"/>
      <c r="X460" s="24">
        <v>0</v>
      </c>
      <c r="Y460" s="24"/>
      <c r="Z460" s="24">
        <f t="shared" si="1262"/>
        <v>0</v>
      </c>
      <c r="AA460" s="63"/>
      <c r="AB460" s="24">
        <f t="shared" ref="AB460:AC460" si="1272">INDEX($R460:$T460,1,MATCH(AB$8,$R$8:$T$8,0))-INDEX($W460:$Y460,1,MATCH(AB$8,$W$8:$Y$8,0))</f>
        <v>0</v>
      </c>
      <c r="AC460" s="24">
        <f t="shared" si="1272"/>
        <v>0</v>
      </c>
      <c r="AD460" s="24"/>
      <c r="AE460" s="24">
        <f t="shared" si="1264"/>
        <v>0</v>
      </c>
      <c r="AF460" s="63"/>
      <c r="AG460" s="24"/>
      <c r="AH460" s="24">
        <v>0</v>
      </c>
      <c r="AI460" s="24"/>
      <c r="AJ460" s="24">
        <f t="shared" si="1265"/>
        <v>0</v>
      </c>
      <c r="AK460" s="63"/>
      <c r="AL460" s="24"/>
      <c r="AM460" s="24">
        <v>0</v>
      </c>
      <c r="AN460" s="24"/>
      <c r="AO460" s="24">
        <f t="shared" si="1266"/>
        <v>0</v>
      </c>
      <c r="AP460" s="63"/>
      <c r="AQ460" s="24"/>
      <c r="AR460" s="24">
        <v>0</v>
      </c>
      <c r="AS460" s="24"/>
      <c r="AT460" s="24">
        <f t="shared" si="1267"/>
        <v>0</v>
      </c>
      <c r="AU460" s="63"/>
      <c r="AV460" s="24"/>
      <c r="AW460" s="24">
        <v>0</v>
      </c>
      <c r="AX460" s="36"/>
      <c r="AY460" s="24">
        <f t="shared" si="1268"/>
        <v>0</v>
      </c>
      <c r="AZ460" s="64"/>
    </row>
    <row r="461" spans="1:52" ht="12" customHeight="1" x14ac:dyDescent="0.3">
      <c r="A461" s="50">
        <v>410</v>
      </c>
      <c r="B461" s="50" t="s">
        <v>463</v>
      </c>
      <c r="C461" s="24"/>
      <c r="D461" s="24">
        <v>2600</v>
      </c>
      <c r="E461" s="24"/>
      <c r="F461" s="24">
        <f t="shared" si="1257"/>
        <v>2600</v>
      </c>
      <c r="G461" s="63"/>
      <c r="H461" s="24"/>
      <c r="I461" s="24">
        <v>2600</v>
      </c>
      <c r="J461" s="24"/>
      <c r="K461" s="24">
        <f t="shared" si="1258"/>
        <v>2600</v>
      </c>
      <c r="L461" s="63"/>
      <c r="M461" s="24">
        <f t="shared" ref="M461:N461" si="1273">INDEX($C461:$E461,1,MATCH(M$8,$C$8:$E$8,0))-INDEX($H461:$J461,1,MATCH(M$8,$H$8:$J$8,0))</f>
        <v>0</v>
      </c>
      <c r="N461" s="24">
        <f t="shared" si="1273"/>
        <v>0</v>
      </c>
      <c r="O461" s="24"/>
      <c r="P461" s="24">
        <f t="shared" si="1260"/>
        <v>0</v>
      </c>
      <c r="Q461" s="63"/>
      <c r="R461" s="24"/>
      <c r="S461" s="24">
        <v>10660</v>
      </c>
      <c r="T461" s="24"/>
      <c r="U461" s="24">
        <f t="shared" si="1261"/>
        <v>10660</v>
      </c>
      <c r="V461" s="63"/>
      <c r="W461" s="24"/>
      <c r="X461" s="24">
        <v>10296</v>
      </c>
      <c r="Y461" s="24"/>
      <c r="Z461" s="24">
        <f t="shared" si="1262"/>
        <v>10296</v>
      </c>
      <c r="AA461" s="63"/>
      <c r="AB461" s="24">
        <f t="shared" ref="AB461:AC461" si="1274">INDEX($R461:$T461,1,MATCH(AB$8,$R$8:$T$8,0))-INDEX($W461:$Y461,1,MATCH(AB$8,$W$8:$Y$8,0))</f>
        <v>0</v>
      </c>
      <c r="AC461" s="24">
        <f t="shared" si="1274"/>
        <v>364</v>
      </c>
      <c r="AD461" s="24"/>
      <c r="AE461" s="24">
        <f t="shared" si="1264"/>
        <v>364</v>
      </c>
      <c r="AF461" s="63"/>
      <c r="AG461" s="24"/>
      <c r="AH461" s="24">
        <v>10296</v>
      </c>
      <c r="AI461" s="24"/>
      <c r="AJ461" s="24">
        <f t="shared" si="1265"/>
        <v>10296</v>
      </c>
      <c r="AK461" s="63"/>
      <c r="AL461" s="24"/>
      <c r="AM461" s="24">
        <v>10296</v>
      </c>
      <c r="AN461" s="24"/>
      <c r="AO461" s="24">
        <f t="shared" si="1266"/>
        <v>10296</v>
      </c>
      <c r="AP461" s="63"/>
      <c r="AQ461" s="24"/>
      <c r="AR461" s="24">
        <v>10296</v>
      </c>
      <c r="AS461" s="24"/>
      <c r="AT461" s="24">
        <f t="shared" si="1267"/>
        <v>10296</v>
      </c>
      <c r="AU461" s="63"/>
      <c r="AV461" s="24"/>
      <c r="AW461" s="24">
        <v>10296</v>
      </c>
      <c r="AX461" s="36"/>
      <c r="AY461" s="24">
        <f t="shared" si="1268"/>
        <v>10296</v>
      </c>
      <c r="AZ461" s="64"/>
    </row>
    <row r="462" spans="1:52" ht="12" hidden="1" customHeight="1" x14ac:dyDescent="0.3">
      <c r="A462" s="50">
        <v>411</v>
      </c>
      <c r="B462" s="50" t="s">
        <v>465</v>
      </c>
      <c r="C462" s="24"/>
      <c r="D462" s="24">
        <v>0</v>
      </c>
      <c r="E462" s="24"/>
      <c r="F462" s="24">
        <f t="shared" si="1257"/>
        <v>0</v>
      </c>
      <c r="G462" s="63"/>
      <c r="H462" s="24"/>
      <c r="I462" s="24">
        <v>0</v>
      </c>
      <c r="J462" s="24"/>
      <c r="K462" s="24">
        <f t="shared" si="1258"/>
        <v>0</v>
      </c>
      <c r="L462" s="63"/>
      <c r="M462" s="24">
        <f t="shared" ref="M462:N462" si="1275">INDEX($C462:$E462,1,MATCH(M$8,$C$8:$E$8,0))-INDEX($H462:$J462,1,MATCH(M$8,$H$8:$J$8,0))</f>
        <v>0</v>
      </c>
      <c r="N462" s="24">
        <f t="shared" si="1275"/>
        <v>0</v>
      </c>
      <c r="O462" s="24"/>
      <c r="P462" s="24">
        <f t="shared" si="1260"/>
        <v>0</v>
      </c>
      <c r="Q462" s="63"/>
      <c r="R462" s="24"/>
      <c r="S462" s="24">
        <v>0</v>
      </c>
      <c r="T462" s="24"/>
      <c r="U462" s="24">
        <f t="shared" si="1261"/>
        <v>0</v>
      </c>
      <c r="V462" s="63"/>
      <c r="W462" s="24"/>
      <c r="X462" s="24">
        <v>0</v>
      </c>
      <c r="Y462" s="24"/>
      <c r="Z462" s="24">
        <f t="shared" si="1262"/>
        <v>0</v>
      </c>
      <c r="AA462" s="63"/>
      <c r="AB462" s="24">
        <f t="shared" ref="AB462:AC462" si="1276">INDEX($R462:$T462,1,MATCH(AB$8,$R$8:$T$8,0))-INDEX($W462:$Y462,1,MATCH(AB$8,$W$8:$Y$8,0))</f>
        <v>0</v>
      </c>
      <c r="AC462" s="24">
        <f t="shared" si="1276"/>
        <v>0</v>
      </c>
      <c r="AD462" s="24"/>
      <c r="AE462" s="24">
        <f t="shared" si="1264"/>
        <v>0</v>
      </c>
      <c r="AF462" s="63"/>
      <c r="AG462" s="24"/>
      <c r="AH462" s="24">
        <v>0</v>
      </c>
      <c r="AI462" s="24"/>
      <c r="AJ462" s="24">
        <f t="shared" si="1265"/>
        <v>0</v>
      </c>
      <c r="AK462" s="63"/>
      <c r="AL462" s="24"/>
      <c r="AM462" s="24">
        <v>0</v>
      </c>
      <c r="AN462" s="24"/>
      <c r="AO462" s="24">
        <f t="shared" si="1266"/>
        <v>0</v>
      </c>
      <c r="AP462" s="63"/>
      <c r="AQ462" s="24"/>
      <c r="AR462" s="24">
        <v>0</v>
      </c>
      <c r="AS462" s="24"/>
      <c r="AT462" s="24">
        <f t="shared" si="1267"/>
        <v>0</v>
      </c>
      <c r="AU462" s="63"/>
      <c r="AV462" s="24"/>
      <c r="AW462" s="24">
        <v>0</v>
      </c>
      <c r="AX462" s="36"/>
      <c r="AY462" s="24">
        <f t="shared" si="1268"/>
        <v>0</v>
      </c>
      <c r="AZ462" s="64"/>
    </row>
    <row r="463" spans="1:52" ht="12" hidden="1" customHeight="1" x14ac:dyDescent="0.3">
      <c r="A463" s="50">
        <v>413</v>
      </c>
      <c r="B463" s="50" t="s">
        <v>466</v>
      </c>
      <c r="C463" s="24"/>
      <c r="D463" s="24">
        <v>0</v>
      </c>
      <c r="E463" s="24"/>
      <c r="F463" s="24">
        <f t="shared" si="1257"/>
        <v>0</v>
      </c>
      <c r="G463" s="63"/>
      <c r="H463" s="24"/>
      <c r="I463" s="24">
        <v>0</v>
      </c>
      <c r="J463" s="24"/>
      <c r="K463" s="24">
        <f t="shared" si="1258"/>
        <v>0</v>
      </c>
      <c r="L463" s="63"/>
      <c r="M463" s="24">
        <f t="shared" ref="M463:N463" si="1277">INDEX($C463:$E463,1,MATCH(M$8,$C$8:$E$8,0))-INDEX($H463:$J463,1,MATCH(M$8,$H$8:$J$8,0))</f>
        <v>0</v>
      </c>
      <c r="N463" s="24">
        <f t="shared" si="1277"/>
        <v>0</v>
      </c>
      <c r="O463" s="24"/>
      <c r="P463" s="24">
        <f t="shared" si="1260"/>
        <v>0</v>
      </c>
      <c r="Q463" s="63"/>
      <c r="R463" s="24"/>
      <c r="S463" s="24">
        <v>0</v>
      </c>
      <c r="T463" s="24"/>
      <c r="U463" s="24">
        <f t="shared" si="1261"/>
        <v>0</v>
      </c>
      <c r="V463" s="63"/>
      <c r="W463" s="24"/>
      <c r="X463" s="24">
        <v>0</v>
      </c>
      <c r="Y463" s="24"/>
      <c r="Z463" s="24">
        <f t="shared" si="1262"/>
        <v>0</v>
      </c>
      <c r="AA463" s="63"/>
      <c r="AB463" s="24">
        <f t="shared" ref="AB463:AC463" si="1278">INDEX($R463:$T463,1,MATCH(AB$8,$R$8:$T$8,0))-INDEX($W463:$Y463,1,MATCH(AB$8,$W$8:$Y$8,0))</f>
        <v>0</v>
      </c>
      <c r="AC463" s="24">
        <f t="shared" si="1278"/>
        <v>0</v>
      </c>
      <c r="AD463" s="24"/>
      <c r="AE463" s="24">
        <f t="shared" si="1264"/>
        <v>0</v>
      </c>
      <c r="AF463" s="63"/>
      <c r="AG463" s="24"/>
      <c r="AH463" s="24">
        <v>0</v>
      </c>
      <c r="AI463" s="24"/>
      <c r="AJ463" s="24">
        <f t="shared" si="1265"/>
        <v>0</v>
      </c>
      <c r="AK463" s="63"/>
      <c r="AL463" s="24"/>
      <c r="AM463" s="24">
        <v>0</v>
      </c>
      <c r="AN463" s="24"/>
      <c r="AO463" s="24">
        <f t="shared" si="1266"/>
        <v>0</v>
      </c>
      <c r="AP463" s="63"/>
      <c r="AQ463" s="24"/>
      <c r="AR463" s="24">
        <v>0</v>
      </c>
      <c r="AS463" s="24"/>
      <c r="AT463" s="24">
        <f t="shared" si="1267"/>
        <v>0</v>
      </c>
      <c r="AU463" s="63"/>
      <c r="AV463" s="24"/>
      <c r="AW463" s="24">
        <v>0</v>
      </c>
      <c r="AX463" s="36"/>
      <c r="AY463" s="24">
        <f t="shared" si="1268"/>
        <v>0</v>
      </c>
      <c r="AZ463" s="64"/>
    </row>
    <row r="464" spans="1:52" ht="12" hidden="1" customHeight="1" x14ac:dyDescent="0.3">
      <c r="A464" s="50">
        <v>414</v>
      </c>
      <c r="B464" s="50" t="s">
        <v>467</v>
      </c>
      <c r="C464" s="24"/>
      <c r="D464" s="24">
        <v>0</v>
      </c>
      <c r="E464" s="24"/>
      <c r="F464" s="24">
        <f t="shared" si="1257"/>
        <v>0</v>
      </c>
      <c r="G464" s="63"/>
      <c r="H464" s="24"/>
      <c r="I464" s="24">
        <v>0</v>
      </c>
      <c r="J464" s="24"/>
      <c r="K464" s="24">
        <f t="shared" si="1258"/>
        <v>0</v>
      </c>
      <c r="L464" s="63"/>
      <c r="M464" s="24">
        <f t="shared" ref="M464:N464" si="1279">INDEX($C464:$E464,1,MATCH(M$8,$C$8:$E$8,0))-INDEX($H464:$J464,1,MATCH(M$8,$H$8:$J$8,0))</f>
        <v>0</v>
      </c>
      <c r="N464" s="24">
        <f t="shared" si="1279"/>
        <v>0</v>
      </c>
      <c r="O464" s="24"/>
      <c r="P464" s="24">
        <f t="shared" si="1260"/>
        <v>0</v>
      </c>
      <c r="Q464" s="63"/>
      <c r="R464" s="24"/>
      <c r="S464" s="24">
        <v>0</v>
      </c>
      <c r="T464" s="24"/>
      <c r="U464" s="24">
        <f t="shared" si="1261"/>
        <v>0</v>
      </c>
      <c r="V464" s="63"/>
      <c r="W464" s="24"/>
      <c r="X464" s="24">
        <v>0</v>
      </c>
      <c r="Y464" s="24"/>
      <c r="Z464" s="24">
        <f t="shared" si="1262"/>
        <v>0</v>
      </c>
      <c r="AA464" s="63"/>
      <c r="AB464" s="24">
        <f t="shared" ref="AB464:AC464" si="1280">INDEX($R464:$T464,1,MATCH(AB$8,$R$8:$T$8,0))-INDEX($W464:$Y464,1,MATCH(AB$8,$W$8:$Y$8,0))</f>
        <v>0</v>
      </c>
      <c r="AC464" s="24">
        <f t="shared" si="1280"/>
        <v>0</v>
      </c>
      <c r="AD464" s="24"/>
      <c r="AE464" s="24">
        <f t="shared" si="1264"/>
        <v>0</v>
      </c>
      <c r="AF464" s="63"/>
      <c r="AG464" s="24"/>
      <c r="AH464" s="24">
        <v>0</v>
      </c>
      <c r="AI464" s="24"/>
      <c r="AJ464" s="24">
        <f t="shared" si="1265"/>
        <v>0</v>
      </c>
      <c r="AK464" s="63"/>
      <c r="AL464" s="24"/>
      <c r="AM464" s="24">
        <v>0</v>
      </c>
      <c r="AN464" s="24"/>
      <c r="AO464" s="24">
        <f t="shared" si="1266"/>
        <v>0</v>
      </c>
      <c r="AP464" s="63"/>
      <c r="AQ464" s="24"/>
      <c r="AR464" s="24">
        <v>0</v>
      </c>
      <c r="AS464" s="24"/>
      <c r="AT464" s="24">
        <f t="shared" si="1267"/>
        <v>0</v>
      </c>
      <c r="AU464" s="63"/>
      <c r="AV464" s="24"/>
      <c r="AW464" s="24">
        <v>0</v>
      </c>
      <c r="AX464" s="36"/>
      <c r="AY464" s="24">
        <f t="shared" si="1268"/>
        <v>0</v>
      </c>
      <c r="AZ464" s="64"/>
    </row>
    <row r="465" spans="1:52" ht="12" hidden="1" customHeight="1" x14ac:dyDescent="0.3">
      <c r="A465" s="50">
        <v>415</v>
      </c>
      <c r="B465" s="50" t="s">
        <v>468</v>
      </c>
      <c r="C465" s="24"/>
      <c r="D465" s="24">
        <v>0</v>
      </c>
      <c r="E465" s="24"/>
      <c r="F465" s="24">
        <f t="shared" si="1257"/>
        <v>0</v>
      </c>
      <c r="G465" s="63"/>
      <c r="H465" s="24"/>
      <c r="I465" s="24">
        <v>0</v>
      </c>
      <c r="J465" s="24"/>
      <c r="K465" s="24">
        <f t="shared" si="1258"/>
        <v>0</v>
      </c>
      <c r="L465" s="63"/>
      <c r="M465" s="24">
        <f t="shared" ref="M465:N465" si="1281">INDEX($C465:$E465,1,MATCH(M$8,$C$8:$E$8,0))-INDEX($H465:$J465,1,MATCH(M$8,$H$8:$J$8,0))</f>
        <v>0</v>
      </c>
      <c r="N465" s="24">
        <f t="shared" si="1281"/>
        <v>0</v>
      </c>
      <c r="O465" s="24"/>
      <c r="P465" s="24">
        <f t="shared" si="1260"/>
        <v>0</v>
      </c>
      <c r="Q465" s="63"/>
      <c r="R465" s="24"/>
      <c r="S465" s="24">
        <v>0</v>
      </c>
      <c r="T465" s="24"/>
      <c r="U465" s="24">
        <f t="shared" si="1261"/>
        <v>0</v>
      </c>
      <c r="V465" s="63"/>
      <c r="W465" s="24"/>
      <c r="X465" s="24">
        <v>0</v>
      </c>
      <c r="Y465" s="24"/>
      <c r="Z465" s="24">
        <f t="shared" si="1262"/>
        <v>0</v>
      </c>
      <c r="AA465" s="63"/>
      <c r="AB465" s="24">
        <f t="shared" ref="AB465:AC465" si="1282">INDEX($R465:$T465,1,MATCH(AB$8,$R$8:$T$8,0))-INDEX($W465:$Y465,1,MATCH(AB$8,$W$8:$Y$8,0))</f>
        <v>0</v>
      </c>
      <c r="AC465" s="24">
        <f t="shared" si="1282"/>
        <v>0</v>
      </c>
      <c r="AD465" s="24"/>
      <c r="AE465" s="24">
        <f t="shared" si="1264"/>
        <v>0</v>
      </c>
      <c r="AF465" s="63"/>
      <c r="AG465" s="24"/>
      <c r="AH465" s="24">
        <v>0</v>
      </c>
      <c r="AI465" s="24"/>
      <c r="AJ465" s="24">
        <f t="shared" si="1265"/>
        <v>0</v>
      </c>
      <c r="AK465" s="63"/>
      <c r="AL465" s="24"/>
      <c r="AM465" s="24">
        <v>0</v>
      </c>
      <c r="AN465" s="24"/>
      <c r="AO465" s="24">
        <f t="shared" si="1266"/>
        <v>0</v>
      </c>
      <c r="AP465" s="63"/>
      <c r="AQ465" s="24"/>
      <c r="AR465" s="24">
        <v>0</v>
      </c>
      <c r="AS465" s="24"/>
      <c r="AT465" s="24">
        <f t="shared" si="1267"/>
        <v>0</v>
      </c>
      <c r="AU465" s="63"/>
      <c r="AV465" s="24"/>
      <c r="AW465" s="24">
        <v>0</v>
      </c>
      <c r="AX465" s="36"/>
      <c r="AY465" s="24">
        <f t="shared" si="1268"/>
        <v>0</v>
      </c>
      <c r="AZ465" s="64"/>
    </row>
    <row r="466" spans="1:52" ht="12" hidden="1" customHeight="1" x14ac:dyDescent="0.3">
      <c r="A466" s="50">
        <v>418</v>
      </c>
      <c r="B466" s="50" t="s">
        <v>469</v>
      </c>
      <c r="C466" s="24"/>
      <c r="D466" s="24">
        <v>0</v>
      </c>
      <c r="E466" s="24"/>
      <c r="F466" s="24">
        <f t="shared" si="1257"/>
        <v>0</v>
      </c>
      <c r="G466" s="63"/>
      <c r="H466" s="24"/>
      <c r="I466" s="24">
        <v>0</v>
      </c>
      <c r="J466" s="24"/>
      <c r="K466" s="24">
        <f t="shared" si="1258"/>
        <v>0</v>
      </c>
      <c r="L466" s="63"/>
      <c r="M466" s="24">
        <f t="shared" ref="M466:N466" si="1283">INDEX($C466:$E466,1,MATCH(M$8,$C$8:$E$8,0))-INDEX($H466:$J466,1,MATCH(M$8,$H$8:$J$8,0))</f>
        <v>0</v>
      </c>
      <c r="N466" s="24">
        <f t="shared" si="1283"/>
        <v>0</v>
      </c>
      <c r="O466" s="24"/>
      <c r="P466" s="24">
        <f t="shared" si="1260"/>
        <v>0</v>
      </c>
      <c r="Q466" s="63"/>
      <c r="R466" s="24"/>
      <c r="S466" s="24">
        <v>0</v>
      </c>
      <c r="T466" s="24"/>
      <c r="U466" s="24">
        <f t="shared" si="1261"/>
        <v>0</v>
      </c>
      <c r="V466" s="63"/>
      <c r="W466" s="24"/>
      <c r="X466" s="24">
        <v>0</v>
      </c>
      <c r="Y466" s="24"/>
      <c r="Z466" s="24">
        <f t="shared" si="1262"/>
        <v>0</v>
      </c>
      <c r="AA466" s="63"/>
      <c r="AB466" s="24">
        <f t="shared" ref="AB466:AC466" si="1284">INDEX($R466:$T466,1,MATCH(AB$8,$R$8:$T$8,0))-INDEX($W466:$Y466,1,MATCH(AB$8,$W$8:$Y$8,0))</f>
        <v>0</v>
      </c>
      <c r="AC466" s="24">
        <f t="shared" si="1284"/>
        <v>0</v>
      </c>
      <c r="AD466" s="24"/>
      <c r="AE466" s="24">
        <f t="shared" si="1264"/>
        <v>0</v>
      </c>
      <c r="AF466" s="63"/>
      <c r="AG466" s="24"/>
      <c r="AH466" s="24">
        <v>0</v>
      </c>
      <c r="AI466" s="24"/>
      <c r="AJ466" s="24">
        <f t="shared" si="1265"/>
        <v>0</v>
      </c>
      <c r="AK466" s="63"/>
      <c r="AL466" s="24"/>
      <c r="AM466" s="24">
        <v>0</v>
      </c>
      <c r="AN466" s="24"/>
      <c r="AO466" s="24">
        <f t="shared" si="1266"/>
        <v>0</v>
      </c>
      <c r="AP466" s="63"/>
      <c r="AQ466" s="24"/>
      <c r="AR466" s="24">
        <v>0</v>
      </c>
      <c r="AS466" s="24"/>
      <c r="AT466" s="24">
        <f t="shared" si="1267"/>
        <v>0</v>
      </c>
      <c r="AU466" s="63"/>
      <c r="AV466" s="24"/>
      <c r="AW466" s="24">
        <v>0</v>
      </c>
      <c r="AX466" s="36"/>
      <c r="AY466" s="24">
        <f t="shared" si="1268"/>
        <v>0</v>
      </c>
      <c r="AZ466" s="64"/>
    </row>
    <row r="467" spans="1:52" ht="12" hidden="1" customHeight="1" x14ac:dyDescent="0.3">
      <c r="A467" s="50">
        <v>418.1</v>
      </c>
      <c r="B467" s="50" t="s">
        <v>470</v>
      </c>
      <c r="C467" s="24"/>
      <c r="D467" s="24">
        <v>0</v>
      </c>
      <c r="E467" s="24"/>
      <c r="F467" s="24">
        <f t="shared" si="1257"/>
        <v>0</v>
      </c>
      <c r="G467" s="63"/>
      <c r="H467" s="24"/>
      <c r="I467" s="24">
        <v>0</v>
      </c>
      <c r="J467" s="24"/>
      <c r="K467" s="24">
        <f t="shared" si="1258"/>
        <v>0</v>
      </c>
      <c r="L467" s="63"/>
      <c r="M467" s="24">
        <f t="shared" ref="M467:N467" si="1285">INDEX($C467:$E467,1,MATCH(M$8,$C$8:$E$8,0))-INDEX($H467:$J467,1,MATCH(M$8,$H$8:$J$8,0))</f>
        <v>0</v>
      </c>
      <c r="N467" s="24">
        <f t="shared" si="1285"/>
        <v>0</v>
      </c>
      <c r="O467" s="24"/>
      <c r="P467" s="24">
        <f t="shared" si="1260"/>
        <v>0</v>
      </c>
      <c r="Q467" s="63"/>
      <c r="R467" s="24"/>
      <c r="S467" s="24">
        <v>0</v>
      </c>
      <c r="T467" s="24"/>
      <c r="U467" s="24">
        <f t="shared" si="1261"/>
        <v>0</v>
      </c>
      <c r="V467" s="63"/>
      <c r="W467" s="24"/>
      <c r="X467" s="24">
        <v>0</v>
      </c>
      <c r="Y467" s="24"/>
      <c r="Z467" s="24">
        <f t="shared" si="1262"/>
        <v>0</v>
      </c>
      <c r="AA467" s="63"/>
      <c r="AB467" s="24">
        <f t="shared" ref="AB467:AC467" si="1286">INDEX($R467:$T467,1,MATCH(AB$8,$R$8:$T$8,0))-INDEX($W467:$Y467,1,MATCH(AB$8,$W$8:$Y$8,0))</f>
        <v>0</v>
      </c>
      <c r="AC467" s="24">
        <f t="shared" si="1286"/>
        <v>0</v>
      </c>
      <c r="AD467" s="24"/>
      <c r="AE467" s="24">
        <f t="shared" si="1264"/>
        <v>0</v>
      </c>
      <c r="AF467" s="63"/>
      <c r="AG467" s="24"/>
      <c r="AH467" s="24">
        <v>0</v>
      </c>
      <c r="AI467" s="24"/>
      <c r="AJ467" s="24">
        <f t="shared" si="1265"/>
        <v>0</v>
      </c>
      <c r="AK467" s="63"/>
      <c r="AL467" s="24"/>
      <c r="AM467" s="24">
        <v>0</v>
      </c>
      <c r="AN467" s="24"/>
      <c r="AO467" s="24">
        <f t="shared" si="1266"/>
        <v>0</v>
      </c>
      <c r="AP467" s="63"/>
      <c r="AQ467" s="24"/>
      <c r="AR467" s="24">
        <v>0</v>
      </c>
      <c r="AS467" s="24"/>
      <c r="AT467" s="24">
        <f t="shared" si="1267"/>
        <v>0</v>
      </c>
      <c r="AU467" s="63"/>
      <c r="AV467" s="24"/>
      <c r="AW467" s="24">
        <v>0</v>
      </c>
      <c r="AX467" s="36"/>
      <c r="AY467" s="24">
        <f t="shared" si="1268"/>
        <v>0</v>
      </c>
      <c r="AZ467" s="64"/>
    </row>
    <row r="468" spans="1:52" ht="12" hidden="1" customHeight="1" x14ac:dyDescent="0.3">
      <c r="A468" s="50">
        <v>418.2</v>
      </c>
      <c r="B468" s="50" t="s">
        <v>471</v>
      </c>
      <c r="C468" s="24"/>
      <c r="D468" s="24">
        <v>0</v>
      </c>
      <c r="E468" s="24"/>
      <c r="F468" s="24">
        <f t="shared" si="1257"/>
        <v>0</v>
      </c>
      <c r="G468" s="63"/>
      <c r="H468" s="24"/>
      <c r="I468" s="24">
        <v>0</v>
      </c>
      <c r="J468" s="24"/>
      <c r="K468" s="24">
        <f t="shared" si="1258"/>
        <v>0</v>
      </c>
      <c r="L468" s="63"/>
      <c r="M468" s="24">
        <f t="shared" ref="M468:N468" si="1287">INDEX($C468:$E468,1,MATCH(M$8,$C$8:$E$8,0))-INDEX($H468:$J468,1,MATCH(M$8,$H$8:$J$8,0))</f>
        <v>0</v>
      </c>
      <c r="N468" s="24">
        <f t="shared" si="1287"/>
        <v>0</v>
      </c>
      <c r="O468" s="24"/>
      <c r="P468" s="24">
        <f t="shared" si="1260"/>
        <v>0</v>
      </c>
      <c r="Q468" s="63"/>
      <c r="R468" s="24"/>
      <c r="S468" s="24">
        <v>0</v>
      </c>
      <c r="T468" s="24"/>
      <c r="U468" s="24">
        <f t="shared" si="1261"/>
        <v>0</v>
      </c>
      <c r="V468" s="63"/>
      <c r="W468" s="24"/>
      <c r="X468" s="24">
        <v>0</v>
      </c>
      <c r="Y468" s="24"/>
      <c r="Z468" s="24">
        <f t="shared" si="1262"/>
        <v>0</v>
      </c>
      <c r="AA468" s="63"/>
      <c r="AB468" s="24">
        <f t="shared" ref="AB468:AC468" si="1288">INDEX($R468:$T468,1,MATCH(AB$8,$R$8:$T$8,0))-INDEX($W468:$Y468,1,MATCH(AB$8,$W$8:$Y$8,0))</f>
        <v>0</v>
      </c>
      <c r="AC468" s="24">
        <f t="shared" si="1288"/>
        <v>0</v>
      </c>
      <c r="AD468" s="24"/>
      <c r="AE468" s="24">
        <f t="shared" si="1264"/>
        <v>0</v>
      </c>
      <c r="AF468" s="63"/>
      <c r="AG468" s="24"/>
      <c r="AH468" s="24">
        <v>0</v>
      </c>
      <c r="AI468" s="24"/>
      <c r="AJ468" s="24">
        <f t="shared" si="1265"/>
        <v>0</v>
      </c>
      <c r="AK468" s="63"/>
      <c r="AL468" s="24"/>
      <c r="AM468" s="24">
        <v>0</v>
      </c>
      <c r="AN468" s="24"/>
      <c r="AO468" s="24">
        <f t="shared" si="1266"/>
        <v>0</v>
      </c>
      <c r="AP468" s="63"/>
      <c r="AQ468" s="24"/>
      <c r="AR468" s="24">
        <v>0</v>
      </c>
      <c r="AS468" s="24"/>
      <c r="AT468" s="24">
        <f t="shared" si="1267"/>
        <v>0</v>
      </c>
      <c r="AU468" s="63"/>
      <c r="AV468" s="24"/>
      <c r="AW468" s="24">
        <v>0</v>
      </c>
      <c r="AX468" s="36"/>
      <c r="AY468" s="24">
        <f t="shared" si="1268"/>
        <v>0</v>
      </c>
      <c r="AZ468" s="64"/>
    </row>
    <row r="469" spans="1:52" ht="12" hidden="1" customHeight="1" x14ac:dyDescent="0.3">
      <c r="A469" s="50">
        <v>418.3</v>
      </c>
      <c r="B469" s="50" t="s">
        <v>472</v>
      </c>
      <c r="C469" s="24"/>
      <c r="D469" s="24">
        <v>0</v>
      </c>
      <c r="E469" s="24"/>
      <c r="F469" s="24">
        <f t="shared" si="1257"/>
        <v>0</v>
      </c>
      <c r="G469" s="63"/>
      <c r="H469" s="24"/>
      <c r="I469" s="24">
        <v>0</v>
      </c>
      <c r="J469" s="24"/>
      <c r="K469" s="24">
        <f t="shared" si="1258"/>
        <v>0</v>
      </c>
      <c r="L469" s="63"/>
      <c r="M469" s="24">
        <f t="shared" ref="M469:N469" si="1289">INDEX($C469:$E469,1,MATCH(M$8,$C$8:$E$8,0))-INDEX($H469:$J469,1,MATCH(M$8,$H$8:$J$8,0))</f>
        <v>0</v>
      </c>
      <c r="N469" s="24">
        <f t="shared" si="1289"/>
        <v>0</v>
      </c>
      <c r="O469" s="24"/>
      <c r="P469" s="24">
        <f t="shared" si="1260"/>
        <v>0</v>
      </c>
      <c r="Q469" s="63"/>
      <c r="R469" s="24"/>
      <c r="S469" s="24">
        <v>0</v>
      </c>
      <c r="T469" s="24"/>
      <c r="U469" s="24">
        <f t="shared" si="1261"/>
        <v>0</v>
      </c>
      <c r="V469" s="63"/>
      <c r="W469" s="24"/>
      <c r="X469" s="24">
        <v>0</v>
      </c>
      <c r="Y469" s="24"/>
      <c r="Z469" s="24">
        <f t="shared" si="1262"/>
        <v>0</v>
      </c>
      <c r="AA469" s="63"/>
      <c r="AB469" s="24">
        <f t="shared" ref="AB469:AC469" si="1290">INDEX($R469:$T469,1,MATCH(AB$8,$R$8:$T$8,0))-INDEX($W469:$Y469,1,MATCH(AB$8,$W$8:$Y$8,0))</f>
        <v>0</v>
      </c>
      <c r="AC469" s="24">
        <f t="shared" si="1290"/>
        <v>0</v>
      </c>
      <c r="AD469" s="24"/>
      <c r="AE469" s="24">
        <f t="shared" si="1264"/>
        <v>0</v>
      </c>
      <c r="AF469" s="63"/>
      <c r="AG469" s="24"/>
      <c r="AH469" s="24">
        <v>0</v>
      </c>
      <c r="AI469" s="24"/>
      <c r="AJ469" s="24">
        <f t="shared" si="1265"/>
        <v>0</v>
      </c>
      <c r="AK469" s="63"/>
      <c r="AL469" s="24"/>
      <c r="AM469" s="24">
        <v>0</v>
      </c>
      <c r="AN469" s="24"/>
      <c r="AO469" s="24">
        <f t="shared" si="1266"/>
        <v>0</v>
      </c>
      <c r="AP469" s="63"/>
      <c r="AQ469" s="24"/>
      <c r="AR469" s="24">
        <v>0</v>
      </c>
      <c r="AS469" s="24"/>
      <c r="AT469" s="24">
        <f t="shared" si="1267"/>
        <v>0</v>
      </c>
      <c r="AU469" s="63"/>
      <c r="AV469" s="24"/>
      <c r="AW469" s="24">
        <v>0</v>
      </c>
      <c r="AX469" s="36"/>
      <c r="AY469" s="24">
        <f t="shared" si="1268"/>
        <v>0</v>
      </c>
      <c r="AZ469" s="64"/>
    </row>
    <row r="470" spans="1:52" ht="12" hidden="1" customHeight="1" x14ac:dyDescent="0.3">
      <c r="A470" s="50">
        <v>418.4</v>
      </c>
      <c r="B470" s="50" t="s">
        <v>473</v>
      </c>
      <c r="C470" s="24"/>
      <c r="D470" s="24">
        <v>0</v>
      </c>
      <c r="E470" s="24"/>
      <c r="F470" s="24">
        <f t="shared" si="1257"/>
        <v>0</v>
      </c>
      <c r="G470" s="63"/>
      <c r="H470" s="24"/>
      <c r="I470" s="24">
        <v>0</v>
      </c>
      <c r="J470" s="24"/>
      <c r="K470" s="24">
        <f t="shared" si="1258"/>
        <v>0</v>
      </c>
      <c r="L470" s="63"/>
      <c r="M470" s="24">
        <f t="shared" ref="M470:N470" si="1291">INDEX($C470:$E470,1,MATCH(M$8,$C$8:$E$8,0))-INDEX($H470:$J470,1,MATCH(M$8,$H$8:$J$8,0))</f>
        <v>0</v>
      </c>
      <c r="N470" s="24">
        <f t="shared" si="1291"/>
        <v>0</v>
      </c>
      <c r="O470" s="24"/>
      <c r="P470" s="24">
        <f t="shared" si="1260"/>
        <v>0</v>
      </c>
      <c r="Q470" s="63"/>
      <c r="R470" s="24"/>
      <c r="S470" s="24">
        <v>0</v>
      </c>
      <c r="T470" s="24"/>
      <c r="U470" s="24">
        <f t="shared" si="1261"/>
        <v>0</v>
      </c>
      <c r="V470" s="63"/>
      <c r="W470" s="24"/>
      <c r="X470" s="24">
        <v>0</v>
      </c>
      <c r="Y470" s="24"/>
      <c r="Z470" s="24">
        <f t="shared" si="1262"/>
        <v>0</v>
      </c>
      <c r="AA470" s="63"/>
      <c r="AB470" s="24">
        <f t="shared" ref="AB470:AC470" si="1292">INDEX($R470:$T470,1,MATCH(AB$8,$R$8:$T$8,0))-INDEX($W470:$Y470,1,MATCH(AB$8,$W$8:$Y$8,0))</f>
        <v>0</v>
      </c>
      <c r="AC470" s="24">
        <f t="shared" si="1292"/>
        <v>0</v>
      </c>
      <c r="AD470" s="24"/>
      <c r="AE470" s="24">
        <f t="shared" si="1264"/>
        <v>0</v>
      </c>
      <c r="AF470" s="63"/>
      <c r="AG470" s="24"/>
      <c r="AH470" s="24">
        <v>0</v>
      </c>
      <c r="AI470" s="24"/>
      <c r="AJ470" s="24">
        <f t="shared" si="1265"/>
        <v>0</v>
      </c>
      <c r="AK470" s="63"/>
      <c r="AL470" s="24"/>
      <c r="AM470" s="24">
        <v>0</v>
      </c>
      <c r="AN470" s="24"/>
      <c r="AO470" s="24">
        <f t="shared" si="1266"/>
        <v>0</v>
      </c>
      <c r="AP470" s="63"/>
      <c r="AQ470" s="24"/>
      <c r="AR470" s="24">
        <v>0</v>
      </c>
      <c r="AS470" s="24"/>
      <c r="AT470" s="24">
        <f t="shared" si="1267"/>
        <v>0</v>
      </c>
      <c r="AU470" s="63"/>
      <c r="AV470" s="24"/>
      <c r="AW470" s="24">
        <v>0</v>
      </c>
      <c r="AX470" s="36"/>
      <c r="AY470" s="24">
        <f t="shared" si="1268"/>
        <v>0</v>
      </c>
      <c r="AZ470" s="64"/>
    </row>
    <row r="471" spans="1:52" ht="12" hidden="1" customHeight="1" x14ac:dyDescent="0.3">
      <c r="A471" s="50">
        <v>418.5</v>
      </c>
      <c r="B471" s="50" t="s">
        <v>474</v>
      </c>
      <c r="C471" s="24"/>
      <c r="D471" s="24">
        <v>0</v>
      </c>
      <c r="E471" s="24"/>
      <c r="F471" s="24">
        <f t="shared" si="1257"/>
        <v>0</v>
      </c>
      <c r="G471" s="63"/>
      <c r="H471" s="24"/>
      <c r="I471" s="24">
        <v>0</v>
      </c>
      <c r="J471" s="24"/>
      <c r="K471" s="24">
        <f t="shared" si="1258"/>
        <v>0</v>
      </c>
      <c r="L471" s="63"/>
      <c r="M471" s="24">
        <f t="shared" ref="M471:N471" si="1293">INDEX($C471:$E471,1,MATCH(M$8,$C$8:$E$8,0))-INDEX($H471:$J471,1,MATCH(M$8,$H$8:$J$8,0))</f>
        <v>0</v>
      </c>
      <c r="N471" s="24">
        <f t="shared" si="1293"/>
        <v>0</v>
      </c>
      <c r="O471" s="24"/>
      <c r="P471" s="24">
        <f t="shared" si="1260"/>
        <v>0</v>
      </c>
      <c r="Q471" s="63"/>
      <c r="R471" s="24"/>
      <c r="S471" s="24">
        <v>0</v>
      </c>
      <c r="T471" s="24"/>
      <c r="U471" s="24">
        <f t="shared" si="1261"/>
        <v>0</v>
      </c>
      <c r="V471" s="63"/>
      <c r="W471" s="24"/>
      <c r="X471" s="24">
        <v>0</v>
      </c>
      <c r="Y471" s="24"/>
      <c r="Z471" s="24">
        <f t="shared" si="1262"/>
        <v>0</v>
      </c>
      <c r="AA471" s="63"/>
      <c r="AB471" s="24">
        <f t="shared" ref="AB471:AC471" si="1294">INDEX($R471:$T471,1,MATCH(AB$8,$R$8:$T$8,0))-INDEX($W471:$Y471,1,MATCH(AB$8,$W$8:$Y$8,0))</f>
        <v>0</v>
      </c>
      <c r="AC471" s="24">
        <f t="shared" si="1294"/>
        <v>0</v>
      </c>
      <c r="AD471" s="24"/>
      <c r="AE471" s="24">
        <f t="shared" si="1264"/>
        <v>0</v>
      </c>
      <c r="AF471" s="63"/>
      <c r="AG471" s="24"/>
      <c r="AH471" s="24">
        <v>0</v>
      </c>
      <c r="AI471" s="24"/>
      <c r="AJ471" s="24">
        <f t="shared" si="1265"/>
        <v>0</v>
      </c>
      <c r="AK471" s="63"/>
      <c r="AL471" s="24"/>
      <c r="AM471" s="24">
        <v>0</v>
      </c>
      <c r="AN471" s="24"/>
      <c r="AO471" s="24">
        <f t="shared" si="1266"/>
        <v>0</v>
      </c>
      <c r="AP471" s="63"/>
      <c r="AQ471" s="24"/>
      <c r="AR471" s="24">
        <v>0</v>
      </c>
      <c r="AS471" s="24"/>
      <c r="AT471" s="24">
        <f t="shared" si="1267"/>
        <v>0</v>
      </c>
      <c r="AU471" s="63"/>
      <c r="AV471" s="24"/>
      <c r="AW471" s="24">
        <v>0</v>
      </c>
      <c r="AX471" s="36"/>
      <c r="AY471" s="24">
        <f t="shared" si="1268"/>
        <v>0</v>
      </c>
      <c r="AZ471" s="64"/>
    </row>
    <row r="472" spans="1:52" ht="12" hidden="1" customHeight="1" x14ac:dyDescent="0.3">
      <c r="A472" s="50">
        <v>421</v>
      </c>
      <c r="B472" s="50" t="s">
        <v>475</v>
      </c>
      <c r="C472" s="24"/>
      <c r="D472" s="24">
        <v>0</v>
      </c>
      <c r="E472" s="24"/>
      <c r="F472" s="24">
        <f t="shared" si="1257"/>
        <v>0</v>
      </c>
      <c r="G472" s="63"/>
      <c r="H472" s="24"/>
      <c r="I472" s="24">
        <v>0</v>
      </c>
      <c r="J472" s="24"/>
      <c r="K472" s="24">
        <f t="shared" si="1258"/>
        <v>0</v>
      </c>
      <c r="L472" s="63"/>
      <c r="M472" s="24">
        <f t="shared" ref="M472:N472" si="1295">INDEX($C472:$E472,1,MATCH(M$8,$C$8:$E$8,0))-INDEX($H472:$J472,1,MATCH(M$8,$H$8:$J$8,0))</f>
        <v>0</v>
      </c>
      <c r="N472" s="24">
        <f t="shared" si="1295"/>
        <v>0</v>
      </c>
      <c r="O472" s="24"/>
      <c r="P472" s="24">
        <f t="shared" si="1260"/>
        <v>0</v>
      </c>
      <c r="Q472" s="63"/>
      <c r="R472" s="24"/>
      <c r="S472" s="24">
        <v>0</v>
      </c>
      <c r="T472" s="24"/>
      <c r="U472" s="24">
        <f t="shared" si="1261"/>
        <v>0</v>
      </c>
      <c r="V472" s="63"/>
      <c r="W472" s="24"/>
      <c r="X472" s="24">
        <v>0</v>
      </c>
      <c r="Y472" s="24"/>
      <c r="Z472" s="24">
        <f t="shared" si="1262"/>
        <v>0</v>
      </c>
      <c r="AA472" s="63"/>
      <c r="AB472" s="24">
        <f t="shared" ref="AB472:AC472" si="1296">INDEX($R472:$T472,1,MATCH(AB$8,$R$8:$T$8,0))-INDEX($W472:$Y472,1,MATCH(AB$8,$W$8:$Y$8,0))</f>
        <v>0</v>
      </c>
      <c r="AC472" s="24">
        <f t="shared" si="1296"/>
        <v>0</v>
      </c>
      <c r="AD472" s="24"/>
      <c r="AE472" s="24">
        <f t="shared" si="1264"/>
        <v>0</v>
      </c>
      <c r="AF472" s="63"/>
      <c r="AG472" s="24"/>
      <c r="AH472" s="24">
        <v>0</v>
      </c>
      <c r="AI472" s="24"/>
      <c r="AJ472" s="24">
        <f t="shared" si="1265"/>
        <v>0</v>
      </c>
      <c r="AK472" s="63"/>
      <c r="AL472" s="24"/>
      <c r="AM472" s="24">
        <v>0</v>
      </c>
      <c r="AN472" s="24"/>
      <c r="AO472" s="24">
        <f t="shared" si="1266"/>
        <v>0</v>
      </c>
      <c r="AP472" s="63"/>
      <c r="AQ472" s="24"/>
      <c r="AR472" s="24">
        <v>0</v>
      </c>
      <c r="AS472" s="24"/>
      <c r="AT472" s="24">
        <f t="shared" si="1267"/>
        <v>0</v>
      </c>
      <c r="AU472" s="63"/>
      <c r="AV472" s="24"/>
      <c r="AW472" s="24">
        <v>0</v>
      </c>
      <c r="AX472" s="36"/>
      <c r="AY472" s="24">
        <f t="shared" si="1268"/>
        <v>0</v>
      </c>
      <c r="AZ472" s="64"/>
    </row>
    <row r="473" spans="1:52" ht="12" customHeight="1" x14ac:dyDescent="0.3">
      <c r="A473" s="50">
        <v>422</v>
      </c>
      <c r="B473" s="50" t="s">
        <v>476</v>
      </c>
      <c r="C473" s="24"/>
      <c r="D473" s="24">
        <v>5072.71</v>
      </c>
      <c r="E473" s="24"/>
      <c r="F473" s="24">
        <f t="shared" si="1257"/>
        <v>5072.71</v>
      </c>
      <c r="G473" s="63"/>
      <c r="H473" s="24"/>
      <c r="I473" s="24">
        <v>5072.71</v>
      </c>
      <c r="J473" s="24"/>
      <c r="K473" s="24">
        <f t="shared" si="1258"/>
        <v>5072.71</v>
      </c>
      <c r="L473" s="63"/>
      <c r="M473" s="24">
        <f t="shared" ref="M473:N473" si="1297">INDEX($C473:$E473,1,MATCH(M$8,$C$8:$E$8,0))-INDEX($H473:$J473,1,MATCH(M$8,$H$8:$J$8,0))</f>
        <v>0</v>
      </c>
      <c r="N473" s="24">
        <f t="shared" si="1297"/>
        <v>0</v>
      </c>
      <c r="O473" s="24"/>
      <c r="P473" s="24">
        <f t="shared" si="1260"/>
        <v>0</v>
      </c>
      <c r="Q473" s="63"/>
      <c r="R473" s="24"/>
      <c r="S473" s="24">
        <v>5072.71</v>
      </c>
      <c r="T473" s="24"/>
      <c r="U473" s="24">
        <f t="shared" si="1261"/>
        <v>5072.71</v>
      </c>
      <c r="V473" s="63"/>
      <c r="W473" s="24"/>
      <c r="X473" s="24">
        <v>5072.71</v>
      </c>
      <c r="Y473" s="24"/>
      <c r="Z473" s="24">
        <f t="shared" si="1262"/>
        <v>5072.71</v>
      </c>
      <c r="AA473" s="63"/>
      <c r="AB473" s="24">
        <f t="shared" ref="AB473:AC473" si="1298">INDEX($R473:$T473,1,MATCH(AB$8,$R$8:$T$8,0))-INDEX($W473:$Y473,1,MATCH(AB$8,$W$8:$Y$8,0))</f>
        <v>0</v>
      </c>
      <c r="AC473" s="24">
        <f t="shared" si="1298"/>
        <v>0</v>
      </c>
      <c r="AD473" s="24"/>
      <c r="AE473" s="24">
        <f t="shared" si="1264"/>
        <v>0</v>
      </c>
      <c r="AF473" s="63"/>
      <c r="AG473" s="24"/>
      <c r="AH473" s="24">
        <v>5072.71</v>
      </c>
      <c r="AI473" s="24"/>
      <c r="AJ473" s="24">
        <f t="shared" si="1265"/>
        <v>5072.71</v>
      </c>
      <c r="AK473" s="63"/>
      <c r="AL473" s="24"/>
      <c r="AM473" s="24">
        <v>5072.71</v>
      </c>
      <c r="AN473" s="24"/>
      <c r="AO473" s="24">
        <f t="shared" si="1266"/>
        <v>5072.71</v>
      </c>
      <c r="AP473" s="63"/>
      <c r="AQ473" s="24"/>
      <c r="AR473" s="24">
        <v>5072.71</v>
      </c>
      <c r="AS473" s="24"/>
      <c r="AT473" s="24">
        <f t="shared" si="1267"/>
        <v>5072.71</v>
      </c>
      <c r="AU473" s="63"/>
      <c r="AV473" s="24"/>
      <c r="AW473" s="24">
        <v>5072.71</v>
      </c>
      <c r="AX473" s="36"/>
      <c r="AY473" s="24">
        <f t="shared" si="1268"/>
        <v>5072.71</v>
      </c>
      <c r="AZ473" s="64"/>
    </row>
    <row r="474" spans="1:52" ht="12" hidden="1" customHeight="1" x14ac:dyDescent="0.3">
      <c r="A474" s="50">
        <v>424</v>
      </c>
      <c r="B474" s="50" t="s">
        <v>478</v>
      </c>
      <c r="C474" s="24"/>
      <c r="D474" s="24">
        <v>0</v>
      </c>
      <c r="E474" s="24"/>
      <c r="F474" s="24">
        <f t="shared" si="1257"/>
        <v>0</v>
      </c>
      <c r="G474" s="63"/>
      <c r="H474" s="24"/>
      <c r="I474" s="24">
        <v>0</v>
      </c>
      <c r="J474" s="24"/>
      <c r="K474" s="24">
        <f t="shared" si="1258"/>
        <v>0</v>
      </c>
      <c r="L474" s="63"/>
      <c r="M474" s="24">
        <f t="shared" ref="M474:N474" si="1299">INDEX($C474:$E474,1,MATCH(M$8,$C$8:$E$8,0))-INDEX($H474:$J474,1,MATCH(M$8,$H$8:$J$8,0))</f>
        <v>0</v>
      </c>
      <c r="N474" s="24">
        <f t="shared" si="1299"/>
        <v>0</v>
      </c>
      <c r="O474" s="24"/>
      <c r="P474" s="24">
        <f t="shared" si="1260"/>
        <v>0</v>
      </c>
      <c r="Q474" s="63"/>
      <c r="R474" s="24"/>
      <c r="S474" s="24">
        <v>0</v>
      </c>
      <c r="T474" s="24"/>
      <c r="U474" s="24">
        <f t="shared" si="1261"/>
        <v>0</v>
      </c>
      <c r="V474" s="63"/>
      <c r="W474" s="24"/>
      <c r="X474" s="24">
        <v>0</v>
      </c>
      <c r="Y474" s="24"/>
      <c r="Z474" s="24">
        <f t="shared" si="1262"/>
        <v>0</v>
      </c>
      <c r="AA474" s="63"/>
      <c r="AB474" s="24">
        <f t="shared" ref="AB474:AC474" si="1300">INDEX($R474:$T474,1,MATCH(AB$8,$R$8:$T$8,0))-INDEX($W474:$Y474,1,MATCH(AB$8,$W$8:$Y$8,0))</f>
        <v>0</v>
      </c>
      <c r="AC474" s="24">
        <f t="shared" si="1300"/>
        <v>0</v>
      </c>
      <c r="AD474" s="24"/>
      <c r="AE474" s="24">
        <f t="shared" si="1264"/>
        <v>0</v>
      </c>
      <c r="AF474" s="63"/>
      <c r="AG474" s="24"/>
      <c r="AH474" s="24">
        <v>0</v>
      </c>
      <c r="AI474" s="24"/>
      <c r="AJ474" s="24">
        <f t="shared" si="1265"/>
        <v>0</v>
      </c>
      <c r="AK474" s="63"/>
      <c r="AL474" s="24"/>
      <c r="AM474" s="24">
        <v>0</v>
      </c>
      <c r="AN474" s="24"/>
      <c r="AO474" s="24">
        <f t="shared" si="1266"/>
        <v>0</v>
      </c>
      <c r="AP474" s="63"/>
      <c r="AQ474" s="24"/>
      <c r="AR474" s="24">
        <v>0</v>
      </c>
      <c r="AS474" s="24"/>
      <c r="AT474" s="24">
        <f t="shared" si="1267"/>
        <v>0</v>
      </c>
      <c r="AU474" s="63"/>
      <c r="AV474" s="24"/>
      <c r="AW474" s="24">
        <v>0</v>
      </c>
      <c r="AX474" s="36"/>
      <c r="AY474" s="24">
        <f t="shared" si="1268"/>
        <v>0</v>
      </c>
      <c r="AZ474" s="64"/>
    </row>
    <row r="475" spans="1:52" ht="12" hidden="1" customHeight="1" x14ac:dyDescent="0.3">
      <c r="A475" s="50">
        <v>425</v>
      </c>
      <c r="B475" s="50" t="s">
        <v>479</v>
      </c>
      <c r="C475" s="24"/>
      <c r="D475" s="24">
        <v>0</v>
      </c>
      <c r="E475" s="24"/>
      <c r="F475" s="24">
        <f t="shared" si="1257"/>
        <v>0</v>
      </c>
      <c r="G475" s="63"/>
      <c r="H475" s="24"/>
      <c r="I475" s="24">
        <v>0</v>
      </c>
      <c r="J475" s="24"/>
      <c r="K475" s="24">
        <f t="shared" si="1258"/>
        <v>0</v>
      </c>
      <c r="L475" s="63"/>
      <c r="M475" s="24">
        <f t="shared" ref="M475:N475" si="1301">INDEX($C475:$E475,1,MATCH(M$8,$C$8:$E$8,0))-INDEX($H475:$J475,1,MATCH(M$8,$H$8:$J$8,0))</f>
        <v>0</v>
      </c>
      <c r="N475" s="24">
        <f t="shared" si="1301"/>
        <v>0</v>
      </c>
      <c r="O475" s="24"/>
      <c r="P475" s="24">
        <f t="shared" si="1260"/>
        <v>0</v>
      </c>
      <c r="Q475" s="63"/>
      <c r="R475" s="24"/>
      <c r="S475" s="24">
        <v>0</v>
      </c>
      <c r="T475" s="24"/>
      <c r="U475" s="24">
        <f t="shared" si="1261"/>
        <v>0</v>
      </c>
      <c r="V475" s="63"/>
      <c r="W475" s="24"/>
      <c r="X475" s="24">
        <v>0</v>
      </c>
      <c r="Y475" s="24"/>
      <c r="Z475" s="24">
        <f t="shared" si="1262"/>
        <v>0</v>
      </c>
      <c r="AA475" s="63"/>
      <c r="AB475" s="24">
        <f t="shared" ref="AB475:AC475" si="1302">INDEX($R475:$T475,1,MATCH(AB$8,$R$8:$T$8,0))-INDEX($W475:$Y475,1,MATCH(AB$8,$W$8:$Y$8,0))</f>
        <v>0</v>
      </c>
      <c r="AC475" s="24">
        <f t="shared" si="1302"/>
        <v>0</v>
      </c>
      <c r="AD475" s="24"/>
      <c r="AE475" s="24">
        <f t="shared" si="1264"/>
        <v>0</v>
      </c>
      <c r="AF475" s="63"/>
      <c r="AG475" s="24"/>
      <c r="AH475" s="24">
        <v>0</v>
      </c>
      <c r="AI475" s="24"/>
      <c r="AJ475" s="24">
        <f t="shared" si="1265"/>
        <v>0</v>
      </c>
      <c r="AK475" s="63"/>
      <c r="AL475" s="24"/>
      <c r="AM475" s="24">
        <v>0</v>
      </c>
      <c r="AN475" s="24"/>
      <c r="AO475" s="24">
        <f t="shared" si="1266"/>
        <v>0</v>
      </c>
      <c r="AP475" s="63"/>
      <c r="AQ475" s="24"/>
      <c r="AR475" s="24">
        <v>0</v>
      </c>
      <c r="AS475" s="24"/>
      <c r="AT475" s="24">
        <f t="shared" si="1267"/>
        <v>0</v>
      </c>
      <c r="AU475" s="63"/>
      <c r="AV475" s="24"/>
      <c r="AW475" s="24">
        <v>0</v>
      </c>
      <c r="AX475" s="36"/>
      <c r="AY475" s="24">
        <f t="shared" si="1268"/>
        <v>0</v>
      </c>
      <c r="AZ475" s="64"/>
    </row>
    <row r="476" spans="1:52" ht="12" hidden="1" customHeight="1" x14ac:dyDescent="0.3">
      <c r="A476" s="50">
        <v>426</v>
      </c>
      <c r="B476" s="50" t="s">
        <v>480</v>
      </c>
      <c r="C476" s="24"/>
      <c r="D476" s="24">
        <v>0</v>
      </c>
      <c r="E476" s="24"/>
      <c r="F476" s="24">
        <f t="shared" si="1257"/>
        <v>0</v>
      </c>
      <c r="G476" s="63"/>
      <c r="H476" s="24"/>
      <c r="I476" s="24">
        <v>0</v>
      </c>
      <c r="J476" s="24"/>
      <c r="K476" s="24">
        <f t="shared" si="1258"/>
        <v>0</v>
      </c>
      <c r="L476" s="63"/>
      <c r="M476" s="24">
        <f t="shared" ref="M476:N476" si="1303">INDEX($C476:$E476,1,MATCH(M$8,$C$8:$E$8,0))-INDEX($H476:$J476,1,MATCH(M$8,$H$8:$J$8,0))</f>
        <v>0</v>
      </c>
      <c r="N476" s="24">
        <f t="shared" si="1303"/>
        <v>0</v>
      </c>
      <c r="O476" s="24"/>
      <c r="P476" s="24">
        <f t="shared" si="1260"/>
        <v>0</v>
      </c>
      <c r="Q476" s="63"/>
      <c r="R476" s="24"/>
      <c r="S476" s="24">
        <v>0</v>
      </c>
      <c r="T476" s="24"/>
      <c r="U476" s="24">
        <f t="shared" si="1261"/>
        <v>0</v>
      </c>
      <c r="V476" s="63"/>
      <c r="W476" s="24"/>
      <c r="X476" s="24">
        <v>0</v>
      </c>
      <c r="Y476" s="24"/>
      <c r="Z476" s="24">
        <f t="shared" si="1262"/>
        <v>0</v>
      </c>
      <c r="AA476" s="63"/>
      <c r="AB476" s="24">
        <f t="shared" ref="AB476:AC476" si="1304">INDEX($R476:$T476,1,MATCH(AB$8,$R$8:$T$8,0))-INDEX($W476:$Y476,1,MATCH(AB$8,$W$8:$Y$8,0))</f>
        <v>0</v>
      </c>
      <c r="AC476" s="24">
        <f t="shared" si="1304"/>
        <v>0</v>
      </c>
      <c r="AD476" s="24"/>
      <c r="AE476" s="24">
        <f t="shared" si="1264"/>
        <v>0</v>
      </c>
      <c r="AF476" s="63"/>
      <c r="AG476" s="24"/>
      <c r="AH476" s="24">
        <v>0</v>
      </c>
      <c r="AI476" s="24"/>
      <c r="AJ476" s="24">
        <f t="shared" si="1265"/>
        <v>0</v>
      </c>
      <c r="AK476" s="63"/>
      <c r="AL476" s="24"/>
      <c r="AM476" s="24">
        <v>0</v>
      </c>
      <c r="AN476" s="24"/>
      <c r="AO476" s="24">
        <f t="shared" si="1266"/>
        <v>0</v>
      </c>
      <c r="AP476" s="63"/>
      <c r="AQ476" s="24"/>
      <c r="AR476" s="24">
        <v>0</v>
      </c>
      <c r="AS476" s="24"/>
      <c r="AT476" s="24">
        <f t="shared" si="1267"/>
        <v>0</v>
      </c>
      <c r="AU476" s="63"/>
      <c r="AV476" s="24"/>
      <c r="AW476" s="24">
        <v>0</v>
      </c>
      <c r="AX476" s="36"/>
      <c r="AY476" s="24">
        <f t="shared" si="1268"/>
        <v>0</v>
      </c>
      <c r="AZ476" s="64"/>
    </row>
    <row r="477" spans="1:52" ht="12" hidden="1" customHeight="1" x14ac:dyDescent="0.3">
      <c r="A477" s="50">
        <v>429</v>
      </c>
      <c r="B477" s="50" t="s">
        <v>481</v>
      </c>
      <c r="C477" s="24"/>
      <c r="D477" s="24">
        <v>0</v>
      </c>
      <c r="E477" s="24"/>
      <c r="F477" s="24">
        <f t="shared" si="1257"/>
        <v>0</v>
      </c>
      <c r="G477" s="63"/>
      <c r="H477" s="24"/>
      <c r="I477" s="24">
        <v>0</v>
      </c>
      <c r="J477" s="24"/>
      <c r="K477" s="24">
        <f t="shared" si="1258"/>
        <v>0</v>
      </c>
      <c r="L477" s="63"/>
      <c r="M477" s="24">
        <f t="shared" ref="M477:N477" si="1305">INDEX($C477:$E477,1,MATCH(M$8,$C$8:$E$8,0))-INDEX($H477:$J477,1,MATCH(M$8,$H$8:$J$8,0))</f>
        <v>0</v>
      </c>
      <c r="N477" s="24">
        <f t="shared" si="1305"/>
        <v>0</v>
      </c>
      <c r="O477" s="24"/>
      <c r="P477" s="24">
        <f t="shared" si="1260"/>
        <v>0</v>
      </c>
      <c r="Q477" s="63"/>
      <c r="R477" s="24"/>
      <c r="S477" s="24">
        <v>0</v>
      </c>
      <c r="T477" s="24"/>
      <c r="U477" s="24">
        <f t="shared" si="1261"/>
        <v>0</v>
      </c>
      <c r="V477" s="63"/>
      <c r="W477" s="24"/>
      <c r="X477" s="24">
        <v>0</v>
      </c>
      <c r="Y477" s="24"/>
      <c r="Z477" s="24">
        <f t="shared" si="1262"/>
        <v>0</v>
      </c>
      <c r="AA477" s="63"/>
      <c r="AB477" s="24">
        <f t="shared" ref="AB477:AC477" si="1306">INDEX($R477:$T477,1,MATCH(AB$8,$R$8:$T$8,0))-INDEX($W477:$Y477,1,MATCH(AB$8,$W$8:$Y$8,0))</f>
        <v>0</v>
      </c>
      <c r="AC477" s="24">
        <f t="shared" si="1306"/>
        <v>0</v>
      </c>
      <c r="AD477" s="24"/>
      <c r="AE477" s="24">
        <f t="shared" si="1264"/>
        <v>0</v>
      </c>
      <c r="AF477" s="63"/>
      <c r="AG477" s="24"/>
      <c r="AH477" s="24">
        <v>0</v>
      </c>
      <c r="AI477" s="24"/>
      <c r="AJ477" s="24">
        <f t="shared" si="1265"/>
        <v>0</v>
      </c>
      <c r="AK477" s="63"/>
      <c r="AL477" s="24"/>
      <c r="AM477" s="24">
        <v>0</v>
      </c>
      <c r="AN477" s="24"/>
      <c r="AO477" s="24">
        <f t="shared" si="1266"/>
        <v>0</v>
      </c>
      <c r="AP477" s="63"/>
      <c r="AQ477" s="24"/>
      <c r="AR477" s="24">
        <v>0</v>
      </c>
      <c r="AS477" s="24"/>
      <c r="AT477" s="24">
        <f t="shared" si="1267"/>
        <v>0</v>
      </c>
      <c r="AU477" s="63"/>
      <c r="AV477" s="24"/>
      <c r="AW477" s="24">
        <v>0</v>
      </c>
      <c r="AX477" s="36"/>
      <c r="AY477" s="24">
        <f t="shared" si="1268"/>
        <v>0</v>
      </c>
      <c r="AZ477" s="64"/>
    </row>
    <row r="478" spans="1:52" ht="12" hidden="1" customHeight="1" x14ac:dyDescent="0.3">
      <c r="A478" s="50">
        <v>430</v>
      </c>
      <c r="B478" s="50" t="s">
        <v>482</v>
      </c>
      <c r="C478" s="24"/>
      <c r="D478" s="24">
        <v>0</v>
      </c>
      <c r="E478" s="24"/>
      <c r="F478" s="24">
        <f t="shared" si="1257"/>
        <v>0</v>
      </c>
      <c r="G478" s="63"/>
      <c r="H478" s="24"/>
      <c r="I478" s="24">
        <v>0</v>
      </c>
      <c r="J478" s="24"/>
      <c r="K478" s="24">
        <f t="shared" si="1258"/>
        <v>0</v>
      </c>
      <c r="L478" s="63"/>
      <c r="M478" s="24">
        <f t="shared" ref="M478:N478" si="1307">INDEX($C478:$E478,1,MATCH(M$8,$C$8:$E$8,0))-INDEX($H478:$J478,1,MATCH(M$8,$H$8:$J$8,0))</f>
        <v>0</v>
      </c>
      <c r="N478" s="24">
        <f t="shared" si="1307"/>
        <v>0</v>
      </c>
      <c r="O478" s="24"/>
      <c r="P478" s="24">
        <f t="shared" si="1260"/>
        <v>0</v>
      </c>
      <c r="Q478" s="63"/>
      <c r="R478" s="24"/>
      <c r="S478" s="24">
        <v>0</v>
      </c>
      <c r="T478" s="24"/>
      <c r="U478" s="24">
        <f t="shared" si="1261"/>
        <v>0</v>
      </c>
      <c r="V478" s="63"/>
      <c r="W478" s="24"/>
      <c r="X478" s="24">
        <v>0</v>
      </c>
      <c r="Y478" s="24"/>
      <c r="Z478" s="24">
        <f t="shared" si="1262"/>
        <v>0</v>
      </c>
      <c r="AA478" s="63"/>
      <c r="AB478" s="24">
        <f t="shared" ref="AB478:AC478" si="1308">INDEX($R478:$T478,1,MATCH(AB$8,$R$8:$T$8,0))-INDEX($W478:$Y478,1,MATCH(AB$8,$W$8:$Y$8,0))</f>
        <v>0</v>
      </c>
      <c r="AC478" s="24">
        <f t="shared" si="1308"/>
        <v>0</v>
      </c>
      <c r="AD478" s="24"/>
      <c r="AE478" s="24">
        <f t="shared" si="1264"/>
        <v>0</v>
      </c>
      <c r="AF478" s="63"/>
      <c r="AG478" s="24"/>
      <c r="AH478" s="24">
        <v>0</v>
      </c>
      <c r="AI478" s="24"/>
      <c r="AJ478" s="24">
        <f t="shared" si="1265"/>
        <v>0</v>
      </c>
      <c r="AK478" s="63"/>
      <c r="AL478" s="24"/>
      <c r="AM478" s="24">
        <v>0</v>
      </c>
      <c r="AN478" s="24"/>
      <c r="AO478" s="24">
        <f t="shared" si="1266"/>
        <v>0</v>
      </c>
      <c r="AP478" s="63"/>
      <c r="AQ478" s="24"/>
      <c r="AR478" s="24">
        <v>0</v>
      </c>
      <c r="AS478" s="24"/>
      <c r="AT478" s="24">
        <f t="shared" si="1267"/>
        <v>0</v>
      </c>
      <c r="AU478" s="63"/>
      <c r="AV478" s="24"/>
      <c r="AW478" s="24">
        <v>0</v>
      </c>
      <c r="AX478" s="36"/>
      <c r="AY478" s="24">
        <f t="shared" si="1268"/>
        <v>0</v>
      </c>
      <c r="AZ478" s="64"/>
    </row>
    <row r="479" spans="1:52" ht="12" hidden="1" customHeight="1" x14ac:dyDescent="0.3">
      <c r="A479" s="50">
        <v>432</v>
      </c>
      <c r="B479" s="50" t="s">
        <v>483</v>
      </c>
      <c r="C479" s="24"/>
      <c r="D479" s="24">
        <v>0</v>
      </c>
      <c r="E479" s="24"/>
      <c r="F479" s="24">
        <f t="shared" si="1257"/>
        <v>0</v>
      </c>
      <c r="G479" s="63"/>
      <c r="H479" s="24"/>
      <c r="I479" s="24">
        <v>0</v>
      </c>
      <c r="J479" s="24"/>
      <c r="K479" s="24">
        <f t="shared" si="1258"/>
        <v>0</v>
      </c>
      <c r="L479" s="63"/>
      <c r="M479" s="24">
        <f t="shared" ref="M479:N479" si="1309">INDEX($C479:$E479,1,MATCH(M$8,$C$8:$E$8,0))-INDEX($H479:$J479,1,MATCH(M$8,$H$8:$J$8,0))</f>
        <v>0</v>
      </c>
      <c r="N479" s="24">
        <f t="shared" si="1309"/>
        <v>0</v>
      </c>
      <c r="O479" s="24"/>
      <c r="P479" s="24">
        <f t="shared" si="1260"/>
        <v>0</v>
      </c>
      <c r="Q479" s="63"/>
      <c r="R479" s="24"/>
      <c r="S479" s="24">
        <v>0</v>
      </c>
      <c r="T479" s="24"/>
      <c r="U479" s="24">
        <f t="shared" si="1261"/>
        <v>0</v>
      </c>
      <c r="V479" s="63"/>
      <c r="W479" s="24"/>
      <c r="X479" s="24">
        <v>0</v>
      </c>
      <c r="Y479" s="24"/>
      <c r="Z479" s="24">
        <f t="shared" si="1262"/>
        <v>0</v>
      </c>
      <c r="AA479" s="63"/>
      <c r="AB479" s="24">
        <f t="shared" ref="AB479:AC479" si="1310">INDEX($R479:$T479,1,MATCH(AB$8,$R$8:$T$8,0))-INDEX($W479:$Y479,1,MATCH(AB$8,$W$8:$Y$8,0))</f>
        <v>0</v>
      </c>
      <c r="AC479" s="24">
        <f t="shared" si="1310"/>
        <v>0</v>
      </c>
      <c r="AD479" s="24"/>
      <c r="AE479" s="24">
        <f t="shared" si="1264"/>
        <v>0</v>
      </c>
      <c r="AF479" s="63"/>
      <c r="AG479" s="24"/>
      <c r="AH479" s="24">
        <v>0</v>
      </c>
      <c r="AI479" s="24"/>
      <c r="AJ479" s="24">
        <f t="shared" si="1265"/>
        <v>0</v>
      </c>
      <c r="AK479" s="63"/>
      <c r="AL479" s="24"/>
      <c r="AM479" s="24">
        <v>0</v>
      </c>
      <c r="AN479" s="24"/>
      <c r="AO479" s="24">
        <f t="shared" si="1266"/>
        <v>0</v>
      </c>
      <c r="AP479" s="63"/>
      <c r="AQ479" s="24"/>
      <c r="AR479" s="24">
        <v>0</v>
      </c>
      <c r="AS479" s="24"/>
      <c r="AT479" s="24">
        <f t="shared" si="1267"/>
        <v>0</v>
      </c>
      <c r="AU479" s="63"/>
      <c r="AV479" s="24"/>
      <c r="AW479" s="24">
        <v>0</v>
      </c>
      <c r="AX479" s="36"/>
      <c r="AY479" s="24">
        <f t="shared" si="1268"/>
        <v>0</v>
      </c>
      <c r="AZ479" s="64"/>
    </row>
    <row r="480" spans="1:52" ht="12" hidden="1" customHeight="1" x14ac:dyDescent="0.3">
      <c r="A480" s="50">
        <v>432.1</v>
      </c>
      <c r="B480" s="50" t="s">
        <v>484</v>
      </c>
      <c r="C480" s="24"/>
      <c r="D480" s="24">
        <v>0</v>
      </c>
      <c r="E480" s="24"/>
      <c r="F480" s="24">
        <f t="shared" si="1257"/>
        <v>0</v>
      </c>
      <c r="G480" s="63"/>
      <c r="H480" s="24"/>
      <c r="I480" s="24">
        <v>0</v>
      </c>
      <c r="J480" s="24"/>
      <c r="K480" s="24">
        <f t="shared" si="1258"/>
        <v>0</v>
      </c>
      <c r="L480" s="63"/>
      <c r="M480" s="24">
        <f t="shared" ref="M480:N480" si="1311">INDEX($C480:$E480,1,MATCH(M$8,$C$8:$E$8,0))-INDEX($H480:$J480,1,MATCH(M$8,$H$8:$J$8,0))</f>
        <v>0</v>
      </c>
      <c r="N480" s="24">
        <f t="shared" si="1311"/>
        <v>0</v>
      </c>
      <c r="O480" s="24"/>
      <c r="P480" s="24">
        <f t="shared" si="1260"/>
        <v>0</v>
      </c>
      <c r="Q480" s="63"/>
      <c r="R480" s="24"/>
      <c r="S480" s="24">
        <v>0</v>
      </c>
      <c r="T480" s="24"/>
      <c r="U480" s="24">
        <f t="shared" si="1261"/>
        <v>0</v>
      </c>
      <c r="V480" s="63"/>
      <c r="W480" s="24"/>
      <c r="X480" s="24">
        <v>0</v>
      </c>
      <c r="Y480" s="24"/>
      <c r="Z480" s="24">
        <f t="shared" si="1262"/>
        <v>0</v>
      </c>
      <c r="AA480" s="63"/>
      <c r="AB480" s="24">
        <f t="shared" ref="AB480:AC480" si="1312">INDEX($R480:$T480,1,MATCH(AB$8,$R$8:$T$8,0))-INDEX($W480:$Y480,1,MATCH(AB$8,$W$8:$Y$8,0))</f>
        <v>0</v>
      </c>
      <c r="AC480" s="24">
        <f t="shared" si="1312"/>
        <v>0</v>
      </c>
      <c r="AD480" s="24"/>
      <c r="AE480" s="24">
        <f t="shared" si="1264"/>
        <v>0</v>
      </c>
      <c r="AF480" s="63"/>
      <c r="AG480" s="24"/>
      <c r="AH480" s="24">
        <v>0</v>
      </c>
      <c r="AI480" s="24"/>
      <c r="AJ480" s="24">
        <f t="shared" si="1265"/>
        <v>0</v>
      </c>
      <c r="AK480" s="63"/>
      <c r="AL480" s="24"/>
      <c r="AM480" s="24">
        <v>0</v>
      </c>
      <c r="AN480" s="24"/>
      <c r="AO480" s="24">
        <f t="shared" si="1266"/>
        <v>0</v>
      </c>
      <c r="AP480" s="63"/>
      <c r="AQ480" s="24"/>
      <c r="AR480" s="24">
        <v>0</v>
      </c>
      <c r="AS480" s="24"/>
      <c r="AT480" s="24">
        <f t="shared" si="1267"/>
        <v>0</v>
      </c>
      <c r="AU480" s="63"/>
      <c r="AV480" s="24"/>
      <c r="AW480" s="24">
        <v>0</v>
      </c>
      <c r="AX480" s="36"/>
      <c r="AY480" s="24">
        <f t="shared" si="1268"/>
        <v>0</v>
      </c>
      <c r="AZ480" s="64"/>
    </row>
    <row r="481" spans="1:52" ht="12" hidden="1" customHeight="1" x14ac:dyDescent="0.3">
      <c r="A481" s="50">
        <v>432.2</v>
      </c>
      <c r="B481" s="50" t="s">
        <v>485</v>
      </c>
      <c r="C481" s="24"/>
      <c r="D481" s="24">
        <v>0</v>
      </c>
      <c r="E481" s="24"/>
      <c r="F481" s="24">
        <f t="shared" si="1257"/>
        <v>0</v>
      </c>
      <c r="G481" s="63"/>
      <c r="H481" s="24"/>
      <c r="I481" s="24">
        <v>0</v>
      </c>
      <c r="J481" s="24"/>
      <c r="K481" s="24">
        <f t="shared" si="1258"/>
        <v>0</v>
      </c>
      <c r="L481" s="63"/>
      <c r="M481" s="24">
        <f t="shared" ref="M481:N481" si="1313">INDEX($C481:$E481,1,MATCH(M$8,$C$8:$E$8,0))-INDEX($H481:$J481,1,MATCH(M$8,$H$8:$J$8,0))</f>
        <v>0</v>
      </c>
      <c r="N481" s="24">
        <f t="shared" si="1313"/>
        <v>0</v>
      </c>
      <c r="O481" s="24"/>
      <c r="P481" s="24">
        <f t="shared" si="1260"/>
        <v>0</v>
      </c>
      <c r="Q481" s="63"/>
      <c r="R481" s="24"/>
      <c r="S481" s="24">
        <v>0</v>
      </c>
      <c r="T481" s="24"/>
      <c r="U481" s="24">
        <f t="shared" si="1261"/>
        <v>0</v>
      </c>
      <c r="V481" s="63"/>
      <c r="W481" s="24"/>
      <c r="X481" s="24">
        <v>0</v>
      </c>
      <c r="Y481" s="24"/>
      <c r="Z481" s="24">
        <f t="shared" si="1262"/>
        <v>0</v>
      </c>
      <c r="AA481" s="63"/>
      <c r="AB481" s="24">
        <f t="shared" ref="AB481:AC481" si="1314">INDEX($R481:$T481,1,MATCH(AB$8,$R$8:$T$8,0))-INDEX($W481:$Y481,1,MATCH(AB$8,$W$8:$Y$8,0))</f>
        <v>0</v>
      </c>
      <c r="AC481" s="24">
        <f t="shared" si="1314"/>
        <v>0</v>
      </c>
      <c r="AD481" s="24"/>
      <c r="AE481" s="24">
        <f t="shared" si="1264"/>
        <v>0</v>
      </c>
      <c r="AF481" s="63"/>
      <c r="AG481" s="24"/>
      <c r="AH481" s="24">
        <v>0</v>
      </c>
      <c r="AI481" s="24"/>
      <c r="AJ481" s="24">
        <f t="shared" si="1265"/>
        <v>0</v>
      </c>
      <c r="AK481" s="63"/>
      <c r="AL481" s="24"/>
      <c r="AM481" s="24">
        <v>0</v>
      </c>
      <c r="AN481" s="24"/>
      <c r="AO481" s="24">
        <f t="shared" si="1266"/>
        <v>0</v>
      </c>
      <c r="AP481" s="63"/>
      <c r="AQ481" s="24"/>
      <c r="AR481" s="24">
        <v>0</v>
      </c>
      <c r="AS481" s="24"/>
      <c r="AT481" s="24">
        <f t="shared" si="1267"/>
        <v>0</v>
      </c>
      <c r="AU481" s="63"/>
      <c r="AV481" s="24"/>
      <c r="AW481" s="24">
        <v>0</v>
      </c>
      <c r="AX481" s="36"/>
      <c r="AY481" s="24">
        <f t="shared" si="1268"/>
        <v>0</v>
      </c>
      <c r="AZ481" s="64"/>
    </row>
    <row r="482" spans="1:52" ht="12" hidden="1" customHeight="1" x14ac:dyDescent="0.3">
      <c r="A482" s="50">
        <v>432.3</v>
      </c>
      <c r="B482" s="50" t="s">
        <v>486</v>
      </c>
      <c r="C482" s="24"/>
      <c r="D482" s="24">
        <v>0</v>
      </c>
      <c r="E482" s="24"/>
      <c r="F482" s="24">
        <f t="shared" si="1257"/>
        <v>0</v>
      </c>
      <c r="G482" s="63"/>
      <c r="H482" s="24"/>
      <c r="I482" s="24">
        <v>0</v>
      </c>
      <c r="J482" s="24"/>
      <c r="K482" s="24">
        <f t="shared" si="1258"/>
        <v>0</v>
      </c>
      <c r="L482" s="63"/>
      <c r="M482" s="24">
        <f t="shared" ref="M482:N482" si="1315">INDEX($C482:$E482,1,MATCH(M$8,$C$8:$E$8,0))-INDEX($H482:$J482,1,MATCH(M$8,$H$8:$J$8,0))</f>
        <v>0</v>
      </c>
      <c r="N482" s="24">
        <f t="shared" si="1315"/>
        <v>0</v>
      </c>
      <c r="O482" s="24"/>
      <c r="P482" s="24">
        <f t="shared" si="1260"/>
        <v>0</v>
      </c>
      <c r="Q482" s="63"/>
      <c r="R482" s="24"/>
      <c r="S482" s="24">
        <v>0</v>
      </c>
      <c r="T482" s="24"/>
      <c r="U482" s="24">
        <f t="shared" si="1261"/>
        <v>0</v>
      </c>
      <c r="V482" s="63"/>
      <c r="W482" s="24"/>
      <c r="X482" s="24">
        <v>0</v>
      </c>
      <c r="Y482" s="24"/>
      <c r="Z482" s="24">
        <f t="shared" si="1262"/>
        <v>0</v>
      </c>
      <c r="AA482" s="63"/>
      <c r="AB482" s="24">
        <f t="shared" ref="AB482:AC482" si="1316">INDEX($R482:$T482,1,MATCH(AB$8,$R$8:$T$8,0))-INDEX($W482:$Y482,1,MATCH(AB$8,$W$8:$Y$8,0))</f>
        <v>0</v>
      </c>
      <c r="AC482" s="24">
        <f t="shared" si="1316"/>
        <v>0</v>
      </c>
      <c r="AD482" s="24"/>
      <c r="AE482" s="24">
        <f t="shared" si="1264"/>
        <v>0</v>
      </c>
      <c r="AF482" s="63"/>
      <c r="AG482" s="24"/>
      <c r="AH482" s="24">
        <v>0</v>
      </c>
      <c r="AI482" s="24"/>
      <c r="AJ482" s="24">
        <f t="shared" si="1265"/>
        <v>0</v>
      </c>
      <c r="AK482" s="63"/>
      <c r="AL482" s="24"/>
      <c r="AM482" s="24">
        <v>0</v>
      </c>
      <c r="AN482" s="24"/>
      <c r="AO482" s="24">
        <f t="shared" si="1266"/>
        <v>0</v>
      </c>
      <c r="AP482" s="63"/>
      <c r="AQ482" s="24"/>
      <c r="AR482" s="24">
        <v>0</v>
      </c>
      <c r="AS482" s="24"/>
      <c r="AT482" s="24">
        <f t="shared" si="1267"/>
        <v>0</v>
      </c>
      <c r="AU482" s="63"/>
      <c r="AV482" s="24"/>
      <c r="AW482" s="24">
        <v>0</v>
      </c>
      <c r="AX482" s="36"/>
      <c r="AY482" s="24">
        <f t="shared" si="1268"/>
        <v>0</v>
      </c>
      <c r="AZ482" s="64"/>
    </row>
    <row r="483" spans="1:52" ht="12" hidden="1" customHeight="1" x14ac:dyDescent="0.3">
      <c r="A483" s="50">
        <v>432.4</v>
      </c>
      <c r="B483" s="50" t="s">
        <v>487</v>
      </c>
      <c r="C483" s="24"/>
      <c r="D483" s="24">
        <v>0</v>
      </c>
      <c r="E483" s="24"/>
      <c r="F483" s="24">
        <f t="shared" si="1257"/>
        <v>0</v>
      </c>
      <c r="G483" s="63"/>
      <c r="H483" s="24"/>
      <c r="I483" s="24">
        <v>0</v>
      </c>
      <c r="J483" s="24"/>
      <c r="K483" s="24">
        <f t="shared" si="1258"/>
        <v>0</v>
      </c>
      <c r="L483" s="63"/>
      <c r="M483" s="24">
        <f t="shared" ref="M483:N483" si="1317">INDEX($C483:$E483,1,MATCH(M$8,$C$8:$E$8,0))-INDEX($H483:$J483,1,MATCH(M$8,$H$8:$J$8,0))</f>
        <v>0</v>
      </c>
      <c r="N483" s="24">
        <f t="shared" si="1317"/>
        <v>0</v>
      </c>
      <c r="O483" s="24"/>
      <c r="P483" s="24">
        <f t="shared" si="1260"/>
        <v>0</v>
      </c>
      <c r="Q483" s="63"/>
      <c r="R483" s="24"/>
      <c r="S483" s="24">
        <v>0</v>
      </c>
      <c r="T483" s="24"/>
      <c r="U483" s="24">
        <f t="shared" si="1261"/>
        <v>0</v>
      </c>
      <c r="V483" s="63"/>
      <c r="W483" s="24"/>
      <c r="X483" s="24">
        <v>0</v>
      </c>
      <c r="Y483" s="24"/>
      <c r="Z483" s="24">
        <f t="shared" si="1262"/>
        <v>0</v>
      </c>
      <c r="AA483" s="63"/>
      <c r="AB483" s="24">
        <f t="shared" ref="AB483:AC483" si="1318">INDEX($R483:$T483,1,MATCH(AB$8,$R$8:$T$8,0))-INDEX($W483:$Y483,1,MATCH(AB$8,$W$8:$Y$8,0))</f>
        <v>0</v>
      </c>
      <c r="AC483" s="24">
        <f t="shared" si="1318"/>
        <v>0</v>
      </c>
      <c r="AD483" s="24"/>
      <c r="AE483" s="24">
        <f t="shared" si="1264"/>
        <v>0</v>
      </c>
      <c r="AF483" s="63"/>
      <c r="AG483" s="24"/>
      <c r="AH483" s="24">
        <v>0</v>
      </c>
      <c r="AI483" s="24"/>
      <c r="AJ483" s="24">
        <f t="shared" si="1265"/>
        <v>0</v>
      </c>
      <c r="AK483" s="63"/>
      <c r="AL483" s="24"/>
      <c r="AM483" s="24">
        <v>0</v>
      </c>
      <c r="AN483" s="24"/>
      <c r="AO483" s="24">
        <f t="shared" si="1266"/>
        <v>0</v>
      </c>
      <c r="AP483" s="63"/>
      <c r="AQ483" s="24"/>
      <c r="AR483" s="24">
        <v>0</v>
      </c>
      <c r="AS483" s="24"/>
      <c r="AT483" s="24">
        <f t="shared" si="1267"/>
        <v>0</v>
      </c>
      <c r="AU483" s="63"/>
      <c r="AV483" s="24"/>
      <c r="AW483" s="24">
        <v>0</v>
      </c>
      <c r="AX483" s="36"/>
      <c r="AY483" s="24">
        <f t="shared" si="1268"/>
        <v>0</v>
      </c>
      <c r="AZ483" s="64"/>
    </row>
    <row r="484" spans="1:52" ht="12" hidden="1" customHeight="1" x14ac:dyDescent="0.3">
      <c r="A484" s="50">
        <v>432.5</v>
      </c>
      <c r="B484" s="50" t="s">
        <v>488</v>
      </c>
      <c r="C484" s="24"/>
      <c r="D484" s="24">
        <v>0</v>
      </c>
      <c r="E484" s="24"/>
      <c r="F484" s="24">
        <f t="shared" si="1257"/>
        <v>0</v>
      </c>
      <c r="G484" s="63"/>
      <c r="H484" s="24"/>
      <c r="I484" s="24">
        <v>0</v>
      </c>
      <c r="J484" s="24"/>
      <c r="K484" s="24">
        <f t="shared" si="1258"/>
        <v>0</v>
      </c>
      <c r="L484" s="63"/>
      <c r="M484" s="24">
        <f t="shared" ref="M484:N484" si="1319">INDEX($C484:$E484,1,MATCH(M$8,$C$8:$E$8,0))-INDEX($H484:$J484,1,MATCH(M$8,$H$8:$J$8,0))</f>
        <v>0</v>
      </c>
      <c r="N484" s="24">
        <f t="shared" si="1319"/>
        <v>0</v>
      </c>
      <c r="O484" s="24"/>
      <c r="P484" s="24">
        <f t="shared" si="1260"/>
        <v>0</v>
      </c>
      <c r="Q484" s="63"/>
      <c r="R484" s="24"/>
      <c r="S484" s="24">
        <v>0</v>
      </c>
      <c r="T484" s="24"/>
      <c r="U484" s="24">
        <f t="shared" si="1261"/>
        <v>0</v>
      </c>
      <c r="V484" s="63"/>
      <c r="W484" s="24"/>
      <c r="X484" s="24">
        <v>0</v>
      </c>
      <c r="Y484" s="24"/>
      <c r="Z484" s="24">
        <f t="shared" si="1262"/>
        <v>0</v>
      </c>
      <c r="AA484" s="63"/>
      <c r="AB484" s="24">
        <f t="shared" ref="AB484:AC484" si="1320">INDEX($R484:$T484,1,MATCH(AB$8,$R$8:$T$8,0))-INDEX($W484:$Y484,1,MATCH(AB$8,$W$8:$Y$8,0))</f>
        <v>0</v>
      </c>
      <c r="AC484" s="24">
        <f t="shared" si="1320"/>
        <v>0</v>
      </c>
      <c r="AD484" s="24"/>
      <c r="AE484" s="24">
        <f t="shared" si="1264"/>
        <v>0</v>
      </c>
      <c r="AF484" s="63"/>
      <c r="AG484" s="24"/>
      <c r="AH484" s="24">
        <v>0</v>
      </c>
      <c r="AI484" s="24"/>
      <c r="AJ484" s="24">
        <f t="shared" si="1265"/>
        <v>0</v>
      </c>
      <c r="AK484" s="63"/>
      <c r="AL484" s="24"/>
      <c r="AM484" s="24">
        <v>0</v>
      </c>
      <c r="AN484" s="24"/>
      <c r="AO484" s="24">
        <f t="shared" si="1266"/>
        <v>0</v>
      </c>
      <c r="AP484" s="63"/>
      <c r="AQ484" s="24"/>
      <c r="AR484" s="24">
        <v>0</v>
      </c>
      <c r="AS484" s="24"/>
      <c r="AT484" s="24">
        <f t="shared" si="1267"/>
        <v>0</v>
      </c>
      <c r="AU484" s="63"/>
      <c r="AV484" s="24"/>
      <c r="AW484" s="24">
        <v>0</v>
      </c>
      <c r="AX484" s="36"/>
      <c r="AY484" s="24">
        <f t="shared" si="1268"/>
        <v>0</v>
      </c>
      <c r="AZ484" s="64"/>
    </row>
    <row r="485" spans="1:52" ht="12" hidden="1" customHeight="1" x14ac:dyDescent="0.3">
      <c r="A485" s="50">
        <v>434</v>
      </c>
      <c r="B485" s="50" t="s">
        <v>489</v>
      </c>
      <c r="C485" s="24"/>
      <c r="D485" s="24">
        <v>0</v>
      </c>
      <c r="E485" s="24"/>
      <c r="F485" s="24">
        <f t="shared" si="1257"/>
        <v>0</v>
      </c>
      <c r="G485" s="63"/>
      <c r="H485" s="24"/>
      <c r="I485" s="24">
        <v>0</v>
      </c>
      <c r="J485" s="24"/>
      <c r="K485" s="24">
        <f t="shared" si="1258"/>
        <v>0</v>
      </c>
      <c r="L485" s="63"/>
      <c r="M485" s="24">
        <f t="shared" ref="M485:N485" si="1321">INDEX($C485:$E485,1,MATCH(M$8,$C$8:$E$8,0))-INDEX($H485:$J485,1,MATCH(M$8,$H$8:$J$8,0))</f>
        <v>0</v>
      </c>
      <c r="N485" s="24">
        <f t="shared" si="1321"/>
        <v>0</v>
      </c>
      <c r="O485" s="24"/>
      <c r="P485" s="24">
        <f t="shared" si="1260"/>
        <v>0</v>
      </c>
      <c r="Q485" s="63"/>
      <c r="R485" s="24"/>
      <c r="S485" s="24">
        <v>0</v>
      </c>
      <c r="T485" s="24"/>
      <c r="U485" s="24">
        <f t="shared" si="1261"/>
        <v>0</v>
      </c>
      <c r="V485" s="63"/>
      <c r="W485" s="24"/>
      <c r="X485" s="24">
        <v>0</v>
      </c>
      <c r="Y485" s="24"/>
      <c r="Z485" s="24">
        <f t="shared" si="1262"/>
        <v>0</v>
      </c>
      <c r="AA485" s="63"/>
      <c r="AB485" s="24">
        <f t="shared" ref="AB485:AC485" si="1322">INDEX($R485:$T485,1,MATCH(AB$8,$R$8:$T$8,0))-INDEX($W485:$Y485,1,MATCH(AB$8,$W$8:$Y$8,0))</f>
        <v>0</v>
      </c>
      <c r="AC485" s="24">
        <f t="shared" si="1322"/>
        <v>0</v>
      </c>
      <c r="AD485" s="24"/>
      <c r="AE485" s="24">
        <f t="shared" si="1264"/>
        <v>0</v>
      </c>
      <c r="AF485" s="63"/>
      <c r="AG485" s="24"/>
      <c r="AH485" s="24">
        <v>0</v>
      </c>
      <c r="AI485" s="24"/>
      <c r="AJ485" s="24">
        <f t="shared" si="1265"/>
        <v>0</v>
      </c>
      <c r="AK485" s="63"/>
      <c r="AL485" s="24"/>
      <c r="AM485" s="24">
        <v>0</v>
      </c>
      <c r="AN485" s="24"/>
      <c r="AO485" s="24">
        <f t="shared" si="1266"/>
        <v>0</v>
      </c>
      <c r="AP485" s="63"/>
      <c r="AQ485" s="24"/>
      <c r="AR485" s="24">
        <v>0</v>
      </c>
      <c r="AS485" s="24"/>
      <c r="AT485" s="24">
        <f t="shared" si="1267"/>
        <v>0</v>
      </c>
      <c r="AU485" s="63"/>
      <c r="AV485" s="24"/>
      <c r="AW485" s="24">
        <v>0</v>
      </c>
      <c r="AX485" s="36"/>
      <c r="AY485" s="24">
        <f t="shared" si="1268"/>
        <v>0</v>
      </c>
      <c r="AZ485" s="64"/>
    </row>
    <row r="486" spans="1:52" ht="12" customHeight="1" x14ac:dyDescent="0.3">
      <c r="A486" s="50">
        <v>435</v>
      </c>
      <c r="B486" s="50" t="s">
        <v>490</v>
      </c>
      <c r="C486" s="24"/>
      <c r="D486" s="24">
        <v>24000</v>
      </c>
      <c r="E486" s="24"/>
      <c r="F486" s="24">
        <f t="shared" si="1257"/>
        <v>24000</v>
      </c>
      <c r="G486" s="63"/>
      <c r="H486" s="24"/>
      <c r="I486" s="24">
        <v>24000</v>
      </c>
      <c r="J486" s="24"/>
      <c r="K486" s="24">
        <f t="shared" si="1258"/>
        <v>24000</v>
      </c>
      <c r="L486" s="63"/>
      <c r="M486" s="24">
        <f t="shared" ref="M486:N486" si="1323">INDEX($C486:$E486,1,MATCH(M$8,$C$8:$E$8,0))-INDEX($H486:$J486,1,MATCH(M$8,$H$8:$J$8,0))</f>
        <v>0</v>
      </c>
      <c r="N486" s="24">
        <f t="shared" si="1323"/>
        <v>0</v>
      </c>
      <c r="O486" s="24"/>
      <c r="P486" s="24">
        <f t="shared" si="1260"/>
        <v>0</v>
      </c>
      <c r="Q486" s="63"/>
      <c r="R486" s="24"/>
      <c r="S486" s="24">
        <v>24000</v>
      </c>
      <c r="T486" s="24"/>
      <c r="U486" s="24">
        <f t="shared" si="1261"/>
        <v>24000</v>
      </c>
      <c r="V486" s="63"/>
      <c r="W486" s="24"/>
      <c r="X486" s="24">
        <v>24000</v>
      </c>
      <c r="Y486" s="24"/>
      <c r="Z486" s="24">
        <f t="shared" si="1262"/>
        <v>24000</v>
      </c>
      <c r="AA486" s="63"/>
      <c r="AB486" s="24">
        <f t="shared" ref="AB486:AC486" si="1324">INDEX($R486:$T486,1,MATCH(AB$8,$R$8:$T$8,0))-INDEX($W486:$Y486,1,MATCH(AB$8,$W$8:$Y$8,0))</f>
        <v>0</v>
      </c>
      <c r="AC486" s="24">
        <f t="shared" si="1324"/>
        <v>0</v>
      </c>
      <c r="AD486" s="24"/>
      <c r="AE486" s="24">
        <f t="shared" si="1264"/>
        <v>0</v>
      </c>
      <c r="AF486" s="63"/>
      <c r="AG486" s="24"/>
      <c r="AH486" s="24">
        <v>24000</v>
      </c>
      <c r="AI486" s="24"/>
      <c r="AJ486" s="24">
        <f t="shared" si="1265"/>
        <v>24000</v>
      </c>
      <c r="AK486" s="63"/>
      <c r="AL486" s="24"/>
      <c r="AM486" s="24">
        <v>24000</v>
      </c>
      <c r="AN486" s="24"/>
      <c r="AO486" s="24">
        <f t="shared" si="1266"/>
        <v>24000</v>
      </c>
      <c r="AP486" s="63"/>
      <c r="AQ486" s="24"/>
      <c r="AR486" s="24">
        <v>24000</v>
      </c>
      <c r="AS486" s="24"/>
      <c r="AT486" s="24">
        <f t="shared" si="1267"/>
        <v>24000</v>
      </c>
      <c r="AU486" s="63"/>
      <c r="AV486" s="24"/>
      <c r="AW486" s="24">
        <v>24000</v>
      </c>
      <c r="AX486" s="36"/>
      <c r="AY486" s="24">
        <f t="shared" si="1268"/>
        <v>24000</v>
      </c>
      <c r="AZ486" s="64"/>
    </row>
    <row r="487" spans="1:52" ht="12" hidden="1" customHeight="1" x14ac:dyDescent="0.3">
      <c r="A487" s="50">
        <v>437</v>
      </c>
      <c r="B487" s="50" t="s">
        <v>492</v>
      </c>
      <c r="C487" s="24"/>
      <c r="D487" s="24">
        <v>0</v>
      </c>
      <c r="E487" s="24"/>
      <c r="F487" s="24">
        <f t="shared" si="1257"/>
        <v>0</v>
      </c>
      <c r="G487" s="63"/>
      <c r="H487" s="24"/>
      <c r="I487" s="24">
        <v>0</v>
      </c>
      <c r="J487" s="24"/>
      <c r="K487" s="24">
        <f t="shared" si="1258"/>
        <v>0</v>
      </c>
      <c r="L487" s="63"/>
      <c r="M487" s="24">
        <f t="shared" ref="M487:N487" si="1325">INDEX($C487:$E487,1,MATCH(M$8,$C$8:$E$8,0))-INDEX($H487:$J487,1,MATCH(M$8,$H$8:$J$8,0))</f>
        <v>0</v>
      </c>
      <c r="N487" s="24">
        <f t="shared" si="1325"/>
        <v>0</v>
      </c>
      <c r="O487" s="24"/>
      <c r="P487" s="24">
        <f t="shared" si="1260"/>
        <v>0</v>
      </c>
      <c r="Q487" s="63"/>
      <c r="R487" s="24"/>
      <c r="S487" s="24">
        <v>0</v>
      </c>
      <c r="T487" s="24"/>
      <c r="U487" s="24">
        <f t="shared" si="1261"/>
        <v>0</v>
      </c>
      <c r="V487" s="63"/>
      <c r="W487" s="24"/>
      <c r="X487" s="24">
        <v>0</v>
      </c>
      <c r="Y487" s="24"/>
      <c r="Z487" s="24">
        <f t="shared" si="1262"/>
        <v>0</v>
      </c>
      <c r="AA487" s="63"/>
      <c r="AB487" s="24">
        <f t="shared" ref="AB487:AC487" si="1326">INDEX($R487:$T487,1,MATCH(AB$8,$R$8:$T$8,0))-INDEX($W487:$Y487,1,MATCH(AB$8,$W$8:$Y$8,0))</f>
        <v>0</v>
      </c>
      <c r="AC487" s="24">
        <f t="shared" si="1326"/>
        <v>0</v>
      </c>
      <c r="AD487" s="24"/>
      <c r="AE487" s="24">
        <f t="shared" si="1264"/>
        <v>0</v>
      </c>
      <c r="AF487" s="63"/>
      <c r="AG487" s="24"/>
      <c r="AH487" s="24">
        <v>0</v>
      </c>
      <c r="AI487" s="24"/>
      <c r="AJ487" s="24">
        <f t="shared" si="1265"/>
        <v>0</v>
      </c>
      <c r="AK487" s="63"/>
      <c r="AL487" s="24"/>
      <c r="AM487" s="24">
        <v>0</v>
      </c>
      <c r="AN487" s="24"/>
      <c r="AO487" s="24">
        <f t="shared" si="1266"/>
        <v>0</v>
      </c>
      <c r="AP487" s="63"/>
      <c r="AQ487" s="24"/>
      <c r="AR487" s="24">
        <v>0</v>
      </c>
      <c r="AS487" s="24"/>
      <c r="AT487" s="24">
        <f t="shared" si="1267"/>
        <v>0</v>
      </c>
      <c r="AU487" s="63"/>
      <c r="AV487" s="24"/>
      <c r="AW487" s="24">
        <v>0</v>
      </c>
      <c r="AX487" s="36"/>
      <c r="AY487" s="24">
        <f t="shared" si="1268"/>
        <v>0</v>
      </c>
      <c r="AZ487" s="64"/>
    </row>
    <row r="488" spans="1:52" ht="12" hidden="1" customHeight="1" x14ac:dyDescent="0.3">
      <c r="A488" s="50">
        <v>448</v>
      </c>
      <c r="B488" s="50" t="s">
        <v>493</v>
      </c>
      <c r="C488" s="24"/>
      <c r="D488" s="24">
        <v>0</v>
      </c>
      <c r="E488" s="24"/>
      <c r="F488" s="24">
        <f t="shared" si="1257"/>
        <v>0</v>
      </c>
      <c r="G488" s="63"/>
      <c r="H488" s="24"/>
      <c r="I488" s="24">
        <v>0</v>
      </c>
      <c r="J488" s="24"/>
      <c r="K488" s="24">
        <f t="shared" si="1258"/>
        <v>0</v>
      </c>
      <c r="L488" s="63"/>
      <c r="M488" s="24">
        <f t="shared" ref="M488:N488" si="1327">INDEX($C488:$E488,1,MATCH(M$8,$C$8:$E$8,0))-INDEX($H488:$J488,1,MATCH(M$8,$H$8:$J$8,0))</f>
        <v>0</v>
      </c>
      <c r="N488" s="24">
        <f t="shared" si="1327"/>
        <v>0</v>
      </c>
      <c r="O488" s="24"/>
      <c r="P488" s="24">
        <f t="shared" si="1260"/>
        <v>0</v>
      </c>
      <c r="Q488" s="63"/>
      <c r="R488" s="24"/>
      <c r="S488" s="24">
        <v>0</v>
      </c>
      <c r="T488" s="24"/>
      <c r="U488" s="24">
        <f t="shared" si="1261"/>
        <v>0</v>
      </c>
      <c r="V488" s="63"/>
      <c r="W488" s="24"/>
      <c r="X488" s="24">
        <v>0</v>
      </c>
      <c r="Y488" s="24"/>
      <c r="Z488" s="24">
        <f t="shared" si="1262"/>
        <v>0</v>
      </c>
      <c r="AA488" s="63"/>
      <c r="AB488" s="24">
        <f t="shared" ref="AB488:AC488" si="1328">INDEX($R488:$T488,1,MATCH(AB$8,$R$8:$T$8,0))-INDEX($W488:$Y488,1,MATCH(AB$8,$W$8:$Y$8,0))</f>
        <v>0</v>
      </c>
      <c r="AC488" s="24">
        <f t="shared" si="1328"/>
        <v>0</v>
      </c>
      <c r="AD488" s="24"/>
      <c r="AE488" s="24">
        <f t="shared" si="1264"/>
        <v>0</v>
      </c>
      <c r="AF488" s="63"/>
      <c r="AG488" s="24"/>
      <c r="AH488" s="24">
        <v>0</v>
      </c>
      <c r="AI488" s="24"/>
      <c r="AJ488" s="24">
        <f t="shared" si="1265"/>
        <v>0</v>
      </c>
      <c r="AK488" s="63"/>
      <c r="AL488" s="24"/>
      <c r="AM488" s="24">
        <v>0</v>
      </c>
      <c r="AN488" s="24"/>
      <c r="AO488" s="24">
        <f t="shared" si="1266"/>
        <v>0</v>
      </c>
      <c r="AP488" s="63"/>
      <c r="AQ488" s="24"/>
      <c r="AR488" s="24">
        <v>0</v>
      </c>
      <c r="AS488" s="24"/>
      <c r="AT488" s="24">
        <f t="shared" si="1267"/>
        <v>0</v>
      </c>
      <c r="AU488" s="63"/>
      <c r="AV488" s="24"/>
      <c r="AW488" s="24">
        <v>0</v>
      </c>
      <c r="AX488" s="36"/>
      <c r="AY488" s="24">
        <f t="shared" si="1268"/>
        <v>0</v>
      </c>
      <c r="AZ488" s="64"/>
    </row>
    <row r="489" spans="1:52" ht="12" customHeight="1" x14ac:dyDescent="0.3">
      <c r="A489" s="50">
        <v>449</v>
      </c>
      <c r="B489" s="50" t="s">
        <v>494</v>
      </c>
      <c r="C489" s="24"/>
      <c r="D489" s="24">
        <v>78797.549999999799</v>
      </c>
      <c r="E489" s="24"/>
      <c r="F489" s="24">
        <f t="shared" si="1257"/>
        <v>78797.549999999799</v>
      </c>
      <c r="G489" s="63"/>
      <c r="H489" s="24"/>
      <c r="I489" s="24">
        <v>97040.490000000194</v>
      </c>
      <c r="J489" s="24"/>
      <c r="K489" s="24">
        <f t="shared" si="1258"/>
        <v>97040.490000000194</v>
      </c>
      <c r="L489" s="63"/>
      <c r="M489" s="24">
        <f t="shared" ref="M489:N489" si="1329">INDEX($C489:$E489,1,MATCH(M$8,$C$8:$E$8,0))-INDEX($H489:$J489,1,MATCH(M$8,$H$8:$J$8,0))</f>
        <v>0</v>
      </c>
      <c r="N489" s="24">
        <f t="shared" si="1329"/>
        <v>-18242.940000000395</v>
      </c>
      <c r="O489" s="24"/>
      <c r="P489" s="24">
        <f t="shared" si="1260"/>
        <v>-18242.940000000395</v>
      </c>
      <c r="Q489" s="63"/>
      <c r="R489" s="24"/>
      <c r="S489" s="24">
        <v>78797.549999999799</v>
      </c>
      <c r="T489" s="24"/>
      <c r="U489" s="24">
        <f t="shared" si="1261"/>
        <v>78797.549999999799</v>
      </c>
      <c r="V489" s="63"/>
      <c r="W489" s="24"/>
      <c r="X489" s="24">
        <v>35000</v>
      </c>
      <c r="Y489" s="24"/>
      <c r="Z489" s="24">
        <f t="shared" si="1262"/>
        <v>35000</v>
      </c>
      <c r="AA489" s="63"/>
      <c r="AB489" s="24">
        <f t="shared" ref="AB489:AC489" si="1330">INDEX($R489:$T489,1,MATCH(AB$8,$R$8:$T$8,0))-INDEX($W489:$Y489,1,MATCH(AB$8,$W$8:$Y$8,0))</f>
        <v>0</v>
      </c>
      <c r="AC489" s="24">
        <f t="shared" si="1330"/>
        <v>43797.549999999799</v>
      </c>
      <c r="AD489" s="24"/>
      <c r="AE489" s="24">
        <f t="shared" si="1264"/>
        <v>43797.549999999799</v>
      </c>
      <c r="AF489" s="63"/>
      <c r="AG489" s="24"/>
      <c r="AH489" s="24">
        <v>35000</v>
      </c>
      <c r="AI489" s="24"/>
      <c r="AJ489" s="24">
        <f t="shared" si="1265"/>
        <v>35000</v>
      </c>
      <c r="AK489" s="63"/>
      <c r="AL489" s="24"/>
      <c r="AM489" s="24">
        <v>35000</v>
      </c>
      <c r="AN489" s="24"/>
      <c r="AO489" s="24">
        <f t="shared" si="1266"/>
        <v>35000</v>
      </c>
      <c r="AP489" s="63"/>
      <c r="AQ489" s="24"/>
      <c r="AR489" s="24">
        <v>35000</v>
      </c>
      <c r="AS489" s="24"/>
      <c r="AT489" s="24">
        <f t="shared" si="1267"/>
        <v>35000</v>
      </c>
      <c r="AU489" s="63"/>
      <c r="AV489" s="24"/>
      <c r="AW489" s="24">
        <v>35000</v>
      </c>
      <c r="AX489" s="36"/>
      <c r="AY489" s="24">
        <f t="shared" si="1268"/>
        <v>35000</v>
      </c>
      <c r="AZ489" s="64"/>
    </row>
    <row r="490" spans="1:52" ht="12" customHeight="1" x14ac:dyDescent="0.3">
      <c r="A490" s="50">
        <v>451</v>
      </c>
      <c r="B490" s="50" t="s">
        <v>92</v>
      </c>
      <c r="C490" s="24"/>
      <c r="D490" s="24">
        <v>0</v>
      </c>
      <c r="E490" s="24"/>
      <c r="F490" s="24">
        <f t="shared" si="1257"/>
        <v>0</v>
      </c>
      <c r="G490" s="63"/>
      <c r="H490" s="24"/>
      <c r="I490" s="24">
        <v>0</v>
      </c>
      <c r="J490" s="24"/>
      <c r="K490" s="24">
        <f t="shared" si="1258"/>
        <v>0</v>
      </c>
      <c r="L490" s="63"/>
      <c r="M490" s="24">
        <f t="shared" ref="M490:N490" si="1331">INDEX($C490:$E490,1,MATCH(M$8,$C$8:$E$8,0))-INDEX($H490:$J490,1,MATCH(M$8,$H$8:$J$8,0))</f>
        <v>0</v>
      </c>
      <c r="N490" s="24">
        <f t="shared" si="1331"/>
        <v>0</v>
      </c>
      <c r="O490" s="24"/>
      <c r="P490" s="24">
        <f t="shared" si="1260"/>
        <v>0</v>
      </c>
      <c r="Q490" s="63"/>
      <c r="R490" s="24"/>
      <c r="S490" s="24">
        <v>8367</v>
      </c>
      <c r="T490" s="24"/>
      <c r="U490" s="24">
        <f t="shared" si="1261"/>
        <v>8367</v>
      </c>
      <c r="V490" s="63"/>
      <c r="W490" s="24"/>
      <c r="X490" s="24">
        <v>8367</v>
      </c>
      <c r="Y490" s="24"/>
      <c r="Z490" s="24">
        <f t="shared" si="1262"/>
        <v>8367</v>
      </c>
      <c r="AA490" s="63"/>
      <c r="AB490" s="24">
        <f t="shared" ref="AB490:AC490" si="1332">INDEX($R490:$T490,1,MATCH(AB$8,$R$8:$T$8,0))-INDEX($W490:$Y490,1,MATCH(AB$8,$W$8:$Y$8,0))</f>
        <v>0</v>
      </c>
      <c r="AC490" s="24">
        <f t="shared" si="1332"/>
        <v>0</v>
      </c>
      <c r="AD490" s="24"/>
      <c r="AE490" s="24">
        <f t="shared" si="1264"/>
        <v>0</v>
      </c>
      <c r="AF490" s="63"/>
      <c r="AG490" s="24"/>
      <c r="AH490" s="24">
        <v>8367</v>
      </c>
      <c r="AI490" s="24"/>
      <c r="AJ490" s="24">
        <f t="shared" si="1265"/>
        <v>8367</v>
      </c>
      <c r="AK490" s="63"/>
      <c r="AL490" s="24"/>
      <c r="AM490" s="24">
        <v>8367</v>
      </c>
      <c r="AN490" s="24"/>
      <c r="AO490" s="24">
        <f t="shared" si="1266"/>
        <v>8367</v>
      </c>
      <c r="AP490" s="63"/>
      <c r="AQ490" s="24"/>
      <c r="AR490" s="24">
        <v>8367</v>
      </c>
      <c r="AS490" s="24"/>
      <c r="AT490" s="24">
        <f t="shared" si="1267"/>
        <v>8367</v>
      </c>
      <c r="AU490" s="63"/>
      <c r="AV490" s="24"/>
      <c r="AW490" s="24">
        <v>8367</v>
      </c>
      <c r="AX490" s="36"/>
      <c r="AY490" s="24">
        <f t="shared" si="1268"/>
        <v>8367</v>
      </c>
      <c r="AZ490" s="64"/>
    </row>
    <row r="491" spans="1:52" ht="12" customHeight="1" x14ac:dyDescent="0.3">
      <c r="A491" s="50">
        <v>452</v>
      </c>
      <c r="B491" s="50" t="s">
        <v>497</v>
      </c>
      <c r="C491" s="24"/>
      <c r="D491" s="24">
        <v>60000</v>
      </c>
      <c r="E491" s="24"/>
      <c r="F491" s="24">
        <f t="shared" si="1257"/>
        <v>60000</v>
      </c>
      <c r="G491" s="63"/>
      <c r="H491" s="24"/>
      <c r="I491" s="24">
        <v>40000</v>
      </c>
      <c r="J491" s="24"/>
      <c r="K491" s="24">
        <f t="shared" si="1258"/>
        <v>40000</v>
      </c>
      <c r="L491" s="63"/>
      <c r="M491" s="24">
        <f t="shared" ref="M491:N491" si="1333">INDEX($C491:$E491,1,MATCH(M$8,$C$8:$E$8,0))-INDEX($H491:$J491,1,MATCH(M$8,$H$8:$J$8,0))</f>
        <v>0</v>
      </c>
      <c r="N491" s="24">
        <f t="shared" si="1333"/>
        <v>20000</v>
      </c>
      <c r="O491" s="24"/>
      <c r="P491" s="24">
        <f t="shared" si="1260"/>
        <v>20000</v>
      </c>
      <c r="Q491" s="63"/>
      <c r="R491" s="24"/>
      <c r="S491" s="24">
        <v>60000</v>
      </c>
      <c r="T491" s="24"/>
      <c r="U491" s="24">
        <f t="shared" si="1261"/>
        <v>60000</v>
      </c>
      <c r="V491" s="63"/>
      <c r="W491" s="24"/>
      <c r="X491" s="24">
        <v>60000</v>
      </c>
      <c r="Y491" s="24"/>
      <c r="Z491" s="24">
        <f t="shared" si="1262"/>
        <v>60000</v>
      </c>
      <c r="AA491" s="63"/>
      <c r="AB491" s="24">
        <f t="shared" ref="AB491:AC491" si="1334">INDEX($R491:$T491,1,MATCH(AB$8,$R$8:$T$8,0))-INDEX($W491:$Y491,1,MATCH(AB$8,$W$8:$Y$8,0))</f>
        <v>0</v>
      </c>
      <c r="AC491" s="24">
        <f t="shared" si="1334"/>
        <v>0</v>
      </c>
      <c r="AD491" s="24"/>
      <c r="AE491" s="24">
        <f t="shared" si="1264"/>
        <v>0</v>
      </c>
      <c r="AF491" s="63"/>
      <c r="AG491" s="24"/>
      <c r="AH491" s="24">
        <v>60000</v>
      </c>
      <c r="AI491" s="24"/>
      <c r="AJ491" s="24">
        <f t="shared" si="1265"/>
        <v>60000</v>
      </c>
      <c r="AK491" s="63"/>
      <c r="AL491" s="24"/>
      <c r="AM491" s="24">
        <v>60000</v>
      </c>
      <c r="AN491" s="24"/>
      <c r="AO491" s="24">
        <f t="shared" si="1266"/>
        <v>60000</v>
      </c>
      <c r="AP491" s="63"/>
      <c r="AQ491" s="24"/>
      <c r="AR491" s="24">
        <v>60000</v>
      </c>
      <c r="AS491" s="24"/>
      <c r="AT491" s="24">
        <f t="shared" si="1267"/>
        <v>60000</v>
      </c>
      <c r="AU491" s="63"/>
      <c r="AV491" s="24"/>
      <c r="AW491" s="24">
        <v>60000</v>
      </c>
      <c r="AX491" s="36"/>
      <c r="AY491" s="24">
        <f t="shared" si="1268"/>
        <v>60000</v>
      </c>
      <c r="AZ491" s="64"/>
    </row>
    <row r="492" spans="1:52" ht="12" customHeight="1" x14ac:dyDescent="0.3">
      <c r="A492" s="50">
        <v>452.1</v>
      </c>
      <c r="B492" s="50" t="s">
        <v>499</v>
      </c>
      <c r="C492" s="24"/>
      <c r="D492" s="24">
        <v>22500</v>
      </c>
      <c r="E492" s="24"/>
      <c r="F492" s="24">
        <f t="shared" si="1257"/>
        <v>22500</v>
      </c>
      <c r="G492" s="63"/>
      <c r="H492" s="24"/>
      <c r="I492" s="24">
        <v>44293.04</v>
      </c>
      <c r="J492" s="24"/>
      <c r="K492" s="24">
        <f t="shared" si="1258"/>
        <v>44293.04</v>
      </c>
      <c r="L492" s="63"/>
      <c r="M492" s="24">
        <f t="shared" ref="M492:N492" si="1335">INDEX($C492:$E492,1,MATCH(M$8,$C$8:$E$8,0))-INDEX($H492:$J492,1,MATCH(M$8,$H$8:$J$8,0))</f>
        <v>0</v>
      </c>
      <c r="N492" s="24">
        <f t="shared" si="1335"/>
        <v>-21793.040000000001</v>
      </c>
      <c r="O492" s="24"/>
      <c r="P492" s="24">
        <f t="shared" si="1260"/>
        <v>-21793.040000000001</v>
      </c>
      <c r="Q492" s="63"/>
      <c r="R492" s="24"/>
      <c r="S492" s="24">
        <v>22500</v>
      </c>
      <c r="T492" s="24"/>
      <c r="U492" s="24">
        <f t="shared" si="1261"/>
        <v>22500</v>
      </c>
      <c r="V492" s="63"/>
      <c r="W492" s="24"/>
      <c r="X492" s="24">
        <v>22500</v>
      </c>
      <c r="Y492" s="24"/>
      <c r="Z492" s="24">
        <f t="shared" si="1262"/>
        <v>22500</v>
      </c>
      <c r="AA492" s="63"/>
      <c r="AB492" s="24">
        <f t="shared" ref="AB492:AC492" si="1336">INDEX($R492:$T492,1,MATCH(AB$8,$R$8:$T$8,0))-INDEX($W492:$Y492,1,MATCH(AB$8,$W$8:$Y$8,0))</f>
        <v>0</v>
      </c>
      <c r="AC492" s="24">
        <f t="shared" si="1336"/>
        <v>0</v>
      </c>
      <c r="AD492" s="24"/>
      <c r="AE492" s="24">
        <f t="shared" si="1264"/>
        <v>0</v>
      </c>
      <c r="AF492" s="63"/>
      <c r="AG492" s="24"/>
      <c r="AH492" s="24">
        <v>22500</v>
      </c>
      <c r="AI492" s="24"/>
      <c r="AJ492" s="24">
        <f t="shared" si="1265"/>
        <v>22500</v>
      </c>
      <c r="AK492" s="63"/>
      <c r="AL492" s="24"/>
      <c r="AM492" s="24">
        <v>22500</v>
      </c>
      <c r="AN492" s="24"/>
      <c r="AO492" s="24">
        <f t="shared" si="1266"/>
        <v>22500</v>
      </c>
      <c r="AP492" s="63"/>
      <c r="AQ492" s="24"/>
      <c r="AR492" s="24">
        <v>22500</v>
      </c>
      <c r="AS492" s="24"/>
      <c r="AT492" s="24">
        <f t="shared" si="1267"/>
        <v>22500</v>
      </c>
      <c r="AU492" s="63"/>
      <c r="AV492" s="24"/>
      <c r="AW492" s="24">
        <v>22500</v>
      </c>
      <c r="AX492" s="36"/>
      <c r="AY492" s="24">
        <f t="shared" si="1268"/>
        <v>22500</v>
      </c>
      <c r="AZ492" s="64"/>
    </row>
    <row r="493" spans="1:52" ht="12" hidden="1" customHeight="1" x14ac:dyDescent="0.3">
      <c r="A493" s="50">
        <v>452.2</v>
      </c>
      <c r="B493" s="50" t="s">
        <v>501</v>
      </c>
      <c r="C493" s="24"/>
      <c r="D493" s="24">
        <v>0</v>
      </c>
      <c r="E493" s="24"/>
      <c r="F493" s="24">
        <f t="shared" si="1257"/>
        <v>0</v>
      </c>
      <c r="G493" s="63"/>
      <c r="H493" s="24"/>
      <c r="I493" s="24">
        <v>0</v>
      </c>
      <c r="J493" s="24"/>
      <c r="K493" s="24">
        <f t="shared" si="1258"/>
        <v>0</v>
      </c>
      <c r="L493" s="63"/>
      <c r="M493" s="24">
        <f t="shared" ref="M493:N493" si="1337">INDEX($C493:$E493,1,MATCH(M$8,$C$8:$E$8,0))-INDEX($H493:$J493,1,MATCH(M$8,$H$8:$J$8,0))</f>
        <v>0</v>
      </c>
      <c r="N493" s="24">
        <f t="shared" si="1337"/>
        <v>0</v>
      </c>
      <c r="O493" s="24"/>
      <c r="P493" s="24">
        <f t="shared" si="1260"/>
        <v>0</v>
      </c>
      <c r="Q493" s="63"/>
      <c r="R493" s="24"/>
      <c r="S493" s="24">
        <v>0</v>
      </c>
      <c r="T493" s="24"/>
      <c r="U493" s="24">
        <f t="shared" si="1261"/>
        <v>0</v>
      </c>
      <c r="V493" s="63"/>
      <c r="W493" s="24"/>
      <c r="X493" s="24">
        <v>0</v>
      </c>
      <c r="Y493" s="24"/>
      <c r="Z493" s="24">
        <f t="shared" si="1262"/>
        <v>0</v>
      </c>
      <c r="AA493" s="63"/>
      <c r="AB493" s="24">
        <f t="shared" ref="AB493:AC493" si="1338">INDEX($R493:$T493,1,MATCH(AB$8,$R$8:$T$8,0))-INDEX($W493:$Y493,1,MATCH(AB$8,$W$8:$Y$8,0))</f>
        <v>0</v>
      </c>
      <c r="AC493" s="24">
        <f t="shared" si="1338"/>
        <v>0</v>
      </c>
      <c r="AD493" s="24"/>
      <c r="AE493" s="24">
        <f t="shared" si="1264"/>
        <v>0</v>
      </c>
      <c r="AF493" s="63"/>
      <c r="AG493" s="24"/>
      <c r="AH493" s="24">
        <v>0</v>
      </c>
      <c r="AI493" s="24"/>
      <c r="AJ493" s="24">
        <f t="shared" si="1265"/>
        <v>0</v>
      </c>
      <c r="AK493" s="63"/>
      <c r="AL493" s="24"/>
      <c r="AM493" s="24">
        <v>0</v>
      </c>
      <c r="AN493" s="24"/>
      <c r="AO493" s="24">
        <f t="shared" si="1266"/>
        <v>0</v>
      </c>
      <c r="AP493" s="63"/>
      <c r="AQ493" s="24"/>
      <c r="AR493" s="24">
        <v>0</v>
      </c>
      <c r="AS493" s="24"/>
      <c r="AT493" s="24">
        <f t="shared" si="1267"/>
        <v>0</v>
      </c>
      <c r="AU493" s="63"/>
      <c r="AV493" s="24"/>
      <c r="AW493" s="24">
        <v>0</v>
      </c>
      <c r="AX493" s="36"/>
      <c r="AY493" s="24">
        <f t="shared" si="1268"/>
        <v>0</v>
      </c>
      <c r="AZ493" s="64"/>
    </row>
    <row r="494" spans="1:52" ht="12" hidden="1" customHeight="1" x14ac:dyDescent="0.3">
      <c r="A494" s="50">
        <v>452.3</v>
      </c>
      <c r="B494" s="50" t="s">
        <v>502</v>
      </c>
      <c r="C494" s="24"/>
      <c r="D494" s="24">
        <v>0</v>
      </c>
      <c r="E494" s="24"/>
      <c r="F494" s="24">
        <f t="shared" si="1257"/>
        <v>0</v>
      </c>
      <c r="G494" s="63"/>
      <c r="H494" s="24"/>
      <c r="I494" s="24">
        <v>0</v>
      </c>
      <c r="J494" s="24"/>
      <c r="K494" s="24">
        <f t="shared" si="1258"/>
        <v>0</v>
      </c>
      <c r="L494" s="63"/>
      <c r="M494" s="24">
        <f t="shared" ref="M494:N494" si="1339">INDEX($C494:$E494,1,MATCH(M$8,$C$8:$E$8,0))-INDEX($H494:$J494,1,MATCH(M$8,$H$8:$J$8,0))</f>
        <v>0</v>
      </c>
      <c r="N494" s="24">
        <f t="shared" si="1339"/>
        <v>0</v>
      </c>
      <c r="O494" s="24"/>
      <c r="P494" s="24">
        <f t="shared" si="1260"/>
        <v>0</v>
      </c>
      <c r="Q494" s="63"/>
      <c r="R494" s="24"/>
      <c r="S494" s="24">
        <v>0</v>
      </c>
      <c r="T494" s="24"/>
      <c r="U494" s="24">
        <f t="shared" si="1261"/>
        <v>0</v>
      </c>
      <c r="V494" s="63"/>
      <c r="W494" s="24"/>
      <c r="X494" s="24">
        <v>0</v>
      </c>
      <c r="Y494" s="24"/>
      <c r="Z494" s="24">
        <f t="shared" si="1262"/>
        <v>0</v>
      </c>
      <c r="AA494" s="63"/>
      <c r="AB494" s="24">
        <f t="shared" ref="AB494:AC494" si="1340">INDEX($R494:$T494,1,MATCH(AB$8,$R$8:$T$8,0))-INDEX($W494:$Y494,1,MATCH(AB$8,$W$8:$Y$8,0))</f>
        <v>0</v>
      </c>
      <c r="AC494" s="24">
        <f t="shared" si="1340"/>
        <v>0</v>
      </c>
      <c r="AD494" s="24"/>
      <c r="AE494" s="24">
        <f t="shared" si="1264"/>
        <v>0</v>
      </c>
      <c r="AF494" s="63"/>
      <c r="AG494" s="24"/>
      <c r="AH494" s="24">
        <v>0</v>
      </c>
      <c r="AI494" s="24"/>
      <c r="AJ494" s="24">
        <f t="shared" si="1265"/>
        <v>0</v>
      </c>
      <c r="AK494" s="63"/>
      <c r="AL494" s="24"/>
      <c r="AM494" s="24">
        <v>0</v>
      </c>
      <c r="AN494" s="24"/>
      <c r="AO494" s="24">
        <f t="shared" si="1266"/>
        <v>0</v>
      </c>
      <c r="AP494" s="63"/>
      <c r="AQ494" s="24"/>
      <c r="AR494" s="24">
        <v>0</v>
      </c>
      <c r="AS494" s="24"/>
      <c r="AT494" s="24">
        <f t="shared" si="1267"/>
        <v>0</v>
      </c>
      <c r="AU494" s="63"/>
      <c r="AV494" s="24"/>
      <c r="AW494" s="24">
        <v>0</v>
      </c>
      <c r="AX494" s="36"/>
      <c r="AY494" s="24">
        <f t="shared" si="1268"/>
        <v>0</v>
      </c>
      <c r="AZ494" s="64"/>
    </row>
    <row r="495" spans="1:52" ht="12" hidden="1" customHeight="1" x14ac:dyDescent="0.3">
      <c r="A495" s="50">
        <v>452.4</v>
      </c>
      <c r="B495" s="50" t="s">
        <v>503</v>
      </c>
      <c r="C495" s="24"/>
      <c r="D495" s="24">
        <v>0</v>
      </c>
      <c r="E495" s="24"/>
      <c r="F495" s="24">
        <f t="shared" si="1257"/>
        <v>0</v>
      </c>
      <c r="G495" s="63"/>
      <c r="H495" s="24"/>
      <c r="I495" s="24">
        <v>0</v>
      </c>
      <c r="J495" s="24"/>
      <c r="K495" s="24">
        <f t="shared" si="1258"/>
        <v>0</v>
      </c>
      <c r="L495" s="63"/>
      <c r="M495" s="24">
        <f t="shared" ref="M495:N495" si="1341">INDEX($C495:$E495,1,MATCH(M$8,$C$8:$E$8,0))-INDEX($H495:$J495,1,MATCH(M$8,$H$8:$J$8,0))</f>
        <v>0</v>
      </c>
      <c r="N495" s="24">
        <f t="shared" si="1341"/>
        <v>0</v>
      </c>
      <c r="O495" s="24"/>
      <c r="P495" s="24">
        <f t="shared" si="1260"/>
        <v>0</v>
      </c>
      <c r="Q495" s="63"/>
      <c r="R495" s="24"/>
      <c r="S495" s="24">
        <v>0</v>
      </c>
      <c r="T495" s="24"/>
      <c r="U495" s="24">
        <f t="shared" si="1261"/>
        <v>0</v>
      </c>
      <c r="V495" s="63"/>
      <c r="W495" s="24"/>
      <c r="X495" s="24">
        <v>0</v>
      </c>
      <c r="Y495" s="24"/>
      <c r="Z495" s="24">
        <f t="shared" si="1262"/>
        <v>0</v>
      </c>
      <c r="AA495" s="63"/>
      <c r="AB495" s="24">
        <f t="shared" ref="AB495:AC495" si="1342">INDEX($R495:$T495,1,MATCH(AB$8,$R$8:$T$8,0))-INDEX($W495:$Y495,1,MATCH(AB$8,$W$8:$Y$8,0))</f>
        <v>0</v>
      </c>
      <c r="AC495" s="24">
        <f t="shared" si="1342"/>
        <v>0</v>
      </c>
      <c r="AD495" s="24"/>
      <c r="AE495" s="24">
        <f t="shared" si="1264"/>
        <v>0</v>
      </c>
      <c r="AF495" s="63"/>
      <c r="AG495" s="24"/>
      <c r="AH495" s="24">
        <v>0</v>
      </c>
      <c r="AI495" s="24"/>
      <c r="AJ495" s="24">
        <f t="shared" si="1265"/>
        <v>0</v>
      </c>
      <c r="AK495" s="63"/>
      <c r="AL495" s="24"/>
      <c r="AM495" s="24">
        <v>0</v>
      </c>
      <c r="AN495" s="24"/>
      <c r="AO495" s="24">
        <f t="shared" si="1266"/>
        <v>0</v>
      </c>
      <c r="AP495" s="63"/>
      <c r="AQ495" s="24"/>
      <c r="AR495" s="24">
        <v>0</v>
      </c>
      <c r="AS495" s="24"/>
      <c r="AT495" s="24">
        <f t="shared" si="1267"/>
        <v>0</v>
      </c>
      <c r="AU495" s="63"/>
      <c r="AV495" s="24"/>
      <c r="AW495" s="24">
        <v>0</v>
      </c>
      <c r="AX495" s="36"/>
      <c r="AY495" s="24">
        <f t="shared" si="1268"/>
        <v>0</v>
      </c>
      <c r="AZ495" s="64"/>
    </row>
    <row r="496" spans="1:52" ht="12" hidden="1" customHeight="1" x14ac:dyDescent="0.3">
      <c r="A496" s="50">
        <v>452.5</v>
      </c>
      <c r="B496" s="50" t="s">
        <v>504</v>
      </c>
      <c r="C496" s="24"/>
      <c r="D496" s="24">
        <v>0</v>
      </c>
      <c r="E496" s="24"/>
      <c r="F496" s="24">
        <f t="shared" si="1257"/>
        <v>0</v>
      </c>
      <c r="G496" s="63"/>
      <c r="H496" s="24"/>
      <c r="I496" s="24">
        <v>0</v>
      </c>
      <c r="J496" s="24"/>
      <c r="K496" s="24">
        <f t="shared" si="1258"/>
        <v>0</v>
      </c>
      <c r="L496" s="63"/>
      <c r="M496" s="24">
        <f t="shared" ref="M496:N496" si="1343">INDEX($C496:$E496,1,MATCH(M$8,$C$8:$E$8,0))-INDEX($H496:$J496,1,MATCH(M$8,$H$8:$J$8,0))</f>
        <v>0</v>
      </c>
      <c r="N496" s="24">
        <f t="shared" si="1343"/>
        <v>0</v>
      </c>
      <c r="O496" s="24"/>
      <c r="P496" s="24">
        <f t="shared" si="1260"/>
        <v>0</v>
      </c>
      <c r="Q496" s="63"/>
      <c r="R496" s="24"/>
      <c r="S496" s="24">
        <v>0</v>
      </c>
      <c r="T496" s="24"/>
      <c r="U496" s="24">
        <f t="shared" si="1261"/>
        <v>0</v>
      </c>
      <c r="V496" s="63"/>
      <c r="W496" s="24"/>
      <c r="X496" s="24">
        <v>0</v>
      </c>
      <c r="Y496" s="24"/>
      <c r="Z496" s="24">
        <f t="shared" si="1262"/>
        <v>0</v>
      </c>
      <c r="AA496" s="63"/>
      <c r="AB496" s="24">
        <f t="shared" ref="AB496:AC496" si="1344">INDEX($R496:$T496,1,MATCH(AB$8,$R$8:$T$8,0))-INDEX($W496:$Y496,1,MATCH(AB$8,$W$8:$Y$8,0))</f>
        <v>0</v>
      </c>
      <c r="AC496" s="24">
        <f t="shared" si="1344"/>
        <v>0</v>
      </c>
      <c r="AD496" s="24"/>
      <c r="AE496" s="24">
        <f t="shared" si="1264"/>
        <v>0</v>
      </c>
      <c r="AF496" s="63"/>
      <c r="AG496" s="24"/>
      <c r="AH496" s="24">
        <v>0</v>
      </c>
      <c r="AI496" s="24"/>
      <c r="AJ496" s="24">
        <f t="shared" si="1265"/>
        <v>0</v>
      </c>
      <c r="AK496" s="63"/>
      <c r="AL496" s="24"/>
      <c r="AM496" s="24">
        <v>0</v>
      </c>
      <c r="AN496" s="24"/>
      <c r="AO496" s="24">
        <f t="shared" si="1266"/>
        <v>0</v>
      </c>
      <c r="AP496" s="63"/>
      <c r="AQ496" s="24"/>
      <c r="AR496" s="24">
        <v>0</v>
      </c>
      <c r="AS496" s="24"/>
      <c r="AT496" s="24">
        <f t="shared" si="1267"/>
        <v>0</v>
      </c>
      <c r="AU496" s="63"/>
      <c r="AV496" s="24"/>
      <c r="AW496" s="24">
        <v>0</v>
      </c>
      <c r="AX496" s="36"/>
      <c r="AY496" s="24">
        <f t="shared" si="1268"/>
        <v>0</v>
      </c>
      <c r="AZ496" s="64"/>
    </row>
    <row r="497" spans="1:52" ht="12" hidden="1" customHeight="1" x14ac:dyDescent="0.3">
      <c r="A497" s="50">
        <v>453</v>
      </c>
      <c r="B497" s="50" t="s">
        <v>505</v>
      </c>
      <c r="C497" s="24"/>
      <c r="D497" s="24">
        <v>0</v>
      </c>
      <c r="E497" s="24"/>
      <c r="F497" s="24">
        <f t="shared" si="1257"/>
        <v>0</v>
      </c>
      <c r="G497" s="63"/>
      <c r="H497" s="24"/>
      <c r="I497" s="24">
        <v>0</v>
      </c>
      <c r="J497" s="24"/>
      <c r="K497" s="24">
        <f t="shared" si="1258"/>
        <v>0</v>
      </c>
      <c r="L497" s="63"/>
      <c r="M497" s="24">
        <f t="shared" ref="M497:N497" si="1345">INDEX($C497:$E497,1,MATCH(M$8,$C$8:$E$8,0))-INDEX($H497:$J497,1,MATCH(M$8,$H$8:$J$8,0))</f>
        <v>0</v>
      </c>
      <c r="N497" s="24">
        <f t="shared" si="1345"/>
        <v>0</v>
      </c>
      <c r="O497" s="24"/>
      <c r="P497" s="24">
        <f t="shared" si="1260"/>
        <v>0</v>
      </c>
      <c r="Q497" s="63"/>
      <c r="R497" s="24"/>
      <c r="S497" s="24">
        <v>0</v>
      </c>
      <c r="T497" s="24"/>
      <c r="U497" s="24">
        <f t="shared" si="1261"/>
        <v>0</v>
      </c>
      <c r="V497" s="63"/>
      <c r="W497" s="24"/>
      <c r="X497" s="24">
        <v>0</v>
      </c>
      <c r="Y497" s="24"/>
      <c r="Z497" s="24">
        <f t="shared" si="1262"/>
        <v>0</v>
      </c>
      <c r="AA497" s="63"/>
      <c r="AB497" s="24">
        <f t="shared" ref="AB497:AC497" si="1346">INDEX($R497:$T497,1,MATCH(AB$8,$R$8:$T$8,0))-INDEX($W497:$Y497,1,MATCH(AB$8,$W$8:$Y$8,0))</f>
        <v>0</v>
      </c>
      <c r="AC497" s="24">
        <f t="shared" si="1346"/>
        <v>0</v>
      </c>
      <c r="AD497" s="24"/>
      <c r="AE497" s="24">
        <f t="shared" si="1264"/>
        <v>0</v>
      </c>
      <c r="AF497" s="63"/>
      <c r="AG497" s="24"/>
      <c r="AH497" s="24">
        <v>0</v>
      </c>
      <c r="AI497" s="24"/>
      <c r="AJ497" s="24">
        <f t="shared" si="1265"/>
        <v>0</v>
      </c>
      <c r="AK497" s="63"/>
      <c r="AL497" s="24"/>
      <c r="AM497" s="24">
        <v>0</v>
      </c>
      <c r="AN497" s="24"/>
      <c r="AO497" s="24">
        <f t="shared" si="1266"/>
        <v>0</v>
      </c>
      <c r="AP497" s="63"/>
      <c r="AQ497" s="24"/>
      <c r="AR497" s="24">
        <v>0</v>
      </c>
      <c r="AS497" s="24"/>
      <c r="AT497" s="24">
        <f t="shared" si="1267"/>
        <v>0</v>
      </c>
      <c r="AU497" s="63"/>
      <c r="AV497" s="24"/>
      <c r="AW497" s="24">
        <v>0</v>
      </c>
      <c r="AX497" s="36"/>
      <c r="AY497" s="24">
        <f t="shared" si="1268"/>
        <v>0</v>
      </c>
      <c r="AZ497" s="64"/>
    </row>
    <row r="498" spans="1:52" ht="12" hidden="1" customHeight="1" x14ac:dyDescent="0.3">
      <c r="A498" s="50">
        <v>454</v>
      </c>
      <c r="B498" s="50" t="s">
        <v>506</v>
      </c>
      <c r="C498" s="24"/>
      <c r="D498" s="24">
        <v>0</v>
      </c>
      <c r="E498" s="24"/>
      <c r="F498" s="24">
        <f t="shared" si="1257"/>
        <v>0</v>
      </c>
      <c r="G498" s="63"/>
      <c r="H498" s="24"/>
      <c r="I498" s="24">
        <v>0</v>
      </c>
      <c r="J498" s="24"/>
      <c r="K498" s="24">
        <f t="shared" si="1258"/>
        <v>0</v>
      </c>
      <c r="L498" s="63"/>
      <c r="M498" s="24">
        <f t="shared" ref="M498:N498" si="1347">INDEX($C498:$E498,1,MATCH(M$8,$C$8:$E$8,0))-INDEX($H498:$J498,1,MATCH(M$8,$H$8:$J$8,0))</f>
        <v>0</v>
      </c>
      <c r="N498" s="24">
        <f t="shared" si="1347"/>
        <v>0</v>
      </c>
      <c r="O498" s="24"/>
      <c r="P498" s="24">
        <f t="shared" si="1260"/>
        <v>0</v>
      </c>
      <c r="Q498" s="63"/>
      <c r="R498" s="24"/>
      <c r="S498" s="24">
        <v>0</v>
      </c>
      <c r="T498" s="24"/>
      <c r="U498" s="24">
        <f t="shared" si="1261"/>
        <v>0</v>
      </c>
      <c r="V498" s="63"/>
      <c r="W498" s="24"/>
      <c r="X498" s="24">
        <v>0</v>
      </c>
      <c r="Y498" s="24"/>
      <c r="Z498" s="24">
        <f t="shared" si="1262"/>
        <v>0</v>
      </c>
      <c r="AA498" s="63"/>
      <c r="AB498" s="24">
        <f t="shared" ref="AB498:AC498" si="1348">INDEX($R498:$T498,1,MATCH(AB$8,$R$8:$T$8,0))-INDEX($W498:$Y498,1,MATCH(AB$8,$W$8:$Y$8,0))</f>
        <v>0</v>
      </c>
      <c r="AC498" s="24">
        <f t="shared" si="1348"/>
        <v>0</v>
      </c>
      <c r="AD498" s="24"/>
      <c r="AE498" s="24">
        <f t="shared" si="1264"/>
        <v>0</v>
      </c>
      <c r="AF498" s="63"/>
      <c r="AG498" s="24"/>
      <c r="AH498" s="24">
        <v>0</v>
      </c>
      <c r="AI498" s="24"/>
      <c r="AJ498" s="24">
        <f t="shared" si="1265"/>
        <v>0</v>
      </c>
      <c r="AK498" s="63"/>
      <c r="AL498" s="24"/>
      <c r="AM498" s="24">
        <v>0</v>
      </c>
      <c r="AN498" s="24"/>
      <c r="AO498" s="24">
        <f t="shared" si="1266"/>
        <v>0</v>
      </c>
      <c r="AP498" s="63"/>
      <c r="AQ498" s="24"/>
      <c r="AR498" s="24">
        <v>0</v>
      </c>
      <c r="AS498" s="24"/>
      <c r="AT498" s="24">
        <f t="shared" si="1267"/>
        <v>0</v>
      </c>
      <c r="AU498" s="63"/>
      <c r="AV498" s="24"/>
      <c r="AW498" s="24">
        <v>0</v>
      </c>
      <c r="AX498" s="36"/>
      <c r="AY498" s="24">
        <f t="shared" si="1268"/>
        <v>0</v>
      </c>
      <c r="AZ498" s="64"/>
    </row>
    <row r="499" spans="1:52" ht="12" hidden="1" customHeight="1" x14ac:dyDescent="0.3">
      <c r="A499" s="50">
        <v>457</v>
      </c>
      <c r="B499" s="50" t="s">
        <v>507</v>
      </c>
      <c r="C499" s="24"/>
      <c r="D499" s="24">
        <v>0</v>
      </c>
      <c r="E499" s="24"/>
      <c r="F499" s="24">
        <f t="shared" si="1257"/>
        <v>0</v>
      </c>
      <c r="G499" s="63"/>
      <c r="H499" s="24"/>
      <c r="I499" s="24">
        <v>0</v>
      </c>
      <c r="J499" s="24"/>
      <c r="K499" s="24">
        <f t="shared" si="1258"/>
        <v>0</v>
      </c>
      <c r="L499" s="63"/>
      <c r="M499" s="24">
        <f t="shared" ref="M499:N499" si="1349">INDEX($C499:$E499,1,MATCH(M$8,$C$8:$E$8,0))-INDEX($H499:$J499,1,MATCH(M$8,$H$8:$J$8,0))</f>
        <v>0</v>
      </c>
      <c r="N499" s="24">
        <f t="shared" si="1349"/>
        <v>0</v>
      </c>
      <c r="O499" s="24"/>
      <c r="P499" s="24">
        <f t="shared" si="1260"/>
        <v>0</v>
      </c>
      <c r="Q499" s="63"/>
      <c r="R499" s="24"/>
      <c r="S499" s="24">
        <v>0</v>
      </c>
      <c r="T499" s="24"/>
      <c r="U499" s="24">
        <f t="shared" si="1261"/>
        <v>0</v>
      </c>
      <c r="V499" s="63"/>
      <c r="W499" s="24"/>
      <c r="X499" s="24">
        <v>0</v>
      </c>
      <c r="Y499" s="24"/>
      <c r="Z499" s="24">
        <f t="shared" si="1262"/>
        <v>0</v>
      </c>
      <c r="AA499" s="63"/>
      <c r="AB499" s="24">
        <f t="shared" ref="AB499:AC499" si="1350">INDEX($R499:$T499,1,MATCH(AB$8,$R$8:$T$8,0))-INDEX($W499:$Y499,1,MATCH(AB$8,$W$8:$Y$8,0))</f>
        <v>0</v>
      </c>
      <c r="AC499" s="24">
        <f t="shared" si="1350"/>
        <v>0</v>
      </c>
      <c r="AD499" s="24"/>
      <c r="AE499" s="24">
        <f t="shared" si="1264"/>
        <v>0</v>
      </c>
      <c r="AF499" s="63"/>
      <c r="AG499" s="24"/>
      <c r="AH499" s="24">
        <v>0</v>
      </c>
      <c r="AI499" s="24"/>
      <c r="AJ499" s="24">
        <f t="shared" si="1265"/>
        <v>0</v>
      </c>
      <c r="AK499" s="63"/>
      <c r="AL499" s="24"/>
      <c r="AM499" s="24">
        <v>0</v>
      </c>
      <c r="AN499" s="24"/>
      <c r="AO499" s="24">
        <f t="shared" si="1266"/>
        <v>0</v>
      </c>
      <c r="AP499" s="63"/>
      <c r="AQ499" s="24"/>
      <c r="AR499" s="24">
        <v>0</v>
      </c>
      <c r="AS499" s="24"/>
      <c r="AT499" s="24">
        <f t="shared" si="1267"/>
        <v>0</v>
      </c>
      <c r="AU499" s="63"/>
      <c r="AV499" s="24"/>
      <c r="AW499" s="24">
        <v>0</v>
      </c>
      <c r="AX499" s="36"/>
      <c r="AY499" s="24">
        <f t="shared" si="1268"/>
        <v>0</v>
      </c>
      <c r="AZ499" s="64"/>
    </row>
    <row r="500" spans="1:52" ht="12" hidden="1" customHeight="1" x14ac:dyDescent="0.3">
      <c r="A500" s="50">
        <v>469</v>
      </c>
      <c r="B500" s="50" t="s">
        <v>206</v>
      </c>
      <c r="C500" s="24"/>
      <c r="D500" s="24">
        <v>0</v>
      </c>
      <c r="E500" s="24"/>
      <c r="F500" s="24">
        <f t="shared" si="1257"/>
        <v>0</v>
      </c>
      <c r="G500" s="63"/>
      <c r="H500" s="24"/>
      <c r="I500" s="24">
        <v>0</v>
      </c>
      <c r="J500" s="24"/>
      <c r="K500" s="24">
        <f t="shared" si="1258"/>
        <v>0</v>
      </c>
      <c r="L500" s="63"/>
      <c r="M500" s="24">
        <f t="shared" ref="M500:N500" si="1351">INDEX($C500:$E500,1,MATCH(M$8,$C$8:$E$8,0))-INDEX($H500:$J500,1,MATCH(M$8,$H$8:$J$8,0))</f>
        <v>0</v>
      </c>
      <c r="N500" s="24">
        <f t="shared" si="1351"/>
        <v>0</v>
      </c>
      <c r="O500" s="24"/>
      <c r="P500" s="24">
        <f t="shared" si="1260"/>
        <v>0</v>
      </c>
      <c r="Q500" s="63"/>
      <c r="R500" s="24"/>
      <c r="S500" s="24">
        <v>0</v>
      </c>
      <c r="T500" s="24"/>
      <c r="U500" s="24">
        <f t="shared" si="1261"/>
        <v>0</v>
      </c>
      <c r="V500" s="63"/>
      <c r="W500" s="24"/>
      <c r="X500" s="24">
        <v>0</v>
      </c>
      <c r="Y500" s="24"/>
      <c r="Z500" s="24">
        <f t="shared" si="1262"/>
        <v>0</v>
      </c>
      <c r="AA500" s="63"/>
      <c r="AB500" s="24">
        <f t="shared" ref="AB500:AC500" si="1352">INDEX($R500:$T500,1,MATCH(AB$8,$R$8:$T$8,0))-INDEX($W500:$Y500,1,MATCH(AB$8,$W$8:$Y$8,0))</f>
        <v>0</v>
      </c>
      <c r="AC500" s="24">
        <f t="shared" si="1352"/>
        <v>0</v>
      </c>
      <c r="AD500" s="24"/>
      <c r="AE500" s="24">
        <f t="shared" si="1264"/>
        <v>0</v>
      </c>
      <c r="AF500" s="63"/>
      <c r="AG500" s="24"/>
      <c r="AH500" s="24">
        <v>0</v>
      </c>
      <c r="AI500" s="24"/>
      <c r="AJ500" s="24">
        <f t="shared" si="1265"/>
        <v>0</v>
      </c>
      <c r="AK500" s="63"/>
      <c r="AL500" s="24"/>
      <c r="AM500" s="24">
        <v>0</v>
      </c>
      <c r="AN500" s="24"/>
      <c r="AO500" s="24">
        <f t="shared" si="1266"/>
        <v>0</v>
      </c>
      <c r="AP500" s="63"/>
      <c r="AQ500" s="24"/>
      <c r="AR500" s="24">
        <v>0</v>
      </c>
      <c r="AS500" s="24"/>
      <c r="AT500" s="24">
        <f t="shared" si="1267"/>
        <v>0</v>
      </c>
      <c r="AU500" s="63"/>
      <c r="AV500" s="24"/>
      <c r="AW500" s="24">
        <v>0</v>
      </c>
      <c r="AX500" s="36"/>
      <c r="AY500" s="24">
        <f t="shared" si="1268"/>
        <v>0</v>
      </c>
      <c r="AZ500" s="64"/>
    </row>
    <row r="501" spans="1:52" ht="12" customHeight="1" x14ac:dyDescent="0.3">
      <c r="A501" s="50">
        <v>481</v>
      </c>
      <c r="B501" s="50" t="s">
        <v>508</v>
      </c>
      <c r="C501" s="24"/>
      <c r="D501" s="24">
        <v>45384</v>
      </c>
      <c r="E501" s="24"/>
      <c r="F501" s="24">
        <f t="shared" si="1257"/>
        <v>45384</v>
      </c>
      <c r="G501" s="63"/>
      <c r="H501" s="24"/>
      <c r="I501" s="24">
        <v>58401.999999999804</v>
      </c>
      <c r="J501" s="24"/>
      <c r="K501" s="24">
        <f t="shared" si="1258"/>
        <v>58401.999999999804</v>
      </c>
      <c r="L501" s="63"/>
      <c r="M501" s="24">
        <f t="shared" ref="M501:N501" si="1353">INDEX($C501:$E501,1,MATCH(M$8,$C$8:$E$8,0))-INDEX($H501:$J501,1,MATCH(M$8,$H$8:$J$8,0))</f>
        <v>0</v>
      </c>
      <c r="N501" s="24">
        <f t="shared" si="1353"/>
        <v>-13017.999999999804</v>
      </c>
      <c r="O501" s="24"/>
      <c r="P501" s="24">
        <f t="shared" si="1260"/>
        <v>-13017.999999999804</v>
      </c>
      <c r="Q501" s="63"/>
      <c r="R501" s="24"/>
      <c r="S501" s="24">
        <v>45384</v>
      </c>
      <c r="T501" s="24"/>
      <c r="U501" s="24">
        <f t="shared" si="1261"/>
        <v>45384</v>
      </c>
      <c r="V501" s="63"/>
      <c r="W501" s="24"/>
      <c r="X501" s="24">
        <v>46728</v>
      </c>
      <c r="Y501" s="24"/>
      <c r="Z501" s="24">
        <f t="shared" si="1262"/>
        <v>46728</v>
      </c>
      <c r="AA501" s="63"/>
      <c r="AB501" s="24">
        <f t="shared" ref="AB501:AC501" si="1354">INDEX($R501:$T501,1,MATCH(AB$8,$R$8:$T$8,0))-INDEX($W501:$Y501,1,MATCH(AB$8,$W$8:$Y$8,0))</f>
        <v>0</v>
      </c>
      <c r="AC501" s="24">
        <f t="shared" si="1354"/>
        <v>-1344</v>
      </c>
      <c r="AD501" s="24"/>
      <c r="AE501" s="24">
        <f t="shared" si="1264"/>
        <v>-1344</v>
      </c>
      <c r="AF501" s="63"/>
      <c r="AG501" s="24"/>
      <c r="AH501" s="24">
        <v>46728</v>
      </c>
      <c r="AI501" s="24"/>
      <c r="AJ501" s="24">
        <f t="shared" si="1265"/>
        <v>46728</v>
      </c>
      <c r="AK501" s="63"/>
      <c r="AL501" s="24"/>
      <c r="AM501" s="24">
        <v>46728</v>
      </c>
      <c r="AN501" s="24"/>
      <c r="AO501" s="24">
        <f t="shared" si="1266"/>
        <v>46728</v>
      </c>
      <c r="AP501" s="63"/>
      <c r="AQ501" s="24"/>
      <c r="AR501" s="24">
        <v>46728</v>
      </c>
      <c r="AS501" s="24"/>
      <c r="AT501" s="24">
        <f t="shared" si="1267"/>
        <v>46728</v>
      </c>
      <c r="AU501" s="63"/>
      <c r="AV501" s="24"/>
      <c r="AW501" s="24">
        <v>46728</v>
      </c>
      <c r="AX501" s="36"/>
      <c r="AY501" s="24">
        <f t="shared" si="1268"/>
        <v>46728</v>
      </c>
      <c r="AZ501" s="64"/>
    </row>
    <row r="502" spans="1:52" ht="12" customHeight="1" x14ac:dyDescent="0.3">
      <c r="A502" s="50">
        <v>481.1</v>
      </c>
      <c r="B502" s="50" t="s">
        <v>510</v>
      </c>
      <c r="C502" s="24"/>
      <c r="D502" s="24">
        <v>41351.428571428602</v>
      </c>
      <c r="E502" s="24"/>
      <c r="F502" s="24">
        <f t="shared" si="1257"/>
        <v>41351.428571428602</v>
      </c>
      <c r="G502" s="63"/>
      <c r="H502" s="24"/>
      <c r="I502" s="24">
        <v>30000</v>
      </c>
      <c r="J502" s="24"/>
      <c r="K502" s="24">
        <f t="shared" si="1258"/>
        <v>30000</v>
      </c>
      <c r="L502" s="63"/>
      <c r="M502" s="24">
        <f t="shared" ref="M502:N502" si="1355">INDEX($C502:$E502,1,MATCH(M$8,$C$8:$E$8,0))-INDEX($H502:$J502,1,MATCH(M$8,$H$8:$J$8,0))</f>
        <v>0</v>
      </c>
      <c r="N502" s="24">
        <f t="shared" si="1355"/>
        <v>11351.428571428602</v>
      </c>
      <c r="O502" s="24"/>
      <c r="P502" s="24">
        <f t="shared" si="1260"/>
        <v>11351.428571428602</v>
      </c>
      <c r="Q502" s="63"/>
      <c r="R502" s="24"/>
      <c r="S502" s="24">
        <v>41351.428571428602</v>
      </c>
      <c r="T502" s="24"/>
      <c r="U502" s="24">
        <f t="shared" si="1261"/>
        <v>41351.428571428602</v>
      </c>
      <c r="V502" s="63"/>
      <c r="W502" s="24"/>
      <c r="X502" s="24">
        <v>39996</v>
      </c>
      <c r="Y502" s="24"/>
      <c r="Z502" s="24">
        <f t="shared" si="1262"/>
        <v>39996</v>
      </c>
      <c r="AA502" s="63"/>
      <c r="AB502" s="24">
        <f t="shared" ref="AB502:AC502" si="1356">INDEX($R502:$T502,1,MATCH(AB$8,$R$8:$T$8,0))-INDEX($W502:$Y502,1,MATCH(AB$8,$W$8:$Y$8,0))</f>
        <v>0</v>
      </c>
      <c r="AC502" s="24">
        <f t="shared" si="1356"/>
        <v>1355.4285714286016</v>
      </c>
      <c r="AD502" s="24"/>
      <c r="AE502" s="24">
        <f t="shared" si="1264"/>
        <v>1355.4285714286016</v>
      </c>
      <c r="AF502" s="63"/>
      <c r="AG502" s="24"/>
      <c r="AH502" s="24">
        <v>39996</v>
      </c>
      <c r="AI502" s="24"/>
      <c r="AJ502" s="24">
        <f t="shared" si="1265"/>
        <v>39996</v>
      </c>
      <c r="AK502" s="63"/>
      <c r="AL502" s="24"/>
      <c r="AM502" s="24">
        <v>39996</v>
      </c>
      <c r="AN502" s="24"/>
      <c r="AO502" s="24">
        <f t="shared" si="1266"/>
        <v>39996</v>
      </c>
      <c r="AP502" s="63"/>
      <c r="AQ502" s="24"/>
      <c r="AR502" s="24">
        <v>39996</v>
      </c>
      <c r="AS502" s="24"/>
      <c r="AT502" s="24">
        <f t="shared" si="1267"/>
        <v>39996</v>
      </c>
      <c r="AU502" s="63"/>
      <c r="AV502" s="24"/>
      <c r="AW502" s="24">
        <v>39996</v>
      </c>
      <c r="AX502" s="36"/>
      <c r="AY502" s="24">
        <f t="shared" si="1268"/>
        <v>39996</v>
      </c>
      <c r="AZ502" s="64"/>
    </row>
    <row r="503" spans="1:52" ht="12" customHeight="1" x14ac:dyDescent="0.3">
      <c r="A503" s="50">
        <v>481.2</v>
      </c>
      <c r="B503" s="50" t="s">
        <v>512</v>
      </c>
      <c r="C503" s="24"/>
      <c r="D503" s="24">
        <v>13120</v>
      </c>
      <c r="E503" s="24"/>
      <c r="F503" s="24">
        <f t="shared" si="1257"/>
        <v>13120</v>
      </c>
      <c r="G503" s="63"/>
      <c r="H503" s="24"/>
      <c r="I503" s="24">
        <v>13120</v>
      </c>
      <c r="J503" s="24"/>
      <c r="K503" s="24">
        <f t="shared" si="1258"/>
        <v>13120</v>
      </c>
      <c r="L503" s="63"/>
      <c r="M503" s="24">
        <f t="shared" ref="M503:N503" si="1357">INDEX($C503:$E503,1,MATCH(M$8,$C$8:$E$8,0))-INDEX($H503:$J503,1,MATCH(M$8,$H$8:$J$8,0))</f>
        <v>0</v>
      </c>
      <c r="N503" s="24">
        <f t="shared" si="1357"/>
        <v>0</v>
      </c>
      <c r="O503" s="24"/>
      <c r="P503" s="24">
        <f t="shared" si="1260"/>
        <v>0</v>
      </c>
      <c r="Q503" s="63"/>
      <c r="R503" s="24"/>
      <c r="S503" s="24">
        <v>13120</v>
      </c>
      <c r="T503" s="24"/>
      <c r="U503" s="24">
        <f t="shared" si="1261"/>
        <v>13120</v>
      </c>
      <c r="V503" s="63"/>
      <c r="W503" s="24"/>
      <c r="X503" s="24">
        <v>12672</v>
      </c>
      <c r="Y503" s="24"/>
      <c r="Z503" s="24">
        <f t="shared" si="1262"/>
        <v>12672</v>
      </c>
      <c r="AA503" s="63"/>
      <c r="AB503" s="24">
        <f t="shared" ref="AB503:AC503" si="1358">INDEX($R503:$T503,1,MATCH(AB$8,$R$8:$T$8,0))-INDEX($W503:$Y503,1,MATCH(AB$8,$W$8:$Y$8,0))</f>
        <v>0</v>
      </c>
      <c r="AC503" s="24">
        <f t="shared" si="1358"/>
        <v>448</v>
      </c>
      <c r="AD503" s="24"/>
      <c r="AE503" s="24">
        <f t="shared" si="1264"/>
        <v>448</v>
      </c>
      <c r="AF503" s="63"/>
      <c r="AG503" s="24"/>
      <c r="AH503" s="24">
        <v>12672</v>
      </c>
      <c r="AI503" s="24"/>
      <c r="AJ503" s="24">
        <f t="shared" si="1265"/>
        <v>12672</v>
      </c>
      <c r="AK503" s="63"/>
      <c r="AL503" s="24"/>
      <c r="AM503" s="24">
        <v>12672</v>
      </c>
      <c r="AN503" s="24"/>
      <c r="AO503" s="24">
        <f t="shared" si="1266"/>
        <v>12672</v>
      </c>
      <c r="AP503" s="63"/>
      <c r="AQ503" s="24"/>
      <c r="AR503" s="24">
        <v>12672</v>
      </c>
      <c r="AS503" s="24"/>
      <c r="AT503" s="24">
        <f t="shared" si="1267"/>
        <v>12672</v>
      </c>
      <c r="AU503" s="63"/>
      <c r="AV503" s="24"/>
      <c r="AW503" s="24">
        <v>12672</v>
      </c>
      <c r="AX503" s="36"/>
      <c r="AY503" s="24">
        <f t="shared" si="1268"/>
        <v>12672</v>
      </c>
      <c r="AZ503" s="64"/>
    </row>
    <row r="504" spans="1:52" ht="12" hidden="1" customHeight="1" x14ac:dyDescent="0.3">
      <c r="A504" s="50">
        <v>481.3</v>
      </c>
      <c r="B504" s="50" t="s">
        <v>514</v>
      </c>
      <c r="C504" s="24"/>
      <c r="D504" s="24">
        <v>0</v>
      </c>
      <c r="E504" s="24"/>
      <c r="F504" s="24">
        <f t="shared" si="1257"/>
        <v>0</v>
      </c>
      <c r="G504" s="63"/>
      <c r="H504" s="24"/>
      <c r="I504" s="24">
        <v>0</v>
      </c>
      <c r="J504" s="24"/>
      <c r="K504" s="24">
        <f t="shared" si="1258"/>
        <v>0</v>
      </c>
      <c r="L504" s="63"/>
      <c r="M504" s="24">
        <f t="shared" ref="M504:N504" si="1359">INDEX($C504:$E504,1,MATCH(M$8,$C$8:$E$8,0))-INDEX($H504:$J504,1,MATCH(M$8,$H$8:$J$8,0))</f>
        <v>0</v>
      </c>
      <c r="N504" s="24">
        <f t="shared" si="1359"/>
        <v>0</v>
      </c>
      <c r="O504" s="24"/>
      <c r="P504" s="24">
        <f t="shared" si="1260"/>
        <v>0</v>
      </c>
      <c r="Q504" s="63"/>
      <c r="R504" s="24"/>
      <c r="S504" s="24">
        <v>0</v>
      </c>
      <c r="T504" s="24"/>
      <c r="U504" s="24">
        <f t="shared" si="1261"/>
        <v>0</v>
      </c>
      <c r="V504" s="63"/>
      <c r="W504" s="24"/>
      <c r="X504" s="24">
        <v>0</v>
      </c>
      <c r="Y504" s="24"/>
      <c r="Z504" s="24">
        <f t="shared" si="1262"/>
        <v>0</v>
      </c>
      <c r="AA504" s="63"/>
      <c r="AB504" s="24">
        <f t="shared" ref="AB504:AC504" si="1360">INDEX($R504:$T504,1,MATCH(AB$8,$R$8:$T$8,0))-INDEX($W504:$Y504,1,MATCH(AB$8,$W$8:$Y$8,0))</f>
        <v>0</v>
      </c>
      <c r="AC504" s="24">
        <f t="shared" si="1360"/>
        <v>0</v>
      </c>
      <c r="AD504" s="24"/>
      <c r="AE504" s="24">
        <f t="shared" si="1264"/>
        <v>0</v>
      </c>
      <c r="AF504" s="63"/>
      <c r="AG504" s="24"/>
      <c r="AH504" s="24">
        <v>0</v>
      </c>
      <c r="AI504" s="24"/>
      <c r="AJ504" s="24">
        <f t="shared" si="1265"/>
        <v>0</v>
      </c>
      <c r="AK504" s="63"/>
      <c r="AL504" s="24"/>
      <c r="AM504" s="24">
        <v>0</v>
      </c>
      <c r="AN504" s="24"/>
      <c r="AO504" s="24">
        <f t="shared" si="1266"/>
        <v>0</v>
      </c>
      <c r="AP504" s="63"/>
      <c r="AQ504" s="24"/>
      <c r="AR504" s="24">
        <v>0</v>
      </c>
      <c r="AS504" s="24"/>
      <c r="AT504" s="24">
        <f t="shared" si="1267"/>
        <v>0</v>
      </c>
      <c r="AU504" s="63"/>
      <c r="AV504" s="24"/>
      <c r="AW504" s="24">
        <v>0</v>
      </c>
      <c r="AX504" s="36"/>
      <c r="AY504" s="24">
        <f t="shared" si="1268"/>
        <v>0</v>
      </c>
      <c r="AZ504" s="64"/>
    </row>
    <row r="505" spans="1:52" ht="12" hidden="1" customHeight="1" x14ac:dyDescent="0.3">
      <c r="A505" s="50">
        <v>481.4</v>
      </c>
      <c r="B505" s="50" t="s">
        <v>515</v>
      </c>
      <c r="C505" s="24"/>
      <c r="D505" s="24">
        <v>0</v>
      </c>
      <c r="E505" s="24"/>
      <c r="F505" s="24">
        <f t="shared" si="1257"/>
        <v>0</v>
      </c>
      <c r="G505" s="63"/>
      <c r="H505" s="24"/>
      <c r="I505" s="24">
        <v>0</v>
      </c>
      <c r="J505" s="24"/>
      <c r="K505" s="24">
        <f t="shared" si="1258"/>
        <v>0</v>
      </c>
      <c r="L505" s="63"/>
      <c r="M505" s="24">
        <f t="shared" ref="M505:N505" si="1361">INDEX($C505:$E505,1,MATCH(M$8,$C$8:$E$8,0))-INDEX($H505:$J505,1,MATCH(M$8,$H$8:$J$8,0))</f>
        <v>0</v>
      </c>
      <c r="N505" s="24">
        <f t="shared" si="1361"/>
        <v>0</v>
      </c>
      <c r="O505" s="24"/>
      <c r="P505" s="24">
        <f t="shared" si="1260"/>
        <v>0</v>
      </c>
      <c r="Q505" s="63"/>
      <c r="R505" s="24"/>
      <c r="S505" s="24">
        <v>0</v>
      </c>
      <c r="T505" s="24"/>
      <c r="U505" s="24">
        <f t="shared" si="1261"/>
        <v>0</v>
      </c>
      <c r="V505" s="63"/>
      <c r="W505" s="24"/>
      <c r="X505" s="24">
        <v>0</v>
      </c>
      <c r="Y505" s="24"/>
      <c r="Z505" s="24">
        <f t="shared" si="1262"/>
        <v>0</v>
      </c>
      <c r="AA505" s="63"/>
      <c r="AB505" s="24">
        <f t="shared" ref="AB505:AC505" si="1362">INDEX($R505:$T505,1,MATCH(AB$8,$R$8:$T$8,0))-INDEX($W505:$Y505,1,MATCH(AB$8,$W$8:$Y$8,0))</f>
        <v>0</v>
      </c>
      <c r="AC505" s="24">
        <f t="shared" si="1362"/>
        <v>0</v>
      </c>
      <c r="AD505" s="24"/>
      <c r="AE505" s="24">
        <f t="shared" si="1264"/>
        <v>0</v>
      </c>
      <c r="AF505" s="63"/>
      <c r="AG505" s="24"/>
      <c r="AH505" s="24">
        <v>0</v>
      </c>
      <c r="AI505" s="24"/>
      <c r="AJ505" s="24">
        <f t="shared" si="1265"/>
        <v>0</v>
      </c>
      <c r="AK505" s="63"/>
      <c r="AL505" s="24"/>
      <c r="AM505" s="24">
        <v>0</v>
      </c>
      <c r="AN505" s="24"/>
      <c r="AO505" s="24">
        <f t="shared" si="1266"/>
        <v>0</v>
      </c>
      <c r="AP505" s="63"/>
      <c r="AQ505" s="24"/>
      <c r="AR505" s="24">
        <v>0</v>
      </c>
      <c r="AS505" s="24"/>
      <c r="AT505" s="24">
        <f t="shared" si="1267"/>
        <v>0</v>
      </c>
      <c r="AU505" s="63"/>
      <c r="AV505" s="24"/>
      <c r="AW505" s="24">
        <v>0</v>
      </c>
      <c r="AX505" s="36"/>
      <c r="AY505" s="24">
        <f t="shared" si="1268"/>
        <v>0</v>
      </c>
      <c r="AZ505" s="64"/>
    </row>
    <row r="506" spans="1:52" ht="12" hidden="1" customHeight="1" x14ac:dyDescent="0.3">
      <c r="A506" s="50">
        <v>481.5</v>
      </c>
      <c r="B506" s="50" t="s">
        <v>516</v>
      </c>
      <c r="C506" s="24"/>
      <c r="D506" s="24">
        <v>0</v>
      </c>
      <c r="E506" s="24"/>
      <c r="F506" s="24">
        <f t="shared" si="1257"/>
        <v>0</v>
      </c>
      <c r="G506" s="63"/>
      <c r="H506" s="24"/>
      <c r="I506" s="24">
        <v>0</v>
      </c>
      <c r="J506" s="24"/>
      <c r="K506" s="24">
        <f t="shared" si="1258"/>
        <v>0</v>
      </c>
      <c r="L506" s="63"/>
      <c r="M506" s="24">
        <f t="shared" ref="M506:N506" si="1363">INDEX($C506:$E506,1,MATCH(M$8,$C$8:$E$8,0))-INDEX($H506:$J506,1,MATCH(M$8,$H$8:$J$8,0))</f>
        <v>0</v>
      </c>
      <c r="N506" s="24">
        <f t="shared" si="1363"/>
        <v>0</v>
      </c>
      <c r="O506" s="24"/>
      <c r="P506" s="24">
        <f t="shared" si="1260"/>
        <v>0</v>
      </c>
      <c r="Q506" s="63"/>
      <c r="R506" s="24"/>
      <c r="S506" s="24">
        <v>0</v>
      </c>
      <c r="T506" s="24"/>
      <c r="U506" s="24">
        <f t="shared" si="1261"/>
        <v>0</v>
      </c>
      <c r="V506" s="63"/>
      <c r="W506" s="24"/>
      <c r="X506" s="24">
        <v>0</v>
      </c>
      <c r="Y506" s="24"/>
      <c r="Z506" s="24">
        <f t="shared" si="1262"/>
        <v>0</v>
      </c>
      <c r="AA506" s="63"/>
      <c r="AB506" s="24">
        <f t="shared" ref="AB506:AC506" si="1364">INDEX($R506:$T506,1,MATCH(AB$8,$R$8:$T$8,0))-INDEX($W506:$Y506,1,MATCH(AB$8,$W$8:$Y$8,0))</f>
        <v>0</v>
      </c>
      <c r="AC506" s="24">
        <f t="shared" si="1364"/>
        <v>0</v>
      </c>
      <c r="AD506" s="24"/>
      <c r="AE506" s="24">
        <f t="shared" si="1264"/>
        <v>0</v>
      </c>
      <c r="AF506" s="63"/>
      <c r="AG506" s="24"/>
      <c r="AH506" s="24">
        <v>0</v>
      </c>
      <c r="AI506" s="24"/>
      <c r="AJ506" s="24">
        <f t="shared" si="1265"/>
        <v>0</v>
      </c>
      <c r="AK506" s="63"/>
      <c r="AL506" s="24"/>
      <c r="AM506" s="24">
        <v>0</v>
      </c>
      <c r="AN506" s="24"/>
      <c r="AO506" s="24">
        <f t="shared" si="1266"/>
        <v>0</v>
      </c>
      <c r="AP506" s="63"/>
      <c r="AQ506" s="24"/>
      <c r="AR506" s="24">
        <v>0</v>
      </c>
      <c r="AS506" s="24"/>
      <c r="AT506" s="24">
        <f t="shared" si="1267"/>
        <v>0</v>
      </c>
      <c r="AU506" s="63"/>
      <c r="AV506" s="24"/>
      <c r="AW506" s="24">
        <v>0</v>
      </c>
      <c r="AX506" s="36"/>
      <c r="AY506" s="24">
        <f t="shared" si="1268"/>
        <v>0</v>
      </c>
      <c r="AZ506" s="64"/>
    </row>
    <row r="507" spans="1:52" ht="12" hidden="1" customHeight="1" x14ac:dyDescent="0.3">
      <c r="A507" s="50">
        <v>481.6</v>
      </c>
      <c r="B507" s="50" t="s">
        <v>517</v>
      </c>
      <c r="C507" s="24"/>
      <c r="D507" s="24">
        <v>0</v>
      </c>
      <c r="E507" s="24"/>
      <c r="F507" s="24">
        <f t="shared" si="1257"/>
        <v>0</v>
      </c>
      <c r="G507" s="63"/>
      <c r="H507" s="24"/>
      <c r="I507" s="24">
        <v>0</v>
      </c>
      <c r="J507" s="24"/>
      <c r="K507" s="24">
        <f t="shared" si="1258"/>
        <v>0</v>
      </c>
      <c r="L507" s="63"/>
      <c r="M507" s="24">
        <f t="shared" ref="M507:N507" si="1365">INDEX($C507:$E507,1,MATCH(M$8,$C$8:$E$8,0))-INDEX($H507:$J507,1,MATCH(M$8,$H$8:$J$8,0))</f>
        <v>0</v>
      </c>
      <c r="N507" s="24">
        <f t="shared" si="1365"/>
        <v>0</v>
      </c>
      <c r="O507" s="24"/>
      <c r="P507" s="24">
        <f t="shared" si="1260"/>
        <v>0</v>
      </c>
      <c r="Q507" s="63"/>
      <c r="R507" s="24"/>
      <c r="S507" s="24">
        <v>0</v>
      </c>
      <c r="T507" s="24"/>
      <c r="U507" s="24">
        <f t="shared" si="1261"/>
        <v>0</v>
      </c>
      <c r="V507" s="63"/>
      <c r="W507" s="24"/>
      <c r="X507" s="24">
        <v>0</v>
      </c>
      <c r="Y507" s="24"/>
      <c r="Z507" s="24">
        <f t="shared" si="1262"/>
        <v>0</v>
      </c>
      <c r="AA507" s="63"/>
      <c r="AB507" s="24">
        <f t="shared" ref="AB507:AC507" si="1366">INDEX($R507:$T507,1,MATCH(AB$8,$R$8:$T$8,0))-INDEX($W507:$Y507,1,MATCH(AB$8,$W$8:$Y$8,0))</f>
        <v>0</v>
      </c>
      <c r="AC507" s="24">
        <f t="shared" si="1366"/>
        <v>0</v>
      </c>
      <c r="AD507" s="24"/>
      <c r="AE507" s="24">
        <f t="shared" si="1264"/>
        <v>0</v>
      </c>
      <c r="AF507" s="63"/>
      <c r="AG507" s="24"/>
      <c r="AH507" s="24">
        <v>0</v>
      </c>
      <c r="AI507" s="24"/>
      <c r="AJ507" s="24">
        <f t="shared" si="1265"/>
        <v>0</v>
      </c>
      <c r="AK507" s="63"/>
      <c r="AL507" s="24"/>
      <c r="AM507" s="24">
        <v>0</v>
      </c>
      <c r="AN507" s="24"/>
      <c r="AO507" s="24">
        <f t="shared" si="1266"/>
        <v>0</v>
      </c>
      <c r="AP507" s="63"/>
      <c r="AQ507" s="24"/>
      <c r="AR507" s="24">
        <v>0</v>
      </c>
      <c r="AS507" s="24"/>
      <c r="AT507" s="24">
        <f t="shared" si="1267"/>
        <v>0</v>
      </c>
      <c r="AU507" s="63"/>
      <c r="AV507" s="24"/>
      <c r="AW507" s="24">
        <v>0</v>
      </c>
      <c r="AX507" s="36"/>
      <c r="AY507" s="24">
        <f t="shared" si="1268"/>
        <v>0</v>
      </c>
      <c r="AZ507" s="64"/>
    </row>
    <row r="508" spans="1:52" ht="12" hidden="1" customHeight="1" x14ac:dyDescent="0.3">
      <c r="A508" s="50">
        <v>481.7</v>
      </c>
      <c r="B508" s="50" t="s">
        <v>518</v>
      </c>
      <c r="C508" s="24"/>
      <c r="D508" s="24">
        <v>0</v>
      </c>
      <c r="E508" s="24"/>
      <c r="F508" s="24">
        <f t="shared" si="1257"/>
        <v>0</v>
      </c>
      <c r="G508" s="63"/>
      <c r="H508" s="24"/>
      <c r="I508" s="24">
        <v>0</v>
      </c>
      <c r="J508" s="24"/>
      <c r="K508" s="24">
        <f t="shared" si="1258"/>
        <v>0</v>
      </c>
      <c r="L508" s="63"/>
      <c r="M508" s="24">
        <f t="shared" ref="M508:N508" si="1367">INDEX($C508:$E508,1,MATCH(M$8,$C$8:$E$8,0))-INDEX($H508:$J508,1,MATCH(M$8,$H$8:$J$8,0))</f>
        <v>0</v>
      </c>
      <c r="N508" s="24">
        <f t="shared" si="1367"/>
        <v>0</v>
      </c>
      <c r="O508" s="24"/>
      <c r="P508" s="24">
        <f t="shared" si="1260"/>
        <v>0</v>
      </c>
      <c r="Q508" s="63"/>
      <c r="R508" s="24"/>
      <c r="S508" s="24">
        <v>0</v>
      </c>
      <c r="T508" s="24"/>
      <c r="U508" s="24">
        <f t="shared" si="1261"/>
        <v>0</v>
      </c>
      <c r="V508" s="63"/>
      <c r="W508" s="24"/>
      <c r="X508" s="24">
        <v>0</v>
      </c>
      <c r="Y508" s="24"/>
      <c r="Z508" s="24">
        <f t="shared" si="1262"/>
        <v>0</v>
      </c>
      <c r="AA508" s="63"/>
      <c r="AB508" s="24">
        <f t="shared" ref="AB508:AC508" si="1368">INDEX($R508:$T508,1,MATCH(AB$8,$R$8:$T$8,0))-INDEX($W508:$Y508,1,MATCH(AB$8,$W$8:$Y$8,0))</f>
        <v>0</v>
      </c>
      <c r="AC508" s="24">
        <f t="shared" si="1368"/>
        <v>0</v>
      </c>
      <c r="AD508" s="24"/>
      <c r="AE508" s="24">
        <f t="shared" si="1264"/>
        <v>0</v>
      </c>
      <c r="AF508" s="63"/>
      <c r="AG508" s="24"/>
      <c r="AH508" s="24">
        <v>0</v>
      </c>
      <c r="AI508" s="24"/>
      <c r="AJ508" s="24">
        <f t="shared" si="1265"/>
        <v>0</v>
      </c>
      <c r="AK508" s="63"/>
      <c r="AL508" s="24"/>
      <c r="AM508" s="24">
        <v>0</v>
      </c>
      <c r="AN508" s="24"/>
      <c r="AO508" s="24">
        <f t="shared" si="1266"/>
        <v>0</v>
      </c>
      <c r="AP508" s="63"/>
      <c r="AQ508" s="24"/>
      <c r="AR508" s="24">
        <v>0</v>
      </c>
      <c r="AS508" s="24"/>
      <c r="AT508" s="24">
        <f t="shared" si="1267"/>
        <v>0</v>
      </c>
      <c r="AU508" s="63"/>
      <c r="AV508" s="24"/>
      <c r="AW508" s="24">
        <v>0</v>
      </c>
      <c r="AX508" s="36"/>
      <c r="AY508" s="24">
        <f t="shared" si="1268"/>
        <v>0</v>
      </c>
      <c r="AZ508" s="64"/>
    </row>
    <row r="509" spans="1:52" ht="12" customHeight="1" x14ac:dyDescent="0.3">
      <c r="A509" s="50">
        <v>481.8</v>
      </c>
      <c r="B509" s="50" t="s">
        <v>519</v>
      </c>
      <c r="C509" s="24"/>
      <c r="D509" s="24">
        <v>0</v>
      </c>
      <c r="E509" s="24"/>
      <c r="F509" s="24">
        <f t="shared" si="1257"/>
        <v>0</v>
      </c>
      <c r="G509" s="63"/>
      <c r="H509" s="24"/>
      <c r="I509" s="24">
        <v>0</v>
      </c>
      <c r="J509" s="24"/>
      <c r="K509" s="24">
        <f t="shared" si="1258"/>
        <v>0</v>
      </c>
      <c r="L509" s="63"/>
      <c r="M509" s="24">
        <f t="shared" ref="M509:N509" si="1369">INDEX($C509:$E509,1,MATCH(M$8,$C$8:$E$8,0))-INDEX($H509:$J509,1,MATCH(M$8,$H$8:$J$8,0))</f>
        <v>0</v>
      </c>
      <c r="N509" s="24">
        <f t="shared" si="1369"/>
        <v>0</v>
      </c>
      <c r="O509" s="24"/>
      <c r="P509" s="24">
        <f t="shared" si="1260"/>
        <v>0</v>
      </c>
      <c r="Q509" s="63"/>
      <c r="R509" s="24"/>
      <c r="S509" s="24">
        <v>5147</v>
      </c>
      <c r="T509" s="24"/>
      <c r="U509" s="24">
        <f t="shared" si="1261"/>
        <v>5147</v>
      </c>
      <c r="V509" s="63"/>
      <c r="W509" s="24"/>
      <c r="X509" s="24">
        <v>5147</v>
      </c>
      <c r="Y509" s="24"/>
      <c r="Z509" s="24">
        <f t="shared" si="1262"/>
        <v>5147</v>
      </c>
      <c r="AA509" s="63"/>
      <c r="AB509" s="24">
        <f t="shared" ref="AB509:AC509" si="1370">INDEX($R509:$T509,1,MATCH(AB$8,$R$8:$T$8,0))-INDEX($W509:$Y509,1,MATCH(AB$8,$W$8:$Y$8,0))</f>
        <v>0</v>
      </c>
      <c r="AC509" s="24">
        <f t="shared" si="1370"/>
        <v>0</v>
      </c>
      <c r="AD509" s="24"/>
      <c r="AE509" s="24">
        <f t="shared" si="1264"/>
        <v>0</v>
      </c>
      <c r="AF509" s="63"/>
      <c r="AG509" s="24"/>
      <c r="AH509" s="24">
        <v>5147</v>
      </c>
      <c r="AI509" s="24"/>
      <c r="AJ509" s="24">
        <f t="shared" si="1265"/>
        <v>5147</v>
      </c>
      <c r="AK509" s="63"/>
      <c r="AL509" s="24"/>
      <c r="AM509" s="24">
        <v>5147</v>
      </c>
      <c r="AN509" s="24"/>
      <c r="AO509" s="24">
        <f t="shared" si="1266"/>
        <v>5147</v>
      </c>
      <c r="AP509" s="63"/>
      <c r="AQ509" s="24"/>
      <c r="AR509" s="24">
        <v>5147</v>
      </c>
      <c r="AS509" s="24"/>
      <c r="AT509" s="24">
        <f t="shared" si="1267"/>
        <v>5147</v>
      </c>
      <c r="AU509" s="63"/>
      <c r="AV509" s="24"/>
      <c r="AW509" s="24">
        <v>5147</v>
      </c>
      <c r="AX509" s="36"/>
      <c r="AY509" s="24">
        <f t="shared" si="1268"/>
        <v>5147</v>
      </c>
      <c r="AZ509" s="64"/>
    </row>
    <row r="510" spans="1:52" ht="12" customHeight="1" x14ac:dyDescent="0.3">
      <c r="A510" s="50">
        <v>482</v>
      </c>
      <c r="B510" s="50" t="s">
        <v>520</v>
      </c>
      <c r="C510" s="24"/>
      <c r="D510" s="24">
        <v>0</v>
      </c>
      <c r="E510" s="24"/>
      <c r="F510" s="24">
        <f t="shared" si="1257"/>
        <v>0</v>
      </c>
      <c r="G510" s="63"/>
      <c r="H510" s="24"/>
      <c r="I510" s="24">
        <v>0</v>
      </c>
      <c r="J510" s="24"/>
      <c r="K510" s="24">
        <f t="shared" si="1258"/>
        <v>0</v>
      </c>
      <c r="L510" s="63"/>
      <c r="M510" s="24">
        <f t="shared" ref="M510:N510" si="1371">INDEX($C510:$E510,1,MATCH(M$8,$C$8:$E$8,0))-INDEX($H510:$J510,1,MATCH(M$8,$H$8:$J$8,0))</f>
        <v>0</v>
      </c>
      <c r="N510" s="24">
        <f t="shared" si="1371"/>
        <v>0</v>
      </c>
      <c r="O510" s="24"/>
      <c r="P510" s="24">
        <f t="shared" si="1260"/>
        <v>0</v>
      </c>
      <c r="Q510" s="63"/>
      <c r="R510" s="24"/>
      <c r="S510" s="24">
        <v>4819.57</v>
      </c>
      <c r="T510" s="24"/>
      <c r="U510" s="24">
        <f t="shared" si="1261"/>
        <v>4819.57</v>
      </c>
      <c r="V510" s="63"/>
      <c r="W510" s="24"/>
      <c r="X510" s="24">
        <v>4819.57</v>
      </c>
      <c r="Y510" s="24"/>
      <c r="Z510" s="24">
        <f t="shared" si="1262"/>
        <v>4819.57</v>
      </c>
      <c r="AA510" s="63"/>
      <c r="AB510" s="24">
        <f t="shared" ref="AB510:AC510" si="1372">INDEX($R510:$T510,1,MATCH(AB$8,$R$8:$T$8,0))-INDEX($W510:$Y510,1,MATCH(AB$8,$W$8:$Y$8,0))</f>
        <v>0</v>
      </c>
      <c r="AC510" s="24">
        <f t="shared" si="1372"/>
        <v>0</v>
      </c>
      <c r="AD510" s="24"/>
      <c r="AE510" s="24">
        <f t="shared" si="1264"/>
        <v>0</v>
      </c>
      <c r="AF510" s="63"/>
      <c r="AG510" s="24"/>
      <c r="AH510" s="24">
        <v>4819.57</v>
      </c>
      <c r="AI510" s="24"/>
      <c r="AJ510" s="24">
        <f t="shared" si="1265"/>
        <v>4819.57</v>
      </c>
      <c r="AK510" s="63"/>
      <c r="AL510" s="24"/>
      <c r="AM510" s="24">
        <v>4819.57</v>
      </c>
      <c r="AN510" s="24"/>
      <c r="AO510" s="24">
        <f t="shared" si="1266"/>
        <v>4819.57</v>
      </c>
      <c r="AP510" s="63"/>
      <c r="AQ510" s="24"/>
      <c r="AR510" s="24">
        <v>4819.57</v>
      </c>
      <c r="AS510" s="24"/>
      <c r="AT510" s="24">
        <f t="shared" si="1267"/>
        <v>4819.57</v>
      </c>
      <c r="AU510" s="63"/>
      <c r="AV510" s="24"/>
      <c r="AW510" s="24">
        <v>4819.57</v>
      </c>
      <c r="AX510" s="36"/>
      <c r="AY510" s="24">
        <f t="shared" si="1268"/>
        <v>4819.57</v>
      </c>
      <c r="AZ510" s="64"/>
    </row>
    <row r="511" spans="1:52" ht="12" customHeight="1" x14ac:dyDescent="0.3">
      <c r="A511" s="50">
        <v>482.1</v>
      </c>
      <c r="B511" s="50" t="s">
        <v>522</v>
      </c>
      <c r="C511" s="24"/>
      <c r="D511" s="24">
        <v>12489.8</v>
      </c>
      <c r="E511" s="24"/>
      <c r="F511" s="24">
        <f t="shared" si="1257"/>
        <v>12489.8</v>
      </c>
      <c r="G511" s="63"/>
      <c r="H511" s="24"/>
      <c r="I511" s="24">
        <v>2490</v>
      </c>
      <c r="J511" s="24"/>
      <c r="K511" s="24">
        <f t="shared" si="1258"/>
        <v>2490</v>
      </c>
      <c r="L511" s="63"/>
      <c r="M511" s="24">
        <f t="shared" ref="M511:N511" si="1373">INDEX($C511:$E511,1,MATCH(M$8,$C$8:$E$8,0))-INDEX($H511:$J511,1,MATCH(M$8,$H$8:$J$8,0))</f>
        <v>0</v>
      </c>
      <c r="N511" s="24">
        <f t="shared" si="1373"/>
        <v>9999.7999999999993</v>
      </c>
      <c r="O511" s="24"/>
      <c r="P511" s="24">
        <f t="shared" si="1260"/>
        <v>9999.7999999999993</v>
      </c>
      <c r="Q511" s="63"/>
      <c r="R511" s="24"/>
      <c r="S511" s="24">
        <v>12489.8</v>
      </c>
      <c r="T511" s="24"/>
      <c r="U511" s="24">
        <f t="shared" si="1261"/>
        <v>12489.8</v>
      </c>
      <c r="V511" s="63"/>
      <c r="W511" s="24"/>
      <c r="X511" s="24">
        <v>12490</v>
      </c>
      <c r="Y511" s="24"/>
      <c r="Z511" s="24">
        <f t="shared" si="1262"/>
        <v>12490</v>
      </c>
      <c r="AA511" s="63"/>
      <c r="AB511" s="24">
        <f t="shared" ref="AB511:AC511" si="1374">INDEX($R511:$T511,1,MATCH(AB$8,$R$8:$T$8,0))-INDEX($W511:$Y511,1,MATCH(AB$8,$W$8:$Y$8,0))</f>
        <v>0</v>
      </c>
      <c r="AC511" s="24">
        <f t="shared" si="1374"/>
        <v>-0.2000000000007276</v>
      </c>
      <c r="AD511" s="24"/>
      <c r="AE511" s="24">
        <f t="shared" si="1264"/>
        <v>-0.2000000000007276</v>
      </c>
      <c r="AF511" s="63"/>
      <c r="AG511" s="24"/>
      <c r="AH511" s="24">
        <v>12490</v>
      </c>
      <c r="AI511" s="24"/>
      <c r="AJ511" s="24">
        <f t="shared" si="1265"/>
        <v>12490</v>
      </c>
      <c r="AK511" s="63"/>
      <c r="AL511" s="24"/>
      <c r="AM511" s="24">
        <v>12490</v>
      </c>
      <c r="AN511" s="24"/>
      <c r="AO511" s="24">
        <f t="shared" si="1266"/>
        <v>12490</v>
      </c>
      <c r="AP511" s="63"/>
      <c r="AQ511" s="24"/>
      <c r="AR511" s="24">
        <v>12490</v>
      </c>
      <c r="AS511" s="24"/>
      <c r="AT511" s="24">
        <f t="shared" si="1267"/>
        <v>12490</v>
      </c>
      <c r="AU511" s="63"/>
      <c r="AV511" s="24"/>
      <c r="AW511" s="24">
        <v>12490</v>
      </c>
      <c r="AX511" s="36"/>
      <c r="AY511" s="24">
        <f t="shared" si="1268"/>
        <v>12490</v>
      </c>
      <c r="AZ511" s="64"/>
    </row>
    <row r="512" spans="1:52" ht="12" customHeight="1" x14ac:dyDescent="0.3">
      <c r="A512" s="50">
        <v>482.2</v>
      </c>
      <c r="B512" s="50" t="s">
        <v>523</v>
      </c>
      <c r="C512" s="24"/>
      <c r="D512" s="24">
        <v>1136.30701298701</v>
      </c>
      <c r="E512" s="24"/>
      <c r="F512" s="24">
        <f t="shared" si="1257"/>
        <v>1136.30701298701</v>
      </c>
      <c r="G512" s="63"/>
      <c r="H512" s="24"/>
      <c r="I512" s="24">
        <v>2516.25</v>
      </c>
      <c r="J512" s="24"/>
      <c r="K512" s="24">
        <f t="shared" si="1258"/>
        <v>2516.25</v>
      </c>
      <c r="L512" s="63"/>
      <c r="M512" s="24">
        <f t="shared" ref="M512:N512" si="1375">INDEX($C512:$E512,1,MATCH(M$8,$C$8:$E$8,0))-INDEX($H512:$J512,1,MATCH(M$8,$H$8:$J$8,0))</f>
        <v>0</v>
      </c>
      <c r="N512" s="24">
        <f t="shared" si="1375"/>
        <v>-1379.94298701299</v>
      </c>
      <c r="O512" s="24"/>
      <c r="P512" s="24">
        <f t="shared" si="1260"/>
        <v>-1379.94298701299</v>
      </c>
      <c r="Q512" s="63"/>
      <c r="R512" s="24"/>
      <c r="S512" s="24">
        <v>1136.30701298701</v>
      </c>
      <c r="T512" s="24"/>
      <c r="U512" s="24">
        <f t="shared" si="1261"/>
        <v>1136.30701298701</v>
      </c>
      <c r="V512" s="63"/>
      <c r="W512" s="24"/>
      <c r="X512" s="24">
        <v>2430.3292682926799</v>
      </c>
      <c r="Y512" s="24"/>
      <c r="Z512" s="24">
        <f t="shared" si="1262"/>
        <v>2430.3292682926799</v>
      </c>
      <c r="AA512" s="63"/>
      <c r="AB512" s="24">
        <f t="shared" ref="AB512:AC512" si="1376">INDEX($R512:$T512,1,MATCH(AB$8,$R$8:$T$8,0))-INDEX($W512:$Y512,1,MATCH(AB$8,$W$8:$Y$8,0))</f>
        <v>0</v>
      </c>
      <c r="AC512" s="24">
        <f t="shared" si="1376"/>
        <v>-1294.0222553056699</v>
      </c>
      <c r="AD512" s="24"/>
      <c r="AE512" s="24">
        <f t="shared" si="1264"/>
        <v>-1294.0222553056699</v>
      </c>
      <c r="AF512" s="63"/>
      <c r="AG512" s="24"/>
      <c r="AH512" s="24">
        <v>2430.3292682926799</v>
      </c>
      <c r="AI512" s="24"/>
      <c r="AJ512" s="24">
        <f t="shared" si="1265"/>
        <v>2430.3292682926799</v>
      </c>
      <c r="AK512" s="63"/>
      <c r="AL512" s="24"/>
      <c r="AM512" s="24">
        <v>2430.3292682926799</v>
      </c>
      <c r="AN512" s="24"/>
      <c r="AO512" s="24">
        <f t="shared" si="1266"/>
        <v>2430.3292682926799</v>
      </c>
      <c r="AP512" s="63"/>
      <c r="AQ512" s="24"/>
      <c r="AR512" s="24">
        <v>2430.3292682926799</v>
      </c>
      <c r="AS512" s="24"/>
      <c r="AT512" s="24">
        <f t="shared" si="1267"/>
        <v>2430.3292682926799</v>
      </c>
      <c r="AU512" s="63"/>
      <c r="AV512" s="24"/>
      <c r="AW512" s="24">
        <v>2430.3292682926799</v>
      </c>
      <c r="AX512" s="36"/>
      <c r="AY512" s="24">
        <f t="shared" si="1268"/>
        <v>2430.3292682926799</v>
      </c>
      <c r="AZ512" s="64"/>
    </row>
    <row r="513" spans="1:52" ht="12" hidden="1" customHeight="1" x14ac:dyDescent="0.3">
      <c r="A513" s="50">
        <v>482.3</v>
      </c>
      <c r="B513" s="50" t="s">
        <v>525</v>
      </c>
      <c r="C513" s="24"/>
      <c r="D513" s="24">
        <v>0</v>
      </c>
      <c r="E513" s="24"/>
      <c r="F513" s="24">
        <f t="shared" si="1257"/>
        <v>0</v>
      </c>
      <c r="G513" s="63"/>
      <c r="H513" s="24"/>
      <c r="I513" s="24">
        <v>0</v>
      </c>
      <c r="J513" s="24"/>
      <c r="K513" s="24">
        <f t="shared" si="1258"/>
        <v>0</v>
      </c>
      <c r="L513" s="63"/>
      <c r="M513" s="24">
        <f t="shared" ref="M513:N513" si="1377">INDEX($C513:$E513,1,MATCH(M$8,$C$8:$E$8,0))-INDEX($H513:$J513,1,MATCH(M$8,$H$8:$J$8,0))</f>
        <v>0</v>
      </c>
      <c r="N513" s="24">
        <f t="shared" si="1377"/>
        <v>0</v>
      </c>
      <c r="O513" s="24"/>
      <c r="P513" s="24">
        <f t="shared" si="1260"/>
        <v>0</v>
      </c>
      <c r="Q513" s="63"/>
      <c r="R513" s="24"/>
      <c r="S513" s="24">
        <v>0</v>
      </c>
      <c r="T513" s="24"/>
      <c r="U513" s="24">
        <f t="shared" si="1261"/>
        <v>0</v>
      </c>
      <c r="V513" s="63"/>
      <c r="W513" s="24"/>
      <c r="X513" s="24">
        <v>0</v>
      </c>
      <c r="Y513" s="24"/>
      <c r="Z513" s="24">
        <f t="shared" si="1262"/>
        <v>0</v>
      </c>
      <c r="AA513" s="63"/>
      <c r="AB513" s="24">
        <f t="shared" ref="AB513:AC513" si="1378">INDEX($R513:$T513,1,MATCH(AB$8,$R$8:$T$8,0))-INDEX($W513:$Y513,1,MATCH(AB$8,$W$8:$Y$8,0))</f>
        <v>0</v>
      </c>
      <c r="AC513" s="24">
        <f t="shared" si="1378"/>
        <v>0</v>
      </c>
      <c r="AD513" s="24"/>
      <c r="AE513" s="24">
        <f t="shared" si="1264"/>
        <v>0</v>
      </c>
      <c r="AF513" s="63"/>
      <c r="AG513" s="24"/>
      <c r="AH513" s="24">
        <v>0</v>
      </c>
      <c r="AI513" s="24"/>
      <c r="AJ513" s="24">
        <f t="shared" si="1265"/>
        <v>0</v>
      </c>
      <c r="AK513" s="63"/>
      <c r="AL513" s="24"/>
      <c r="AM513" s="24">
        <v>0</v>
      </c>
      <c r="AN513" s="24"/>
      <c r="AO513" s="24">
        <f t="shared" si="1266"/>
        <v>0</v>
      </c>
      <c r="AP513" s="63"/>
      <c r="AQ513" s="24"/>
      <c r="AR513" s="24">
        <v>0</v>
      </c>
      <c r="AS513" s="24"/>
      <c r="AT513" s="24">
        <f t="shared" si="1267"/>
        <v>0</v>
      </c>
      <c r="AU513" s="63"/>
      <c r="AV513" s="24"/>
      <c r="AW513" s="24">
        <v>0</v>
      </c>
      <c r="AX513" s="36"/>
      <c r="AY513" s="24">
        <f t="shared" si="1268"/>
        <v>0</v>
      </c>
      <c r="AZ513" s="64"/>
    </row>
    <row r="514" spans="1:52" ht="12" hidden="1" customHeight="1" x14ac:dyDescent="0.3">
      <c r="A514" s="50">
        <v>482.4</v>
      </c>
      <c r="B514" s="50" t="s">
        <v>526</v>
      </c>
      <c r="C514" s="24"/>
      <c r="D514" s="24">
        <v>0</v>
      </c>
      <c r="E514" s="24"/>
      <c r="F514" s="24">
        <f t="shared" si="1257"/>
        <v>0</v>
      </c>
      <c r="G514" s="63"/>
      <c r="H514" s="24"/>
      <c r="I514" s="24">
        <v>0</v>
      </c>
      <c r="J514" s="24"/>
      <c r="K514" s="24">
        <f t="shared" si="1258"/>
        <v>0</v>
      </c>
      <c r="L514" s="63"/>
      <c r="M514" s="24">
        <f t="shared" ref="M514:N514" si="1379">INDEX($C514:$E514,1,MATCH(M$8,$C$8:$E$8,0))-INDEX($H514:$J514,1,MATCH(M$8,$H$8:$J$8,0))</f>
        <v>0</v>
      </c>
      <c r="N514" s="24">
        <f t="shared" si="1379"/>
        <v>0</v>
      </c>
      <c r="O514" s="24"/>
      <c r="P514" s="24">
        <f t="shared" si="1260"/>
        <v>0</v>
      </c>
      <c r="Q514" s="63"/>
      <c r="R514" s="24"/>
      <c r="S514" s="24">
        <v>0</v>
      </c>
      <c r="T514" s="24"/>
      <c r="U514" s="24">
        <f t="shared" si="1261"/>
        <v>0</v>
      </c>
      <c r="V514" s="63"/>
      <c r="W514" s="24"/>
      <c r="X514" s="24">
        <v>0</v>
      </c>
      <c r="Y514" s="24"/>
      <c r="Z514" s="24">
        <f t="shared" si="1262"/>
        <v>0</v>
      </c>
      <c r="AA514" s="63"/>
      <c r="AB514" s="24">
        <f t="shared" ref="AB514:AC514" si="1380">INDEX($R514:$T514,1,MATCH(AB$8,$R$8:$T$8,0))-INDEX($W514:$Y514,1,MATCH(AB$8,$W$8:$Y$8,0))</f>
        <v>0</v>
      </c>
      <c r="AC514" s="24">
        <f t="shared" si="1380"/>
        <v>0</v>
      </c>
      <c r="AD514" s="24"/>
      <c r="AE514" s="24">
        <f t="shared" si="1264"/>
        <v>0</v>
      </c>
      <c r="AF514" s="63"/>
      <c r="AG514" s="24"/>
      <c r="AH514" s="24">
        <v>0</v>
      </c>
      <c r="AI514" s="24"/>
      <c r="AJ514" s="24">
        <f t="shared" si="1265"/>
        <v>0</v>
      </c>
      <c r="AK514" s="63"/>
      <c r="AL514" s="24"/>
      <c r="AM514" s="24">
        <v>0</v>
      </c>
      <c r="AN514" s="24"/>
      <c r="AO514" s="24">
        <f t="shared" si="1266"/>
        <v>0</v>
      </c>
      <c r="AP514" s="63"/>
      <c r="AQ514" s="24"/>
      <c r="AR514" s="24">
        <v>0</v>
      </c>
      <c r="AS514" s="24"/>
      <c r="AT514" s="24">
        <f t="shared" si="1267"/>
        <v>0</v>
      </c>
      <c r="AU514" s="63"/>
      <c r="AV514" s="24"/>
      <c r="AW514" s="24">
        <v>0</v>
      </c>
      <c r="AX514" s="36"/>
      <c r="AY514" s="24">
        <f t="shared" si="1268"/>
        <v>0</v>
      </c>
      <c r="AZ514" s="64"/>
    </row>
    <row r="515" spans="1:52" ht="12" hidden="1" customHeight="1" x14ac:dyDescent="0.3">
      <c r="A515" s="50">
        <v>482.5</v>
      </c>
      <c r="B515" s="50" t="s">
        <v>527</v>
      </c>
      <c r="C515" s="24"/>
      <c r="D515" s="24">
        <v>0</v>
      </c>
      <c r="E515" s="24"/>
      <c r="F515" s="24">
        <f t="shared" si="1257"/>
        <v>0</v>
      </c>
      <c r="G515" s="63"/>
      <c r="H515" s="24"/>
      <c r="I515" s="24">
        <v>0</v>
      </c>
      <c r="J515" s="24"/>
      <c r="K515" s="24">
        <f t="shared" si="1258"/>
        <v>0</v>
      </c>
      <c r="L515" s="63"/>
      <c r="M515" s="24">
        <f t="shared" ref="M515:N515" si="1381">INDEX($C515:$E515,1,MATCH(M$8,$C$8:$E$8,0))-INDEX($H515:$J515,1,MATCH(M$8,$H$8:$J$8,0))</f>
        <v>0</v>
      </c>
      <c r="N515" s="24">
        <f t="shared" si="1381"/>
        <v>0</v>
      </c>
      <c r="O515" s="24"/>
      <c r="P515" s="24">
        <f t="shared" si="1260"/>
        <v>0</v>
      </c>
      <c r="Q515" s="63"/>
      <c r="R515" s="24"/>
      <c r="S515" s="24">
        <v>0</v>
      </c>
      <c r="T515" s="24"/>
      <c r="U515" s="24">
        <f t="shared" si="1261"/>
        <v>0</v>
      </c>
      <c r="V515" s="63"/>
      <c r="W515" s="24"/>
      <c r="X515" s="24">
        <v>0</v>
      </c>
      <c r="Y515" s="24"/>
      <c r="Z515" s="24">
        <f t="shared" si="1262"/>
        <v>0</v>
      </c>
      <c r="AA515" s="63"/>
      <c r="AB515" s="24">
        <f t="shared" ref="AB515:AC515" si="1382">INDEX($R515:$T515,1,MATCH(AB$8,$R$8:$T$8,0))-INDEX($W515:$Y515,1,MATCH(AB$8,$W$8:$Y$8,0))</f>
        <v>0</v>
      </c>
      <c r="AC515" s="24">
        <f t="shared" si="1382"/>
        <v>0</v>
      </c>
      <c r="AD515" s="24"/>
      <c r="AE515" s="24">
        <f t="shared" si="1264"/>
        <v>0</v>
      </c>
      <c r="AF515" s="63"/>
      <c r="AG515" s="24"/>
      <c r="AH515" s="24">
        <v>0</v>
      </c>
      <c r="AI515" s="24"/>
      <c r="AJ515" s="24">
        <f t="shared" si="1265"/>
        <v>0</v>
      </c>
      <c r="AK515" s="63"/>
      <c r="AL515" s="24"/>
      <c r="AM515" s="24">
        <v>0</v>
      </c>
      <c r="AN515" s="24"/>
      <c r="AO515" s="24">
        <f t="shared" si="1266"/>
        <v>0</v>
      </c>
      <c r="AP515" s="63"/>
      <c r="AQ515" s="24"/>
      <c r="AR515" s="24">
        <v>0</v>
      </c>
      <c r="AS515" s="24"/>
      <c r="AT515" s="24">
        <f t="shared" si="1267"/>
        <v>0</v>
      </c>
      <c r="AU515" s="63"/>
      <c r="AV515" s="24"/>
      <c r="AW515" s="24">
        <v>0</v>
      </c>
      <c r="AX515" s="36"/>
      <c r="AY515" s="24">
        <f t="shared" si="1268"/>
        <v>0</v>
      </c>
      <c r="AZ515" s="64"/>
    </row>
    <row r="516" spans="1:52" ht="12" hidden="1" customHeight="1" x14ac:dyDescent="0.3">
      <c r="A516" s="50">
        <v>482.6</v>
      </c>
      <c r="B516" s="50" t="s">
        <v>528</v>
      </c>
      <c r="C516" s="24"/>
      <c r="D516" s="24">
        <v>0</v>
      </c>
      <c r="E516" s="24"/>
      <c r="F516" s="24">
        <f t="shared" si="1257"/>
        <v>0</v>
      </c>
      <c r="G516" s="63"/>
      <c r="H516" s="24"/>
      <c r="I516" s="24">
        <v>0</v>
      </c>
      <c r="J516" s="24"/>
      <c r="K516" s="24">
        <f t="shared" si="1258"/>
        <v>0</v>
      </c>
      <c r="L516" s="63"/>
      <c r="M516" s="24">
        <f t="shared" ref="M516:N516" si="1383">INDEX($C516:$E516,1,MATCH(M$8,$C$8:$E$8,0))-INDEX($H516:$J516,1,MATCH(M$8,$H$8:$J$8,0))</f>
        <v>0</v>
      </c>
      <c r="N516" s="24">
        <f t="shared" si="1383"/>
        <v>0</v>
      </c>
      <c r="O516" s="24"/>
      <c r="P516" s="24">
        <f t="shared" si="1260"/>
        <v>0</v>
      </c>
      <c r="Q516" s="63"/>
      <c r="R516" s="24"/>
      <c r="S516" s="24">
        <v>0</v>
      </c>
      <c r="T516" s="24"/>
      <c r="U516" s="24">
        <f t="shared" si="1261"/>
        <v>0</v>
      </c>
      <c r="V516" s="63"/>
      <c r="W516" s="24"/>
      <c r="X516" s="24">
        <v>0</v>
      </c>
      <c r="Y516" s="24"/>
      <c r="Z516" s="24">
        <f t="shared" si="1262"/>
        <v>0</v>
      </c>
      <c r="AA516" s="63"/>
      <c r="AB516" s="24">
        <f t="shared" ref="AB516:AC516" si="1384">INDEX($R516:$T516,1,MATCH(AB$8,$R$8:$T$8,0))-INDEX($W516:$Y516,1,MATCH(AB$8,$W$8:$Y$8,0))</f>
        <v>0</v>
      </c>
      <c r="AC516" s="24">
        <f t="shared" si="1384"/>
        <v>0</v>
      </c>
      <c r="AD516" s="24"/>
      <c r="AE516" s="24">
        <f t="shared" si="1264"/>
        <v>0</v>
      </c>
      <c r="AF516" s="63"/>
      <c r="AG516" s="24"/>
      <c r="AH516" s="24">
        <v>0</v>
      </c>
      <c r="AI516" s="24"/>
      <c r="AJ516" s="24">
        <f t="shared" si="1265"/>
        <v>0</v>
      </c>
      <c r="AK516" s="63"/>
      <c r="AL516" s="24"/>
      <c r="AM516" s="24">
        <v>0</v>
      </c>
      <c r="AN516" s="24"/>
      <c r="AO516" s="24">
        <f t="shared" si="1266"/>
        <v>0</v>
      </c>
      <c r="AP516" s="63"/>
      <c r="AQ516" s="24"/>
      <c r="AR516" s="24">
        <v>0</v>
      </c>
      <c r="AS516" s="24"/>
      <c r="AT516" s="24">
        <f t="shared" si="1267"/>
        <v>0</v>
      </c>
      <c r="AU516" s="63"/>
      <c r="AV516" s="24"/>
      <c r="AW516" s="24">
        <v>0</v>
      </c>
      <c r="AX516" s="36"/>
      <c r="AY516" s="24">
        <f t="shared" si="1268"/>
        <v>0</v>
      </c>
      <c r="AZ516" s="64"/>
    </row>
    <row r="517" spans="1:52" ht="12" customHeight="1" x14ac:dyDescent="0.3">
      <c r="A517" s="50">
        <v>491</v>
      </c>
      <c r="B517" s="50" t="s">
        <v>529</v>
      </c>
      <c r="C517" s="24"/>
      <c r="D517" s="24">
        <v>6970</v>
      </c>
      <c r="E517" s="24"/>
      <c r="F517" s="24">
        <f t="shared" si="1257"/>
        <v>6970</v>
      </c>
      <c r="G517" s="63"/>
      <c r="H517" s="24"/>
      <c r="I517" s="24">
        <v>6970</v>
      </c>
      <c r="J517" s="24"/>
      <c r="K517" s="24">
        <f t="shared" si="1258"/>
        <v>6970</v>
      </c>
      <c r="L517" s="63"/>
      <c r="M517" s="24">
        <f t="shared" ref="M517:N517" si="1385">INDEX($C517:$E517,1,MATCH(M$8,$C$8:$E$8,0))-INDEX($H517:$J517,1,MATCH(M$8,$H$8:$J$8,0))</f>
        <v>0</v>
      </c>
      <c r="N517" s="24">
        <f t="shared" si="1385"/>
        <v>0</v>
      </c>
      <c r="O517" s="24"/>
      <c r="P517" s="24">
        <f t="shared" si="1260"/>
        <v>0</v>
      </c>
      <c r="Q517" s="63"/>
      <c r="R517" s="24"/>
      <c r="S517" s="24">
        <v>6970</v>
      </c>
      <c r="T517" s="24"/>
      <c r="U517" s="24">
        <f t="shared" si="1261"/>
        <v>6970</v>
      </c>
      <c r="V517" s="63"/>
      <c r="W517" s="24"/>
      <c r="X517" s="24">
        <v>6732</v>
      </c>
      <c r="Y517" s="24"/>
      <c r="Z517" s="24">
        <f t="shared" si="1262"/>
        <v>6732</v>
      </c>
      <c r="AA517" s="63"/>
      <c r="AB517" s="24">
        <f t="shared" ref="AB517:AC517" si="1386">INDEX($R517:$T517,1,MATCH(AB$8,$R$8:$T$8,0))-INDEX($W517:$Y517,1,MATCH(AB$8,$W$8:$Y$8,0))</f>
        <v>0</v>
      </c>
      <c r="AC517" s="24">
        <f t="shared" si="1386"/>
        <v>238</v>
      </c>
      <c r="AD517" s="24"/>
      <c r="AE517" s="24">
        <f t="shared" si="1264"/>
        <v>238</v>
      </c>
      <c r="AF517" s="63"/>
      <c r="AG517" s="24"/>
      <c r="AH517" s="24">
        <v>6732</v>
      </c>
      <c r="AI517" s="24"/>
      <c r="AJ517" s="24">
        <f t="shared" si="1265"/>
        <v>6732</v>
      </c>
      <c r="AK517" s="63"/>
      <c r="AL517" s="24"/>
      <c r="AM517" s="24">
        <v>6732</v>
      </c>
      <c r="AN517" s="24"/>
      <c r="AO517" s="24">
        <f t="shared" si="1266"/>
        <v>6732</v>
      </c>
      <c r="AP517" s="63"/>
      <c r="AQ517" s="24"/>
      <c r="AR517" s="24">
        <v>6732</v>
      </c>
      <c r="AS517" s="24"/>
      <c r="AT517" s="24">
        <f t="shared" si="1267"/>
        <v>6732</v>
      </c>
      <c r="AU517" s="63"/>
      <c r="AV517" s="24"/>
      <c r="AW517" s="24">
        <v>6732</v>
      </c>
      <c r="AX517" s="36"/>
      <c r="AY517" s="24">
        <f t="shared" si="1268"/>
        <v>6732</v>
      </c>
      <c r="AZ517" s="64"/>
    </row>
    <row r="518" spans="1:52" ht="12" customHeight="1" x14ac:dyDescent="0.3">
      <c r="A518" s="50">
        <v>492</v>
      </c>
      <c r="B518" s="50" t="s">
        <v>531</v>
      </c>
      <c r="C518" s="24"/>
      <c r="D518" s="24">
        <v>26513</v>
      </c>
      <c r="E518" s="24"/>
      <c r="F518" s="24">
        <f t="shared" si="1257"/>
        <v>26513</v>
      </c>
      <c r="G518" s="63"/>
      <c r="H518" s="24"/>
      <c r="I518" s="24">
        <v>15152</v>
      </c>
      <c r="J518" s="24"/>
      <c r="K518" s="24">
        <f t="shared" si="1258"/>
        <v>15152</v>
      </c>
      <c r="L518" s="63"/>
      <c r="M518" s="24">
        <f t="shared" ref="M518:N518" si="1387">INDEX($C518:$E518,1,MATCH(M$8,$C$8:$E$8,0))-INDEX($H518:$J518,1,MATCH(M$8,$H$8:$J$8,0))</f>
        <v>0</v>
      </c>
      <c r="N518" s="24">
        <f t="shared" si="1387"/>
        <v>11361</v>
      </c>
      <c r="O518" s="24"/>
      <c r="P518" s="24">
        <f t="shared" si="1260"/>
        <v>11361</v>
      </c>
      <c r="Q518" s="63"/>
      <c r="R518" s="24"/>
      <c r="S518" s="24">
        <v>39501.75</v>
      </c>
      <c r="T518" s="24"/>
      <c r="U518" s="24">
        <f t="shared" si="1261"/>
        <v>39501.75</v>
      </c>
      <c r="V518" s="63"/>
      <c r="W518" s="24"/>
      <c r="X518" s="24">
        <v>43221.75</v>
      </c>
      <c r="Y518" s="24"/>
      <c r="Z518" s="24">
        <f t="shared" si="1262"/>
        <v>43221.75</v>
      </c>
      <c r="AA518" s="63"/>
      <c r="AB518" s="24">
        <f t="shared" ref="AB518:AC518" si="1388">INDEX($R518:$T518,1,MATCH(AB$8,$R$8:$T$8,0))-INDEX($W518:$Y518,1,MATCH(AB$8,$W$8:$Y$8,0))</f>
        <v>0</v>
      </c>
      <c r="AC518" s="24">
        <f t="shared" si="1388"/>
        <v>-3720</v>
      </c>
      <c r="AD518" s="24"/>
      <c r="AE518" s="24">
        <f t="shared" si="1264"/>
        <v>-3720</v>
      </c>
      <c r="AF518" s="63"/>
      <c r="AG518" s="24"/>
      <c r="AH518" s="24">
        <v>43221.75</v>
      </c>
      <c r="AI518" s="24"/>
      <c r="AJ518" s="24">
        <f t="shared" si="1265"/>
        <v>43221.75</v>
      </c>
      <c r="AK518" s="63"/>
      <c r="AL518" s="24"/>
      <c r="AM518" s="24">
        <v>43221.75</v>
      </c>
      <c r="AN518" s="24"/>
      <c r="AO518" s="24">
        <f t="shared" si="1266"/>
        <v>43221.75</v>
      </c>
      <c r="AP518" s="63"/>
      <c r="AQ518" s="24"/>
      <c r="AR518" s="24">
        <v>43221.75</v>
      </c>
      <c r="AS518" s="24"/>
      <c r="AT518" s="24">
        <f t="shared" si="1267"/>
        <v>43221.75</v>
      </c>
      <c r="AU518" s="63"/>
      <c r="AV518" s="24"/>
      <c r="AW518" s="24">
        <v>43221.75</v>
      </c>
      <c r="AX518" s="36"/>
      <c r="AY518" s="24">
        <f t="shared" si="1268"/>
        <v>43221.75</v>
      </c>
      <c r="AZ518" s="64"/>
    </row>
    <row r="519" spans="1:52" ht="12" hidden="1" customHeight="1" x14ac:dyDescent="0.3">
      <c r="A519" s="50">
        <v>493</v>
      </c>
      <c r="B519" s="50" t="s">
        <v>533</v>
      </c>
      <c r="C519" s="24"/>
      <c r="D519" s="24">
        <v>0</v>
      </c>
      <c r="E519" s="24"/>
      <c r="F519" s="24">
        <f t="shared" si="1257"/>
        <v>0</v>
      </c>
      <c r="G519" s="63"/>
      <c r="H519" s="24"/>
      <c r="I519" s="24">
        <v>0</v>
      </c>
      <c r="J519" s="24"/>
      <c r="K519" s="24">
        <f t="shared" si="1258"/>
        <v>0</v>
      </c>
      <c r="L519" s="63"/>
      <c r="M519" s="24">
        <f t="shared" ref="M519:N519" si="1389">INDEX($C519:$E519,1,MATCH(M$8,$C$8:$E$8,0))-INDEX($H519:$J519,1,MATCH(M$8,$H$8:$J$8,0))</f>
        <v>0</v>
      </c>
      <c r="N519" s="24">
        <f t="shared" si="1389"/>
        <v>0</v>
      </c>
      <c r="O519" s="24"/>
      <c r="P519" s="24">
        <f t="shared" si="1260"/>
        <v>0</v>
      </c>
      <c r="Q519" s="63"/>
      <c r="R519" s="24"/>
      <c r="S519" s="24">
        <v>0</v>
      </c>
      <c r="T519" s="24"/>
      <c r="U519" s="24">
        <f t="shared" si="1261"/>
        <v>0</v>
      </c>
      <c r="V519" s="63"/>
      <c r="W519" s="24"/>
      <c r="X519" s="24">
        <v>0</v>
      </c>
      <c r="Y519" s="24"/>
      <c r="Z519" s="24">
        <f t="shared" si="1262"/>
        <v>0</v>
      </c>
      <c r="AA519" s="63"/>
      <c r="AB519" s="24">
        <f t="shared" ref="AB519:AC519" si="1390">INDEX($R519:$T519,1,MATCH(AB$8,$R$8:$T$8,0))-INDEX($W519:$Y519,1,MATCH(AB$8,$W$8:$Y$8,0))</f>
        <v>0</v>
      </c>
      <c r="AC519" s="24">
        <f t="shared" si="1390"/>
        <v>0</v>
      </c>
      <c r="AD519" s="24"/>
      <c r="AE519" s="24">
        <f t="shared" si="1264"/>
        <v>0</v>
      </c>
      <c r="AF519" s="63"/>
      <c r="AG519" s="24"/>
      <c r="AH519" s="24">
        <v>0</v>
      </c>
      <c r="AI519" s="24"/>
      <c r="AJ519" s="24">
        <f t="shared" si="1265"/>
        <v>0</v>
      </c>
      <c r="AK519" s="63"/>
      <c r="AL519" s="24"/>
      <c r="AM519" s="24">
        <v>0</v>
      </c>
      <c r="AN519" s="24"/>
      <c r="AO519" s="24">
        <f t="shared" si="1266"/>
        <v>0</v>
      </c>
      <c r="AP519" s="63"/>
      <c r="AQ519" s="24"/>
      <c r="AR519" s="24">
        <v>0</v>
      </c>
      <c r="AS519" s="24"/>
      <c r="AT519" s="24">
        <f t="shared" si="1267"/>
        <v>0</v>
      </c>
      <c r="AU519" s="63"/>
      <c r="AV519" s="24"/>
      <c r="AW519" s="24">
        <v>0</v>
      </c>
      <c r="AX519" s="36"/>
      <c r="AY519" s="24">
        <f t="shared" si="1268"/>
        <v>0</v>
      </c>
      <c r="AZ519" s="64"/>
    </row>
    <row r="520" spans="1:52" ht="12" customHeight="1" x14ac:dyDescent="0.3">
      <c r="A520" s="50">
        <v>494</v>
      </c>
      <c r="B520" s="50" t="s">
        <v>534</v>
      </c>
      <c r="C520" s="24"/>
      <c r="D520" s="24">
        <v>50400</v>
      </c>
      <c r="E520" s="24"/>
      <c r="F520" s="24">
        <f t="shared" si="1257"/>
        <v>50400</v>
      </c>
      <c r="G520" s="63"/>
      <c r="H520" s="24"/>
      <c r="I520" s="24">
        <v>55400</v>
      </c>
      <c r="J520" s="24"/>
      <c r="K520" s="24">
        <f t="shared" si="1258"/>
        <v>55400</v>
      </c>
      <c r="L520" s="63"/>
      <c r="M520" s="24">
        <f t="shared" ref="M520:N520" si="1391">INDEX($C520:$E520,1,MATCH(M$8,$C$8:$E$8,0))-INDEX($H520:$J520,1,MATCH(M$8,$H$8:$J$8,0))</f>
        <v>0</v>
      </c>
      <c r="N520" s="24">
        <f t="shared" si="1391"/>
        <v>-5000</v>
      </c>
      <c r="O520" s="24"/>
      <c r="P520" s="24">
        <f t="shared" si="1260"/>
        <v>-5000</v>
      </c>
      <c r="Q520" s="63"/>
      <c r="R520" s="24"/>
      <c r="S520" s="24">
        <v>96000</v>
      </c>
      <c r="T520" s="24"/>
      <c r="U520" s="24">
        <f t="shared" si="1261"/>
        <v>96000</v>
      </c>
      <c r="V520" s="63"/>
      <c r="W520" s="24"/>
      <c r="X520" s="24">
        <v>96000</v>
      </c>
      <c r="Y520" s="24"/>
      <c r="Z520" s="24">
        <f t="shared" si="1262"/>
        <v>96000</v>
      </c>
      <c r="AA520" s="63"/>
      <c r="AB520" s="24">
        <f t="shared" ref="AB520:AC520" si="1392">INDEX($R520:$T520,1,MATCH(AB$8,$R$8:$T$8,0))-INDEX($W520:$Y520,1,MATCH(AB$8,$W$8:$Y$8,0))</f>
        <v>0</v>
      </c>
      <c r="AC520" s="24">
        <f t="shared" si="1392"/>
        <v>0</v>
      </c>
      <c r="AD520" s="24"/>
      <c r="AE520" s="24">
        <f t="shared" si="1264"/>
        <v>0</v>
      </c>
      <c r="AF520" s="63"/>
      <c r="AG520" s="24"/>
      <c r="AH520" s="24">
        <v>96000</v>
      </c>
      <c r="AI520" s="24"/>
      <c r="AJ520" s="24">
        <f t="shared" si="1265"/>
        <v>96000</v>
      </c>
      <c r="AK520" s="63"/>
      <c r="AL520" s="24"/>
      <c r="AM520" s="24">
        <v>96000</v>
      </c>
      <c r="AN520" s="24"/>
      <c r="AO520" s="24">
        <f t="shared" si="1266"/>
        <v>96000</v>
      </c>
      <c r="AP520" s="63"/>
      <c r="AQ520" s="24"/>
      <c r="AR520" s="24">
        <v>96000</v>
      </c>
      <c r="AS520" s="24"/>
      <c r="AT520" s="24">
        <f t="shared" si="1267"/>
        <v>96000</v>
      </c>
      <c r="AU520" s="63"/>
      <c r="AV520" s="24"/>
      <c r="AW520" s="24">
        <v>96000</v>
      </c>
      <c r="AX520" s="36"/>
      <c r="AY520" s="24">
        <f t="shared" si="1268"/>
        <v>96000</v>
      </c>
      <c r="AZ520" s="64"/>
    </row>
    <row r="521" spans="1:52" ht="12" hidden="1" customHeight="1" x14ac:dyDescent="0.3">
      <c r="A521" s="50">
        <v>494.1</v>
      </c>
      <c r="B521" s="50" t="s">
        <v>536</v>
      </c>
      <c r="C521" s="24"/>
      <c r="D521" s="24">
        <v>0</v>
      </c>
      <c r="E521" s="24"/>
      <c r="F521" s="24">
        <f t="shared" si="1257"/>
        <v>0</v>
      </c>
      <c r="G521" s="63"/>
      <c r="H521" s="24"/>
      <c r="I521" s="24">
        <v>0</v>
      </c>
      <c r="J521" s="24"/>
      <c r="K521" s="24">
        <f t="shared" si="1258"/>
        <v>0</v>
      </c>
      <c r="L521" s="63"/>
      <c r="M521" s="24">
        <f t="shared" ref="M521:N521" si="1393">INDEX($C521:$E521,1,MATCH(M$8,$C$8:$E$8,0))-INDEX($H521:$J521,1,MATCH(M$8,$H$8:$J$8,0))</f>
        <v>0</v>
      </c>
      <c r="N521" s="24">
        <f t="shared" si="1393"/>
        <v>0</v>
      </c>
      <c r="O521" s="24"/>
      <c r="P521" s="24">
        <f t="shared" si="1260"/>
        <v>0</v>
      </c>
      <c r="Q521" s="63"/>
      <c r="R521" s="24"/>
      <c r="S521" s="24">
        <v>0</v>
      </c>
      <c r="T521" s="24"/>
      <c r="U521" s="24">
        <f t="shared" si="1261"/>
        <v>0</v>
      </c>
      <c r="V521" s="63"/>
      <c r="W521" s="24"/>
      <c r="X521" s="24">
        <v>0</v>
      </c>
      <c r="Y521" s="24"/>
      <c r="Z521" s="24">
        <f t="shared" si="1262"/>
        <v>0</v>
      </c>
      <c r="AA521" s="63"/>
      <c r="AB521" s="24">
        <f t="shared" ref="AB521:AC521" si="1394">INDEX($R521:$T521,1,MATCH(AB$8,$R$8:$T$8,0))-INDEX($W521:$Y521,1,MATCH(AB$8,$W$8:$Y$8,0))</f>
        <v>0</v>
      </c>
      <c r="AC521" s="24">
        <f t="shared" si="1394"/>
        <v>0</v>
      </c>
      <c r="AD521" s="24"/>
      <c r="AE521" s="24">
        <f t="shared" si="1264"/>
        <v>0</v>
      </c>
      <c r="AF521" s="63"/>
      <c r="AG521" s="24"/>
      <c r="AH521" s="24">
        <v>0</v>
      </c>
      <c r="AI521" s="24"/>
      <c r="AJ521" s="24">
        <f t="shared" si="1265"/>
        <v>0</v>
      </c>
      <c r="AK521" s="63"/>
      <c r="AL521" s="24"/>
      <c r="AM521" s="24">
        <v>0</v>
      </c>
      <c r="AN521" s="24"/>
      <c r="AO521" s="24">
        <f t="shared" si="1266"/>
        <v>0</v>
      </c>
      <c r="AP521" s="63"/>
      <c r="AQ521" s="24"/>
      <c r="AR521" s="24">
        <v>0</v>
      </c>
      <c r="AS521" s="24"/>
      <c r="AT521" s="24">
        <f t="shared" si="1267"/>
        <v>0</v>
      </c>
      <c r="AU521" s="63"/>
      <c r="AV521" s="24"/>
      <c r="AW521" s="24">
        <v>0</v>
      </c>
      <c r="AX521" s="36"/>
      <c r="AY521" s="24">
        <f t="shared" si="1268"/>
        <v>0</v>
      </c>
      <c r="AZ521" s="64"/>
    </row>
    <row r="522" spans="1:52" ht="12" hidden="1" customHeight="1" x14ac:dyDescent="0.3">
      <c r="A522" s="50">
        <v>494.2</v>
      </c>
      <c r="B522" s="50" t="s">
        <v>537</v>
      </c>
      <c r="C522" s="24"/>
      <c r="D522" s="24">
        <v>0</v>
      </c>
      <c r="E522" s="24"/>
      <c r="F522" s="24">
        <f t="shared" si="1257"/>
        <v>0</v>
      </c>
      <c r="G522" s="63"/>
      <c r="H522" s="24"/>
      <c r="I522" s="24">
        <v>0</v>
      </c>
      <c r="J522" s="24"/>
      <c r="K522" s="24">
        <f t="shared" si="1258"/>
        <v>0</v>
      </c>
      <c r="L522" s="63"/>
      <c r="M522" s="24">
        <f t="shared" ref="M522:N522" si="1395">INDEX($C522:$E522,1,MATCH(M$8,$C$8:$E$8,0))-INDEX($H522:$J522,1,MATCH(M$8,$H$8:$J$8,0))</f>
        <v>0</v>
      </c>
      <c r="N522" s="24">
        <f t="shared" si="1395"/>
        <v>0</v>
      </c>
      <c r="O522" s="24"/>
      <c r="P522" s="24">
        <f t="shared" si="1260"/>
        <v>0</v>
      </c>
      <c r="Q522" s="63"/>
      <c r="R522" s="24"/>
      <c r="S522" s="24">
        <v>0</v>
      </c>
      <c r="T522" s="24"/>
      <c r="U522" s="24">
        <f t="shared" si="1261"/>
        <v>0</v>
      </c>
      <c r="V522" s="63"/>
      <c r="W522" s="24"/>
      <c r="X522" s="24">
        <v>0</v>
      </c>
      <c r="Y522" s="24"/>
      <c r="Z522" s="24">
        <f t="shared" si="1262"/>
        <v>0</v>
      </c>
      <c r="AA522" s="63"/>
      <c r="AB522" s="24">
        <f t="shared" ref="AB522:AC522" si="1396">INDEX($R522:$T522,1,MATCH(AB$8,$R$8:$T$8,0))-INDEX($W522:$Y522,1,MATCH(AB$8,$W$8:$Y$8,0))</f>
        <v>0</v>
      </c>
      <c r="AC522" s="24">
        <f t="shared" si="1396"/>
        <v>0</v>
      </c>
      <c r="AD522" s="24"/>
      <c r="AE522" s="24">
        <f t="shared" si="1264"/>
        <v>0</v>
      </c>
      <c r="AF522" s="63"/>
      <c r="AG522" s="24"/>
      <c r="AH522" s="24">
        <v>0</v>
      </c>
      <c r="AI522" s="24"/>
      <c r="AJ522" s="24">
        <f t="shared" si="1265"/>
        <v>0</v>
      </c>
      <c r="AK522" s="63"/>
      <c r="AL522" s="24"/>
      <c r="AM522" s="24">
        <v>0</v>
      </c>
      <c r="AN522" s="24"/>
      <c r="AO522" s="24">
        <f t="shared" si="1266"/>
        <v>0</v>
      </c>
      <c r="AP522" s="63"/>
      <c r="AQ522" s="24"/>
      <c r="AR522" s="24">
        <v>0</v>
      </c>
      <c r="AS522" s="24"/>
      <c r="AT522" s="24">
        <f t="shared" si="1267"/>
        <v>0</v>
      </c>
      <c r="AU522" s="63"/>
      <c r="AV522" s="24"/>
      <c r="AW522" s="24">
        <v>0</v>
      </c>
      <c r="AX522" s="36"/>
      <c r="AY522" s="24">
        <f t="shared" si="1268"/>
        <v>0</v>
      </c>
      <c r="AZ522" s="64"/>
    </row>
    <row r="523" spans="1:52" ht="12" hidden="1" customHeight="1" x14ac:dyDescent="0.3">
      <c r="A523" s="50">
        <v>498</v>
      </c>
      <c r="B523" s="50" t="s">
        <v>538</v>
      </c>
      <c r="C523" s="24"/>
      <c r="D523" s="24">
        <v>0</v>
      </c>
      <c r="E523" s="24"/>
      <c r="F523" s="24">
        <f t="shared" si="1257"/>
        <v>0</v>
      </c>
      <c r="G523" s="63"/>
      <c r="H523" s="24"/>
      <c r="I523" s="24">
        <v>0</v>
      </c>
      <c r="J523" s="24"/>
      <c r="K523" s="24">
        <f t="shared" si="1258"/>
        <v>0</v>
      </c>
      <c r="L523" s="63"/>
      <c r="M523" s="24">
        <f t="shared" ref="M523:N523" si="1397">INDEX($C523:$E523,1,MATCH(M$8,$C$8:$E$8,0))-INDEX($H523:$J523,1,MATCH(M$8,$H$8:$J$8,0))</f>
        <v>0</v>
      </c>
      <c r="N523" s="24">
        <f t="shared" si="1397"/>
        <v>0</v>
      </c>
      <c r="O523" s="24"/>
      <c r="P523" s="24">
        <f t="shared" si="1260"/>
        <v>0</v>
      </c>
      <c r="Q523" s="63"/>
      <c r="R523" s="24"/>
      <c r="S523" s="24">
        <v>0</v>
      </c>
      <c r="T523" s="24"/>
      <c r="U523" s="24">
        <f t="shared" si="1261"/>
        <v>0</v>
      </c>
      <c r="V523" s="63"/>
      <c r="W523" s="24"/>
      <c r="X523" s="24">
        <v>0</v>
      </c>
      <c r="Y523" s="24"/>
      <c r="Z523" s="24">
        <f t="shared" si="1262"/>
        <v>0</v>
      </c>
      <c r="AA523" s="63"/>
      <c r="AB523" s="24">
        <f t="shared" ref="AB523:AC523" si="1398">INDEX($R523:$T523,1,MATCH(AB$8,$R$8:$T$8,0))-INDEX($W523:$Y523,1,MATCH(AB$8,$W$8:$Y$8,0))</f>
        <v>0</v>
      </c>
      <c r="AC523" s="24">
        <f t="shared" si="1398"/>
        <v>0</v>
      </c>
      <c r="AD523" s="24"/>
      <c r="AE523" s="24">
        <f t="shared" si="1264"/>
        <v>0</v>
      </c>
      <c r="AF523" s="63"/>
      <c r="AG523" s="24"/>
      <c r="AH523" s="24">
        <v>0</v>
      </c>
      <c r="AI523" s="24"/>
      <c r="AJ523" s="24">
        <f t="shared" si="1265"/>
        <v>0</v>
      </c>
      <c r="AK523" s="63"/>
      <c r="AL523" s="24"/>
      <c r="AM523" s="24">
        <v>0</v>
      </c>
      <c r="AN523" s="24"/>
      <c r="AO523" s="24">
        <f t="shared" si="1266"/>
        <v>0</v>
      </c>
      <c r="AP523" s="63"/>
      <c r="AQ523" s="24"/>
      <c r="AR523" s="24">
        <v>0</v>
      </c>
      <c r="AS523" s="24"/>
      <c r="AT523" s="24">
        <f t="shared" si="1267"/>
        <v>0</v>
      </c>
      <c r="AU523" s="63"/>
      <c r="AV523" s="24"/>
      <c r="AW523" s="24">
        <v>0</v>
      </c>
      <c r="AX523" s="36"/>
      <c r="AY523" s="24">
        <f t="shared" si="1268"/>
        <v>0</v>
      </c>
      <c r="AZ523" s="64"/>
    </row>
    <row r="524" spans="1:52" ht="12" hidden="1" customHeight="1" x14ac:dyDescent="0.3">
      <c r="A524" s="50">
        <v>499</v>
      </c>
      <c r="B524" s="50" t="s">
        <v>539</v>
      </c>
      <c r="C524" s="24"/>
      <c r="D524" s="24">
        <v>0</v>
      </c>
      <c r="E524" s="24"/>
      <c r="F524" s="24">
        <f t="shared" si="1257"/>
        <v>0</v>
      </c>
      <c r="G524" s="63"/>
      <c r="H524" s="24"/>
      <c r="I524" s="24">
        <v>0</v>
      </c>
      <c r="J524" s="24"/>
      <c r="K524" s="24">
        <f t="shared" si="1258"/>
        <v>0</v>
      </c>
      <c r="L524" s="63"/>
      <c r="M524" s="24">
        <f t="shared" ref="M524:N524" si="1399">INDEX($C524:$E524,1,MATCH(M$8,$C$8:$E$8,0))-INDEX($H524:$J524,1,MATCH(M$8,$H$8:$J$8,0))</f>
        <v>0</v>
      </c>
      <c r="N524" s="24">
        <f t="shared" si="1399"/>
        <v>0</v>
      </c>
      <c r="O524" s="24"/>
      <c r="P524" s="24">
        <f t="shared" si="1260"/>
        <v>0</v>
      </c>
      <c r="Q524" s="63"/>
      <c r="R524" s="24"/>
      <c r="S524" s="24">
        <v>0</v>
      </c>
      <c r="T524" s="24"/>
      <c r="U524" s="24">
        <f t="shared" si="1261"/>
        <v>0</v>
      </c>
      <c r="V524" s="63"/>
      <c r="W524" s="24"/>
      <c r="X524" s="24">
        <v>0</v>
      </c>
      <c r="Y524" s="24"/>
      <c r="Z524" s="24">
        <f t="shared" si="1262"/>
        <v>0</v>
      </c>
      <c r="AA524" s="63"/>
      <c r="AB524" s="24">
        <f t="shared" ref="AB524:AC524" si="1400">INDEX($R524:$T524,1,MATCH(AB$8,$R$8:$T$8,0))-INDEX($W524:$Y524,1,MATCH(AB$8,$W$8:$Y$8,0))</f>
        <v>0</v>
      </c>
      <c r="AC524" s="24">
        <f t="shared" si="1400"/>
        <v>0</v>
      </c>
      <c r="AD524" s="24"/>
      <c r="AE524" s="24">
        <f t="shared" si="1264"/>
        <v>0</v>
      </c>
      <c r="AF524" s="63"/>
      <c r="AG524" s="24"/>
      <c r="AH524" s="24">
        <v>0</v>
      </c>
      <c r="AI524" s="24"/>
      <c r="AJ524" s="24">
        <f t="shared" si="1265"/>
        <v>0</v>
      </c>
      <c r="AK524" s="63"/>
      <c r="AL524" s="24"/>
      <c r="AM524" s="24">
        <v>0</v>
      </c>
      <c r="AN524" s="24"/>
      <c r="AO524" s="24">
        <f t="shared" si="1266"/>
        <v>0</v>
      </c>
      <c r="AP524" s="63"/>
      <c r="AQ524" s="24"/>
      <c r="AR524" s="24">
        <v>0</v>
      </c>
      <c r="AS524" s="24"/>
      <c r="AT524" s="24">
        <f t="shared" si="1267"/>
        <v>0</v>
      </c>
      <c r="AU524" s="63"/>
      <c r="AV524" s="24"/>
      <c r="AW524" s="24">
        <v>0</v>
      </c>
      <c r="AX524" s="36"/>
      <c r="AY524" s="24">
        <f t="shared" si="1268"/>
        <v>0</v>
      </c>
      <c r="AZ524" s="64"/>
    </row>
    <row r="525" spans="1:52" ht="12" customHeight="1" x14ac:dyDescent="0.3">
      <c r="A525" s="50">
        <v>499.1</v>
      </c>
      <c r="B525" s="50" t="s">
        <v>540</v>
      </c>
      <c r="C525" s="24"/>
      <c r="D525" s="24">
        <v>11984.7711927982</v>
      </c>
      <c r="E525" s="24"/>
      <c r="F525" s="24">
        <f t="shared" si="1257"/>
        <v>11984.7711927982</v>
      </c>
      <c r="G525" s="63"/>
      <c r="H525" s="24"/>
      <c r="I525" s="24">
        <v>13411.72</v>
      </c>
      <c r="J525" s="24"/>
      <c r="K525" s="24">
        <f t="shared" si="1258"/>
        <v>13411.72</v>
      </c>
      <c r="L525" s="63"/>
      <c r="M525" s="24">
        <f t="shared" ref="M525:N525" si="1401">INDEX($C525:$E525,1,MATCH(M$8,$C$8:$E$8,0))-INDEX($H525:$J525,1,MATCH(M$8,$H$8:$J$8,0))</f>
        <v>0</v>
      </c>
      <c r="N525" s="24">
        <f t="shared" si="1401"/>
        <v>-1426.9488072017994</v>
      </c>
      <c r="O525" s="24"/>
      <c r="P525" s="24">
        <f t="shared" si="1260"/>
        <v>-1426.9488072017994</v>
      </c>
      <c r="Q525" s="63"/>
      <c r="R525" s="24"/>
      <c r="S525" s="24">
        <v>11853.488372092999</v>
      </c>
      <c r="T525" s="24"/>
      <c r="U525" s="24">
        <f t="shared" si="1261"/>
        <v>11853.488372092999</v>
      </c>
      <c r="V525" s="63"/>
      <c r="W525" s="24"/>
      <c r="X525" s="24">
        <v>14513.9933501505</v>
      </c>
      <c r="Y525" s="24"/>
      <c r="Z525" s="24">
        <f t="shared" si="1262"/>
        <v>14513.9933501505</v>
      </c>
      <c r="AA525" s="63"/>
      <c r="AB525" s="24">
        <f t="shared" ref="AB525:AC525" si="1402">INDEX($R525:$T525,1,MATCH(AB$8,$R$8:$T$8,0))-INDEX($W525:$Y525,1,MATCH(AB$8,$W$8:$Y$8,0))</f>
        <v>0</v>
      </c>
      <c r="AC525" s="24">
        <f t="shared" si="1402"/>
        <v>-2660.5049780575009</v>
      </c>
      <c r="AD525" s="24"/>
      <c r="AE525" s="24">
        <f t="shared" si="1264"/>
        <v>-2660.5049780575009</v>
      </c>
      <c r="AF525" s="63"/>
      <c r="AG525" s="24"/>
      <c r="AH525" s="24">
        <v>14513.9933501505</v>
      </c>
      <c r="AI525" s="24"/>
      <c r="AJ525" s="24">
        <f t="shared" si="1265"/>
        <v>14513.9933501505</v>
      </c>
      <c r="AK525" s="63"/>
      <c r="AL525" s="24"/>
      <c r="AM525" s="24">
        <v>14513.9933501505</v>
      </c>
      <c r="AN525" s="24"/>
      <c r="AO525" s="24">
        <f t="shared" si="1266"/>
        <v>14513.9933501505</v>
      </c>
      <c r="AP525" s="63"/>
      <c r="AQ525" s="24"/>
      <c r="AR525" s="24">
        <v>14513.9933501505</v>
      </c>
      <c r="AS525" s="24"/>
      <c r="AT525" s="24">
        <f t="shared" si="1267"/>
        <v>14513.9933501505</v>
      </c>
      <c r="AU525" s="63"/>
      <c r="AV525" s="24"/>
      <c r="AW525" s="24">
        <v>14513.9933501505</v>
      </c>
      <c r="AX525" s="36"/>
      <c r="AY525" s="24">
        <f t="shared" si="1268"/>
        <v>14513.9933501505</v>
      </c>
      <c r="AZ525" s="64"/>
    </row>
    <row r="526" spans="1:52" ht="12" customHeight="1" x14ac:dyDescent="0.3">
      <c r="A526" s="50">
        <v>499.2</v>
      </c>
      <c r="B526" s="50" t="s">
        <v>542</v>
      </c>
      <c r="C526" s="24"/>
      <c r="D526" s="24">
        <v>13848.43</v>
      </c>
      <c r="E526" s="24"/>
      <c r="F526" s="24">
        <f t="shared" si="1257"/>
        <v>13848.43</v>
      </c>
      <c r="G526" s="63"/>
      <c r="H526" s="24"/>
      <c r="I526" s="24">
        <v>6710</v>
      </c>
      <c r="J526" s="24"/>
      <c r="K526" s="24">
        <f t="shared" si="1258"/>
        <v>6710</v>
      </c>
      <c r="L526" s="63"/>
      <c r="M526" s="24">
        <f t="shared" ref="M526:N526" si="1403">INDEX($C526:$E526,1,MATCH(M$8,$C$8:$E$8,0))-INDEX($H526:$J526,1,MATCH(M$8,$H$8:$J$8,0))</f>
        <v>0</v>
      </c>
      <c r="N526" s="24">
        <f t="shared" si="1403"/>
        <v>7138.43</v>
      </c>
      <c r="O526" s="24"/>
      <c r="P526" s="24">
        <f t="shared" si="1260"/>
        <v>7138.43</v>
      </c>
      <c r="Q526" s="63"/>
      <c r="R526" s="24"/>
      <c r="S526" s="24">
        <v>13848.43</v>
      </c>
      <c r="T526" s="24"/>
      <c r="U526" s="24">
        <f t="shared" si="1261"/>
        <v>13848.43</v>
      </c>
      <c r="V526" s="63"/>
      <c r="W526" s="24"/>
      <c r="X526" s="24">
        <v>6710</v>
      </c>
      <c r="Y526" s="24"/>
      <c r="Z526" s="24">
        <f t="shared" si="1262"/>
        <v>6710</v>
      </c>
      <c r="AA526" s="63"/>
      <c r="AB526" s="24">
        <f t="shared" ref="AB526:AC526" si="1404">INDEX($R526:$T526,1,MATCH(AB$8,$R$8:$T$8,0))-INDEX($W526:$Y526,1,MATCH(AB$8,$W$8:$Y$8,0))</f>
        <v>0</v>
      </c>
      <c r="AC526" s="24">
        <f t="shared" si="1404"/>
        <v>7138.43</v>
      </c>
      <c r="AD526" s="24"/>
      <c r="AE526" s="24">
        <f t="shared" si="1264"/>
        <v>7138.43</v>
      </c>
      <c r="AF526" s="63"/>
      <c r="AG526" s="24"/>
      <c r="AH526" s="24">
        <v>6710</v>
      </c>
      <c r="AI526" s="24"/>
      <c r="AJ526" s="24">
        <f t="shared" si="1265"/>
        <v>6710</v>
      </c>
      <c r="AK526" s="63"/>
      <c r="AL526" s="24"/>
      <c r="AM526" s="24">
        <v>6710</v>
      </c>
      <c r="AN526" s="24"/>
      <c r="AO526" s="24">
        <f t="shared" si="1266"/>
        <v>6710</v>
      </c>
      <c r="AP526" s="63"/>
      <c r="AQ526" s="24"/>
      <c r="AR526" s="24">
        <v>6710</v>
      </c>
      <c r="AS526" s="24"/>
      <c r="AT526" s="24">
        <f t="shared" si="1267"/>
        <v>6710</v>
      </c>
      <c r="AU526" s="63"/>
      <c r="AV526" s="24"/>
      <c r="AW526" s="24">
        <v>6710</v>
      </c>
      <c r="AX526" s="36"/>
      <c r="AY526" s="24">
        <f t="shared" si="1268"/>
        <v>6710</v>
      </c>
      <c r="AZ526" s="64"/>
    </row>
    <row r="527" spans="1:52" ht="12" hidden="1" customHeight="1" x14ac:dyDescent="0.3">
      <c r="A527" s="50">
        <v>499.3</v>
      </c>
      <c r="B527" s="50" t="s">
        <v>544</v>
      </c>
      <c r="C527" s="24"/>
      <c r="D527" s="24">
        <v>0</v>
      </c>
      <c r="E527" s="24"/>
      <c r="F527" s="24">
        <f t="shared" si="1257"/>
        <v>0</v>
      </c>
      <c r="G527" s="63"/>
      <c r="H527" s="24"/>
      <c r="I527" s="24">
        <v>0</v>
      </c>
      <c r="J527" s="24"/>
      <c r="K527" s="24">
        <f t="shared" si="1258"/>
        <v>0</v>
      </c>
      <c r="L527" s="63"/>
      <c r="M527" s="24">
        <f t="shared" ref="M527:N527" si="1405">INDEX($C527:$E527,1,MATCH(M$8,$C$8:$E$8,0))-INDEX($H527:$J527,1,MATCH(M$8,$H$8:$J$8,0))</f>
        <v>0</v>
      </c>
      <c r="N527" s="24">
        <f t="shared" si="1405"/>
        <v>0</v>
      </c>
      <c r="O527" s="24"/>
      <c r="P527" s="24">
        <f t="shared" si="1260"/>
        <v>0</v>
      </c>
      <c r="Q527" s="63"/>
      <c r="R527" s="24"/>
      <c r="S527" s="24">
        <v>0</v>
      </c>
      <c r="T527" s="24"/>
      <c r="U527" s="24">
        <f t="shared" si="1261"/>
        <v>0</v>
      </c>
      <c r="V527" s="63"/>
      <c r="W527" s="24"/>
      <c r="X527" s="24">
        <v>66000</v>
      </c>
      <c r="Y527" s="24"/>
      <c r="Z527" s="24">
        <f t="shared" si="1262"/>
        <v>66000</v>
      </c>
      <c r="AA527" s="63"/>
      <c r="AB527" s="24">
        <f t="shared" ref="AB527:AC527" si="1406">INDEX($R527:$T527,1,MATCH(AB$8,$R$8:$T$8,0))-INDEX($W527:$Y527,1,MATCH(AB$8,$W$8:$Y$8,0))</f>
        <v>0</v>
      </c>
      <c r="AC527" s="24">
        <f t="shared" si="1406"/>
        <v>-66000</v>
      </c>
      <c r="AD527" s="24"/>
      <c r="AE527" s="24">
        <f t="shared" si="1264"/>
        <v>-66000</v>
      </c>
      <c r="AF527" s="63"/>
      <c r="AG527" s="24"/>
      <c r="AH527" s="24">
        <v>0</v>
      </c>
      <c r="AI527" s="24"/>
      <c r="AJ527" s="24">
        <f t="shared" si="1265"/>
        <v>0</v>
      </c>
      <c r="AK527" s="63"/>
      <c r="AL527" s="24"/>
      <c r="AM527" s="24">
        <v>0</v>
      </c>
      <c r="AN527" s="24"/>
      <c r="AO527" s="24">
        <f t="shared" si="1266"/>
        <v>0</v>
      </c>
      <c r="AP527" s="63"/>
      <c r="AQ527" s="24"/>
      <c r="AR527" s="24">
        <v>0</v>
      </c>
      <c r="AS527" s="24"/>
      <c r="AT527" s="24">
        <f t="shared" si="1267"/>
        <v>0</v>
      </c>
      <c r="AU527" s="63"/>
      <c r="AV527" s="24"/>
      <c r="AW527" s="24">
        <v>0</v>
      </c>
      <c r="AX527" s="36"/>
      <c r="AY527" s="24">
        <f t="shared" si="1268"/>
        <v>0</v>
      </c>
      <c r="AZ527" s="64"/>
    </row>
    <row r="528" spans="1:52" ht="12" customHeight="1" x14ac:dyDescent="0.3">
      <c r="A528" s="50">
        <v>499.4</v>
      </c>
      <c r="B528" s="50" t="s">
        <v>546</v>
      </c>
      <c r="C528" s="24"/>
      <c r="D528" s="24">
        <v>70359.600000000006</v>
      </c>
      <c r="E528" s="24"/>
      <c r="F528" s="24">
        <f t="shared" si="1257"/>
        <v>70359.600000000006</v>
      </c>
      <c r="G528" s="63"/>
      <c r="H528" s="24"/>
      <c r="I528" s="24">
        <v>70359.600000000006</v>
      </c>
      <c r="J528" s="24"/>
      <c r="K528" s="24">
        <f t="shared" si="1258"/>
        <v>70359.600000000006</v>
      </c>
      <c r="L528" s="63"/>
      <c r="M528" s="24">
        <f t="shared" ref="M528:N528" si="1407">INDEX($C528:$E528,1,MATCH(M$8,$C$8:$E$8,0))-INDEX($H528:$J528,1,MATCH(M$8,$H$8:$J$8,0))</f>
        <v>0</v>
      </c>
      <c r="N528" s="24">
        <f t="shared" si="1407"/>
        <v>0</v>
      </c>
      <c r="O528" s="24"/>
      <c r="P528" s="24">
        <f t="shared" si="1260"/>
        <v>0</v>
      </c>
      <c r="Q528" s="63"/>
      <c r="R528" s="24"/>
      <c r="S528" s="24">
        <v>70359.600000000006</v>
      </c>
      <c r="T528" s="24"/>
      <c r="U528" s="24">
        <f t="shared" si="1261"/>
        <v>70359.600000000006</v>
      </c>
      <c r="V528" s="63"/>
      <c r="W528" s="24"/>
      <c r="X528" s="24">
        <v>40500</v>
      </c>
      <c r="Y528" s="24"/>
      <c r="Z528" s="24">
        <f t="shared" si="1262"/>
        <v>40500</v>
      </c>
      <c r="AA528" s="63"/>
      <c r="AB528" s="24">
        <f t="shared" ref="AB528:AC528" si="1408">INDEX($R528:$T528,1,MATCH(AB$8,$R$8:$T$8,0))-INDEX($W528:$Y528,1,MATCH(AB$8,$W$8:$Y$8,0))</f>
        <v>0</v>
      </c>
      <c r="AC528" s="24">
        <f t="shared" si="1408"/>
        <v>29859.600000000006</v>
      </c>
      <c r="AD528" s="24"/>
      <c r="AE528" s="24">
        <f t="shared" si="1264"/>
        <v>29859.600000000006</v>
      </c>
      <c r="AF528" s="63"/>
      <c r="AG528" s="24"/>
      <c r="AH528" s="24">
        <v>40500</v>
      </c>
      <c r="AI528" s="24"/>
      <c r="AJ528" s="24">
        <f t="shared" si="1265"/>
        <v>40500</v>
      </c>
      <c r="AK528" s="63"/>
      <c r="AL528" s="24"/>
      <c r="AM528" s="24">
        <v>40500</v>
      </c>
      <c r="AN528" s="24"/>
      <c r="AO528" s="24">
        <f t="shared" si="1266"/>
        <v>40500</v>
      </c>
      <c r="AP528" s="63"/>
      <c r="AQ528" s="24"/>
      <c r="AR528" s="24">
        <v>40500</v>
      </c>
      <c r="AS528" s="24"/>
      <c r="AT528" s="24">
        <f t="shared" si="1267"/>
        <v>40500</v>
      </c>
      <c r="AU528" s="63"/>
      <c r="AV528" s="24"/>
      <c r="AW528" s="24">
        <v>40500</v>
      </c>
      <c r="AX528" s="36"/>
      <c r="AY528" s="24">
        <f t="shared" si="1268"/>
        <v>40500</v>
      </c>
      <c r="AZ528" s="64"/>
    </row>
    <row r="529" spans="1:52" ht="12" customHeight="1" x14ac:dyDescent="0.3">
      <c r="A529" s="50">
        <v>499.5</v>
      </c>
      <c r="B529" s="50" t="s">
        <v>548</v>
      </c>
      <c r="C529" s="24"/>
      <c r="D529" s="24">
        <v>22098.26</v>
      </c>
      <c r="E529" s="24"/>
      <c r="F529" s="24">
        <f t="shared" si="1257"/>
        <v>22098.26</v>
      </c>
      <c r="G529" s="63"/>
      <c r="H529" s="24"/>
      <c r="I529" s="24">
        <v>14098</v>
      </c>
      <c r="J529" s="24"/>
      <c r="K529" s="24">
        <f t="shared" si="1258"/>
        <v>14098</v>
      </c>
      <c r="L529" s="63"/>
      <c r="M529" s="24">
        <f t="shared" ref="M529:N529" si="1409">INDEX($C529:$E529,1,MATCH(M$8,$C$8:$E$8,0))-INDEX($H529:$J529,1,MATCH(M$8,$H$8:$J$8,0))</f>
        <v>0</v>
      </c>
      <c r="N529" s="24">
        <f t="shared" si="1409"/>
        <v>8000.2599999999984</v>
      </c>
      <c r="O529" s="24"/>
      <c r="P529" s="24">
        <f t="shared" si="1260"/>
        <v>8000.2599999999984</v>
      </c>
      <c r="Q529" s="63"/>
      <c r="R529" s="24"/>
      <c r="S529" s="24">
        <v>45000</v>
      </c>
      <c r="T529" s="24"/>
      <c r="U529" s="24">
        <f t="shared" si="1261"/>
        <v>45000</v>
      </c>
      <c r="V529" s="63"/>
      <c r="W529" s="24"/>
      <c r="X529" s="24">
        <v>45000</v>
      </c>
      <c r="Y529" s="24"/>
      <c r="Z529" s="24">
        <f t="shared" si="1262"/>
        <v>45000</v>
      </c>
      <c r="AA529" s="63"/>
      <c r="AB529" s="24">
        <f t="shared" ref="AB529:AC529" si="1410">INDEX($R529:$T529,1,MATCH(AB$8,$R$8:$T$8,0))-INDEX($W529:$Y529,1,MATCH(AB$8,$W$8:$Y$8,0))</f>
        <v>0</v>
      </c>
      <c r="AC529" s="24">
        <f t="shared" si="1410"/>
        <v>0</v>
      </c>
      <c r="AD529" s="24"/>
      <c r="AE529" s="24">
        <f t="shared" si="1264"/>
        <v>0</v>
      </c>
      <c r="AF529" s="63"/>
      <c r="AG529" s="24"/>
      <c r="AH529" s="24">
        <v>45000</v>
      </c>
      <c r="AI529" s="24"/>
      <c r="AJ529" s="24">
        <f t="shared" si="1265"/>
        <v>45000</v>
      </c>
      <c r="AK529" s="63"/>
      <c r="AL529" s="24"/>
      <c r="AM529" s="24">
        <v>45000</v>
      </c>
      <c r="AN529" s="24"/>
      <c r="AO529" s="24">
        <f t="shared" si="1266"/>
        <v>45000</v>
      </c>
      <c r="AP529" s="63"/>
      <c r="AQ529" s="24"/>
      <c r="AR529" s="24">
        <v>45000</v>
      </c>
      <c r="AS529" s="24"/>
      <c r="AT529" s="24">
        <f t="shared" si="1267"/>
        <v>45000</v>
      </c>
      <c r="AU529" s="63"/>
      <c r="AV529" s="24"/>
      <c r="AW529" s="24">
        <v>45000</v>
      </c>
      <c r="AX529" s="36"/>
      <c r="AY529" s="24">
        <f t="shared" si="1268"/>
        <v>45000</v>
      </c>
      <c r="AZ529" s="64"/>
    </row>
    <row r="530" spans="1:52" ht="12" hidden="1" customHeight="1" x14ac:dyDescent="0.3">
      <c r="A530" s="50">
        <v>499.6</v>
      </c>
      <c r="B530" s="50" t="s">
        <v>550</v>
      </c>
      <c r="C530" s="24"/>
      <c r="D530" s="24">
        <v>0</v>
      </c>
      <c r="E530" s="24"/>
      <c r="F530" s="24">
        <f t="shared" si="1257"/>
        <v>0</v>
      </c>
      <c r="G530" s="63"/>
      <c r="H530" s="24"/>
      <c r="I530" s="24">
        <v>0</v>
      </c>
      <c r="J530" s="24"/>
      <c r="K530" s="24">
        <f t="shared" si="1258"/>
        <v>0</v>
      </c>
      <c r="L530" s="63"/>
      <c r="M530" s="24">
        <f t="shared" ref="M530:N530" si="1411">INDEX($C530:$E530,1,MATCH(M$8,$C$8:$E$8,0))-INDEX($H530:$J530,1,MATCH(M$8,$H$8:$J$8,0))</f>
        <v>0</v>
      </c>
      <c r="N530" s="24">
        <f t="shared" si="1411"/>
        <v>0</v>
      </c>
      <c r="O530" s="24"/>
      <c r="P530" s="24">
        <f t="shared" si="1260"/>
        <v>0</v>
      </c>
      <c r="Q530" s="63"/>
      <c r="R530" s="24"/>
      <c r="S530" s="24">
        <v>0</v>
      </c>
      <c r="T530" s="24"/>
      <c r="U530" s="24">
        <f t="shared" si="1261"/>
        <v>0</v>
      </c>
      <c r="V530" s="63"/>
      <c r="W530" s="24"/>
      <c r="X530" s="24">
        <v>0</v>
      </c>
      <c r="Y530" s="24"/>
      <c r="Z530" s="24">
        <f t="shared" si="1262"/>
        <v>0</v>
      </c>
      <c r="AA530" s="63"/>
      <c r="AB530" s="24">
        <f t="shared" ref="AB530:AC530" si="1412">INDEX($R530:$T530,1,MATCH(AB$8,$R$8:$T$8,0))-INDEX($W530:$Y530,1,MATCH(AB$8,$W$8:$Y$8,0))</f>
        <v>0</v>
      </c>
      <c r="AC530" s="24">
        <f t="shared" si="1412"/>
        <v>0</v>
      </c>
      <c r="AD530" s="24"/>
      <c r="AE530" s="24">
        <f t="shared" si="1264"/>
        <v>0</v>
      </c>
      <c r="AF530" s="63"/>
      <c r="AG530" s="24"/>
      <c r="AH530" s="24">
        <v>0</v>
      </c>
      <c r="AI530" s="24"/>
      <c r="AJ530" s="24">
        <f t="shared" si="1265"/>
        <v>0</v>
      </c>
      <c r="AK530" s="63"/>
      <c r="AL530" s="24"/>
      <c r="AM530" s="24">
        <v>0</v>
      </c>
      <c r="AN530" s="24"/>
      <c r="AO530" s="24">
        <f t="shared" si="1266"/>
        <v>0</v>
      </c>
      <c r="AP530" s="63"/>
      <c r="AQ530" s="24"/>
      <c r="AR530" s="24">
        <v>0</v>
      </c>
      <c r="AS530" s="24"/>
      <c r="AT530" s="24">
        <f t="shared" si="1267"/>
        <v>0</v>
      </c>
      <c r="AU530" s="63"/>
      <c r="AV530" s="24"/>
      <c r="AW530" s="24">
        <v>0</v>
      </c>
      <c r="AX530" s="36"/>
      <c r="AY530" s="24">
        <f t="shared" si="1268"/>
        <v>0</v>
      </c>
      <c r="AZ530" s="64"/>
    </row>
    <row r="531" spans="1:52" ht="12" hidden="1" customHeight="1" x14ac:dyDescent="0.3">
      <c r="A531" s="50"/>
      <c r="B531" s="50"/>
      <c r="C531" s="24"/>
      <c r="D531" s="24"/>
      <c r="E531" s="24"/>
      <c r="F531" s="24"/>
      <c r="G531" s="63"/>
      <c r="H531" s="24"/>
      <c r="I531" s="24"/>
      <c r="J531" s="24"/>
      <c r="K531" s="24"/>
      <c r="L531" s="63"/>
      <c r="M531" s="24"/>
      <c r="N531" s="24"/>
      <c r="O531" s="24"/>
      <c r="P531" s="24"/>
      <c r="Q531" s="63"/>
      <c r="R531" s="24"/>
      <c r="S531" s="24"/>
      <c r="T531" s="24"/>
      <c r="U531" s="24"/>
      <c r="V531" s="63"/>
      <c r="W531" s="24"/>
      <c r="X531" s="24"/>
      <c r="Y531" s="24"/>
      <c r="Z531" s="24"/>
      <c r="AA531" s="63"/>
      <c r="AB531" s="24"/>
      <c r="AC531" s="24"/>
      <c r="AD531" s="24"/>
      <c r="AE531" s="24"/>
      <c r="AF531" s="63"/>
      <c r="AG531" s="24"/>
      <c r="AH531" s="24"/>
      <c r="AI531" s="24"/>
      <c r="AJ531" s="24"/>
      <c r="AK531" s="63"/>
      <c r="AL531" s="24"/>
      <c r="AM531" s="24"/>
      <c r="AN531" s="24"/>
      <c r="AO531" s="24"/>
      <c r="AP531" s="63"/>
      <c r="AQ531" s="24"/>
      <c r="AR531" s="24"/>
      <c r="AS531" s="24"/>
      <c r="AT531" s="24"/>
      <c r="AU531" s="63"/>
      <c r="AV531" s="24"/>
      <c r="AW531" s="24"/>
      <c r="AX531" s="36"/>
      <c r="AY531" s="24"/>
      <c r="AZ531" s="64"/>
    </row>
    <row r="532" spans="1:52" ht="12" customHeight="1" x14ac:dyDescent="0.3">
      <c r="A532" s="48"/>
      <c r="B532" s="49" t="s">
        <v>551</v>
      </c>
      <c r="C532" s="53">
        <f t="shared" ref="C532:D532" si="1413">SUM(C458:C531)</f>
        <v>0</v>
      </c>
      <c r="D532" s="53">
        <f t="shared" si="1413"/>
        <v>508625.85677721363</v>
      </c>
      <c r="E532" s="53"/>
      <c r="F532" s="53">
        <f>SUM(C532:E532)</f>
        <v>508625.85677721363</v>
      </c>
      <c r="G532" s="79"/>
      <c r="H532" s="53">
        <f t="shared" ref="H532:I532" si="1414">SUM(H458:H531)</f>
        <v>0</v>
      </c>
      <c r="I532" s="53">
        <f t="shared" si="1414"/>
        <v>501635.80999999994</v>
      </c>
      <c r="J532" s="53"/>
      <c r="K532" s="53">
        <f>SUM(H532:J532)</f>
        <v>501635.80999999994</v>
      </c>
      <c r="L532" s="79"/>
      <c r="M532" s="53">
        <f t="shared" ref="M532:N532" si="1415">INDEX($C532:$E532,1,MATCH(M$8,$C$8:$E$8,0))-INDEX($H532:$J532,1,MATCH(M$8,$H$8:$J$8,0))</f>
        <v>0</v>
      </c>
      <c r="N532" s="53">
        <f t="shared" si="1415"/>
        <v>6990.0467772136908</v>
      </c>
      <c r="O532" s="53"/>
      <c r="P532" s="53">
        <f>SUM(M532:O532)</f>
        <v>6990.0467772136908</v>
      </c>
      <c r="Q532" s="79"/>
      <c r="R532" s="53">
        <f t="shared" ref="R532:S532" si="1416">SUM(R458:R531)</f>
        <v>0</v>
      </c>
      <c r="S532" s="53">
        <f t="shared" si="1416"/>
        <v>616378.63395650848</v>
      </c>
      <c r="T532" s="53"/>
      <c r="U532" s="53">
        <f>SUM(R532:T532)</f>
        <v>616378.63395650848</v>
      </c>
      <c r="V532" s="79"/>
      <c r="W532" s="53">
        <f t="shared" ref="W532:X532" si="1417">SUM(W458:W531)</f>
        <v>0</v>
      </c>
      <c r="X532" s="53">
        <f t="shared" si="1417"/>
        <v>608196.3526184432</v>
      </c>
      <c r="Y532" s="53"/>
      <c r="Z532" s="53">
        <f>SUM(W532:Y532)</f>
        <v>608196.3526184432</v>
      </c>
      <c r="AA532" s="79"/>
      <c r="AB532" s="53">
        <f t="shared" ref="AB532:AC532" si="1418">INDEX($R532:$T532,1,MATCH(AB$8,$R$8:$T$8,0))-INDEX($W532:$Y532,1,MATCH(AB$8,$W$8:$Y$8,0))</f>
        <v>0</v>
      </c>
      <c r="AC532" s="53">
        <f t="shared" si="1418"/>
        <v>8182.2813380652806</v>
      </c>
      <c r="AD532" s="53"/>
      <c r="AE532" s="53">
        <f>SUM(AB532:AD532)</f>
        <v>8182.2813380652806</v>
      </c>
      <c r="AF532" s="79"/>
      <c r="AG532" s="53">
        <f t="shared" ref="AG532:AH532" si="1419">SUM(AG458:AG531)</f>
        <v>0</v>
      </c>
      <c r="AH532" s="53">
        <f t="shared" si="1419"/>
        <v>542196.3526184432</v>
      </c>
      <c r="AI532" s="53"/>
      <c r="AJ532" s="53">
        <f>SUM(AG532:AI532)</f>
        <v>542196.3526184432</v>
      </c>
      <c r="AK532" s="79"/>
      <c r="AL532" s="53">
        <f t="shared" ref="AL532:AM532" si="1420">SUM(AL458:AL531)</f>
        <v>0</v>
      </c>
      <c r="AM532" s="53">
        <f t="shared" si="1420"/>
        <v>542196.3526184432</v>
      </c>
      <c r="AN532" s="53"/>
      <c r="AO532" s="53">
        <f>SUM(AL532:AN532)</f>
        <v>542196.3526184432</v>
      </c>
      <c r="AP532" s="79"/>
      <c r="AQ532" s="53">
        <f t="shared" ref="AQ532:AR532" si="1421">SUM(AQ458:AQ531)</f>
        <v>0</v>
      </c>
      <c r="AR532" s="53">
        <f t="shared" si="1421"/>
        <v>542196.3526184432</v>
      </c>
      <c r="AS532" s="53"/>
      <c r="AT532" s="53">
        <f>SUM(AQ532:AS532)</f>
        <v>542196.3526184432</v>
      </c>
      <c r="AU532" s="79"/>
      <c r="AV532" s="53">
        <f t="shared" ref="AV532:AW532" si="1422">SUM(AV458:AV531)</f>
        <v>0</v>
      </c>
      <c r="AW532" s="53">
        <f t="shared" si="1422"/>
        <v>542196.3526184432</v>
      </c>
      <c r="AX532" s="80"/>
      <c r="AY532" s="53">
        <f>SUM(AV532:AX532)</f>
        <v>542196.3526184432</v>
      </c>
      <c r="AZ532" s="81"/>
    </row>
    <row r="533" spans="1:52" ht="12" customHeight="1" x14ac:dyDescent="0.3">
      <c r="A533" s="48"/>
      <c r="B533" s="49"/>
      <c r="C533" s="24"/>
      <c r="D533" s="24"/>
      <c r="E533" s="24"/>
      <c r="F533" s="24"/>
      <c r="G533" s="63"/>
      <c r="H533" s="24"/>
      <c r="I533" s="24"/>
      <c r="J533" s="24"/>
      <c r="K533" s="24"/>
      <c r="L533" s="63"/>
      <c r="M533" s="24"/>
      <c r="N533" s="24"/>
      <c r="O533" s="24"/>
      <c r="P533" s="24"/>
      <c r="Q533" s="63"/>
      <c r="R533" s="24"/>
      <c r="S533" s="24"/>
      <c r="T533" s="24"/>
      <c r="U533" s="24"/>
      <c r="V533" s="63"/>
      <c r="W533" s="24"/>
      <c r="X533" s="24"/>
      <c r="Y533" s="24"/>
      <c r="Z533" s="24"/>
      <c r="AA533" s="63"/>
      <c r="AB533" s="24"/>
      <c r="AC533" s="24"/>
      <c r="AD533" s="24"/>
      <c r="AE533" s="24"/>
      <c r="AF533" s="63"/>
      <c r="AG533" s="24"/>
      <c r="AH533" s="24"/>
      <c r="AI533" s="24"/>
      <c r="AJ533" s="24"/>
      <c r="AK533" s="63"/>
      <c r="AL533" s="24"/>
      <c r="AM533" s="24"/>
      <c r="AN533" s="24"/>
      <c r="AO533" s="24"/>
      <c r="AP533" s="63"/>
      <c r="AQ533" s="24"/>
      <c r="AR533" s="24"/>
      <c r="AS533" s="24"/>
      <c r="AT533" s="24"/>
      <c r="AU533" s="63"/>
      <c r="AV533" s="24"/>
      <c r="AW533" s="24"/>
      <c r="AX533" s="36"/>
      <c r="AY533" s="24"/>
      <c r="AZ533" s="64"/>
    </row>
    <row r="534" spans="1:52" ht="12" customHeight="1" x14ac:dyDescent="0.3">
      <c r="A534" s="49" t="s">
        <v>30</v>
      </c>
      <c r="B534" s="20"/>
      <c r="C534" s="24"/>
      <c r="D534" s="24"/>
      <c r="E534" s="24"/>
      <c r="F534" s="24"/>
      <c r="G534" s="63"/>
      <c r="H534" s="24"/>
      <c r="I534" s="24"/>
      <c r="J534" s="24"/>
      <c r="K534" s="24"/>
      <c r="L534" s="63"/>
      <c r="M534" s="24"/>
      <c r="N534" s="24"/>
      <c r="O534" s="24"/>
      <c r="P534" s="24"/>
      <c r="Q534" s="63"/>
      <c r="R534" s="24"/>
      <c r="S534" s="24"/>
      <c r="T534" s="24"/>
      <c r="U534" s="24"/>
      <c r="V534" s="63"/>
      <c r="W534" s="24"/>
      <c r="X534" s="24"/>
      <c r="Y534" s="24"/>
      <c r="Z534" s="24"/>
      <c r="AA534" s="63"/>
      <c r="AB534" s="24"/>
      <c r="AC534" s="24"/>
      <c r="AD534" s="24"/>
      <c r="AE534" s="24"/>
      <c r="AF534" s="63"/>
      <c r="AG534" s="24"/>
      <c r="AH534" s="24"/>
      <c r="AI534" s="24"/>
      <c r="AJ534" s="24"/>
      <c r="AK534" s="63"/>
      <c r="AL534" s="24"/>
      <c r="AM534" s="24"/>
      <c r="AN534" s="24"/>
      <c r="AO534" s="24"/>
      <c r="AP534" s="63"/>
      <c r="AQ534" s="24"/>
      <c r="AR534" s="24"/>
      <c r="AS534" s="24"/>
      <c r="AT534" s="24"/>
      <c r="AU534" s="63"/>
      <c r="AV534" s="24"/>
      <c r="AW534" s="24"/>
      <c r="AX534" s="36"/>
      <c r="AY534" s="24"/>
      <c r="AZ534" s="64"/>
    </row>
    <row r="535" spans="1:52" ht="12" hidden="1" customHeight="1" x14ac:dyDescent="0.3">
      <c r="A535" s="50" t="s">
        <v>74</v>
      </c>
      <c r="B535" s="50"/>
      <c r="C535" s="24"/>
      <c r="D535" s="24"/>
      <c r="E535" s="24"/>
      <c r="F535" s="24">
        <f t="shared" ref="F535:F563" si="1423">SUM(C535:E535)</f>
        <v>0</v>
      </c>
      <c r="G535" s="63"/>
      <c r="H535" s="24"/>
      <c r="I535" s="24"/>
      <c r="J535" s="24"/>
      <c r="K535" s="24">
        <f t="shared" ref="K535:K563" si="1424">SUM(H535:J535)</f>
        <v>0</v>
      </c>
      <c r="L535" s="63"/>
      <c r="M535" s="24">
        <f t="shared" ref="M535:N535" si="1425">INDEX($C535:$E535,1,MATCH(M$8,$C$8:$E$8,0))-INDEX($H535:$J535,1,MATCH(M$8,$H$8:$J$8,0))</f>
        <v>0</v>
      </c>
      <c r="N535" s="24">
        <f t="shared" si="1425"/>
        <v>0</v>
      </c>
      <c r="O535" s="24"/>
      <c r="P535" s="24">
        <f t="shared" ref="P535:P563" si="1426">SUM(M535:O535)</f>
        <v>0</v>
      </c>
      <c r="Q535" s="63"/>
      <c r="R535" s="24"/>
      <c r="S535" s="24"/>
      <c r="T535" s="24"/>
      <c r="U535" s="24">
        <f t="shared" ref="U535:U563" si="1427">SUM(R535:T535)</f>
        <v>0</v>
      </c>
      <c r="V535" s="63"/>
      <c r="W535" s="24"/>
      <c r="X535" s="24"/>
      <c r="Y535" s="24"/>
      <c r="Z535" s="24">
        <f t="shared" ref="Z535:Z563" si="1428">SUM(W535:Y535)</f>
        <v>0</v>
      </c>
      <c r="AA535" s="63"/>
      <c r="AB535" s="24">
        <f t="shared" ref="AB535:AC535" si="1429">INDEX($R535:$T535,1,MATCH(AB$8,$R$8:$T$8,0))-INDEX($W535:$Y535,1,MATCH(AB$8,$W$8:$Y$8,0))</f>
        <v>0</v>
      </c>
      <c r="AC535" s="24">
        <f t="shared" si="1429"/>
        <v>0</v>
      </c>
      <c r="AD535" s="24"/>
      <c r="AE535" s="24">
        <f t="shared" ref="AE535:AE563" si="1430">SUM(AB535:AD535)</f>
        <v>0</v>
      </c>
      <c r="AF535" s="63"/>
      <c r="AG535" s="24"/>
      <c r="AH535" s="24"/>
      <c r="AI535" s="24"/>
      <c r="AJ535" s="24">
        <f t="shared" ref="AJ535:AJ563" si="1431">SUM(AG535:AI535)</f>
        <v>0</v>
      </c>
      <c r="AK535" s="63"/>
      <c r="AL535" s="24"/>
      <c r="AM535" s="24"/>
      <c r="AN535" s="24"/>
      <c r="AO535" s="24">
        <f t="shared" ref="AO535:AO563" si="1432">SUM(AL535:AN535)</f>
        <v>0</v>
      </c>
      <c r="AP535" s="63"/>
      <c r="AQ535" s="24"/>
      <c r="AR535" s="24"/>
      <c r="AS535" s="24"/>
      <c r="AT535" s="24">
        <f t="shared" ref="AT535:AT563" si="1433">SUM(AQ535:AS535)</f>
        <v>0</v>
      </c>
      <c r="AU535" s="63"/>
      <c r="AV535" s="24"/>
      <c r="AW535" s="24"/>
      <c r="AX535" s="36"/>
      <c r="AY535" s="24">
        <f t="shared" ref="AY535:AY563" si="1434">SUM(AV535:AX535)</f>
        <v>0</v>
      </c>
      <c r="AZ535" s="64"/>
    </row>
    <row r="536" spans="1:52" ht="12" hidden="1" customHeight="1" x14ac:dyDescent="0.3">
      <c r="A536" s="50">
        <v>500</v>
      </c>
      <c r="B536" s="50" t="s">
        <v>30</v>
      </c>
      <c r="C536" s="24"/>
      <c r="D536" s="24">
        <v>0</v>
      </c>
      <c r="E536" s="24"/>
      <c r="F536" s="24">
        <f t="shared" si="1423"/>
        <v>0</v>
      </c>
      <c r="G536" s="63"/>
      <c r="H536" s="24"/>
      <c r="I536" s="24">
        <v>0</v>
      </c>
      <c r="J536" s="24"/>
      <c r="K536" s="24">
        <f t="shared" si="1424"/>
        <v>0</v>
      </c>
      <c r="L536" s="63"/>
      <c r="M536" s="24">
        <f t="shared" ref="M536:N536" si="1435">INDEX($C536:$E536,1,MATCH(M$8,$C$8:$E$8,0))-INDEX($H536:$J536,1,MATCH(M$8,$H$8:$J$8,0))</f>
        <v>0</v>
      </c>
      <c r="N536" s="24">
        <f t="shared" si="1435"/>
        <v>0</v>
      </c>
      <c r="O536" s="24"/>
      <c r="P536" s="24">
        <f t="shared" si="1426"/>
        <v>0</v>
      </c>
      <c r="Q536" s="63"/>
      <c r="R536" s="24"/>
      <c r="S536" s="24">
        <v>0</v>
      </c>
      <c r="T536" s="24"/>
      <c r="U536" s="24">
        <f t="shared" si="1427"/>
        <v>0</v>
      </c>
      <c r="V536" s="63"/>
      <c r="W536" s="24"/>
      <c r="X536" s="24">
        <v>0</v>
      </c>
      <c r="Y536" s="24"/>
      <c r="Z536" s="24">
        <f t="shared" si="1428"/>
        <v>0</v>
      </c>
      <c r="AA536" s="63"/>
      <c r="AB536" s="24">
        <f t="shared" ref="AB536:AC536" si="1436">INDEX($R536:$T536,1,MATCH(AB$8,$R$8:$T$8,0))-INDEX($W536:$Y536,1,MATCH(AB$8,$W$8:$Y$8,0))</f>
        <v>0</v>
      </c>
      <c r="AC536" s="24">
        <f t="shared" si="1436"/>
        <v>0</v>
      </c>
      <c r="AD536" s="24"/>
      <c r="AE536" s="24">
        <f t="shared" si="1430"/>
        <v>0</v>
      </c>
      <c r="AF536" s="63"/>
      <c r="AG536" s="24"/>
      <c r="AH536" s="24">
        <v>0</v>
      </c>
      <c r="AI536" s="24"/>
      <c r="AJ536" s="24">
        <f t="shared" si="1431"/>
        <v>0</v>
      </c>
      <c r="AK536" s="63"/>
      <c r="AL536" s="24"/>
      <c r="AM536" s="24">
        <v>0</v>
      </c>
      <c r="AN536" s="24"/>
      <c r="AO536" s="24">
        <f t="shared" si="1432"/>
        <v>0</v>
      </c>
      <c r="AP536" s="63"/>
      <c r="AQ536" s="24"/>
      <c r="AR536" s="24">
        <v>0</v>
      </c>
      <c r="AS536" s="24"/>
      <c r="AT536" s="24">
        <f t="shared" si="1433"/>
        <v>0</v>
      </c>
      <c r="AU536" s="63"/>
      <c r="AV536" s="24"/>
      <c r="AW536" s="24">
        <v>0</v>
      </c>
      <c r="AX536" s="36"/>
      <c r="AY536" s="24">
        <f t="shared" si="1434"/>
        <v>0</v>
      </c>
      <c r="AZ536" s="64"/>
    </row>
    <row r="537" spans="1:52" ht="12" hidden="1" customHeight="1" x14ac:dyDescent="0.3">
      <c r="A537" s="50">
        <v>501</v>
      </c>
      <c r="B537" s="50" t="s">
        <v>552</v>
      </c>
      <c r="C537" s="24"/>
      <c r="D537" s="24">
        <v>0</v>
      </c>
      <c r="E537" s="24"/>
      <c r="F537" s="24">
        <f t="shared" si="1423"/>
        <v>0</v>
      </c>
      <c r="G537" s="63"/>
      <c r="H537" s="24"/>
      <c r="I537" s="24">
        <v>0</v>
      </c>
      <c r="J537" s="24"/>
      <c r="K537" s="24">
        <f t="shared" si="1424"/>
        <v>0</v>
      </c>
      <c r="L537" s="63"/>
      <c r="M537" s="24">
        <f t="shared" ref="M537:N537" si="1437">INDEX($C537:$E537,1,MATCH(M$8,$C$8:$E$8,0))-INDEX($H537:$J537,1,MATCH(M$8,$H$8:$J$8,0))</f>
        <v>0</v>
      </c>
      <c r="N537" s="24">
        <f t="shared" si="1437"/>
        <v>0</v>
      </c>
      <c r="O537" s="24"/>
      <c r="P537" s="24">
        <f t="shared" si="1426"/>
        <v>0</v>
      </c>
      <c r="Q537" s="63"/>
      <c r="R537" s="24"/>
      <c r="S537" s="24">
        <v>0</v>
      </c>
      <c r="T537" s="24"/>
      <c r="U537" s="24">
        <f t="shared" si="1427"/>
        <v>0</v>
      </c>
      <c r="V537" s="63"/>
      <c r="W537" s="24"/>
      <c r="X537" s="24">
        <v>0</v>
      </c>
      <c r="Y537" s="24"/>
      <c r="Z537" s="24">
        <f t="shared" si="1428"/>
        <v>0</v>
      </c>
      <c r="AA537" s="63"/>
      <c r="AB537" s="24">
        <f t="shared" ref="AB537:AC537" si="1438">INDEX($R537:$T537,1,MATCH(AB$8,$R$8:$T$8,0))-INDEX($W537:$Y537,1,MATCH(AB$8,$W$8:$Y$8,0))</f>
        <v>0</v>
      </c>
      <c r="AC537" s="24">
        <f t="shared" si="1438"/>
        <v>0</v>
      </c>
      <c r="AD537" s="24"/>
      <c r="AE537" s="24">
        <f t="shared" si="1430"/>
        <v>0</v>
      </c>
      <c r="AF537" s="63"/>
      <c r="AG537" s="24"/>
      <c r="AH537" s="24">
        <v>0</v>
      </c>
      <c r="AI537" s="24"/>
      <c r="AJ537" s="24">
        <f t="shared" si="1431"/>
        <v>0</v>
      </c>
      <c r="AK537" s="63"/>
      <c r="AL537" s="24"/>
      <c r="AM537" s="24">
        <v>0</v>
      </c>
      <c r="AN537" s="24"/>
      <c r="AO537" s="24">
        <f t="shared" si="1432"/>
        <v>0</v>
      </c>
      <c r="AP537" s="63"/>
      <c r="AQ537" s="24"/>
      <c r="AR537" s="24">
        <v>0</v>
      </c>
      <c r="AS537" s="24"/>
      <c r="AT537" s="24">
        <f t="shared" si="1433"/>
        <v>0</v>
      </c>
      <c r="AU537" s="63"/>
      <c r="AV537" s="24"/>
      <c r="AW537" s="24">
        <v>0</v>
      </c>
      <c r="AX537" s="36"/>
      <c r="AY537" s="24">
        <f t="shared" si="1434"/>
        <v>0</v>
      </c>
      <c r="AZ537" s="64"/>
    </row>
    <row r="538" spans="1:52" ht="12" hidden="1" customHeight="1" x14ac:dyDescent="0.3">
      <c r="A538" s="50">
        <v>502</v>
      </c>
      <c r="B538" s="50" t="s">
        <v>553</v>
      </c>
      <c r="C538" s="24"/>
      <c r="D538" s="24">
        <v>0</v>
      </c>
      <c r="E538" s="24"/>
      <c r="F538" s="24">
        <f t="shared" si="1423"/>
        <v>0</v>
      </c>
      <c r="G538" s="63"/>
      <c r="H538" s="24"/>
      <c r="I538" s="24">
        <v>0</v>
      </c>
      <c r="J538" s="24"/>
      <c r="K538" s="24">
        <f t="shared" si="1424"/>
        <v>0</v>
      </c>
      <c r="L538" s="63"/>
      <c r="M538" s="24">
        <f t="shared" ref="M538:N538" si="1439">INDEX($C538:$E538,1,MATCH(M$8,$C$8:$E$8,0))-INDEX($H538:$J538,1,MATCH(M$8,$H$8:$J$8,0))</f>
        <v>0</v>
      </c>
      <c r="N538" s="24">
        <f t="shared" si="1439"/>
        <v>0</v>
      </c>
      <c r="O538" s="24"/>
      <c r="P538" s="24">
        <f t="shared" si="1426"/>
        <v>0</v>
      </c>
      <c r="Q538" s="63"/>
      <c r="R538" s="24"/>
      <c r="S538" s="24">
        <v>0</v>
      </c>
      <c r="T538" s="24"/>
      <c r="U538" s="24">
        <f t="shared" si="1427"/>
        <v>0</v>
      </c>
      <c r="V538" s="63"/>
      <c r="W538" s="24"/>
      <c r="X538" s="24">
        <v>0</v>
      </c>
      <c r="Y538" s="24"/>
      <c r="Z538" s="24">
        <f t="shared" si="1428"/>
        <v>0</v>
      </c>
      <c r="AA538" s="63"/>
      <c r="AB538" s="24">
        <f t="shared" ref="AB538:AC538" si="1440">INDEX($R538:$T538,1,MATCH(AB$8,$R$8:$T$8,0))-INDEX($W538:$Y538,1,MATCH(AB$8,$W$8:$Y$8,0))</f>
        <v>0</v>
      </c>
      <c r="AC538" s="24">
        <f t="shared" si="1440"/>
        <v>0</v>
      </c>
      <c r="AD538" s="24"/>
      <c r="AE538" s="24">
        <f t="shared" si="1430"/>
        <v>0</v>
      </c>
      <c r="AF538" s="63"/>
      <c r="AG538" s="24"/>
      <c r="AH538" s="24">
        <v>0</v>
      </c>
      <c r="AI538" s="24"/>
      <c r="AJ538" s="24">
        <f t="shared" si="1431"/>
        <v>0</v>
      </c>
      <c r="AK538" s="63"/>
      <c r="AL538" s="24"/>
      <c r="AM538" s="24">
        <v>0</v>
      </c>
      <c r="AN538" s="24"/>
      <c r="AO538" s="24">
        <f t="shared" si="1432"/>
        <v>0</v>
      </c>
      <c r="AP538" s="63"/>
      <c r="AQ538" s="24"/>
      <c r="AR538" s="24">
        <v>0</v>
      </c>
      <c r="AS538" s="24"/>
      <c r="AT538" s="24">
        <f t="shared" si="1433"/>
        <v>0</v>
      </c>
      <c r="AU538" s="63"/>
      <c r="AV538" s="24"/>
      <c r="AW538" s="24">
        <v>0</v>
      </c>
      <c r="AX538" s="36"/>
      <c r="AY538" s="24">
        <f t="shared" si="1434"/>
        <v>0</v>
      </c>
      <c r="AZ538" s="64"/>
    </row>
    <row r="539" spans="1:52" ht="12" hidden="1" customHeight="1" x14ac:dyDescent="0.3">
      <c r="A539" s="50">
        <v>503</v>
      </c>
      <c r="B539" s="50" t="s">
        <v>554</v>
      </c>
      <c r="C539" s="24"/>
      <c r="D539" s="24">
        <v>0</v>
      </c>
      <c r="E539" s="24"/>
      <c r="F539" s="24">
        <f t="shared" si="1423"/>
        <v>0</v>
      </c>
      <c r="G539" s="63"/>
      <c r="H539" s="24"/>
      <c r="I539" s="24">
        <v>0</v>
      </c>
      <c r="J539" s="24"/>
      <c r="K539" s="24">
        <f t="shared" si="1424"/>
        <v>0</v>
      </c>
      <c r="L539" s="63"/>
      <c r="M539" s="24">
        <f t="shared" ref="M539:N539" si="1441">INDEX($C539:$E539,1,MATCH(M$8,$C$8:$E$8,0))-INDEX($H539:$J539,1,MATCH(M$8,$H$8:$J$8,0))</f>
        <v>0</v>
      </c>
      <c r="N539" s="24">
        <f t="shared" si="1441"/>
        <v>0</v>
      </c>
      <c r="O539" s="24"/>
      <c r="P539" s="24">
        <f t="shared" si="1426"/>
        <v>0</v>
      </c>
      <c r="Q539" s="63"/>
      <c r="R539" s="24"/>
      <c r="S539" s="24">
        <v>0</v>
      </c>
      <c r="T539" s="24"/>
      <c r="U539" s="24">
        <f t="shared" si="1427"/>
        <v>0</v>
      </c>
      <c r="V539" s="63"/>
      <c r="W539" s="24"/>
      <c r="X539" s="24">
        <v>0</v>
      </c>
      <c r="Y539" s="24"/>
      <c r="Z539" s="24">
        <f t="shared" si="1428"/>
        <v>0</v>
      </c>
      <c r="AA539" s="63"/>
      <c r="AB539" s="24">
        <f t="shared" ref="AB539:AC539" si="1442">INDEX($R539:$T539,1,MATCH(AB$8,$R$8:$T$8,0))-INDEX($W539:$Y539,1,MATCH(AB$8,$W$8:$Y$8,0))</f>
        <v>0</v>
      </c>
      <c r="AC539" s="24">
        <f t="shared" si="1442"/>
        <v>0</v>
      </c>
      <c r="AD539" s="24"/>
      <c r="AE539" s="24">
        <f t="shared" si="1430"/>
        <v>0</v>
      </c>
      <c r="AF539" s="63"/>
      <c r="AG539" s="24"/>
      <c r="AH539" s="24">
        <v>0</v>
      </c>
      <c r="AI539" s="24"/>
      <c r="AJ539" s="24">
        <f t="shared" si="1431"/>
        <v>0</v>
      </c>
      <c r="AK539" s="63"/>
      <c r="AL539" s="24"/>
      <c r="AM539" s="24">
        <v>0</v>
      </c>
      <c r="AN539" s="24"/>
      <c r="AO539" s="24">
        <f t="shared" si="1432"/>
        <v>0</v>
      </c>
      <c r="AP539" s="63"/>
      <c r="AQ539" s="24"/>
      <c r="AR539" s="24">
        <v>0</v>
      </c>
      <c r="AS539" s="24"/>
      <c r="AT539" s="24">
        <f t="shared" si="1433"/>
        <v>0</v>
      </c>
      <c r="AU539" s="63"/>
      <c r="AV539" s="24"/>
      <c r="AW539" s="24">
        <v>0</v>
      </c>
      <c r="AX539" s="36"/>
      <c r="AY539" s="24">
        <f t="shared" si="1434"/>
        <v>0</v>
      </c>
      <c r="AZ539" s="64"/>
    </row>
    <row r="540" spans="1:52" ht="12" hidden="1" customHeight="1" x14ac:dyDescent="0.3">
      <c r="A540" s="50">
        <v>504</v>
      </c>
      <c r="B540" s="50" t="s">
        <v>555</v>
      </c>
      <c r="C540" s="24"/>
      <c r="D540" s="24">
        <v>0</v>
      </c>
      <c r="E540" s="24"/>
      <c r="F540" s="24">
        <f t="shared" si="1423"/>
        <v>0</v>
      </c>
      <c r="G540" s="63"/>
      <c r="H540" s="24"/>
      <c r="I540" s="24">
        <v>0</v>
      </c>
      <c r="J540" s="24"/>
      <c r="K540" s="24">
        <f t="shared" si="1424"/>
        <v>0</v>
      </c>
      <c r="L540" s="63"/>
      <c r="M540" s="24">
        <f t="shared" ref="M540:N540" si="1443">INDEX($C540:$E540,1,MATCH(M$8,$C$8:$E$8,0))-INDEX($H540:$J540,1,MATCH(M$8,$H$8:$J$8,0))</f>
        <v>0</v>
      </c>
      <c r="N540" s="24">
        <f t="shared" si="1443"/>
        <v>0</v>
      </c>
      <c r="O540" s="24"/>
      <c r="P540" s="24">
        <f t="shared" si="1426"/>
        <v>0</v>
      </c>
      <c r="Q540" s="63"/>
      <c r="R540" s="24"/>
      <c r="S540" s="24">
        <v>0</v>
      </c>
      <c r="T540" s="24"/>
      <c r="U540" s="24">
        <f t="shared" si="1427"/>
        <v>0</v>
      </c>
      <c r="V540" s="63"/>
      <c r="W540" s="24"/>
      <c r="X540" s="24">
        <v>0</v>
      </c>
      <c r="Y540" s="24"/>
      <c r="Z540" s="24">
        <f t="shared" si="1428"/>
        <v>0</v>
      </c>
      <c r="AA540" s="63"/>
      <c r="AB540" s="24">
        <f t="shared" ref="AB540:AC540" si="1444">INDEX($R540:$T540,1,MATCH(AB$8,$R$8:$T$8,0))-INDEX($W540:$Y540,1,MATCH(AB$8,$W$8:$Y$8,0))</f>
        <v>0</v>
      </c>
      <c r="AC540" s="24">
        <f t="shared" si="1444"/>
        <v>0</v>
      </c>
      <c r="AD540" s="24"/>
      <c r="AE540" s="24">
        <f t="shared" si="1430"/>
        <v>0</v>
      </c>
      <c r="AF540" s="63"/>
      <c r="AG540" s="24"/>
      <c r="AH540" s="24">
        <v>0</v>
      </c>
      <c r="AI540" s="24"/>
      <c r="AJ540" s="24">
        <f t="shared" si="1431"/>
        <v>0</v>
      </c>
      <c r="AK540" s="63"/>
      <c r="AL540" s="24"/>
      <c r="AM540" s="24">
        <v>0</v>
      </c>
      <c r="AN540" s="24"/>
      <c r="AO540" s="24">
        <f t="shared" si="1432"/>
        <v>0</v>
      </c>
      <c r="AP540" s="63"/>
      <c r="AQ540" s="24"/>
      <c r="AR540" s="24">
        <v>0</v>
      </c>
      <c r="AS540" s="24"/>
      <c r="AT540" s="24">
        <f t="shared" si="1433"/>
        <v>0</v>
      </c>
      <c r="AU540" s="63"/>
      <c r="AV540" s="24"/>
      <c r="AW540" s="24">
        <v>0</v>
      </c>
      <c r="AX540" s="36"/>
      <c r="AY540" s="24">
        <f t="shared" si="1434"/>
        <v>0</v>
      </c>
      <c r="AZ540" s="64"/>
    </row>
    <row r="541" spans="1:52" ht="12" hidden="1" customHeight="1" x14ac:dyDescent="0.3">
      <c r="A541" s="50">
        <v>505</v>
      </c>
      <c r="B541" s="50" t="s">
        <v>556</v>
      </c>
      <c r="C541" s="24"/>
      <c r="D541" s="24">
        <v>0</v>
      </c>
      <c r="E541" s="24"/>
      <c r="F541" s="24">
        <f t="shared" si="1423"/>
        <v>0</v>
      </c>
      <c r="G541" s="63"/>
      <c r="H541" s="24"/>
      <c r="I541" s="24">
        <v>0</v>
      </c>
      <c r="J541" s="24"/>
      <c r="K541" s="24">
        <f t="shared" si="1424"/>
        <v>0</v>
      </c>
      <c r="L541" s="63"/>
      <c r="M541" s="24">
        <f t="shared" ref="M541:N541" si="1445">INDEX($C541:$E541,1,MATCH(M$8,$C$8:$E$8,0))-INDEX($H541:$J541,1,MATCH(M$8,$H$8:$J$8,0))</f>
        <v>0</v>
      </c>
      <c r="N541" s="24">
        <f t="shared" si="1445"/>
        <v>0</v>
      </c>
      <c r="O541" s="24"/>
      <c r="P541" s="24">
        <f t="shared" si="1426"/>
        <v>0</v>
      </c>
      <c r="Q541" s="63"/>
      <c r="R541" s="24"/>
      <c r="S541" s="24">
        <v>0</v>
      </c>
      <c r="T541" s="24"/>
      <c r="U541" s="24">
        <f t="shared" si="1427"/>
        <v>0</v>
      </c>
      <c r="V541" s="63"/>
      <c r="W541" s="24"/>
      <c r="X541" s="24">
        <v>0</v>
      </c>
      <c r="Y541" s="24"/>
      <c r="Z541" s="24">
        <f t="shared" si="1428"/>
        <v>0</v>
      </c>
      <c r="AA541" s="63"/>
      <c r="AB541" s="24">
        <f t="shared" ref="AB541:AC541" si="1446">INDEX($R541:$T541,1,MATCH(AB$8,$R$8:$T$8,0))-INDEX($W541:$Y541,1,MATCH(AB$8,$W$8:$Y$8,0))</f>
        <v>0</v>
      </c>
      <c r="AC541" s="24">
        <f t="shared" si="1446"/>
        <v>0</v>
      </c>
      <c r="AD541" s="24"/>
      <c r="AE541" s="24">
        <f t="shared" si="1430"/>
        <v>0</v>
      </c>
      <c r="AF541" s="63"/>
      <c r="AG541" s="24"/>
      <c r="AH541" s="24">
        <v>0</v>
      </c>
      <c r="AI541" s="24"/>
      <c r="AJ541" s="24">
        <f t="shared" si="1431"/>
        <v>0</v>
      </c>
      <c r="AK541" s="63"/>
      <c r="AL541" s="24"/>
      <c r="AM541" s="24">
        <v>0</v>
      </c>
      <c r="AN541" s="24"/>
      <c r="AO541" s="24">
        <f t="shared" si="1432"/>
        <v>0</v>
      </c>
      <c r="AP541" s="63"/>
      <c r="AQ541" s="24"/>
      <c r="AR541" s="24">
        <v>0</v>
      </c>
      <c r="AS541" s="24"/>
      <c r="AT541" s="24">
        <f t="shared" si="1433"/>
        <v>0</v>
      </c>
      <c r="AU541" s="63"/>
      <c r="AV541" s="24"/>
      <c r="AW541" s="24">
        <v>0</v>
      </c>
      <c r="AX541" s="36"/>
      <c r="AY541" s="24">
        <f t="shared" si="1434"/>
        <v>0</v>
      </c>
      <c r="AZ541" s="64"/>
    </row>
    <row r="542" spans="1:52" ht="12" customHeight="1" x14ac:dyDescent="0.3">
      <c r="A542" s="50">
        <v>506</v>
      </c>
      <c r="B542" s="50" t="s">
        <v>557</v>
      </c>
      <c r="C542" s="24"/>
      <c r="D542" s="24">
        <v>35579.800000000003</v>
      </c>
      <c r="E542" s="24"/>
      <c r="F542" s="24">
        <f t="shared" si="1423"/>
        <v>35579.800000000003</v>
      </c>
      <c r="G542" s="63"/>
      <c r="H542" s="24"/>
      <c r="I542" s="24">
        <v>35579.800000000003</v>
      </c>
      <c r="J542" s="24"/>
      <c r="K542" s="24">
        <f t="shared" si="1424"/>
        <v>35579.800000000003</v>
      </c>
      <c r="L542" s="63"/>
      <c r="M542" s="24">
        <f t="shared" ref="M542:N542" si="1447">INDEX($C542:$E542,1,MATCH(M$8,$C$8:$E$8,0))-INDEX($H542:$J542,1,MATCH(M$8,$H$8:$J$8,0))</f>
        <v>0</v>
      </c>
      <c r="N542" s="24">
        <f t="shared" si="1447"/>
        <v>0</v>
      </c>
      <c r="O542" s="24"/>
      <c r="P542" s="24">
        <f t="shared" si="1426"/>
        <v>0</v>
      </c>
      <c r="Q542" s="63"/>
      <c r="R542" s="24"/>
      <c r="S542" s="24">
        <v>35579.800000000003</v>
      </c>
      <c r="T542" s="24"/>
      <c r="U542" s="24">
        <f t="shared" si="1427"/>
        <v>35579.800000000003</v>
      </c>
      <c r="V542" s="63"/>
      <c r="W542" s="24"/>
      <c r="X542" s="24">
        <v>34364.879999999997</v>
      </c>
      <c r="Y542" s="24"/>
      <c r="Z542" s="24">
        <f t="shared" si="1428"/>
        <v>34364.879999999997</v>
      </c>
      <c r="AA542" s="63"/>
      <c r="AB542" s="24">
        <f t="shared" ref="AB542:AC542" si="1448">INDEX($R542:$T542,1,MATCH(AB$8,$R$8:$T$8,0))-INDEX($W542:$Y542,1,MATCH(AB$8,$W$8:$Y$8,0))</f>
        <v>0</v>
      </c>
      <c r="AC542" s="24">
        <f t="shared" si="1448"/>
        <v>1214.9200000000055</v>
      </c>
      <c r="AD542" s="24"/>
      <c r="AE542" s="24">
        <f t="shared" si="1430"/>
        <v>1214.9200000000055</v>
      </c>
      <c r="AF542" s="63"/>
      <c r="AG542" s="24"/>
      <c r="AH542" s="24">
        <v>34364.879999999997</v>
      </c>
      <c r="AI542" s="24"/>
      <c r="AJ542" s="24">
        <f t="shared" si="1431"/>
        <v>34364.879999999997</v>
      </c>
      <c r="AK542" s="63"/>
      <c r="AL542" s="24"/>
      <c r="AM542" s="24">
        <v>34364.879999999997</v>
      </c>
      <c r="AN542" s="24"/>
      <c r="AO542" s="24">
        <f t="shared" si="1432"/>
        <v>34364.879999999997</v>
      </c>
      <c r="AP542" s="63"/>
      <c r="AQ542" s="24"/>
      <c r="AR542" s="24">
        <v>34364.879999999997</v>
      </c>
      <c r="AS542" s="24"/>
      <c r="AT542" s="24">
        <f t="shared" si="1433"/>
        <v>34364.879999999997</v>
      </c>
      <c r="AU542" s="63"/>
      <c r="AV542" s="24"/>
      <c r="AW542" s="24">
        <v>34364.879999999997</v>
      </c>
      <c r="AX542" s="36"/>
      <c r="AY542" s="24">
        <f t="shared" si="1434"/>
        <v>34364.879999999997</v>
      </c>
      <c r="AZ542" s="64"/>
    </row>
    <row r="543" spans="1:52" ht="12" hidden="1" customHeight="1" x14ac:dyDescent="0.3">
      <c r="A543" s="50">
        <v>507</v>
      </c>
      <c r="B543" s="50" t="s">
        <v>559</v>
      </c>
      <c r="C543" s="24"/>
      <c r="D543" s="24">
        <v>0</v>
      </c>
      <c r="E543" s="24"/>
      <c r="F543" s="24">
        <f t="shared" si="1423"/>
        <v>0</v>
      </c>
      <c r="G543" s="63"/>
      <c r="H543" s="24"/>
      <c r="I543" s="24">
        <v>0</v>
      </c>
      <c r="J543" s="24"/>
      <c r="K543" s="24">
        <f t="shared" si="1424"/>
        <v>0</v>
      </c>
      <c r="L543" s="63"/>
      <c r="M543" s="24">
        <f t="shared" ref="M543:N543" si="1449">INDEX($C543:$E543,1,MATCH(M$8,$C$8:$E$8,0))-INDEX($H543:$J543,1,MATCH(M$8,$H$8:$J$8,0))</f>
        <v>0</v>
      </c>
      <c r="N543" s="24">
        <f t="shared" si="1449"/>
        <v>0</v>
      </c>
      <c r="O543" s="24"/>
      <c r="P543" s="24">
        <f t="shared" si="1426"/>
        <v>0</v>
      </c>
      <c r="Q543" s="63"/>
      <c r="R543" s="24"/>
      <c r="S543" s="24">
        <v>0</v>
      </c>
      <c r="T543" s="24"/>
      <c r="U543" s="24">
        <f t="shared" si="1427"/>
        <v>0</v>
      </c>
      <c r="V543" s="63"/>
      <c r="W543" s="24"/>
      <c r="X543" s="24">
        <v>0</v>
      </c>
      <c r="Y543" s="24"/>
      <c r="Z543" s="24">
        <f t="shared" si="1428"/>
        <v>0</v>
      </c>
      <c r="AA543" s="63"/>
      <c r="AB543" s="24">
        <f t="shared" ref="AB543:AC543" si="1450">INDEX($R543:$T543,1,MATCH(AB$8,$R$8:$T$8,0))-INDEX($W543:$Y543,1,MATCH(AB$8,$W$8:$Y$8,0))</f>
        <v>0</v>
      </c>
      <c r="AC543" s="24">
        <f t="shared" si="1450"/>
        <v>0</v>
      </c>
      <c r="AD543" s="24"/>
      <c r="AE543" s="24">
        <f t="shared" si="1430"/>
        <v>0</v>
      </c>
      <c r="AF543" s="63"/>
      <c r="AG543" s="24"/>
      <c r="AH543" s="24">
        <v>0</v>
      </c>
      <c r="AI543" s="24"/>
      <c r="AJ543" s="24">
        <f t="shared" si="1431"/>
        <v>0</v>
      </c>
      <c r="AK543" s="63"/>
      <c r="AL543" s="24"/>
      <c r="AM543" s="24">
        <v>0</v>
      </c>
      <c r="AN543" s="24"/>
      <c r="AO543" s="24">
        <f t="shared" si="1432"/>
        <v>0</v>
      </c>
      <c r="AP543" s="63"/>
      <c r="AQ543" s="24"/>
      <c r="AR543" s="24">
        <v>0</v>
      </c>
      <c r="AS543" s="24"/>
      <c r="AT543" s="24">
        <f t="shared" si="1433"/>
        <v>0</v>
      </c>
      <c r="AU543" s="63"/>
      <c r="AV543" s="24"/>
      <c r="AW543" s="24">
        <v>0</v>
      </c>
      <c r="AX543" s="36"/>
      <c r="AY543" s="24">
        <f t="shared" si="1434"/>
        <v>0</v>
      </c>
      <c r="AZ543" s="64"/>
    </row>
    <row r="544" spans="1:52" ht="12" hidden="1" customHeight="1" x14ac:dyDescent="0.3">
      <c r="A544" s="50">
        <v>508</v>
      </c>
      <c r="B544" s="50" t="s">
        <v>560</v>
      </c>
      <c r="C544" s="24"/>
      <c r="D544" s="24">
        <v>0</v>
      </c>
      <c r="E544" s="24"/>
      <c r="F544" s="24">
        <f t="shared" si="1423"/>
        <v>0</v>
      </c>
      <c r="G544" s="63"/>
      <c r="H544" s="24"/>
      <c r="I544" s="24">
        <v>0</v>
      </c>
      <c r="J544" s="24"/>
      <c r="K544" s="24">
        <f t="shared" si="1424"/>
        <v>0</v>
      </c>
      <c r="L544" s="63"/>
      <c r="M544" s="24">
        <f t="shared" ref="M544:N544" si="1451">INDEX($C544:$E544,1,MATCH(M$8,$C$8:$E$8,0))-INDEX($H544:$J544,1,MATCH(M$8,$H$8:$J$8,0))</f>
        <v>0</v>
      </c>
      <c r="N544" s="24">
        <f t="shared" si="1451"/>
        <v>0</v>
      </c>
      <c r="O544" s="24"/>
      <c r="P544" s="24">
        <f t="shared" si="1426"/>
        <v>0</v>
      </c>
      <c r="Q544" s="63"/>
      <c r="R544" s="24"/>
      <c r="S544" s="24">
        <v>0</v>
      </c>
      <c r="T544" s="24"/>
      <c r="U544" s="24">
        <f t="shared" si="1427"/>
        <v>0</v>
      </c>
      <c r="V544" s="63"/>
      <c r="W544" s="24"/>
      <c r="X544" s="24">
        <v>0</v>
      </c>
      <c r="Y544" s="24"/>
      <c r="Z544" s="24">
        <f t="shared" si="1428"/>
        <v>0</v>
      </c>
      <c r="AA544" s="63"/>
      <c r="AB544" s="24">
        <f t="shared" ref="AB544:AC544" si="1452">INDEX($R544:$T544,1,MATCH(AB$8,$R$8:$T$8,0))-INDEX($W544:$Y544,1,MATCH(AB$8,$W$8:$Y$8,0))</f>
        <v>0</v>
      </c>
      <c r="AC544" s="24">
        <f t="shared" si="1452"/>
        <v>0</v>
      </c>
      <c r="AD544" s="24"/>
      <c r="AE544" s="24">
        <f t="shared" si="1430"/>
        <v>0</v>
      </c>
      <c r="AF544" s="63"/>
      <c r="AG544" s="24"/>
      <c r="AH544" s="24">
        <v>0</v>
      </c>
      <c r="AI544" s="24"/>
      <c r="AJ544" s="24">
        <f t="shared" si="1431"/>
        <v>0</v>
      </c>
      <c r="AK544" s="63"/>
      <c r="AL544" s="24"/>
      <c r="AM544" s="24">
        <v>0</v>
      </c>
      <c r="AN544" s="24"/>
      <c r="AO544" s="24">
        <f t="shared" si="1432"/>
        <v>0</v>
      </c>
      <c r="AP544" s="63"/>
      <c r="AQ544" s="24"/>
      <c r="AR544" s="24">
        <v>0</v>
      </c>
      <c r="AS544" s="24"/>
      <c r="AT544" s="24">
        <f t="shared" si="1433"/>
        <v>0</v>
      </c>
      <c r="AU544" s="63"/>
      <c r="AV544" s="24"/>
      <c r="AW544" s="24">
        <v>0</v>
      </c>
      <c r="AX544" s="36"/>
      <c r="AY544" s="24">
        <f t="shared" si="1434"/>
        <v>0</v>
      </c>
      <c r="AZ544" s="64"/>
    </row>
    <row r="545" spans="1:52" ht="12" hidden="1" customHeight="1" x14ac:dyDescent="0.3">
      <c r="A545" s="50">
        <v>509</v>
      </c>
      <c r="B545" s="50" t="s">
        <v>113</v>
      </c>
      <c r="C545" s="24"/>
      <c r="D545" s="24">
        <v>0</v>
      </c>
      <c r="E545" s="24"/>
      <c r="F545" s="24">
        <f t="shared" si="1423"/>
        <v>0</v>
      </c>
      <c r="G545" s="63"/>
      <c r="H545" s="24"/>
      <c r="I545" s="24">
        <v>0</v>
      </c>
      <c r="J545" s="24"/>
      <c r="K545" s="24">
        <f t="shared" si="1424"/>
        <v>0</v>
      </c>
      <c r="L545" s="63"/>
      <c r="M545" s="24">
        <f t="shared" ref="M545:N545" si="1453">INDEX($C545:$E545,1,MATCH(M$8,$C$8:$E$8,0))-INDEX($H545:$J545,1,MATCH(M$8,$H$8:$J$8,0))</f>
        <v>0</v>
      </c>
      <c r="N545" s="24">
        <f t="shared" si="1453"/>
        <v>0</v>
      </c>
      <c r="O545" s="24"/>
      <c r="P545" s="24">
        <f t="shared" si="1426"/>
        <v>0</v>
      </c>
      <c r="Q545" s="63"/>
      <c r="R545" s="24"/>
      <c r="S545" s="24">
        <v>0</v>
      </c>
      <c r="T545" s="24"/>
      <c r="U545" s="24">
        <f t="shared" si="1427"/>
        <v>0</v>
      </c>
      <c r="V545" s="63"/>
      <c r="W545" s="24"/>
      <c r="X545" s="24">
        <v>0</v>
      </c>
      <c r="Y545" s="24"/>
      <c r="Z545" s="24">
        <f t="shared" si="1428"/>
        <v>0</v>
      </c>
      <c r="AA545" s="63"/>
      <c r="AB545" s="24">
        <f t="shared" ref="AB545:AC545" si="1454">INDEX($R545:$T545,1,MATCH(AB$8,$R$8:$T$8,0))-INDEX($W545:$Y545,1,MATCH(AB$8,$W$8:$Y$8,0))</f>
        <v>0</v>
      </c>
      <c r="AC545" s="24">
        <f t="shared" si="1454"/>
        <v>0</v>
      </c>
      <c r="AD545" s="24"/>
      <c r="AE545" s="24">
        <f t="shared" si="1430"/>
        <v>0</v>
      </c>
      <c r="AF545" s="63"/>
      <c r="AG545" s="24"/>
      <c r="AH545" s="24">
        <v>0</v>
      </c>
      <c r="AI545" s="24"/>
      <c r="AJ545" s="24">
        <f t="shared" si="1431"/>
        <v>0</v>
      </c>
      <c r="AK545" s="63"/>
      <c r="AL545" s="24"/>
      <c r="AM545" s="24">
        <v>0</v>
      </c>
      <c r="AN545" s="24"/>
      <c r="AO545" s="24">
        <f t="shared" si="1432"/>
        <v>0</v>
      </c>
      <c r="AP545" s="63"/>
      <c r="AQ545" s="24"/>
      <c r="AR545" s="24">
        <v>0</v>
      </c>
      <c r="AS545" s="24"/>
      <c r="AT545" s="24">
        <f t="shared" si="1433"/>
        <v>0</v>
      </c>
      <c r="AU545" s="63"/>
      <c r="AV545" s="24"/>
      <c r="AW545" s="24">
        <v>0</v>
      </c>
      <c r="AX545" s="36"/>
      <c r="AY545" s="24">
        <f t="shared" si="1434"/>
        <v>0</v>
      </c>
      <c r="AZ545" s="64"/>
    </row>
    <row r="546" spans="1:52" ht="12" hidden="1" customHeight="1" x14ac:dyDescent="0.3">
      <c r="A546" s="50">
        <v>510</v>
      </c>
      <c r="B546" s="50" t="s">
        <v>561</v>
      </c>
      <c r="C546" s="24"/>
      <c r="D546" s="24">
        <v>0</v>
      </c>
      <c r="E546" s="24"/>
      <c r="F546" s="24">
        <f t="shared" si="1423"/>
        <v>0</v>
      </c>
      <c r="G546" s="63"/>
      <c r="H546" s="24"/>
      <c r="I546" s="24">
        <v>0</v>
      </c>
      <c r="J546" s="24"/>
      <c r="K546" s="24">
        <f t="shared" si="1424"/>
        <v>0</v>
      </c>
      <c r="L546" s="63"/>
      <c r="M546" s="24">
        <f t="shared" ref="M546:N546" si="1455">INDEX($C546:$E546,1,MATCH(M$8,$C$8:$E$8,0))-INDEX($H546:$J546,1,MATCH(M$8,$H$8:$J$8,0))</f>
        <v>0</v>
      </c>
      <c r="N546" s="24">
        <f t="shared" si="1455"/>
        <v>0</v>
      </c>
      <c r="O546" s="24"/>
      <c r="P546" s="24">
        <f t="shared" si="1426"/>
        <v>0</v>
      </c>
      <c r="Q546" s="63"/>
      <c r="R546" s="24"/>
      <c r="S546" s="24">
        <v>0</v>
      </c>
      <c r="T546" s="24"/>
      <c r="U546" s="24">
        <f t="shared" si="1427"/>
        <v>0</v>
      </c>
      <c r="V546" s="63"/>
      <c r="W546" s="24"/>
      <c r="X546" s="24">
        <v>0</v>
      </c>
      <c r="Y546" s="24"/>
      <c r="Z546" s="24">
        <f t="shared" si="1428"/>
        <v>0</v>
      </c>
      <c r="AA546" s="63"/>
      <c r="AB546" s="24">
        <f t="shared" ref="AB546:AC546" si="1456">INDEX($R546:$T546,1,MATCH(AB$8,$R$8:$T$8,0))-INDEX($W546:$Y546,1,MATCH(AB$8,$W$8:$Y$8,0))</f>
        <v>0</v>
      </c>
      <c r="AC546" s="24">
        <f t="shared" si="1456"/>
        <v>0</v>
      </c>
      <c r="AD546" s="24"/>
      <c r="AE546" s="24">
        <f t="shared" si="1430"/>
        <v>0</v>
      </c>
      <c r="AF546" s="63"/>
      <c r="AG546" s="24"/>
      <c r="AH546" s="24">
        <v>0</v>
      </c>
      <c r="AI546" s="24"/>
      <c r="AJ546" s="24">
        <f t="shared" si="1431"/>
        <v>0</v>
      </c>
      <c r="AK546" s="63"/>
      <c r="AL546" s="24"/>
      <c r="AM546" s="24">
        <v>0</v>
      </c>
      <c r="AN546" s="24"/>
      <c r="AO546" s="24">
        <f t="shared" si="1432"/>
        <v>0</v>
      </c>
      <c r="AP546" s="63"/>
      <c r="AQ546" s="24"/>
      <c r="AR546" s="24">
        <v>0</v>
      </c>
      <c r="AS546" s="24"/>
      <c r="AT546" s="24">
        <f t="shared" si="1433"/>
        <v>0</v>
      </c>
      <c r="AU546" s="63"/>
      <c r="AV546" s="24"/>
      <c r="AW546" s="24">
        <v>0</v>
      </c>
      <c r="AX546" s="36"/>
      <c r="AY546" s="24">
        <f t="shared" si="1434"/>
        <v>0</v>
      </c>
      <c r="AZ546" s="64"/>
    </row>
    <row r="547" spans="1:52" ht="12" hidden="1" customHeight="1" x14ac:dyDescent="0.3">
      <c r="A547" s="50">
        <v>511</v>
      </c>
      <c r="B547" s="50" t="s">
        <v>562</v>
      </c>
      <c r="C547" s="24"/>
      <c r="D547" s="24">
        <v>0</v>
      </c>
      <c r="E547" s="24"/>
      <c r="F547" s="24">
        <f t="shared" si="1423"/>
        <v>0</v>
      </c>
      <c r="G547" s="63"/>
      <c r="H547" s="24"/>
      <c r="I547" s="24">
        <v>0</v>
      </c>
      <c r="J547" s="24"/>
      <c r="K547" s="24">
        <f t="shared" si="1424"/>
        <v>0</v>
      </c>
      <c r="L547" s="63"/>
      <c r="M547" s="24">
        <f t="shared" ref="M547:N547" si="1457">INDEX($C547:$E547,1,MATCH(M$8,$C$8:$E$8,0))-INDEX($H547:$J547,1,MATCH(M$8,$H$8:$J$8,0))</f>
        <v>0</v>
      </c>
      <c r="N547" s="24">
        <f t="shared" si="1457"/>
        <v>0</v>
      </c>
      <c r="O547" s="24"/>
      <c r="P547" s="24">
        <f t="shared" si="1426"/>
        <v>0</v>
      </c>
      <c r="Q547" s="63"/>
      <c r="R547" s="24"/>
      <c r="S547" s="24">
        <v>0</v>
      </c>
      <c r="T547" s="24"/>
      <c r="U547" s="24">
        <f t="shared" si="1427"/>
        <v>0</v>
      </c>
      <c r="V547" s="63"/>
      <c r="W547" s="24"/>
      <c r="X547" s="24">
        <v>0</v>
      </c>
      <c r="Y547" s="24"/>
      <c r="Z547" s="24">
        <f t="shared" si="1428"/>
        <v>0</v>
      </c>
      <c r="AA547" s="63"/>
      <c r="AB547" s="24">
        <f t="shared" ref="AB547:AC547" si="1458">INDEX($R547:$T547,1,MATCH(AB$8,$R$8:$T$8,0))-INDEX($W547:$Y547,1,MATCH(AB$8,$W$8:$Y$8,0))</f>
        <v>0</v>
      </c>
      <c r="AC547" s="24">
        <f t="shared" si="1458"/>
        <v>0</v>
      </c>
      <c r="AD547" s="24"/>
      <c r="AE547" s="24">
        <f t="shared" si="1430"/>
        <v>0</v>
      </c>
      <c r="AF547" s="63"/>
      <c r="AG547" s="24"/>
      <c r="AH547" s="24">
        <v>0</v>
      </c>
      <c r="AI547" s="24"/>
      <c r="AJ547" s="24">
        <f t="shared" si="1431"/>
        <v>0</v>
      </c>
      <c r="AK547" s="63"/>
      <c r="AL547" s="24"/>
      <c r="AM547" s="24">
        <v>0</v>
      </c>
      <c r="AN547" s="24"/>
      <c r="AO547" s="24">
        <f t="shared" si="1432"/>
        <v>0</v>
      </c>
      <c r="AP547" s="63"/>
      <c r="AQ547" s="24"/>
      <c r="AR547" s="24">
        <v>0</v>
      </c>
      <c r="AS547" s="24"/>
      <c r="AT547" s="24">
        <f t="shared" si="1433"/>
        <v>0</v>
      </c>
      <c r="AU547" s="63"/>
      <c r="AV547" s="24"/>
      <c r="AW547" s="24">
        <v>0</v>
      </c>
      <c r="AX547" s="36"/>
      <c r="AY547" s="24">
        <f t="shared" si="1434"/>
        <v>0</v>
      </c>
      <c r="AZ547" s="64"/>
    </row>
    <row r="548" spans="1:52" ht="12" hidden="1" customHeight="1" x14ac:dyDescent="0.3">
      <c r="A548" s="50">
        <v>512</v>
      </c>
      <c r="B548" s="50" t="s">
        <v>563</v>
      </c>
      <c r="C548" s="24"/>
      <c r="D548" s="24">
        <v>0</v>
      </c>
      <c r="E548" s="24"/>
      <c r="F548" s="24">
        <f t="shared" si="1423"/>
        <v>0</v>
      </c>
      <c r="G548" s="63"/>
      <c r="H548" s="24"/>
      <c r="I548" s="24">
        <v>0</v>
      </c>
      <c r="J548" s="24"/>
      <c r="K548" s="24">
        <f t="shared" si="1424"/>
        <v>0</v>
      </c>
      <c r="L548" s="63"/>
      <c r="M548" s="24">
        <f t="shared" ref="M548:N548" si="1459">INDEX($C548:$E548,1,MATCH(M$8,$C$8:$E$8,0))-INDEX($H548:$J548,1,MATCH(M$8,$H$8:$J$8,0))</f>
        <v>0</v>
      </c>
      <c r="N548" s="24">
        <f t="shared" si="1459"/>
        <v>0</v>
      </c>
      <c r="O548" s="24"/>
      <c r="P548" s="24">
        <f t="shared" si="1426"/>
        <v>0</v>
      </c>
      <c r="Q548" s="63"/>
      <c r="R548" s="24"/>
      <c r="S548" s="24">
        <v>0</v>
      </c>
      <c r="T548" s="24"/>
      <c r="U548" s="24">
        <f t="shared" si="1427"/>
        <v>0</v>
      </c>
      <c r="V548" s="63"/>
      <c r="W548" s="24"/>
      <c r="X548" s="24">
        <v>0</v>
      </c>
      <c r="Y548" s="24"/>
      <c r="Z548" s="24">
        <f t="shared" si="1428"/>
        <v>0</v>
      </c>
      <c r="AA548" s="63"/>
      <c r="AB548" s="24">
        <f t="shared" ref="AB548:AC548" si="1460">INDEX($R548:$T548,1,MATCH(AB$8,$R$8:$T$8,0))-INDEX($W548:$Y548,1,MATCH(AB$8,$W$8:$Y$8,0))</f>
        <v>0</v>
      </c>
      <c r="AC548" s="24">
        <f t="shared" si="1460"/>
        <v>0</v>
      </c>
      <c r="AD548" s="24"/>
      <c r="AE548" s="24">
        <f t="shared" si="1430"/>
        <v>0</v>
      </c>
      <c r="AF548" s="63"/>
      <c r="AG548" s="24"/>
      <c r="AH548" s="24">
        <v>0</v>
      </c>
      <c r="AI548" s="24"/>
      <c r="AJ548" s="24">
        <f t="shared" si="1431"/>
        <v>0</v>
      </c>
      <c r="AK548" s="63"/>
      <c r="AL548" s="24"/>
      <c r="AM548" s="24">
        <v>0</v>
      </c>
      <c r="AN548" s="24"/>
      <c r="AO548" s="24">
        <f t="shared" si="1432"/>
        <v>0</v>
      </c>
      <c r="AP548" s="63"/>
      <c r="AQ548" s="24"/>
      <c r="AR548" s="24">
        <v>0</v>
      </c>
      <c r="AS548" s="24"/>
      <c r="AT548" s="24">
        <f t="shared" si="1433"/>
        <v>0</v>
      </c>
      <c r="AU548" s="63"/>
      <c r="AV548" s="24"/>
      <c r="AW548" s="24">
        <v>0</v>
      </c>
      <c r="AX548" s="36"/>
      <c r="AY548" s="24">
        <f t="shared" si="1434"/>
        <v>0</v>
      </c>
      <c r="AZ548" s="64"/>
    </row>
    <row r="549" spans="1:52" ht="12" hidden="1" customHeight="1" x14ac:dyDescent="0.3">
      <c r="A549" s="50">
        <v>513</v>
      </c>
      <c r="B549" s="50" t="s">
        <v>564</v>
      </c>
      <c r="C549" s="24"/>
      <c r="D549" s="24">
        <v>0</v>
      </c>
      <c r="E549" s="24"/>
      <c r="F549" s="24">
        <f t="shared" si="1423"/>
        <v>0</v>
      </c>
      <c r="G549" s="63"/>
      <c r="H549" s="24"/>
      <c r="I549" s="24">
        <v>0</v>
      </c>
      <c r="J549" s="24"/>
      <c r="K549" s="24">
        <f t="shared" si="1424"/>
        <v>0</v>
      </c>
      <c r="L549" s="63"/>
      <c r="M549" s="24">
        <f t="shared" ref="M549:N549" si="1461">INDEX($C549:$E549,1,MATCH(M$8,$C$8:$E$8,0))-INDEX($H549:$J549,1,MATCH(M$8,$H$8:$J$8,0))</f>
        <v>0</v>
      </c>
      <c r="N549" s="24">
        <f t="shared" si="1461"/>
        <v>0</v>
      </c>
      <c r="O549" s="24"/>
      <c r="P549" s="24">
        <f t="shared" si="1426"/>
        <v>0</v>
      </c>
      <c r="Q549" s="63"/>
      <c r="R549" s="24"/>
      <c r="S549" s="24">
        <v>0</v>
      </c>
      <c r="T549" s="24"/>
      <c r="U549" s="24">
        <f t="shared" si="1427"/>
        <v>0</v>
      </c>
      <c r="V549" s="63"/>
      <c r="W549" s="24"/>
      <c r="X549" s="24">
        <v>0</v>
      </c>
      <c r="Y549" s="24"/>
      <c r="Z549" s="24">
        <f t="shared" si="1428"/>
        <v>0</v>
      </c>
      <c r="AA549" s="63"/>
      <c r="AB549" s="24">
        <f t="shared" ref="AB549:AC549" si="1462">INDEX($R549:$T549,1,MATCH(AB$8,$R$8:$T$8,0))-INDEX($W549:$Y549,1,MATCH(AB$8,$W$8:$Y$8,0))</f>
        <v>0</v>
      </c>
      <c r="AC549" s="24">
        <f t="shared" si="1462"/>
        <v>0</v>
      </c>
      <c r="AD549" s="24"/>
      <c r="AE549" s="24">
        <f t="shared" si="1430"/>
        <v>0</v>
      </c>
      <c r="AF549" s="63"/>
      <c r="AG549" s="24"/>
      <c r="AH549" s="24">
        <v>0</v>
      </c>
      <c r="AI549" s="24"/>
      <c r="AJ549" s="24">
        <f t="shared" si="1431"/>
        <v>0</v>
      </c>
      <c r="AK549" s="63"/>
      <c r="AL549" s="24"/>
      <c r="AM549" s="24">
        <v>0</v>
      </c>
      <c r="AN549" s="24"/>
      <c r="AO549" s="24">
        <f t="shared" si="1432"/>
        <v>0</v>
      </c>
      <c r="AP549" s="63"/>
      <c r="AQ549" s="24"/>
      <c r="AR549" s="24">
        <v>0</v>
      </c>
      <c r="AS549" s="24"/>
      <c r="AT549" s="24">
        <f t="shared" si="1433"/>
        <v>0</v>
      </c>
      <c r="AU549" s="63"/>
      <c r="AV549" s="24"/>
      <c r="AW549" s="24">
        <v>0</v>
      </c>
      <c r="AX549" s="36"/>
      <c r="AY549" s="24">
        <f t="shared" si="1434"/>
        <v>0</v>
      </c>
      <c r="AZ549" s="64"/>
    </row>
    <row r="550" spans="1:52" ht="12" customHeight="1" x14ac:dyDescent="0.3">
      <c r="A550" s="50">
        <v>514</v>
      </c>
      <c r="B550" s="50" t="s">
        <v>565</v>
      </c>
      <c r="C550" s="24"/>
      <c r="D550" s="24">
        <v>97784</v>
      </c>
      <c r="E550" s="24"/>
      <c r="F550" s="24">
        <f t="shared" si="1423"/>
        <v>97784</v>
      </c>
      <c r="G550" s="63"/>
      <c r="H550" s="24"/>
      <c r="I550" s="24">
        <v>97784</v>
      </c>
      <c r="J550" s="24"/>
      <c r="K550" s="24">
        <f t="shared" si="1424"/>
        <v>97784</v>
      </c>
      <c r="L550" s="63"/>
      <c r="M550" s="24">
        <f t="shared" ref="M550:N550" si="1463">INDEX($C550:$E550,1,MATCH(M$8,$C$8:$E$8,0))-INDEX($H550:$J550,1,MATCH(M$8,$H$8:$J$8,0))</f>
        <v>0</v>
      </c>
      <c r="N550" s="24">
        <f t="shared" si="1463"/>
        <v>0</v>
      </c>
      <c r="O550" s="24"/>
      <c r="P550" s="24">
        <f t="shared" si="1426"/>
        <v>0</v>
      </c>
      <c r="Q550" s="63"/>
      <c r="R550" s="24"/>
      <c r="S550" s="24">
        <v>89754</v>
      </c>
      <c r="T550" s="24"/>
      <c r="U550" s="24">
        <f t="shared" si="1427"/>
        <v>89754</v>
      </c>
      <c r="V550" s="63"/>
      <c r="W550" s="24"/>
      <c r="X550" s="24">
        <v>89754</v>
      </c>
      <c r="Y550" s="24"/>
      <c r="Z550" s="24">
        <f t="shared" si="1428"/>
        <v>89754</v>
      </c>
      <c r="AA550" s="63"/>
      <c r="AB550" s="24">
        <f t="shared" ref="AB550:AC550" si="1464">INDEX($R550:$T550,1,MATCH(AB$8,$R$8:$T$8,0))-INDEX($W550:$Y550,1,MATCH(AB$8,$W$8:$Y$8,0))</f>
        <v>0</v>
      </c>
      <c r="AC550" s="24">
        <f t="shared" si="1464"/>
        <v>0</v>
      </c>
      <c r="AD550" s="24"/>
      <c r="AE550" s="24">
        <f t="shared" si="1430"/>
        <v>0</v>
      </c>
      <c r="AF550" s="63"/>
      <c r="AG550" s="24"/>
      <c r="AH550" s="24">
        <v>81437</v>
      </c>
      <c r="AI550" s="24"/>
      <c r="AJ550" s="24">
        <f t="shared" si="1431"/>
        <v>81437</v>
      </c>
      <c r="AK550" s="63"/>
      <c r="AL550" s="24"/>
      <c r="AM550" s="24">
        <v>80468</v>
      </c>
      <c r="AN550" s="24"/>
      <c r="AO550" s="24">
        <f t="shared" si="1432"/>
        <v>80468</v>
      </c>
      <c r="AP550" s="63"/>
      <c r="AQ550" s="24"/>
      <c r="AR550" s="24">
        <v>80468</v>
      </c>
      <c r="AS550" s="24"/>
      <c r="AT550" s="24">
        <f t="shared" si="1433"/>
        <v>80468</v>
      </c>
      <c r="AU550" s="63"/>
      <c r="AV550" s="24"/>
      <c r="AW550" s="24">
        <v>80468</v>
      </c>
      <c r="AX550" s="36"/>
      <c r="AY550" s="24">
        <f t="shared" si="1434"/>
        <v>80468</v>
      </c>
      <c r="AZ550" s="64"/>
    </row>
    <row r="551" spans="1:52" ht="12" hidden="1" customHeight="1" x14ac:dyDescent="0.3">
      <c r="A551" s="50">
        <v>515</v>
      </c>
      <c r="B551" s="50" t="s">
        <v>567</v>
      </c>
      <c r="C551" s="24"/>
      <c r="D551" s="24">
        <v>0</v>
      </c>
      <c r="E551" s="24"/>
      <c r="F551" s="24">
        <f t="shared" si="1423"/>
        <v>0</v>
      </c>
      <c r="G551" s="63"/>
      <c r="H551" s="24"/>
      <c r="I551" s="24">
        <v>0</v>
      </c>
      <c r="J551" s="24"/>
      <c r="K551" s="24">
        <f t="shared" si="1424"/>
        <v>0</v>
      </c>
      <c r="L551" s="63"/>
      <c r="M551" s="24">
        <f t="shared" ref="M551:N551" si="1465">INDEX($C551:$E551,1,MATCH(M$8,$C$8:$E$8,0))-INDEX($H551:$J551,1,MATCH(M$8,$H$8:$J$8,0))</f>
        <v>0</v>
      </c>
      <c r="N551" s="24">
        <f t="shared" si="1465"/>
        <v>0</v>
      </c>
      <c r="O551" s="24"/>
      <c r="P551" s="24">
        <f t="shared" si="1426"/>
        <v>0</v>
      </c>
      <c r="Q551" s="63"/>
      <c r="R551" s="24"/>
      <c r="S551" s="24">
        <v>0</v>
      </c>
      <c r="T551" s="24"/>
      <c r="U551" s="24">
        <f t="shared" si="1427"/>
        <v>0</v>
      </c>
      <c r="V551" s="63"/>
      <c r="W551" s="24"/>
      <c r="X551" s="24">
        <v>0</v>
      </c>
      <c r="Y551" s="24"/>
      <c r="Z551" s="24">
        <f t="shared" si="1428"/>
        <v>0</v>
      </c>
      <c r="AA551" s="63"/>
      <c r="AB551" s="24">
        <f t="shared" ref="AB551:AC551" si="1466">INDEX($R551:$T551,1,MATCH(AB$8,$R$8:$T$8,0))-INDEX($W551:$Y551,1,MATCH(AB$8,$W$8:$Y$8,0))</f>
        <v>0</v>
      </c>
      <c r="AC551" s="24">
        <f t="shared" si="1466"/>
        <v>0</v>
      </c>
      <c r="AD551" s="24"/>
      <c r="AE551" s="24">
        <f t="shared" si="1430"/>
        <v>0</v>
      </c>
      <c r="AF551" s="63"/>
      <c r="AG551" s="24"/>
      <c r="AH551" s="24">
        <v>0</v>
      </c>
      <c r="AI551" s="24"/>
      <c r="AJ551" s="24">
        <f t="shared" si="1431"/>
        <v>0</v>
      </c>
      <c r="AK551" s="63"/>
      <c r="AL551" s="24"/>
      <c r="AM551" s="24">
        <v>0</v>
      </c>
      <c r="AN551" s="24"/>
      <c r="AO551" s="24">
        <f t="shared" si="1432"/>
        <v>0</v>
      </c>
      <c r="AP551" s="63"/>
      <c r="AQ551" s="24"/>
      <c r="AR551" s="24">
        <v>0</v>
      </c>
      <c r="AS551" s="24"/>
      <c r="AT551" s="24">
        <f t="shared" si="1433"/>
        <v>0</v>
      </c>
      <c r="AU551" s="63"/>
      <c r="AV551" s="24"/>
      <c r="AW551" s="24">
        <v>0</v>
      </c>
      <c r="AX551" s="36"/>
      <c r="AY551" s="24">
        <f t="shared" si="1434"/>
        <v>0</v>
      </c>
      <c r="AZ551" s="64"/>
    </row>
    <row r="552" spans="1:52" ht="12" hidden="1" customHeight="1" x14ac:dyDescent="0.3">
      <c r="A552" s="50">
        <v>516</v>
      </c>
      <c r="B552" s="50" t="s">
        <v>568</v>
      </c>
      <c r="C552" s="24"/>
      <c r="D552" s="24">
        <v>0</v>
      </c>
      <c r="E552" s="24"/>
      <c r="F552" s="24">
        <f t="shared" si="1423"/>
        <v>0</v>
      </c>
      <c r="G552" s="63"/>
      <c r="H552" s="24"/>
      <c r="I552" s="24">
        <v>0</v>
      </c>
      <c r="J552" s="24"/>
      <c r="K552" s="24">
        <f t="shared" si="1424"/>
        <v>0</v>
      </c>
      <c r="L552" s="63"/>
      <c r="M552" s="24">
        <f t="shared" ref="M552:N552" si="1467">INDEX($C552:$E552,1,MATCH(M$8,$C$8:$E$8,0))-INDEX($H552:$J552,1,MATCH(M$8,$H$8:$J$8,0))</f>
        <v>0</v>
      </c>
      <c r="N552" s="24">
        <f t="shared" si="1467"/>
        <v>0</v>
      </c>
      <c r="O552" s="24"/>
      <c r="P552" s="24">
        <f t="shared" si="1426"/>
        <v>0</v>
      </c>
      <c r="Q552" s="63"/>
      <c r="R552" s="24"/>
      <c r="S552" s="24">
        <v>0</v>
      </c>
      <c r="T552" s="24"/>
      <c r="U552" s="24">
        <f t="shared" si="1427"/>
        <v>0</v>
      </c>
      <c r="V552" s="63"/>
      <c r="W552" s="24"/>
      <c r="X552" s="24">
        <v>0</v>
      </c>
      <c r="Y552" s="24"/>
      <c r="Z552" s="24">
        <f t="shared" si="1428"/>
        <v>0</v>
      </c>
      <c r="AA552" s="63"/>
      <c r="AB552" s="24">
        <f t="shared" ref="AB552:AC552" si="1468">INDEX($R552:$T552,1,MATCH(AB$8,$R$8:$T$8,0))-INDEX($W552:$Y552,1,MATCH(AB$8,$W$8:$Y$8,0))</f>
        <v>0</v>
      </c>
      <c r="AC552" s="24">
        <f t="shared" si="1468"/>
        <v>0</v>
      </c>
      <c r="AD552" s="24"/>
      <c r="AE552" s="24">
        <f t="shared" si="1430"/>
        <v>0</v>
      </c>
      <c r="AF552" s="63"/>
      <c r="AG552" s="24"/>
      <c r="AH552" s="24">
        <v>0</v>
      </c>
      <c r="AI552" s="24"/>
      <c r="AJ552" s="24">
        <f t="shared" si="1431"/>
        <v>0</v>
      </c>
      <c r="AK552" s="63"/>
      <c r="AL552" s="24"/>
      <c r="AM552" s="24">
        <v>0</v>
      </c>
      <c r="AN552" s="24"/>
      <c r="AO552" s="24">
        <f t="shared" si="1432"/>
        <v>0</v>
      </c>
      <c r="AP552" s="63"/>
      <c r="AQ552" s="24"/>
      <c r="AR552" s="24">
        <v>0</v>
      </c>
      <c r="AS552" s="24"/>
      <c r="AT552" s="24">
        <f t="shared" si="1433"/>
        <v>0</v>
      </c>
      <c r="AU552" s="63"/>
      <c r="AV552" s="24"/>
      <c r="AW552" s="24">
        <v>0</v>
      </c>
      <c r="AX552" s="36"/>
      <c r="AY552" s="24">
        <f t="shared" si="1434"/>
        <v>0</v>
      </c>
      <c r="AZ552" s="64"/>
    </row>
    <row r="553" spans="1:52" ht="12" hidden="1" customHeight="1" x14ac:dyDescent="0.3">
      <c r="A553" s="50">
        <v>520</v>
      </c>
      <c r="B553" s="50" t="s">
        <v>569</v>
      </c>
      <c r="C553" s="24"/>
      <c r="D553" s="24">
        <v>0</v>
      </c>
      <c r="E553" s="24"/>
      <c r="F553" s="24">
        <f t="shared" si="1423"/>
        <v>0</v>
      </c>
      <c r="G553" s="63"/>
      <c r="H553" s="24"/>
      <c r="I553" s="24">
        <v>0</v>
      </c>
      <c r="J553" s="24"/>
      <c r="K553" s="24">
        <f t="shared" si="1424"/>
        <v>0</v>
      </c>
      <c r="L553" s="63"/>
      <c r="M553" s="24">
        <f t="shared" ref="M553:N553" si="1469">INDEX($C553:$E553,1,MATCH(M$8,$C$8:$E$8,0))-INDEX($H553:$J553,1,MATCH(M$8,$H$8:$J$8,0))</f>
        <v>0</v>
      </c>
      <c r="N553" s="24">
        <f t="shared" si="1469"/>
        <v>0</v>
      </c>
      <c r="O553" s="24"/>
      <c r="P553" s="24">
        <f t="shared" si="1426"/>
        <v>0</v>
      </c>
      <c r="Q553" s="63"/>
      <c r="R553" s="24"/>
      <c r="S553" s="24">
        <v>0</v>
      </c>
      <c r="T553" s="24"/>
      <c r="U553" s="24">
        <f t="shared" si="1427"/>
        <v>0</v>
      </c>
      <c r="V553" s="63"/>
      <c r="W553" s="24"/>
      <c r="X553" s="24">
        <v>0</v>
      </c>
      <c r="Y553" s="24"/>
      <c r="Z553" s="24">
        <f t="shared" si="1428"/>
        <v>0</v>
      </c>
      <c r="AA553" s="63"/>
      <c r="AB553" s="24">
        <f t="shared" ref="AB553:AC553" si="1470">INDEX($R553:$T553,1,MATCH(AB$8,$R$8:$T$8,0))-INDEX($W553:$Y553,1,MATCH(AB$8,$W$8:$Y$8,0))</f>
        <v>0</v>
      </c>
      <c r="AC553" s="24">
        <f t="shared" si="1470"/>
        <v>0</v>
      </c>
      <c r="AD553" s="24"/>
      <c r="AE553" s="24">
        <f t="shared" si="1430"/>
        <v>0</v>
      </c>
      <c r="AF553" s="63"/>
      <c r="AG553" s="24"/>
      <c r="AH553" s="24">
        <v>0</v>
      </c>
      <c r="AI553" s="24"/>
      <c r="AJ553" s="24">
        <f t="shared" si="1431"/>
        <v>0</v>
      </c>
      <c r="AK553" s="63"/>
      <c r="AL553" s="24"/>
      <c r="AM553" s="24">
        <v>0</v>
      </c>
      <c r="AN553" s="24"/>
      <c r="AO553" s="24">
        <f t="shared" si="1432"/>
        <v>0</v>
      </c>
      <c r="AP553" s="63"/>
      <c r="AQ553" s="24"/>
      <c r="AR553" s="24">
        <v>0</v>
      </c>
      <c r="AS553" s="24"/>
      <c r="AT553" s="24">
        <f t="shared" si="1433"/>
        <v>0</v>
      </c>
      <c r="AU553" s="63"/>
      <c r="AV553" s="24"/>
      <c r="AW553" s="24">
        <v>0</v>
      </c>
      <c r="AX553" s="36"/>
      <c r="AY553" s="24">
        <f t="shared" si="1434"/>
        <v>0</v>
      </c>
      <c r="AZ553" s="64"/>
    </row>
    <row r="554" spans="1:52" ht="12" hidden="1" customHeight="1" x14ac:dyDescent="0.3">
      <c r="A554" s="50">
        <v>524</v>
      </c>
      <c r="B554" s="50" t="s">
        <v>570</v>
      </c>
      <c r="C554" s="24"/>
      <c r="D554" s="24">
        <v>0</v>
      </c>
      <c r="E554" s="24"/>
      <c r="F554" s="24">
        <f t="shared" si="1423"/>
        <v>0</v>
      </c>
      <c r="G554" s="63"/>
      <c r="H554" s="24"/>
      <c r="I554" s="24">
        <v>0</v>
      </c>
      <c r="J554" s="24"/>
      <c r="K554" s="24">
        <f t="shared" si="1424"/>
        <v>0</v>
      </c>
      <c r="L554" s="63"/>
      <c r="M554" s="24">
        <f t="shared" ref="M554:N554" si="1471">INDEX($C554:$E554,1,MATCH(M$8,$C$8:$E$8,0))-INDEX($H554:$J554,1,MATCH(M$8,$H$8:$J$8,0))</f>
        <v>0</v>
      </c>
      <c r="N554" s="24">
        <f t="shared" si="1471"/>
        <v>0</v>
      </c>
      <c r="O554" s="24"/>
      <c r="P554" s="24">
        <f t="shared" si="1426"/>
        <v>0</v>
      </c>
      <c r="Q554" s="63"/>
      <c r="R554" s="24"/>
      <c r="S554" s="24">
        <v>0</v>
      </c>
      <c r="T554" s="24"/>
      <c r="U554" s="24">
        <f t="shared" si="1427"/>
        <v>0</v>
      </c>
      <c r="V554" s="63"/>
      <c r="W554" s="24"/>
      <c r="X554" s="24">
        <v>0</v>
      </c>
      <c r="Y554" s="24"/>
      <c r="Z554" s="24">
        <f t="shared" si="1428"/>
        <v>0</v>
      </c>
      <c r="AA554" s="63"/>
      <c r="AB554" s="24">
        <f t="shared" ref="AB554:AC554" si="1472">INDEX($R554:$T554,1,MATCH(AB$8,$R$8:$T$8,0))-INDEX($W554:$Y554,1,MATCH(AB$8,$W$8:$Y$8,0))</f>
        <v>0</v>
      </c>
      <c r="AC554" s="24">
        <f t="shared" si="1472"/>
        <v>0</v>
      </c>
      <c r="AD554" s="24"/>
      <c r="AE554" s="24">
        <f t="shared" si="1430"/>
        <v>0</v>
      </c>
      <c r="AF554" s="63"/>
      <c r="AG554" s="24"/>
      <c r="AH554" s="24">
        <v>0</v>
      </c>
      <c r="AI554" s="24"/>
      <c r="AJ554" s="24">
        <f t="shared" si="1431"/>
        <v>0</v>
      </c>
      <c r="AK554" s="63"/>
      <c r="AL554" s="24"/>
      <c r="AM554" s="24">
        <v>0</v>
      </c>
      <c r="AN554" s="24"/>
      <c r="AO554" s="24">
        <f t="shared" si="1432"/>
        <v>0</v>
      </c>
      <c r="AP554" s="63"/>
      <c r="AQ554" s="24"/>
      <c r="AR554" s="24">
        <v>0</v>
      </c>
      <c r="AS554" s="24"/>
      <c r="AT554" s="24">
        <f t="shared" si="1433"/>
        <v>0</v>
      </c>
      <c r="AU554" s="63"/>
      <c r="AV554" s="24"/>
      <c r="AW554" s="24">
        <v>0</v>
      </c>
      <c r="AX554" s="36"/>
      <c r="AY554" s="24">
        <f t="shared" si="1434"/>
        <v>0</v>
      </c>
      <c r="AZ554" s="64"/>
    </row>
    <row r="555" spans="1:52" ht="12" hidden="1" customHeight="1" x14ac:dyDescent="0.3">
      <c r="A555" s="50">
        <v>524.1</v>
      </c>
      <c r="B555" s="50" t="s">
        <v>571</v>
      </c>
      <c r="C555" s="24"/>
      <c r="D555" s="24">
        <v>0</v>
      </c>
      <c r="E555" s="24"/>
      <c r="F555" s="24">
        <f t="shared" si="1423"/>
        <v>0</v>
      </c>
      <c r="G555" s="63"/>
      <c r="H555" s="24"/>
      <c r="I555" s="24">
        <v>0</v>
      </c>
      <c r="J555" s="24"/>
      <c r="K555" s="24">
        <f t="shared" si="1424"/>
        <v>0</v>
      </c>
      <c r="L555" s="63"/>
      <c r="M555" s="24">
        <f t="shared" ref="M555:N555" si="1473">INDEX($C555:$E555,1,MATCH(M$8,$C$8:$E$8,0))-INDEX($H555:$J555,1,MATCH(M$8,$H$8:$J$8,0))</f>
        <v>0</v>
      </c>
      <c r="N555" s="24">
        <f t="shared" si="1473"/>
        <v>0</v>
      </c>
      <c r="O555" s="24"/>
      <c r="P555" s="24">
        <f t="shared" si="1426"/>
        <v>0</v>
      </c>
      <c r="Q555" s="63"/>
      <c r="R555" s="24"/>
      <c r="S555" s="24">
        <v>0</v>
      </c>
      <c r="T555" s="24"/>
      <c r="U555" s="24">
        <f t="shared" si="1427"/>
        <v>0</v>
      </c>
      <c r="V555" s="63"/>
      <c r="W555" s="24"/>
      <c r="X555" s="24">
        <v>0</v>
      </c>
      <c r="Y555" s="24"/>
      <c r="Z555" s="24">
        <f t="shared" si="1428"/>
        <v>0</v>
      </c>
      <c r="AA555" s="63"/>
      <c r="AB555" s="24">
        <f t="shared" ref="AB555:AC555" si="1474">INDEX($R555:$T555,1,MATCH(AB$8,$R$8:$T$8,0))-INDEX($W555:$Y555,1,MATCH(AB$8,$W$8:$Y$8,0))</f>
        <v>0</v>
      </c>
      <c r="AC555" s="24">
        <f t="shared" si="1474"/>
        <v>0</v>
      </c>
      <c r="AD555" s="24"/>
      <c r="AE555" s="24">
        <f t="shared" si="1430"/>
        <v>0</v>
      </c>
      <c r="AF555" s="63"/>
      <c r="AG555" s="24"/>
      <c r="AH555" s="24">
        <v>0</v>
      </c>
      <c r="AI555" s="24"/>
      <c r="AJ555" s="24">
        <f t="shared" si="1431"/>
        <v>0</v>
      </c>
      <c r="AK555" s="63"/>
      <c r="AL555" s="24"/>
      <c r="AM555" s="24">
        <v>0</v>
      </c>
      <c r="AN555" s="24"/>
      <c r="AO555" s="24">
        <f t="shared" si="1432"/>
        <v>0</v>
      </c>
      <c r="AP555" s="63"/>
      <c r="AQ555" s="24"/>
      <c r="AR555" s="24">
        <v>0</v>
      </c>
      <c r="AS555" s="24"/>
      <c r="AT555" s="24">
        <f t="shared" si="1433"/>
        <v>0</v>
      </c>
      <c r="AU555" s="63"/>
      <c r="AV555" s="24"/>
      <c r="AW555" s="24">
        <v>0</v>
      </c>
      <c r="AX555" s="36"/>
      <c r="AY555" s="24">
        <f t="shared" si="1434"/>
        <v>0</v>
      </c>
      <c r="AZ555" s="64"/>
    </row>
    <row r="556" spans="1:52" ht="12" hidden="1" customHeight="1" x14ac:dyDescent="0.3">
      <c r="A556" s="50">
        <v>530</v>
      </c>
      <c r="B556" s="50" t="s">
        <v>572</v>
      </c>
      <c r="C556" s="24"/>
      <c r="D556" s="24">
        <v>0</v>
      </c>
      <c r="E556" s="24"/>
      <c r="F556" s="24">
        <f t="shared" si="1423"/>
        <v>0</v>
      </c>
      <c r="G556" s="63"/>
      <c r="H556" s="24"/>
      <c r="I556" s="24">
        <v>0</v>
      </c>
      <c r="J556" s="24"/>
      <c r="K556" s="24">
        <f t="shared" si="1424"/>
        <v>0</v>
      </c>
      <c r="L556" s="63"/>
      <c r="M556" s="24">
        <f t="shared" ref="M556:N556" si="1475">INDEX($C556:$E556,1,MATCH(M$8,$C$8:$E$8,0))-INDEX($H556:$J556,1,MATCH(M$8,$H$8:$J$8,0))</f>
        <v>0</v>
      </c>
      <c r="N556" s="24">
        <f t="shared" si="1475"/>
        <v>0</v>
      </c>
      <c r="O556" s="24"/>
      <c r="P556" s="24">
        <f t="shared" si="1426"/>
        <v>0</v>
      </c>
      <c r="Q556" s="63"/>
      <c r="R556" s="24"/>
      <c r="S556" s="24">
        <v>0</v>
      </c>
      <c r="T556" s="24"/>
      <c r="U556" s="24">
        <f t="shared" si="1427"/>
        <v>0</v>
      </c>
      <c r="V556" s="63"/>
      <c r="W556" s="24"/>
      <c r="X556" s="24">
        <v>0</v>
      </c>
      <c r="Y556" s="24"/>
      <c r="Z556" s="24">
        <f t="shared" si="1428"/>
        <v>0</v>
      </c>
      <c r="AA556" s="63"/>
      <c r="AB556" s="24">
        <f t="shared" ref="AB556:AC556" si="1476">INDEX($R556:$T556,1,MATCH(AB$8,$R$8:$T$8,0))-INDEX($W556:$Y556,1,MATCH(AB$8,$W$8:$Y$8,0))</f>
        <v>0</v>
      </c>
      <c r="AC556" s="24">
        <f t="shared" si="1476"/>
        <v>0</v>
      </c>
      <c r="AD556" s="24"/>
      <c r="AE556" s="24">
        <f t="shared" si="1430"/>
        <v>0</v>
      </c>
      <c r="AF556" s="63"/>
      <c r="AG556" s="24"/>
      <c r="AH556" s="24">
        <v>0</v>
      </c>
      <c r="AI556" s="24"/>
      <c r="AJ556" s="24">
        <f t="shared" si="1431"/>
        <v>0</v>
      </c>
      <c r="AK556" s="63"/>
      <c r="AL556" s="24"/>
      <c r="AM556" s="24">
        <v>0</v>
      </c>
      <c r="AN556" s="24"/>
      <c r="AO556" s="24">
        <f t="shared" si="1432"/>
        <v>0</v>
      </c>
      <c r="AP556" s="63"/>
      <c r="AQ556" s="24"/>
      <c r="AR556" s="24">
        <v>0</v>
      </c>
      <c r="AS556" s="24"/>
      <c r="AT556" s="24">
        <f t="shared" si="1433"/>
        <v>0</v>
      </c>
      <c r="AU556" s="63"/>
      <c r="AV556" s="24"/>
      <c r="AW556" s="24">
        <v>0</v>
      </c>
      <c r="AX556" s="36"/>
      <c r="AY556" s="24">
        <f t="shared" si="1434"/>
        <v>0</v>
      </c>
      <c r="AZ556" s="64"/>
    </row>
    <row r="557" spans="1:52" ht="12" hidden="1" customHeight="1" x14ac:dyDescent="0.3">
      <c r="A557" s="50">
        <v>533</v>
      </c>
      <c r="B557" s="50" t="s">
        <v>573</v>
      </c>
      <c r="C557" s="24"/>
      <c r="D557" s="24">
        <v>0</v>
      </c>
      <c r="E557" s="24"/>
      <c r="F557" s="24">
        <f t="shared" si="1423"/>
        <v>0</v>
      </c>
      <c r="G557" s="63"/>
      <c r="H557" s="24"/>
      <c r="I557" s="24">
        <v>0</v>
      </c>
      <c r="J557" s="24"/>
      <c r="K557" s="24">
        <f t="shared" si="1424"/>
        <v>0</v>
      </c>
      <c r="L557" s="63"/>
      <c r="M557" s="24">
        <f t="shared" ref="M557:N557" si="1477">INDEX($C557:$E557,1,MATCH(M$8,$C$8:$E$8,0))-INDEX($H557:$J557,1,MATCH(M$8,$H$8:$J$8,0))</f>
        <v>0</v>
      </c>
      <c r="N557" s="24">
        <f t="shared" si="1477"/>
        <v>0</v>
      </c>
      <c r="O557" s="24"/>
      <c r="P557" s="24">
        <f t="shared" si="1426"/>
        <v>0</v>
      </c>
      <c r="Q557" s="63"/>
      <c r="R557" s="24"/>
      <c r="S557" s="24">
        <v>0</v>
      </c>
      <c r="T557" s="24"/>
      <c r="U557" s="24">
        <f t="shared" si="1427"/>
        <v>0</v>
      </c>
      <c r="V557" s="63"/>
      <c r="W557" s="24"/>
      <c r="X557" s="24">
        <v>0</v>
      </c>
      <c r="Y557" s="24"/>
      <c r="Z557" s="24">
        <f t="shared" si="1428"/>
        <v>0</v>
      </c>
      <c r="AA557" s="63"/>
      <c r="AB557" s="24">
        <f t="shared" ref="AB557:AC557" si="1478">INDEX($R557:$T557,1,MATCH(AB$8,$R$8:$T$8,0))-INDEX($W557:$Y557,1,MATCH(AB$8,$W$8:$Y$8,0))</f>
        <v>0</v>
      </c>
      <c r="AC557" s="24">
        <f t="shared" si="1478"/>
        <v>0</v>
      </c>
      <c r="AD557" s="24"/>
      <c r="AE557" s="24">
        <f t="shared" si="1430"/>
        <v>0</v>
      </c>
      <c r="AF557" s="63"/>
      <c r="AG557" s="24"/>
      <c r="AH557" s="24">
        <v>0</v>
      </c>
      <c r="AI557" s="24"/>
      <c r="AJ557" s="24">
        <f t="shared" si="1431"/>
        <v>0</v>
      </c>
      <c r="AK557" s="63"/>
      <c r="AL557" s="24"/>
      <c r="AM557" s="24">
        <v>0</v>
      </c>
      <c r="AN557" s="24"/>
      <c r="AO557" s="24">
        <f t="shared" si="1432"/>
        <v>0</v>
      </c>
      <c r="AP557" s="63"/>
      <c r="AQ557" s="24"/>
      <c r="AR557" s="24">
        <v>0</v>
      </c>
      <c r="AS557" s="24"/>
      <c r="AT557" s="24">
        <f t="shared" si="1433"/>
        <v>0</v>
      </c>
      <c r="AU557" s="63"/>
      <c r="AV557" s="24"/>
      <c r="AW557" s="24">
        <v>0</v>
      </c>
      <c r="AX557" s="36"/>
      <c r="AY557" s="24">
        <f t="shared" si="1434"/>
        <v>0</v>
      </c>
      <c r="AZ557" s="64"/>
    </row>
    <row r="558" spans="1:52" ht="12" hidden="1" customHeight="1" x14ac:dyDescent="0.3">
      <c r="A558" s="50">
        <v>534</v>
      </c>
      <c r="B558" s="50" t="s">
        <v>574</v>
      </c>
      <c r="C558" s="24"/>
      <c r="D558" s="24">
        <v>0</v>
      </c>
      <c r="E558" s="24"/>
      <c r="F558" s="24">
        <f t="shared" si="1423"/>
        <v>0</v>
      </c>
      <c r="G558" s="63"/>
      <c r="H558" s="24"/>
      <c r="I558" s="24">
        <v>0</v>
      </c>
      <c r="J558" s="24"/>
      <c r="K558" s="24">
        <f t="shared" si="1424"/>
        <v>0</v>
      </c>
      <c r="L558" s="63"/>
      <c r="M558" s="24">
        <f t="shared" ref="M558:N558" si="1479">INDEX($C558:$E558,1,MATCH(M$8,$C$8:$E$8,0))-INDEX($H558:$J558,1,MATCH(M$8,$H$8:$J$8,0))</f>
        <v>0</v>
      </c>
      <c r="N558" s="24">
        <f t="shared" si="1479"/>
        <v>0</v>
      </c>
      <c r="O558" s="24"/>
      <c r="P558" s="24">
        <f t="shared" si="1426"/>
        <v>0</v>
      </c>
      <c r="Q558" s="63"/>
      <c r="R558" s="24"/>
      <c r="S558" s="24">
        <v>0</v>
      </c>
      <c r="T558" s="24"/>
      <c r="U558" s="24">
        <f t="shared" si="1427"/>
        <v>0</v>
      </c>
      <c r="V558" s="63"/>
      <c r="W558" s="24"/>
      <c r="X558" s="24">
        <v>0</v>
      </c>
      <c r="Y558" s="24"/>
      <c r="Z558" s="24">
        <f t="shared" si="1428"/>
        <v>0</v>
      </c>
      <c r="AA558" s="63"/>
      <c r="AB558" s="24">
        <f t="shared" ref="AB558:AC558" si="1480">INDEX($R558:$T558,1,MATCH(AB$8,$R$8:$T$8,0))-INDEX($W558:$Y558,1,MATCH(AB$8,$W$8:$Y$8,0))</f>
        <v>0</v>
      </c>
      <c r="AC558" s="24">
        <f t="shared" si="1480"/>
        <v>0</v>
      </c>
      <c r="AD558" s="24"/>
      <c r="AE558" s="24">
        <f t="shared" si="1430"/>
        <v>0</v>
      </c>
      <c r="AF558" s="63"/>
      <c r="AG558" s="24"/>
      <c r="AH558" s="24">
        <v>0</v>
      </c>
      <c r="AI558" s="24"/>
      <c r="AJ558" s="24">
        <f t="shared" si="1431"/>
        <v>0</v>
      </c>
      <c r="AK558" s="63"/>
      <c r="AL558" s="24"/>
      <c r="AM558" s="24">
        <v>0</v>
      </c>
      <c r="AN558" s="24"/>
      <c r="AO558" s="24">
        <f t="shared" si="1432"/>
        <v>0</v>
      </c>
      <c r="AP558" s="63"/>
      <c r="AQ558" s="24"/>
      <c r="AR558" s="24">
        <v>0</v>
      </c>
      <c r="AS558" s="24"/>
      <c r="AT558" s="24">
        <f t="shared" si="1433"/>
        <v>0</v>
      </c>
      <c r="AU558" s="63"/>
      <c r="AV558" s="24"/>
      <c r="AW558" s="24">
        <v>0</v>
      </c>
      <c r="AX558" s="36"/>
      <c r="AY558" s="24">
        <f t="shared" si="1434"/>
        <v>0</v>
      </c>
      <c r="AZ558" s="64"/>
    </row>
    <row r="559" spans="1:52" ht="12" hidden="1" customHeight="1" x14ac:dyDescent="0.3">
      <c r="A559" s="50">
        <v>535</v>
      </c>
      <c r="B559" s="50" t="s">
        <v>575</v>
      </c>
      <c r="C559" s="24"/>
      <c r="D559" s="24">
        <v>0</v>
      </c>
      <c r="E559" s="24"/>
      <c r="F559" s="24">
        <f t="shared" si="1423"/>
        <v>0</v>
      </c>
      <c r="G559" s="63"/>
      <c r="H559" s="24"/>
      <c r="I559" s="24">
        <v>0</v>
      </c>
      <c r="J559" s="24"/>
      <c r="K559" s="24">
        <f t="shared" si="1424"/>
        <v>0</v>
      </c>
      <c r="L559" s="63"/>
      <c r="M559" s="24">
        <f t="shared" ref="M559:N559" si="1481">INDEX($C559:$E559,1,MATCH(M$8,$C$8:$E$8,0))-INDEX($H559:$J559,1,MATCH(M$8,$H$8:$J$8,0))</f>
        <v>0</v>
      </c>
      <c r="N559" s="24">
        <f t="shared" si="1481"/>
        <v>0</v>
      </c>
      <c r="O559" s="24"/>
      <c r="P559" s="24">
        <f t="shared" si="1426"/>
        <v>0</v>
      </c>
      <c r="Q559" s="63"/>
      <c r="R559" s="24"/>
      <c r="S559" s="24">
        <v>0</v>
      </c>
      <c r="T559" s="24"/>
      <c r="U559" s="24">
        <f t="shared" si="1427"/>
        <v>0</v>
      </c>
      <c r="V559" s="63"/>
      <c r="W559" s="24"/>
      <c r="X559" s="24">
        <v>0</v>
      </c>
      <c r="Y559" s="24"/>
      <c r="Z559" s="24">
        <f t="shared" si="1428"/>
        <v>0</v>
      </c>
      <c r="AA559" s="63"/>
      <c r="AB559" s="24">
        <f t="shared" ref="AB559:AC559" si="1482">INDEX($R559:$T559,1,MATCH(AB$8,$R$8:$T$8,0))-INDEX($W559:$Y559,1,MATCH(AB$8,$W$8:$Y$8,0))</f>
        <v>0</v>
      </c>
      <c r="AC559" s="24">
        <f t="shared" si="1482"/>
        <v>0</v>
      </c>
      <c r="AD559" s="24"/>
      <c r="AE559" s="24">
        <f t="shared" si="1430"/>
        <v>0</v>
      </c>
      <c r="AF559" s="63"/>
      <c r="AG559" s="24"/>
      <c r="AH559" s="24">
        <v>0</v>
      </c>
      <c r="AI559" s="24"/>
      <c r="AJ559" s="24">
        <f t="shared" si="1431"/>
        <v>0</v>
      </c>
      <c r="AK559" s="63"/>
      <c r="AL559" s="24"/>
      <c r="AM559" s="24">
        <v>0</v>
      </c>
      <c r="AN559" s="24"/>
      <c r="AO559" s="24">
        <f t="shared" si="1432"/>
        <v>0</v>
      </c>
      <c r="AP559" s="63"/>
      <c r="AQ559" s="24"/>
      <c r="AR559" s="24">
        <v>0</v>
      </c>
      <c r="AS559" s="24"/>
      <c r="AT559" s="24">
        <f t="shared" si="1433"/>
        <v>0</v>
      </c>
      <c r="AU559" s="63"/>
      <c r="AV559" s="24"/>
      <c r="AW559" s="24">
        <v>0</v>
      </c>
      <c r="AX559" s="36"/>
      <c r="AY559" s="24">
        <f t="shared" si="1434"/>
        <v>0</v>
      </c>
      <c r="AZ559" s="64"/>
    </row>
    <row r="560" spans="1:52" ht="12" hidden="1" customHeight="1" x14ac:dyDescent="0.3">
      <c r="A560" s="50">
        <v>558</v>
      </c>
      <c r="B560" s="50" t="s">
        <v>576</v>
      </c>
      <c r="C560" s="24"/>
      <c r="D560" s="24">
        <v>0</v>
      </c>
      <c r="E560" s="24"/>
      <c r="F560" s="24">
        <f t="shared" si="1423"/>
        <v>0</v>
      </c>
      <c r="G560" s="63"/>
      <c r="H560" s="24"/>
      <c r="I560" s="24">
        <v>0</v>
      </c>
      <c r="J560" s="24"/>
      <c r="K560" s="24">
        <f t="shared" si="1424"/>
        <v>0</v>
      </c>
      <c r="L560" s="63"/>
      <c r="M560" s="24">
        <f t="shared" ref="M560:N560" si="1483">INDEX($C560:$E560,1,MATCH(M$8,$C$8:$E$8,0))-INDEX($H560:$J560,1,MATCH(M$8,$H$8:$J$8,0))</f>
        <v>0</v>
      </c>
      <c r="N560" s="24">
        <f t="shared" si="1483"/>
        <v>0</v>
      </c>
      <c r="O560" s="24"/>
      <c r="P560" s="24">
        <f t="shared" si="1426"/>
        <v>0</v>
      </c>
      <c r="Q560" s="63"/>
      <c r="R560" s="24"/>
      <c r="S560" s="24">
        <v>0</v>
      </c>
      <c r="T560" s="24"/>
      <c r="U560" s="24">
        <f t="shared" si="1427"/>
        <v>0</v>
      </c>
      <c r="V560" s="63"/>
      <c r="W560" s="24"/>
      <c r="X560" s="24">
        <v>0</v>
      </c>
      <c r="Y560" s="24"/>
      <c r="Z560" s="24">
        <f t="shared" si="1428"/>
        <v>0</v>
      </c>
      <c r="AA560" s="63"/>
      <c r="AB560" s="24">
        <f t="shared" ref="AB560:AC560" si="1484">INDEX($R560:$T560,1,MATCH(AB$8,$R$8:$T$8,0))-INDEX($W560:$Y560,1,MATCH(AB$8,$W$8:$Y$8,0))</f>
        <v>0</v>
      </c>
      <c r="AC560" s="24">
        <f t="shared" si="1484"/>
        <v>0</v>
      </c>
      <c r="AD560" s="24"/>
      <c r="AE560" s="24">
        <f t="shared" si="1430"/>
        <v>0</v>
      </c>
      <c r="AF560" s="63"/>
      <c r="AG560" s="24"/>
      <c r="AH560" s="24">
        <v>0</v>
      </c>
      <c r="AI560" s="24"/>
      <c r="AJ560" s="24">
        <f t="shared" si="1431"/>
        <v>0</v>
      </c>
      <c r="AK560" s="63"/>
      <c r="AL560" s="24"/>
      <c r="AM560" s="24">
        <v>0</v>
      </c>
      <c r="AN560" s="24"/>
      <c r="AO560" s="24">
        <f t="shared" si="1432"/>
        <v>0</v>
      </c>
      <c r="AP560" s="63"/>
      <c r="AQ560" s="24"/>
      <c r="AR560" s="24">
        <v>0</v>
      </c>
      <c r="AS560" s="24"/>
      <c r="AT560" s="24">
        <f t="shared" si="1433"/>
        <v>0</v>
      </c>
      <c r="AU560" s="63"/>
      <c r="AV560" s="24"/>
      <c r="AW560" s="24">
        <v>0</v>
      </c>
      <c r="AX560" s="36"/>
      <c r="AY560" s="24">
        <f t="shared" si="1434"/>
        <v>0</v>
      </c>
      <c r="AZ560" s="64"/>
    </row>
    <row r="561" spans="1:52" ht="12" hidden="1" customHeight="1" x14ac:dyDescent="0.3">
      <c r="A561" s="50">
        <v>590</v>
      </c>
      <c r="B561" s="50" t="s">
        <v>577</v>
      </c>
      <c r="C561" s="24"/>
      <c r="D561" s="24">
        <v>0</v>
      </c>
      <c r="E561" s="24"/>
      <c r="F561" s="24">
        <f t="shared" si="1423"/>
        <v>0</v>
      </c>
      <c r="G561" s="63"/>
      <c r="H561" s="24"/>
      <c r="I561" s="24">
        <v>0</v>
      </c>
      <c r="J561" s="24"/>
      <c r="K561" s="24">
        <f t="shared" si="1424"/>
        <v>0</v>
      </c>
      <c r="L561" s="63"/>
      <c r="M561" s="24">
        <f t="shared" ref="M561:N561" si="1485">INDEX($C561:$E561,1,MATCH(M$8,$C$8:$E$8,0))-INDEX($H561:$J561,1,MATCH(M$8,$H$8:$J$8,0))</f>
        <v>0</v>
      </c>
      <c r="N561" s="24">
        <f t="shared" si="1485"/>
        <v>0</v>
      </c>
      <c r="O561" s="24"/>
      <c r="P561" s="24">
        <f t="shared" si="1426"/>
        <v>0</v>
      </c>
      <c r="Q561" s="63"/>
      <c r="R561" s="24"/>
      <c r="S561" s="24">
        <v>0</v>
      </c>
      <c r="T561" s="24"/>
      <c r="U561" s="24">
        <f t="shared" si="1427"/>
        <v>0</v>
      </c>
      <c r="V561" s="63"/>
      <c r="W561" s="24"/>
      <c r="X561" s="24">
        <v>0</v>
      </c>
      <c r="Y561" s="24"/>
      <c r="Z561" s="24">
        <f t="shared" si="1428"/>
        <v>0</v>
      </c>
      <c r="AA561" s="63"/>
      <c r="AB561" s="24">
        <f t="shared" ref="AB561:AC561" si="1486">INDEX($R561:$T561,1,MATCH(AB$8,$R$8:$T$8,0))-INDEX($W561:$Y561,1,MATCH(AB$8,$W$8:$Y$8,0))</f>
        <v>0</v>
      </c>
      <c r="AC561" s="24">
        <f t="shared" si="1486"/>
        <v>0</v>
      </c>
      <c r="AD561" s="24"/>
      <c r="AE561" s="24">
        <f t="shared" si="1430"/>
        <v>0</v>
      </c>
      <c r="AF561" s="63"/>
      <c r="AG561" s="24"/>
      <c r="AH561" s="24">
        <v>0</v>
      </c>
      <c r="AI561" s="24"/>
      <c r="AJ561" s="24">
        <f t="shared" si="1431"/>
        <v>0</v>
      </c>
      <c r="AK561" s="63"/>
      <c r="AL561" s="24"/>
      <c r="AM561" s="24">
        <v>0</v>
      </c>
      <c r="AN561" s="24"/>
      <c r="AO561" s="24">
        <f t="shared" si="1432"/>
        <v>0</v>
      </c>
      <c r="AP561" s="63"/>
      <c r="AQ561" s="24"/>
      <c r="AR561" s="24">
        <v>0</v>
      </c>
      <c r="AS561" s="24"/>
      <c r="AT561" s="24">
        <f t="shared" si="1433"/>
        <v>0</v>
      </c>
      <c r="AU561" s="63"/>
      <c r="AV561" s="24"/>
      <c r="AW561" s="24">
        <v>0</v>
      </c>
      <c r="AX561" s="36"/>
      <c r="AY561" s="24">
        <f t="shared" si="1434"/>
        <v>0</v>
      </c>
      <c r="AZ561" s="64"/>
    </row>
    <row r="562" spans="1:52" ht="12" hidden="1" customHeight="1" x14ac:dyDescent="0.3">
      <c r="A562" s="50">
        <v>599</v>
      </c>
      <c r="B562" s="50" t="s">
        <v>578</v>
      </c>
      <c r="C562" s="24"/>
      <c r="D562" s="24">
        <v>0</v>
      </c>
      <c r="E562" s="24"/>
      <c r="F562" s="24">
        <f t="shared" si="1423"/>
        <v>0</v>
      </c>
      <c r="G562" s="63"/>
      <c r="H562" s="24"/>
      <c r="I562" s="24">
        <v>0</v>
      </c>
      <c r="J562" s="24"/>
      <c r="K562" s="24">
        <f t="shared" si="1424"/>
        <v>0</v>
      </c>
      <c r="L562" s="63"/>
      <c r="M562" s="24">
        <f t="shared" ref="M562:N562" si="1487">INDEX($C562:$E562,1,MATCH(M$8,$C$8:$E$8,0))-INDEX($H562:$J562,1,MATCH(M$8,$H$8:$J$8,0))</f>
        <v>0</v>
      </c>
      <c r="N562" s="24">
        <f t="shared" si="1487"/>
        <v>0</v>
      </c>
      <c r="O562" s="24"/>
      <c r="P562" s="24">
        <f t="shared" si="1426"/>
        <v>0</v>
      </c>
      <c r="Q562" s="63"/>
      <c r="R562" s="24"/>
      <c r="S562" s="24">
        <v>0</v>
      </c>
      <c r="T562" s="24"/>
      <c r="U562" s="24">
        <f t="shared" si="1427"/>
        <v>0</v>
      </c>
      <c r="V562" s="63"/>
      <c r="W562" s="24"/>
      <c r="X562" s="24">
        <v>0</v>
      </c>
      <c r="Y562" s="24"/>
      <c r="Z562" s="24">
        <f t="shared" si="1428"/>
        <v>0</v>
      </c>
      <c r="AA562" s="63"/>
      <c r="AB562" s="24">
        <f t="shared" ref="AB562:AC562" si="1488">INDEX($R562:$T562,1,MATCH(AB$8,$R$8:$T$8,0))-INDEX($W562:$Y562,1,MATCH(AB$8,$W$8:$Y$8,0))</f>
        <v>0</v>
      </c>
      <c r="AC562" s="24">
        <f t="shared" si="1488"/>
        <v>0</v>
      </c>
      <c r="AD562" s="24"/>
      <c r="AE562" s="24">
        <f t="shared" si="1430"/>
        <v>0</v>
      </c>
      <c r="AF562" s="63"/>
      <c r="AG562" s="24"/>
      <c r="AH562" s="24">
        <v>0</v>
      </c>
      <c r="AI562" s="24"/>
      <c r="AJ562" s="24">
        <f t="shared" si="1431"/>
        <v>0</v>
      </c>
      <c r="AK562" s="63"/>
      <c r="AL562" s="24"/>
      <c r="AM562" s="24">
        <v>0</v>
      </c>
      <c r="AN562" s="24"/>
      <c r="AO562" s="24">
        <f t="shared" si="1432"/>
        <v>0</v>
      </c>
      <c r="AP562" s="63"/>
      <c r="AQ562" s="24"/>
      <c r="AR562" s="24">
        <v>0</v>
      </c>
      <c r="AS562" s="24"/>
      <c r="AT562" s="24">
        <f t="shared" si="1433"/>
        <v>0</v>
      </c>
      <c r="AU562" s="63"/>
      <c r="AV562" s="24"/>
      <c r="AW562" s="24">
        <v>0</v>
      </c>
      <c r="AX562" s="36"/>
      <c r="AY562" s="24">
        <f t="shared" si="1434"/>
        <v>0</v>
      </c>
      <c r="AZ562" s="64"/>
    </row>
    <row r="563" spans="1:52" ht="12" hidden="1" customHeight="1" x14ac:dyDescent="0.3">
      <c r="A563" s="50">
        <v>599.1</v>
      </c>
      <c r="B563" s="50" t="s">
        <v>579</v>
      </c>
      <c r="C563" s="24"/>
      <c r="D563" s="24">
        <v>0</v>
      </c>
      <c r="E563" s="24"/>
      <c r="F563" s="24">
        <f t="shared" si="1423"/>
        <v>0</v>
      </c>
      <c r="G563" s="63"/>
      <c r="H563" s="24"/>
      <c r="I563" s="24">
        <v>0</v>
      </c>
      <c r="J563" s="24"/>
      <c r="K563" s="24">
        <f t="shared" si="1424"/>
        <v>0</v>
      </c>
      <c r="L563" s="63"/>
      <c r="M563" s="24">
        <f t="shared" ref="M563:N563" si="1489">INDEX($C563:$E563,1,MATCH(M$8,$C$8:$E$8,0))-INDEX($H563:$J563,1,MATCH(M$8,$H$8:$J$8,0))</f>
        <v>0</v>
      </c>
      <c r="N563" s="24">
        <f t="shared" si="1489"/>
        <v>0</v>
      </c>
      <c r="O563" s="24"/>
      <c r="P563" s="24">
        <f t="shared" si="1426"/>
        <v>0</v>
      </c>
      <c r="Q563" s="63"/>
      <c r="R563" s="24"/>
      <c r="S563" s="24">
        <v>0</v>
      </c>
      <c r="T563" s="24"/>
      <c r="U563" s="24">
        <f t="shared" si="1427"/>
        <v>0</v>
      </c>
      <c r="V563" s="63"/>
      <c r="W563" s="24"/>
      <c r="X563" s="24">
        <v>0</v>
      </c>
      <c r="Y563" s="24"/>
      <c r="Z563" s="24">
        <f t="shared" si="1428"/>
        <v>0</v>
      </c>
      <c r="AA563" s="63"/>
      <c r="AB563" s="24">
        <f t="shared" ref="AB563:AC563" si="1490">INDEX($R563:$T563,1,MATCH(AB$8,$R$8:$T$8,0))-INDEX($W563:$Y563,1,MATCH(AB$8,$W$8:$Y$8,0))</f>
        <v>0</v>
      </c>
      <c r="AC563" s="24">
        <f t="shared" si="1490"/>
        <v>0</v>
      </c>
      <c r="AD563" s="24"/>
      <c r="AE563" s="24">
        <f t="shared" si="1430"/>
        <v>0</v>
      </c>
      <c r="AF563" s="63"/>
      <c r="AG563" s="24"/>
      <c r="AH563" s="24">
        <v>0</v>
      </c>
      <c r="AI563" s="24"/>
      <c r="AJ563" s="24">
        <f t="shared" si="1431"/>
        <v>0</v>
      </c>
      <c r="AK563" s="63"/>
      <c r="AL563" s="24"/>
      <c r="AM563" s="24">
        <v>0</v>
      </c>
      <c r="AN563" s="24"/>
      <c r="AO563" s="24">
        <f t="shared" si="1432"/>
        <v>0</v>
      </c>
      <c r="AP563" s="63"/>
      <c r="AQ563" s="24"/>
      <c r="AR563" s="24">
        <v>0</v>
      </c>
      <c r="AS563" s="24"/>
      <c r="AT563" s="24">
        <f t="shared" si="1433"/>
        <v>0</v>
      </c>
      <c r="AU563" s="63"/>
      <c r="AV563" s="24"/>
      <c r="AW563" s="24">
        <v>0</v>
      </c>
      <c r="AX563" s="36"/>
      <c r="AY563" s="24">
        <f t="shared" si="1434"/>
        <v>0</v>
      </c>
      <c r="AZ563" s="64"/>
    </row>
    <row r="564" spans="1:52" ht="12" hidden="1" customHeight="1" x14ac:dyDescent="0.3">
      <c r="A564" s="50"/>
      <c r="B564" s="50"/>
      <c r="C564" s="24"/>
      <c r="D564" s="24"/>
      <c r="E564" s="24"/>
      <c r="F564" s="24"/>
      <c r="G564" s="63"/>
      <c r="H564" s="24"/>
      <c r="I564" s="24"/>
      <c r="J564" s="24"/>
      <c r="K564" s="24"/>
      <c r="L564" s="63"/>
      <c r="M564" s="24"/>
      <c r="N564" s="24"/>
      <c r="O564" s="24"/>
      <c r="P564" s="24"/>
      <c r="Q564" s="63"/>
      <c r="R564" s="24"/>
      <c r="S564" s="24"/>
      <c r="T564" s="24"/>
      <c r="U564" s="24"/>
      <c r="V564" s="63"/>
      <c r="W564" s="24"/>
      <c r="X564" s="24"/>
      <c r="Y564" s="24"/>
      <c r="Z564" s="24"/>
      <c r="AA564" s="63"/>
      <c r="AB564" s="24"/>
      <c r="AC564" s="24"/>
      <c r="AD564" s="24"/>
      <c r="AE564" s="24"/>
      <c r="AF564" s="63"/>
      <c r="AG564" s="24"/>
      <c r="AH564" s="24"/>
      <c r="AI564" s="24"/>
      <c r="AJ564" s="24"/>
      <c r="AK564" s="63"/>
      <c r="AL564" s="24"/>
      <c r="AM564" s="24"/>
      <c r="AN564" s="24"/>
      <c r="AO564" s="24"/>
      <c r="AP564" s="63"/>
      <c r="AQ564" s="24"/>
      <c r="AR564" s="24"/>
      <c r="AS564" s="24"/>
      <c r="AT564" s="24"/>
      <c r="AU564" s="63"/>
      <c r="AV564" s="24"/>
      <c r="AW564" s="24"/>
      <c r="AX564" s="36"/>
      <c r="AY564" s="24"/>
      <c r="AZ564" s="64"/>
    </row>
    <row r="565" spans="1:52" ht="12" customHeight="1" x14ac:dyDescent="0.3">
      <c r="A565" s="48"/>
      <c r="B565" s="49" t="s">
        <v>580</v>
      </c>
      <c r="C565" s="53">
        <f t="shared" ref="C565:D565" si="1491">SUM(C535:C564)</f>
        <v>0</v>
      </c>
      <c r="D565" s="53">
        <f t="shared" si="1491"/>
        <v>133363.79999999999</v>
      </c>
      <c r="E565" s="53"/>
      <c r="F565" s="53">
        <f>SUM(C565:E565)</f>
        <v>133363.79999999999</v>
      </c>
      <c r="G565" s="79"/>
      <c r="H565" s="53">
        <f t="shared" ref="H565:I565" si="1492">SUM(H535:H564)</f>
        <v>0</v>
      </c>
      <c r="I565" s="53">
        <f t="shared" si="1492"/>
        <v>133363.79999999999</v>
      </c>
      <c r="J565" s="53"/>
      <c r="K565" s="53">
        <f>SUM(H565:J565)</f>
        <v>133363.79999999999</v>
      </c>
      <c r="L565" s="79"/>
      <c r="M565" s="53">
        <f t="shared" ref="M565:N565" si="1493">INDEX($C565:$E565,1,MATCH(M$8,$C$8:$E$8,0))-INDEX($H565:$J565,1,MATCH(M$8,$H$8:$J$8,0))</f>
        <v>0</v>
      </c>
      <c r="N565" s="53">
        <f t="shared" si="1493"/>
        <v>0</v>
      </c>
      <c r="O565" s="53"/>
      <c r="P565" s="53">
        <f>SUM(M565:O565)</f>
        <v>0</v>
      </c>
      <c r="Q565" s="79"/>
      <c r="R565" s="53">
        <f t="shared" ref="R565:S565" si="1494">SUM(R535:R564)</f>
        <v>0</v>
      </c>
      <c r="S565" s="53">
        <f t="shared" si="1494"/>
        <v>125333.8</v>
      </c>
      <c r="T565" s="53"/>
      <c r="U565" s="53">
        <f>SUM(R565:T565)</f>
        <v>125333.8</v>
      </c>
      <c r="V565" s="79"/>
      <c r="W565" s="53">
        <f t="shared" ref="W565:X565" si="1495">SUM(W535:W564)</f>
        <v>0</v>
      </c>
      <c r="X565" s="53">
        <f t="shared" si="1495"/>
        <v>124118.88</v>
      </c>
      <c r="Y565" s="53"/>
      <c r="Z565" s="53">
        <f>SUM(W565:Y565)</f>
        <v>124118.88</v>
      </c>
      <c r="AA565" s="79"/>
      <c r="AB565" s="53">
        <f t="shared" ref="AB565:AC565" si="1496">INDEX($R565:$T565,1,MATCH(AB$8,$R$8:$T$8,0))-INDEX($W565:$Y565,1,MATCH(AB$8,$W$8:$Y$8,0))</f>
        <v>0</v>
      </c>
      <c r="AC565" s="53">
        <f t="shared" si="1496"/>
        <v>1214.9199999999983</v>
      </c>
      <c r="AD565" s="53"/>
      <c r="AE565" s="53">
        <f>SUM(AB565:AD565)</f>
        <v>1214.9199999999983</v>
      </c>
      <c r="AF565" s="79"/>
      <c r="AG565" s="53">
        <f t="shared" ref="AG565:AH565" si="1497">SUM(AG535:AG564)</f>
        <v>0</v>
      </c>
      <c r="AH565" s="53">
        <f t="shared" si="1497"/>
        <v>115801.88</v>
      </c>
      <c r="AI565" s="53"/>
      <c r="AJ565" s="53">
        <f>SUM(AG565:AI565)</f>
        <v>115801.88</v>
      </c>
      <c r="AK565" s="79"/>
      <c r="AL565" s="53">
        <f t="shared" ref="AL565:AM565" si="1498">SUM(AL535:AL564)</f>
        <v>0</v>
      </c>
      <c r="AM565" s="53">
        <f t="shared" si="1498"/>
        <v>114832.88</v>
      </c>
      <c r="AN565" s="53"/>
      <c r="AO565" s="53">
        <f>SUM(AL565:AN565)</f>
        <v>114832.88</v>
      </c>
      <c r="AP565" s="79"/>
      <c r="AQ565" s="53">
        <f t="shared" ref="AQ565:AR565" si="1499">SUM(AQ535:AQ564)</f>
        <v>0</v>
      </c>
      <c r="AR565" s="53">
        <f t="shared" si="1499"/>
        <v>114832.88</v>
      </c>
      <c r="AS565" s="53"/>
      <c r="AT565" s="53">
        <f>SUM(AQ565:AS565)</f>
        <v>114832.88</v>
      </c>
      <c r="AU565" s="79"/>
      <c r="AV565" s="53">
        <f t="shared" ref="AV565:AW565" si="1500">SUM(AV535:AV564)</f>
        <v>0</v>
      </c>
      <c r="AW565" s="53">
        <f t="shared" si="1500"/>
        <v>114832.88</v>
      </c>
      <c r="AX565" s="80"/>
      <c r="AY565" s="53">
        <f>SUM(AV565:AX565)</f>
        <v>114832.88</v>
      </c>
      <c r="AZ565" s="81"/>
    </row>
    <row r="566" spans="1:52" ht="12" customHeight="1" x14ac:dyDescent="0.3">
      <c r="A566" s="48"/>
      <c r="B566" s="49"/>
      <c r="C566" s="24"/>
      <c r="D566" s="24"/>
      <c r="E566" s="24"/>
      <c r="F566" s="24"/>
      <c r="G566" s="63"/>
      <c r="H566" s="24"/>
      <c r="I566" s="24"/>
      <c r="J566" s="24"/>
      <c r="K566" s="24"/>
      <c r="L566" s="63"/>
      <c r="M566" s="24"/>
      <c r="N566" s="24"/>
      <c r="O566" s="24"/>
      <c r="P566" s="24"/>
      <c r="Q566" s="63"/>
      <c r="R566" s="24"/>
      <c r="S566" s="24"/>
      <c r="T566" s="24"/>
      <c r="U566" s="24"/>
      <c r="V566" s="63"/>
      <c r="W566" s="24"/>
      <c r="X566" s="24"/>
      <c r="Y566" s="24"/>
      <c r="Z566" s="24"/>
      <c r="AA566" s="63"/>
      <c r="AB566" s="24"/>
      <c r="AC566" s="24"/>
      <c r="AD566" s="24"/>
      <c r="AE566" s="24"/>
      <c r="AF566" s="63"/>
      <c r="AG566" s="24"/>
      <c r="AH566" s="24"/>
      <c r="AI566" s="24"/>
      <c r="AJ566" s="24"/>
      <c r="AK566" s="63"/>
      <c r="AL566" s="24"/>
      <c r="AM566" s="24"/>
      <c r="AN566" s="24"/>
      <c r="AO566" s="24"/>
      <c r="AP566" s="63"/>
      <c r="AQ566" s="24"/>
      <c r="AR566" s="24"/>
      <c r="AS566" s="24"/>
      <c r="AT566" s="24"/>
      <c r="AU566" s="63"/>
      <c r="AV566" s="24"/>
      <c r="AW566" s="24"/>
      <c r="AX566" s="36"/>
      <c r="AY566" s="24"/>
      <c r="AZ566" s="64"/>
    </row>
    <row r="567" spans="1:52" ht="12" customHeight="1" x14ac:dyDescent="0.3">
      <c r="A567" s="49" t="s">
        <v>31</v>
      </c>
      <c r="B567" s="20"/>
      <c r="C567" s="24"/>
      <c r="D567" s="24"/>
      <c r="E567" s="24"/>
      <c r="F567" s="24"/>
      <c r="G567" s="63"/>
      <c r="H567" s="24"/>
      <c r="I567" s="24"/>
      <c r="J567" s="24"/>
      <c r="K567" s="24"/>
      <c r="L567" s="63"/>
      <c r="M567" s="24"/>
      <c r="N567" s="24"/>
      <c r="O567" s="24"/>
      <c r="P567" s="24"/>
      <c r="Q567" s="63"/>
      <c r="R567" s="24"/>
      <c r="S567" s="24"/>
      <c r="T567" s="24"/>
      <c r="U567" s="24"/>
      <c r="V567" s="63"/>
      <c r="W567" s="24"/>
      <c r="X567" s="24"/>
      <c r="Y567" s="24"/>
      <c r="Z567" s="24"/>
      <c r="AA567" s="63"/>
      <c r="AB567" s="24"/>
      <c r="AC567" s="24"/>
      <c r="AD567" s="24"/>
      <c r="AE567" s="24"/>
      <c r="AF567" s="63"/>
      <c r="AG567" s="24"/>
      <c r="AH567" s="24"/>
      <c r="AI567" s="24"/>
      <c r="AJ567" s="24"/>
      <c r="AK567" s="63"/>
      <c r="AL567" s="24"/>
      <c r="AM567" s="24"/>
      <c r="AN567" s="24"/>
      <c r="AO567" s="24"/>
      <c r="AP567" s="63"/>
      <c r="AQ567" s="24"/>
      <c r="AR567" s="24"/>
      <c r="AS567" s="24"/>
      <c r="AT567" s="24"/>
      <c r="AU567" s="63"/>
      <c r="AV567" s="24"/>
      <c r="AW567" s="24"/>
      <c r="AX567" s="36"/>
      <c r="AY567" s="24"/>
      <c r="AZ567" s="64"/>
    </row>
    <row r="568" spans="1:52" ht="12" hidden="1" customHeight="1" x14ac:dyDescent="0.3">
      <c r="A568" s="50" t="s">
        <v>74</v>
      </c>
      <c r="B568" s="50"/>
      <c r="C568" s="24"/>
      <c r="D568" s="24"/>
      <c r="E568" s="24"/>
      <c r="F568" s="24">
        <f t="shared" ref="F568:F584" si="1501">SUM(C568:E568)</f>
        <v>0</v>
      </c>
      <c r="G568" s="63"/>
      <c r="H568" s="24"/>
      <c r="I568" s="24"/>
      <c r="J568" s="24"/>
      <c r="K568" s="24">
        <f t="shared" ref="K568:K584" si="1502">SUM(H568:J568)</f>
        <v>0</v>
      </c>
      <c r="L568" s="63"/>
      <c r="M568" s="24">
        <f t="shared" ref="M568:N568" si="1503">INDEX($C568:$E568,1,MATCH(M$8,$C$8:$E$8,0))-INDEX($H568:$J568,1,MATCH(M$8,$H$8:$J$8,0))</f>
        <v>0</v>
      </c>
      <c r="N568" s="24">
        <f t="shared" si="1503"/>
        <v>0</v>
      </c>
      <c r="O568" s="24"/>
      <c r="P568" s="24">
        <f t="shared" ref="P568:P584" si="1504">SUM(M568:O568)</f>
        <v>0</v>
      </c>
      <c r="Q568" s="63"/>
      <c r="R568" s="24"/>
      <c r="S568" s="24"/>
      <c r="T568" s="24"/>
      <c r="U568" s="24">
        <f t="shared" ref="U568:U584" si="1505">SUM(R568:T568)</f>
        <v>0</v>
      </c>
      <c r="V568" s="63"/>
      <c r="W568" s="24"/>
      <c r="X568" s="24"/>
      <c r="Y568" s="24"/>
      <c r="Z568" s="24">
        <f t="shared" ref="Z568:Z584" si="1506">SUM(W568:Y568)</f>
        <v>0</v>
      </c>
      <c r="AA568" s="63"/>
      <c r="AB568" s="24">
        <f t="shared" ref="AB568:AC568" si="1507">INDEX($R568:$T568,1,MATCH(AB$8,$R$8:$T$8,0))-INDEX($W568:$Y568,1,MATCH(AB$8,$W$8:$Y$8,0))</f>
        <v>0</v>
      </c>
      <c r="AC568" s="24">
        <f t="shared" si="1507"/>
        <v>0</v>
      </c>
      <c r="AD568" s="24"/>
      <c r="AE568" s="24">
        <f t="shared" ref="AE568:AE584" si="1508">SUM(AB568:AD568)</f>
        <v>0</v>
      </c>
      <c r="AF568" s="63"/>
      <c r="AG568" s="24"/>
      <c r="AH568" s="24"/>
      <c r="AI568" s="24"/>
      <c r="AJ568" s="24">
        <f t="shared" ref="AJ568:AJ584" si="1509">SUM(AG568:AI568)</f>
        <v>0</v>
      </c>
      <c r="AK568" s="63"/>
      <c r="AL568" s="24"/>
      <c r="AM568" s="24"/>
      <c r="AN568" s="24"/>
      <c r="AO568" s="24">
        <f t="shared" ref="AO568:AO584" si="1510">SUM(AL568:AN568)</f>
        <v>0</v>
      </c>
      <c r="AP568" s="63"/>
      <c r="AQ568" s="24"/>
      <c r="AR568" s="24"/>
      <c r="AS568" s="24"/>
      <c r="AT568" s="24">
        <f t="shared" ref="AT568:AT584" si="1511">SUM(AQ568:AS568)</f>
        <v>0</v>
      </c>
      <c r="AU568" s="63"/>
      <c r="AV568" s="24"/>
      <c r="AW568" s="24"/>
      <c r="AX568" s="36"/>
      <c r="AY568" s="24">
        <f t="shared" ref="AY568:AY584" si="1512">SUM(AV568:AX568)</f>
        <v>0</v>
      </c>
      <c r="AZ568" s="64"/>
    </row>
    <row r="569" spans="1:52" ht="12" hidden="1" customHeight="1" x14ac:dyDescent="0.3">
      <c r="A569" s="50">
        <v>600</v>
      </c>
      <c r="B569" s="50" t="s">
        <v>31</v>
      </c>
      <c r="C569" s="24"/>
      <c r="D569" s="24">
        <v>0</v>
      </c>
      <c r="E569" s="24"/>
      <c r="F569" s="24">
        <f t="shared" si="1501"/>
        <v>0</v>
      </c>
      <c r="G569" s="63"/>
      <c r="H569" s="24"/>
      <c r="I569" s="24">
        <v>0</v>
      </c>
      <c r="J569" s="24"/>
      <c r="K569" s="24">
        <f t="shared" si="1502"/>
        <v>0</v>
      </c>
      <c r="L569" s="63"/>
      <c r="M569" s="24">
        <f t="shared" ref="M569:N569" si="1513">INDEX($C569:$E569,1,MATCH(M$8,$C$8:$E$8,0))-INDEX($H569:$J569,1,MATCH(M$8,$H$8:$J$8,0))</f>
        <v>0</v>
      </c>
      <c r="N569" s="24">
        <f t="shared" si="1513"/>
        <v>0</v>
      </c>
      <c r="O569" s="24"/>
      <c r="P569" s="24">
        <f t="shared" si="1504"/>
        <v>0</v>
      </c>
      <c r="Q569" s="63"/>
      <c r="R569" s="24"/>
      <c r="S569" s="24">
        <v>0</v>
      </c>
      <c r="T569" s="24"/>
      <c r="U569" s="24">
        <f t="shared" si="1505"/>
        <v>0</v>
      </c>
      <c r="V569" s="63"/>
      <c r="W569" s="24"/>
      <c r="X569" s="24">
        <v>0</v>
      </c>
      <c r="Y569" s="24"/>
      <c r="Z569" s="24">
        <f t="shared" si="1506"/>
        <v>0</v>
      </c>
      <c r="AA569" s="63"/>
      <c r="AB569" s="24">
        <f t="shared" ref="AB569:AC569" si="1514">INDEX($R569:$T569,1,MATCH(AB$8,$R$8:$T$8,0))-INDEX($W569:$Y569,1,MATCH(AB$8,$W$8:$Y$8,0))</f>
        <v>0</v>
      </c>
      <c r="AC569" s="24">
        <f t="shared" si="1514"/>
        <v>0</v>
      </c>
      <c r="AD569" s="24"/>
      <c r="AE569" s="24">
        <f t="shared" si="1508"/>
        <v>0</v>
      </c>
      <c r="AF569" s="63"/>
      <c r="AG569" s="24"/>
      <c r="AH569" s="24">
        <v>0</v>
      </c>
      <c r="AI569" s="24"/>
      <c r="AJ569" s="24">
        <f t="shared" si="1509"/>
        <v>0</v>
      </c>
      <c r="AK569" s="63"/>
      <c r="AL569" s="24"/>
      <c r="AM569" s="24">
        <v>0</v>
      </c>
      <c r="AN569" s="24"/>
      <c r="AO569" s="24">
        <f t="shared" si="1510"/>
        <v>0</v>
      </c>
      <c r="AP569" s="63"/>
      <c r="AQ569" s="24"/>
      <c r="AR569" s="24">
        <v>0</v>
      </c>
      <c r="AS569" s="24"/>
      <c r="AT569" s="24">
        <f t="shared" si="1511"/>
        <v>0</v>
      </c>
      <c r="AU569" s="63"/>
      <c r="AV569" s="24"/>
      <c r="AW569" s="24">
        <v>0</v>
      </c>
      <c r="AX569" s="36"/>
      <c r="AY569" s="24">
        <f t="shared" si="1512"/>
        <v>0</v>
      </c>
      <c r="AZ569" s="64"/>
    </row>
    <row r="570" spans="1:52" ht="12" hidden="1" customHeight="1" x14ac:dyDescent="0.3">
      <c r="A570" s="50">
        <v>601</v>
      </c>
      <c r="B570" s="50" t="s">
        <v>581</v>
      </c>
      <c r="C570" s="24"/>
      <c r="D570" s="24"/>
      <c r="E570" s="24"/>
      <c r="F570" s="24">
        <f t="shared" si="1501"/>
        <v>0</v>
      </c>
      <c r="G570" s="63"/>
      <c r="H570" s="24"/>
      <c r="I570" s="24"/>
      <c r="J570" s="24"/>
      <c r="K570" s="24">
        <f t="shared" si="1502"/>
        <v>0</v>
      </c>
      <c r="L570" s="63"/>
      <c r="M570" s="24">
        <f t="shared" ref="M570:N570" si="1515">INDEX($C570:$E570,1,MATCH(M$8,$C$8:$E$8,0))-INDEX($H570:$J570,1,MATCH(M$8,$H$8:$J$8,0))</f>
        <v>0</v>
      </c>
      <c r="N570" s="24">
        <f t="shared" si="1515"/>
        <v>0</v>
      </c>
      <c r="O570" s="24"/>
      <c r="P570" s="24">
        <f t="shared" si="1504"/>
        <v>0</v>
      </c>
      <c r="Q570" s="63"/>
      <c r="R570" s="24"/>
      <c r="S570" s="24"/>
      <c r="T570" s="24"/>
      <c r="U570" s="24">
        <f t="shared" si="1505"/>
        <v>0</v>
      </c>
      <c r="V570" s="63"/>
      <c r="W570" s="24"/>
      <c r="X570" s="24"/>
      <c r="Y570" s="24"/>
      <c r="Z570" s="24">
        <f t="shared" si="1506"/>
        <v>0</v>
      </c>
      <c r="AA570" s="63"/>
      <c r="AB570" s="24">
        <f t="shared" ref="AB570:AC570" si="1516">INDEX($R570:$T570,1,MATCH(AB$8,$R$8:$T$8,0))-INDEX($W570:$Y570,1,MATCH(AB$8,$W$8:$Y$8,0))</f>
        <v>0</v>
      </c>
      <c r="AC570" s="24">
        <f t="shared" si="1516"/>
        <v>0</v>
      </c>
      <c r="AD570" s="24"/>
      <c r="AE570" s="24">
        <f t="shared" si="1508"/>
        <v>0</v>
      </c>
      <c r="AF570" s="63"/>
      <c r="AG570" s="24"/>
      <c r="AH570" s="24"/>
      <c r="AI570" s="24"/>
      <c r="AJ570" s="24">
        <f t="shared" si="1509"/>
        <v>0</v>
      </c>
      <c r="AK570" s="63"/>
      <c r="AL570" s="24"/>
      <c r="AM570" s="24"/>
      <c r="AN570" s="24"/>
      <c r="AO570" s="24">
        <f t="shared" si="1510"/>
        <v>0</v>
      </c>
      <c r="AP570" s="63"/>
      <c r="AQ570" s="24"/>
      <c r="AR570" s="24"/>
      <c r="AS570" s="24"/>
      <c r="AT570" s="24">
        <f t="shared" si="1511"/>
        <v>0</v>
      </c>
      <c r="AU570" s="63"/>
      <c r="AV570" s="24"/>
      <c r="AW570" s="24"/>
      <c r="AX570" s="36"/>
      <c r="AY570" s="24">
        <f t="shared" si="1512"/>
        <v>0</v>
      </c>
      <c r="AZ570" s="64"/>
    </row>
    <row r="571" spans="1:52" ht="12" hidden="1" customHeight="1" x14ac:dyDescent="0.3">
      <c r="A571" s="50">
        <v>602</v>
      </c>
      <c r="B571" s="50" t="s">
        <v>582</v>
      </c>
      <c r="C571" s="24"/>
      <c r="D571" s="24"/>
      <c r="E571" s="24"/>
      <c r="F571" s="24">
        <f t="shared" si="1501"/>
        <v>0</v>
      </c>
      <c r="G571" s="63"/>
      <c r="H571" s="24"/>
      <c r="I571" s="24"/>
      <c r="J571" s="24"/>
      <c r="K571" s="24">
        <f t="shared" si="1502"/>
        <v>0</v>
      </c>
      <c r="L571" s="63"/>
      <c r="M571" s="24">
        <f t="shared" ref="M571:N571" si="1517">INDEX($C571:$E571,1,MATCH(M$8,$C$8:$E$8,0))-INDEX($H571:$J571,1,MATCH(M$8,$H$8:$J$8,0))</f>
        <v>0</v>
      </c>
      <c r="N571" s="24">
        <f t="shared" si="1517"/>
        <v>0</v>
      </c>
      <c r="O571" s="24"/>
      <c r="P571" s="24">
        <f t="shared" si="1504"/>
        <v>0</v>
      </c>
      <c r="Q571" s="63"/>
      <c r="R571" s="24"/>
      <c r="S571" s="24"/>
      <c r="T571" s="24"/>
      <c r="U571" s="24">
        <f t="shared" si="1505"/>
        <v>0</v>
      </c>
      <c r="V571" s="63"/>
      <c r="W571" s="24"/>
      <c r="X571" s="24"/>
      <c r="Y571" s="24"/>
      <c r="Z571" s="24">
        <f t="shared" si="1506"/>
        <v>0</v>
      </c>
      <c r="AA571" s="63"/>
      <c r="AB571" s="24">
        <f t="shared" ref="AB571:AC571" si="1518">INDEX($R571:$T571,1,MATCH(AB$8,$R$8:$T$8,0))-INDEX($W571:$Y571,1,MATCH(AB$8,$W$8:$Y$8,0))</f>
        <v>0</v>
      </c>
      <c r="AC571" s="24">
        <f t="shared" si="1518"/>
        <v>0</v>
      </c>
      <c r="AD571" s="24"/>
      <c r="AE571" s="24">
        <f t="shared" si="1508"/>
        <v>0</v>
      </c>
      <c r="AF571" s="63"/>
      <c r="AG571" s="24"/>
      <c r="AH571" s="24"/>
      <c r="AI571" s="24"/>
      <c r="AJ571" s="24">
        <f t="shared" si="1509"/>
        <v>0</v>
      </c>
      <c r="AK571" s="63"/>
      <c r="AL571" s="24"/>
      <c r="AM571" s="24"/>
      <c r="AN571" s="24"/>
      <c r="AO571" s="24">
        <f t="shared" si="1510"/>
        <v>0</v>
      </c>
      <c r="AP571" s="63"/>
      <c r="AQ571" s="24"/>
      <c r="AR571" s="24"/>
      <c r="AS571" s="24"/>
      <c r="AT571" s="24">
        <f t="shared" si="1511"/>
        <v>0</v>
      </c>
      <c r="AU571" s="63"/>
      <c r="AV571" s="24"/>
      <c r="AW571" s="24"/>
      <c r="AX571" s="36"/>
      <c r="AY571" s="24">
        <f t="shared" si="1512"/>
        <v>0</v>
      </c>
      <c r="AZ571" s="64"/>
    </row>
    <row r="572" spans="1:52" ht="12" hidden="1" customHeight="1" x14ac:dyDescent="0.3">
      <c r="A572" s="50">
        <v>603</v>
      </c>
      <c r="B572" s="50" t="s">
        <v>583</v>
      </c>
      <c r="C572" s="24"/>
      <c r="D572" s="24">
        <v>0</v>
      </c>
      <c r="E572" s="24"/>
      <c r="F572" s="24">
        <f t="shared" si="1501"/>
        <v>0</v>
      </c>
      <c r="G572" s="63"/>
      <c r="H572" s="24"/>
      <c r="I572" s="24">
        <v>0</v>
      </c>
      <c r="J572" s="24"/>
      <c r="K572" s="24">
        <f t="shared" si="1502"/>
        <v>0</v>
      </c>
      <c r="L572" s="63"/>
      <c r="M572" s="24">
        <f t="shared" ref="M572:N572" si="1519">INDEX($C572:$E572,1,MATCH(M$8,$C$8:$E$8,0))-INDEX($H572:$J572,1,MATCH(M$8,$H$8:$J$8,0))</f>
        <v>0</v>
      </c>
      <c r="N572" s="24">
        <f t="shared" si="1519"/>
        <v>0</v>
      </c>
      <c r="O572" s="24"/>
      <c r="P572" s="24">
        <f t="shared" si="1504"/>
        <v>0</v>
      </c>
      <c r="Q572" s="63"/>
      <c r="R572" s="24"/>
      <c r="S572" s="24">
        <v>0</v>
      </c>
      <c r="T572" s="24"/>
      <c r="U572" s="24">
        <f t="shared" si="1505"/>
        <v>0</v>
      </c>
      <c r="V572" s="63"/>
      <c r="W572" s="24"/>
      <c r="X572" s="24">
        <v>0</v>
      </c>
      <c r="Y572" s="24"/>
      <c r="Z572" s="24">
        <f t="shared" si="1506"/>
        <v>0</v>
      </c>
      <c r="AA572" s="63"/>
      <c r="AB572" s="24">
        <f t="shared" ref="AB572:AC572" si="1520">INDEX($R572:$T572,1,MATCH(AB$8,$R$8:$T$8,0))-INDEX($W572:$Y572,1,MATCH(AB$8,$W$8:$Y$8,0))</f>
        <v>0</v>
      </c>
      <c r="AC572" s="24">
        <f t="shared" si="1520"/>
        <v>0</v>
      </c>
      <c r="AD572" s="24"/>
      <c r="AE572" s="24">
        <f t="shared" si="1508"/>
        <v>0</v>
      </c>
      <c r="AF572" s="63"/>
      <c r="AG572" s="24"/>
      <c r="AH572" s="24">
        <v>0</v>
      </c>
      <c r="AI572" s="24"/>
      <c r="AJ572" s="24">
        <f t="shared" si="1509"/>
        <v>0</v>
      </c>
      <c r="AK572" s="63"/>
      <c r="AL572" s="24"/>
      <c r="AM572" s="24">
        <v>0</v>
      </c>
      <c r="AN572" s="24"/>
      <c r="AO572" s="24">
        <f t="shared" si="1510"/>
        <v>0</v>
      </c>
      <c r="AP572" s="63"/>
      <c r="AQ572" s="24"/>
      <c r="AR572" s="24">
        <v>0</v>
      </c>
      <c r="AS572" s="24"/>
      <c r="AT572" s="24">
        <f t="shared" si="1511"/>
        <v>0</v>
      </c>
      <c r="AU572" s="63"/>
      <c r="AV572" s="24"/>
      <c r="AW572" s="24">
        <v>0</v>
      </c>
      <c r="AX572" s="36"/>
      <c r="AY572" s="24">
        <f t="shared" si="1512"/>
        <v>0</v>
      </c>
      <c r="AZ572" s="64"/>
    </row>
    <row r="573" spans="1:52" ht="12" customHeight="1" x14ac:dyDescent="0.3">
      <c r="A573" s="50">
        <v>604</v>
      </c>
      <c r="B573" s="50" t="s">
        <v>584</v>
      </c>
      <c r="C573" s="24"/>
      <c r="D573" s="24">
        <v>145996.90070266699</v>
      </c>
      <c r="E573" s="24"/>
      <c r="F573" s="24">
        <f t="shared" si="1501"/>
        <v>145996.90070266699</v>
      </c>
      <c r="G573" s="63"/>
      <c r="H573" s="24"/>
      <c r="I573" s="24">
        <v>136595.871573615</v>
      </c>
      <c r="J573" s="24"/>
      <c r="K573" s="24">
        <f t="shared" si="1502"/>
        <v>136595.871573615</v>
      </c>
      <c r="L573" s="63"/>
      <c r="M573" s="24">
        <f t="shared" ref="M573:N573" si="1521">INDEX($C573:$E573,1,MATCH(M$8,$C$8:$E$8,0))-INDEX($H573:$J573,1,MATCH(M$8,$H$8:$J$8,0))</f>
        <v>0</v>
      </c>
      <c r="N573" s="24">
        <f t="shared" si="1521"/>
        <v>9401.0291290519817</v>
      </c>
      <c r="O573" s="24"/>
      <c r="P573" s="24">
        <f t="shared" si="1504"/>
        <v>9401.0291290519817</v>
      </c>
      <c r="Q573" s="63"/>
      <c r="R573" s="24"/>
      <c r="S573" s="24">
        <v>140267.87063498999</v>
      </c>
      <c r="T573" s="24"/>
      <c r="U573" s="24">
        <f t="shared" si="1505"/>
        <v>140267.87063498999</v>
      </c>
      <c r="V573" s="63"/>
      <c r="W573" s="24"/>
      <c r="X573" s="24">
        <v>131146.90344659501</v>
      </c>
      <c r="Y573" s="24"/>
      <c r="Z573" s="24">
        <f t="shared" si="1506"/>
        <v>131146.90344659501</v>
      </c>
      <c r="AA573" s="63"/>
      <c r="AB573" s="24">
        <f t="shared" ref="AB573:AC573" si="1522">INDEX($R573:$T573,1,MATCH(AB$8,$R$8:$T$8,0))-INDEX($W573:$Y573,1,MATCH(AB$8,$W$8:$Y$8,0))</f>
        <v>0</v>
      </c>
      <c r="AC573" s="24">
        <f t="shared" si="1522"/>
        <v>9120.9671883949777</v>
      </c>
      <c r="AD573" s="24"/>
      <c r="AE573" s="24">
        <f t="shared" si="1508"/>
        <v>9120.9671883949777</v>
      </c>
      <c r="AF573" s="63"/>
      <c r="AG573" s="24"/>
      <c r="AH573" s="24">
        <v>125460.74807987</v>
      </c>
      <c r="AI573" s="24"/>
      <c r="AJ573" s="24">
        <f t="shared" si="1509"/>
        <v>125460.74807987</v>
      </c>
      <c r="AK573" s="63"/>
      <c r="AL573" s="24"/>
      <c r="AM573" s="24">
        <v>119526.117828513</v>
      </c>
      <c r="AN573" s="24"/>
      <c r="AO573" s="24">
        <f t="shared" si="1510"/>
        <v>119526.117828513</v>
      </c>
      <c r="AP573" s="63"/>
      <c r="AQ573" s="24"/>
      <c r="AR573" s="24">
        <v>113331.141759272</v>
      </c>
      <c r="AS573" s="24"/>
      <c r="AT573" s="24">
        <f t="shared" si="1511"/>
        <v>113331.141759272</v>
      </c>
      <c r="AU573" s="63"/>
      <c r="AV573" s="24"/>
      <c r="AW573" s="24">
        <v>106863.333489754</v>
      </c>
      <c r="AX573" s="36"/>
      <c r="AY573" s="24">
        <f t="shared" si="1512"/>
        <v>106863.333489754</v>
      </c>
      <c r="AZ573" s="64"/>
    </row>
    <row r="574" spans="1:52" ht="12" hidden="1" customHeight="1" x14ac:dyDescent="0.3">
      <c r="A574" s="50">
        <v>610</v>
      </c>
      <c r="B574" s="50" t="s">
        <v>586</v>
      </c>
      <c r="C574" s="24"/>
      <c r="D574" s="24"/>
      <c r="E574" s="24"/>
      <c r="F574" s="24">
        <f t="shared" si="1501"/>
        <v>0</v>
      </c>
      <c r="G574" s="63"/>
      <c r="H574" s="24"/>
      <c r="I574" s="24"/>
      <c r="J574" s="24"/>
      <c r="K574" s="24">
        <f t="shared" si="1502"/>
        <v>0</v>
      </c>
      <c r="L574" s="63"/>
      <c r="M574" s="24">
        <f t="shared" ref="M574:N574" si="1523">INDEX($C574:$E574,1,MATCH(M$8,$C$8:$E$8,0))-INDEX($H574:$J574,1,MATCH(M$8,$H$8:$J$8,0))</f>
        <v>0</v>
      </c>
      <c r="N574" s="24">
        <f t="shared" si="1523"/>
        <v>0</v>
      </c>
      <c r="O574" s="24"/>
      <c r="P574" s="24">
        <f t="shared" si="1504"/>
        <v>0</v>
      </c>
      <c r="Q574" s="63"/>
      <c r="R574" s="24"/>
      <c r="S574" s="24"/>
      <c r="T574" s="24"/>
      <c r="U574" s="24">
        <f t="shared" si="1505"/>
        <v>0</v>
      </c>
      <c r="V574" s="63"/>
      <c r="W574" s="24"/>
      <c r="X574" s="24"/>
      <c r="Y574" s="24"/>
      <c r="Z574" s="24">
        <f t="shared" si="1506"/>
        <v>0</v>
      </c>
      <c r="AA574" s="63"/>
      <c r="AB574" s="24">
        <f t="shared" ref="AB574:AC574" si="1524">INDEX($R574:$T574,1,MATCH(AB$8,$R$8:$T$8,0))-INDEX($W574:$Y574,1,MATCH(AB$8,$W$8:$Y$8,0))</f>
        <v>0</v>
      </c>
      <c r="AC574" s="24">
        <f t="shared" si="1524"/>
        <v>0</v>
      </c>
      <c r="AD574" s="24"/>
      <c r="AE574" s="24">
        <f t="shared" si="1508"/>
        <v>0</v>
      </c>
      <c r="AF574" s="63"/>
      <c r="AG574" s="24"/>
      <c r="AH574" s="24"/>
      <c r="AI574" s="24"/>
      <c r="AJ574" s="24">
        <f t="shared" si="1509"/>
        <v>0</v>
      </c>
      <c r="AK574" s="63"/>
      <c r="AL574" s="24"/>
      <c r="AM574" s="24"/>
      <c r="AN574" s="24"/>
      <c r="AO574" s="24">
        <f t="shared" si="1510"/>
        <v>0</v>
      </c>
      <c r="AP574" s="63"/>
      <c r="AQ574" s="24"/>
      <c r="AR574" s="24"/>
      <c r="AS574" s="24"/>
      <c r="AT574" s="24">
        <f t="shared" si="1511"/>
        <v>0</v>
      </c>
      <c r="AU574" s="63"/>
      <c r="AV574" s="24"/>
      <c r="AW574" s="24"/>
      <c r="AX574" s="36"/>
      <c r="AY574" s="24">
        <f t="shared" si="1512"/>
        <v>0</v>
      </c>
      <c r="AZ574" s="64"/>
    </row>
    <row r="575" spans="1:52" ht="12" hidden="1" customHeight="1" x14ac:dyDescent="0.3">
      <c r="A575" s="50">
        <v>611</v>
      </c>
      <c r="B575" s="50" t="s">
        <v>587</v>
      </c>
      <c r="C575" s="24"/>
      <c r="D575" s="24">
        <v>0</v>
      </c>
      <c r="E575" s="24"/>
      <c r="F575" s="24">
        <f t="shared" si="1501"/>
        <v>0</v>
      </c>
      <c r="G575" s="63"/>
      <c r="H575" s="24"/>
      <c r="I575" s="24">
        <v>0</v>
      </c>
      <c r="J575" s="24"/>
      <c r="K575" s="24">
        <f t="shared" si="1502"/>
        <v>0</v>
      </c>
      <c r="L575" s="63"/>
      <c r="M575" s="24">
        <f t="shared" ref="M575:N575" si="1525">INDEX($C575:$E575,1,MATCH(M$8,$C$8:$E$8,0))-INDEX($H575:$J575,1,MATCH(M$8,$H$8:$J$8,0))</f>
        <v>0</v>
      </c>
      <c r="N575" s="24">
        <f t="shared" si="1525"/>
        <v>0</v>
      </c>
      <c r="O575" s="24"/>
      <c r="P575" s="24">
        <f t="shared" si="1504"/>
        <v>0</v>
      </c>
      <c r="Q575" s="63"/>
      <c r="R575" s="24"/>
      <c r="S575" s="24">
        <v>0</v>
      </c>
      <c r="T575" s="24"/>
      <c r="U575" s="24">
        <f t="shared" si="1505"/>
        <v>0</v>
      </c>
      <c r="V575" s="63"/>
      <c r="W575" s="24"/>
      <c r="X575" s="24">
        <v>0</v>
      </c>
      <c r="Y575" s="24"/>
      <c r="Z575" s="24">
        <f t="shared" si="1506"/>
        <v>0</v>
      </c>
      <c r="AA575" s="63"/>
      <c r="AB575" s="24">
        <f t="shared" ref="AB575:AC575" si="1526">INDEX($R575:$T575,1,MATCH(AB$8,$R$8:$T$8,0))-INDEX($W575:$Y575,1,MATCH(AB$8,$W$8:$Y$8,0))</f>
        <v>0</v>
      </c>
      <c r="AC575" s="24">
        <f t="shared" si="1526"/>
        <v>0</v>
      </c>
      <c r="AD575" s="24"/>
      <c r="AE575" s="24">
        <f t="shared" si="1508"/>
        <v>0</v>
      </c>
      <c r="AF575" s="63"/>
      <c r="AG575" s="24"/>
      <c r="AH575" s="24">
        <v>0</v>
      </c>
      <c r="AI575" s="24"/>
      <c r="AJ575" s="24">
        <f t="shared" si="1509"/>
        <v>0</v>
      </c>
      <c r="AK575" s="63"/>
      <c r="AL575" s="24"/>
      <c r="AM575" s="24">
        <v>0</v>
      </c>
      <c r="AN575" s="24"/>
      <c r="AO575" s="24">
        <f t="shared" si="1510"/>
        <v>0</v>
      </c>
      <c r="AP575" s="63"/>
      <c r="AQ575" s="24"/>
      <c r="AR575" s="24">
        <v>0</v>
      </c>
      <c r="AS575" s="24"/>
      <c r="AT575" s="24">
        <f t="shared" si="1511"/>
        <v>0</v>
      </c>
      <c r="AU575" s="63"/>
      <c r="AV575" s="24"/>
      <c r="AW575" s="24">
        <v>0</v>
      </c>
      <c r="AX575" s="36"/>
      <c r="AY575" s="24">
        <f t="shared" si="1512"/>
        <v>0</v>
      </c>
      <c r="AZ575" s="64"/>
    </row>
    <row r="576" spans="1:52" ht="12" hidden="1" customHeight="1" x14ac:dyDescent="0.3">
      <c r="A576" s="50">
        <v>612</v>
      </c>
      <c r="B576" s="50" t="s">
        <v>588</v>
      </c>
      <c r="C576" s="24"/>
      <c r="D576" s="24"/>
      <c r="E576" s="24"/>
      <c r="F576" s="24">
        <f t="shared" si="1501"/>
        <v>0</v>
      </c>
      <c r="G576" s="63"/>
      <c r="H576" s="24"/>
      <c r="I576" s="24"/>
      <c r="J576" s="24"/>
      <c r="K576" s="24">
        <f t="shared" si="1502"/>
        <v>0</v>
      </c>
      <c r="L576" s="63"/>
      <c r="M576" s="24">
        <f t="shared" ref="M576:N576" si="1527">INDEX($C576:$E576,1,MATCH(M$8,$C$8:$E$8,0))-INDEX($H576:$J576,1,MATCH(M$8,$H$8:$J$8,0))</f>
        <v>0</v>
      </c>
      <c r="N576" s="24">
        <f t="shared" si="1527"/>
        <v>0</v>
      </c>
      <c r="O576" s="24"/>
      <c r="P576" s="24">
        <f t="shared" si="1504"/>
        <v>0</v>
      </c>
      <c r="Q576" s="63"/>
      <c r="R576" s="24"/>
      <c r="S576" s="24"/>
      <c r="T576" s="24"/>
      <c r="U576" s="24">
        <f t="shared" si="1505"/>
        <v>0</v>
      </c>
      <c r="V576" s="63"/>
      <c r="W576" s="24"/>
      <c r="X576" s="24"/>
      <c r="Y576" s="24"/>
      <c r="Z576" s="24">
        <f t="shared" si="1506"/>
        <v>0</v>
      </c>
      <c r="AA576" s="63"/>
      <c r="AB576" s="24">
        <f t="shared" ref="AB576:AC576" si="1528">INDEX($R576:$T576,1,MATCH(AB$8,$R$8:$T$8,0))-INDEX($W576:$Y576,1,MATCH(AB$8,$W$8:$Y$8,0))</f>
        <v>0</v>
      </c>
      <c r="AC576" s="24">
        <f t="shared" si="1528"/>
        <v>0</v>
      </c>
      <c r="AD576" s="24"/>
      <c r="AE576" s="24">
        <f t="shared" si="1508"/>
        <v>0</v>
      </c>
      <c r="AF576" s="63"/>
      <c r="AG576" s="24"/>
      <c r="AH576" s="24"/>
      <c r="AI576" s="24"/>
      <c r="AJ576" s="24">
        <f t="shared" si="1509"/>
        <v>0</v>
      </c>
      <c r="AK576" s="63"/>
      <c r="AL576" s="24"/>
      <c r="AM576" s="24"/>
      <c r="AN576" s="24"/>
      <c r="AO576" s="24">
        <f t="shared" si="1510"/>
        <v>0</v>
      </c>
      <c r="AP576" s="63"/>
      <c r="AQ576" s="24"/>
      <c r="AR576" s="24"/>
      <c r="AS576" s="24"/>
      <c r="AT576" s="24">
        <f t="shared" si="1511"/>
        <v>0</v>
      </c>
      <c r="AU576" s="63"/>
      <c r="AV576" s="24"/>
      <c r="AW576" s="24"/>
      <c r="AX576" s="36"/>
      <c r="AY576" s="24">
        <f t="shared" si="1512"/>
        <v>0</v>
      </c>
      <c r="AZ576" s="64"/>
    </row>
    <row r="577" spans="1:52" ht="12" hidden="1" customHeight="1" x14ac:dyDescent="0.3">
      <c r="A577" s="50">
        <v>613</v>
      </c>
      <c r="B577" s="50" t="s">
        <v>589</v>
      </c>
      <c r="C577" s="24"/>
      <c r="D577" s="24">
        <v>0</v>
      </c>
      <c r="E577" s="24"/>
      <c r="F577" s="24">
        <f t="shared" si="1501"/>
        <v>0</v>
      </c>
      <c r="G577" s="63"/>
      <c r="H577" s="24"/>
      <c r="I577" s="24">
        <v>0</v>
      </c>
      <c r="J577" s="24"/>
      <c r="K577" s="24">
        <f t="shared" si="1502"/>
        <v>0</v>
      </c>
      <c r="L577" s="63"/>
      <c r="M577" s="24">
        <f t="shared" ref="M577:N577" si="1529">INDEX($C577:$E577,1,MATCH(M$8,$C$8:$E$8,0))-INDEX($H577:$J577,1,MATCH(M$8,$H$8:$J$8,0))</f>
        <v>0</v>
      </c>
      <c r="N577" s="24">
        <f t="shared" si="1529"/>
        <v>0</v>
      </c>
      <c r="O577" s="24"/>
      <c r="P577" s="24">
        <f t="shared" si="1504"/>
        <v>0</v>
      </c>
      <c r="Q577" s="63"/>
      <c r="R577" s="24"/>
      <c r="S577" s="24">
        <v>0</v>
      </c>
      <c r="T577" s="24"/>
      <c r="U577" s="24">
        <f t="shared" si="1505"/>
        <v>0</v>
      </c>
      <c r="V577" s="63"/>
      <c r="W577" s="24"/>
      <c r="X577" s="24">
        <v>0</v>
      </c>
      <c r="Y577" s="24"/>
      <c r="Z577" s="24">
        <f t="shared" si="1506"/>
        <v>0</v>
      </c>
      <c r="AA577" s="63"/>
      <c r="AB577" s="24">
        <f t="shared" ref="AB577:AC577" si="1530">INDEX($R577:$T577,1,MATCH(AB$8,$R$8:$T$8,0))-INDEX($W577:$Y577,1,MATCH(AB$8,$W$8:$Y$8,0))</f>
        <v>0</v>
      </c>
      <c r="AC577" s="24">
        <f t="shared" si="1530"/>
        <v>0</v>
      </c>
      <c r="AD577" s="24"/>
      <c r="AE577" s="24">
        <f t="shared" si="1508"/>
        <v>0</v>
      </c>
      <c r="AF577" s="63"/>
      <c r="AG577" s="24"/>
      <c r="AH577" s="24">
        <v>0</v>
      </c>
      <c r="AI577" s="24"/>
      <c r="AJ577" s="24">
        <f t="shared" si="1509"/>
        <v>0</v>
      </c>
      <c r="AK577" s="63"/>
      <c r="AL577" s="24"/>
      <c r="AM577" s="24">
        <v>0</v>
      </c>
      <c r="AN577" s="24"/>
      <c r="AO577" s="24">
        <f t="shared" si="1510"/>
        <v>0</v>
      </c>
      <c r="AP577" s="63"/>
      <c r="AQ577" s="24"/>
      <c r="AR577" s="24">
        <v>0</v>
      </c>
      <c r="AS577" s="24"/>
      <c r="AT577" s="24">
        <f t="shared" si="1511"/>
        <v>0</v>
      </c>
      <c r="AU577" s="63"/>
      <c r="AV577" s="24"/>
      <c r="AW577" s="24">
        <v>0</v>
      </c>
      <c r="AX577" s="36"/>
      <c r="AY577" s="24">
        <f t="shared" si="1512"/>
        <v>0</v>
      </c>
      <c r="AZ577" s="64"/>
    </row>
    <row r="578" spans="1:52" ht="12" hidden="1" customHeight="1" x14ac:dyDescent="0.3">
      <c r="A578" s="50">
        <v>613.1</v>
      </c>
      <c r="B578" s="50" t="s">
        <v>590</v>
      </c>
      <c r="C578" s="24"/>
      <c r="D578" s="24">
        <v>0</v>
      </c>
      <c r="E578" s="24"/>
      <c r="F578" s="24">
        <f t="shared" si="1501"/>
        <v>0</v>
      </c>
      <c r="G578" s="63"/>
      <c r="H578" s="24"/>
      <c r="I578" s="24">
        <v>0</v>
      </c>
      <c r="J578" s="24"/>
      <c r="K578" s="24">
        <f t="shared" si="1502"/>
        <v>0</v>
      </c>
      <c r="L578" s="63"/>
      <c r="M578" s="24">
        <f t="shared" ref="M578:N578" si="1531">INDEX($C578:$E578,1,MATCH(M$8,$C$8:$E$8,0))-INDEX($H578:$J578,1,MATCH(M$8,$H$8:$J$8,0))</f>
        <v>0</v>
      </c>
      <c r="N578" s="24">
        <f t="shared" si="1531"/>
        <v>0</v>
      </c>
      <c r="O578" s="24"/>
      <c r="P578" s="24">
        <f t="shared" si="1504"/>
        <v>0</v>
      </c>
      <c r="Q578" s="63"/>
      <c r="R578" s="24"/>
      <c r="S578" s="24">
        <v>0</v>
      </c>
      <c r="T578" s="24"/>
      <c r="U578" s="24">
        <f t="shared" si="1505"/>
        <v>0</v>
      </c>
      <c r="V578" s="63"/>
      <c r="W578" s="24"/>
      <c r="X578" s="24">
        <v>0</v>
      </c>
      <c r="Y578" s="24"/>
      <c r="Z578" s="24">
        <f t="shared" si="1506"/>
        <v>0</v>
      </c>
      <c r="AA578" s="63"/>
      <c r="AB578" s="24">
        <f t="shared" ref="AB578:AC578" si="1532">INDEX($R578:$T578,1,MATCH(AB$8,$R$8:$T$8,0))-INDEX($W578:$Y578,1,MATCH(AB$8,$W$8:$Y$8,0))</f>
        <v>0</v>
      </c>
      <c r="AC578" s="24">
        <f t="shared" si="1532"/>
        <v>0</v>
      </c>
      <c r="AD578" s="24"/>
      <c r="AE578" s="24">
        <f t="shared" si="1508"/>
        <v>0</v>
      </c>
      <c r="AF578" s="63"/>
      <c r="AG578" s="24"/>
      <c r="AH578" s="24">
        <v>0</v>
      </c>
      <c r="AI578" s="24"/>
      <c r="AJ578" s="24">
        <f t="shared" si="1509"/>
        <v>0</v>
      </c>
      <c r="AK578" s="63"/>
      <c r="AL578" s="24"/>
      <c r="AM578" s="24">
        <v>0</v>
      </c>
      <c r="AN578" s="24"/>
      <c r="AO578" s="24">
        <f t="shared" si="1510"/>
        <v>0</v>
      </c>
      <c r="AP578" s="63"/>
      <c r="AQ578" s="24"/>
      <c r="AR578" s="24">
        <v>0</v>
      </c>
      <c r="AS578" s="24"/>
      <c r="AT578" s="24">
        <f t="shared" si="1511"/>
        <v>0</v>
      </c>
      <c r="AU578" s="63"/>
      <c r="AV578" s="24"/>
      <c r="AW578" s="24">
        <v>0</v>
      </c>
      <c r="AX578" s="36"/>
      <c r="AY578" s="24">
        <f t="shared" si="1512"/>
        <v>0</v>
      </c>
      <c r="AZ578" s="64"/>
    </row>
    <row r="579" spans="1:52" ht="12" hidden="1" customHeight="1" x14ac:dyDescent="0.3">
      <c r="A579" s="50">
        <v>613.20000000000005</v>
      </c>
      <c r="B579" s="50" t="s">
        <v>591</v>
      </c>
      <c r="C579" s="24"/>
      <c r="D579" s="24">
        <v>0</v>
      </c>
      <c r="E579" s="24"/>
      <c r="F579" s="24">
        <f t="shared" si="1501"/>
        <v>0</v>
      </c>
      <c r="G579" s="63"/>
      <c r="H579" s="24"/>
      <c r="I579" s="24">
        <v>0</v>
      </c>
      <c r="J579" s="24"/>
      <c r="K579" s="24">
        <f t="shared" si="1502"/>
        <v>0</v>
      </c>
      <c r="L579" s="63"/>
      <c r="M579" s="24">
        <f t="shared" ref="M579:N579" si="1533">INDEX($C579:$E579,1,MATCH(M$8,$C$8:$E$8,0))-INDEX($H579:$J579,1,MATCH(M$8,$H$8:$J$8,0))</f>
        <v>0</v>
      </c>
      <c r="N579" s="24">
        <f t="shared" si="1533"/>
        <v>0</v>
      </c>
      <c r="O579" s="24"/>
      <c r="P579" s="24">
        <f t="shared" si="1504"/>
        <v>0</v>
      </c>
      <c r="Q579" s="63"/>
      <c r="R579" s="24"/>
      <c r="S579" s="24">
        <v>0</v>
      </c>
      <c r="T579" s="24"/>
      <c r="U579" s="24">
        <f t="shared" si="1505"/>
        <v>0</v>
      </c>
      <c r="V579" s="63"/>
      <c r="W579" s="24"/>
      <c r="X579" s="24">
        <v>0</v>
      </c>
      <c r="Y579" s="24"/>
      <c r="Z579" s="24">
        <f t="shared" si="1506"/>
        <v>0</v>
      </c>
      <c r="AA579" s="63"/>
      <c r="AB579" s="24">
        <f t="shared" ref="AB579:AC579" si="1534">INDEX($R579:$T579,1,MATCH(AB$8,$R$8:$T$8,0))-INDEX($W579:$Y579,1,MATCH(AB$8,$W$8:$Y$8,0))</f>
        <v>0</v>
      </c>
      <c r="AC579" s="24">
        <f t="shared" si="1534"/>
        <v>0</v>
      </c>
      <c r="AD579" s="24"/>
      <c r="AE579" s="24">
        <f t="shared" si="1508"/>
        <v>0</v>
      </c>
      <c r="AF579" s="63"/>
      <c r="AG579" s="24"/>
      <c r="AH579" s="24">
        <v>0</v>
      </c>
      <c r="AI579" s="24"/>
      <c r="AJ579" s="24">
        <f t="shared" si="1509"/>
        <v>0</v>
      </c>
      <c r="AK579" s="63"/>
      <c r="AL579" s="24"/>
      <c r="AM579" s="24">
        <v>0</v>
      </c>
      <c r="AN579" s="24"/>
      <c r="AO579" s="24">
        <f t="shared" si="1510"/>
        <v>0</v>
      </c>
      <c r="AP579" s="63"/>
      <c r="AQ579" s="24"/>
      <c r="AR579" s="24">
        <v>0</v>
      </c>
      <c r="AS579" s="24"/>
      <c r="AT579" s="24">
        <f t="shared" si="1511"/>
        <v>0</v>
      </c>
      <c r="AU579" s="63"/>
      <c r="AV579" s="24"/>
      <c r="AW579" s="24">
        <v>0</v>
      </c>
      <c r="AX579" s="36"/>
      <c r="AY579" s="24">
        <f t="shared" si="1512"/>
        <v>0</v>
      </c>
      <c r="AZ579" s="64"/>
    </row>
    <row r="580" spans="1:52" ht="12" hidden="1" customHeight="1" x14ac:dyDescent="0.3">
      <c r="A580" s="50">
        <v>613.29999999999995</v>
      </c>
      <c r="B580" s="50" t="s">
        <v>592</v>
      </c>
      <c r="C580" s="24"/>
      <c r="D580" s="24">
        <v>0</v>
      </c>
      <c r="E580" s="24"/>
      <c r="F580" s="24">
        <f t="shared" si="1501"/>
        <v>0</v>
      </c>
      <c r="G580" s="63"/>
      <c r="H580" s="24"/>
      <c r="I580" s="24">
        <v>0</v>
      </c>
      <c r="J580" s="24"/>
      <c r="K580" s="24">
        <f t="shared" si="1502"/>
        <v>0</v>
      </c>
      <c r="L580" s="63"/>
      <c r="M580" s="24">
        <f t="shared" ref="M580:N580" si="1535">INDEX($C580:$E580,1,MATCH(M$8,$C$8:$E$8,0))-INDEX($H580:$J580,1,MATCH(M$8,$H$8:$J$8,0))</f>
        <v>0</v>
      </c>
      <c r="N580" s="24">
        <f t="shared" si="1535"/>
        <v>0</v>
      </c>
      <c r="O580" s="24"/>
      <c r="P580" s="24">
        <f t="shared" si="1504"/>
        <v>0</v>
      </c>
      <c r="Q580" s="63"/>
      <c r="R580" s="24"/>
      <c r="S580" s="24">
        <v>0</v>
      </c>
      <c r="T580" s="24"/>
      <c r="U580" s="24">
        <f t="shared" si="1505"/>
        <v>0</v>
      </c>
      <c r="V580" s="63"/>
      <c r="W580" s="24"/>
      <c r="X580" s="24">
        <v>0</v>
      </c>
      <c r="Y580" s="24"/>
      <c r="Z580" s="24">
        <f t="shared" si="1506"/>
        <v>0</v>
      </c>
      <c r="AA580" s="63"/>
      <c r="AB580" s="24">
        <f t="shared" ref="AB580:AC580" si="1536">INDEX($R580:$T580,1,MATCH(AB$8,$R$8:$T$8,0))-INDEX($W580:$Y580,1,MATCH(AB$8,$W$8:$Y$8,0))</f>
        <v>0</v>
      </c>
      <c r="AC580" s="24">
        <f t="shared" si="1536"/>
        <v>0</v>
      </c>
      <c r="AD580" s="24"/>
      <c r="AE580" s="24">
        <f t="shared" si="1508"/>
        <v>0</v>
      </c>
      <c r="AF580" s="63"/>
      <c r="AG580" s="24"/>
      <c r="AH580" s="24">
        <v>0</v>
      </c>
      <c r="AI580" s="24"/>
      <c r="AJ580" s="24">
        <f t="shared" si="1509"/>
        <v>0</v>
      </c>
      <c r="AK580" s="63"/>
      <c r="AL580" s="24"/>
      <c r="AM580" s="24">
        <v>0</v>
      </c>
      <c r="AN580" s="24"/>
      <c r="AO580" s="24">
        <f t="shared" si="1510"/>
        <v>0</v>
      </c>
      <c r="AP580" s="63"/>
      <c r="AQ580" s="24"/>
      <c r="AR580" s="24">
        <v>0</v>
      </c>
      <c r="AS580" s="24"/>
      <c r="AT580" s="24">
        <f t="shared" si="1511"/>
        <v>0</v>
      </c>
      <c r="AU580" s="63"/>
      <c r="AV580" s="24"/>
      <c r="AW580" s="24">
        <v>0</v>
      </c>
      <c r="AX580" s="36"/>
      <c r="AY580" s="24">
        <f t="shared" si="1512"/>
        <v>0</v>
      </c>
      <c r="AZ580" s="64"/>
    </row>
    <row r="581" spans="1:52" ht="12" hidden="1" customHeight="1" x14ac:dyDescent="0.3">
      <c r="A581" s="50">
        <v>613.4</v>
      </c>
      <c r="B581" s="50" t="s">
        <v>593</v>
      </c>
      <c r="C581" s="24"/>
      <c r="D581" s="24">
        <v>0</v>
      </c>
      <c r="E581" s="24"/>
      <c r="F581" s="24">
        <f t="shared" si="1501"/>
        <v>0</v>
      </c>
      <c r="G581" s="63"/>
      <c r="H581" s="24"/>
      <c r="I581" s="24">
        <v>0</v>
      </c>
      <c r="J581" s="24"/>
      <c r="K581" s="24">
        <f t="shared" si="1502"/>
        <v>0</v>
      </c>
      <c r="L581" s="63"/>
      <c r="M581" s="24">
        <f t="shared" ref="M581:N581" si="1537">INDEX($C581:$E581,1,MATCH(M$8,$C$8:$E$8,0))-INDEX($H581:$J581,1,MATCH(M$8,$H$8:$J$8,0))</f>
        <v>0</v>
      </c>
      <c r="N581" s="24">
        <f t="shared" si="1537"/>
        <v>0</v>
      </c>
      <c r="O581" s="24"/>
      <c r="P581" s="24">
        <f t="shared" si="1504"/>
        <v>0</v>
      </c>
      <c r="Q581" s="63"/>
      <c r="R581" s="24"/>
      <c r="S581" s="24">
        <v>0</v>
      </c>
      <c r="T581" s="24"/>
      <c r="U581" s="24">
        <f t="shared" si="1505"/>
        <v>0</v>
      </c>
      <c r="V581" s="63"/>
      <c r="W581" s="24"/>
      <c r="X581" s="24">
        <v>0</v>
      </c>
      <c r="Y581" s="24"/>
      <c r="Z581" s="24">
        <f t="shared" si="1506"/>
        <v>0</v>
      </c>
      <c r="AA581" s="63"/>
      <c r="AB581" s="24">
        <f t="shared" ref="AB581:AC581" si="1538">INDEX($R581:$T581,1,MATCH(AB$8,$R$8:$T$8,0))-INDEX($W581:$Y581,1,MATCH(AB$8,$W$8:$Y$8,0))</f>
        <v>0</v>
      </c>
      <c r="AC581" s="24">
        <f t="shared" si="1538"/>
        <v>0</v>
      </c>
      <c r="AD581" s="24"/>
      <c r="AE581" s="24">
        <f t="shared" si="1508"/>
        <v>0</v>
      </c>
      <c r="AF581" s="63"/>
      <c r="AG581" s="24"/>
      <c r="AH581" s="24">
        <v>0</v>
      </c>
      <c r="AI581" s="24"/>
      <c r="AJ581" s="24">
        <f t="shared" si="1509"/>
        <v>0</v>
      </c>
      <c r="AK581" s="63"/>
      <c r="AL581" s="24"/>
      <c r="AM581" s="24">
        <v>0</v>
      </c>
      <c r="AN581" s="24"/>
      <c r="AO581" s="24">
        <f t="shared" si="1510"/>
        <v>0</v>
      </c>
      <c r="AP581" s="63"/>
      <c r="AQ581" s="24"/>
      <c r="AR581" s="24">
        <v>0</v>
      </c>
      <c r="AS581" s="24"/>
      <c r="AT581" s="24">
        <f t="shared" si="1511"/>
        <v>0</v>
      </c>
      <c r="AU581" s="63"/>
      <c r="AV581" s="24"/>
      <c r="AW581" s="24">
        <v>0</v>
      </c>
      <c r="AX581" s="36"/>
      <c r="AY581" s="24">
        <f t="shared" si="1512"/>
        <v>0</v>
      </c>
      <c r="AZ581" s="64"/>
    </row>
    <row r="582" spans="1:52" ht="12" hidden="1" customHeight="1" x14ac:dyDescent="0.3">
      <c r="A582" s="50">
        <v>613.5</v>
      </c>
      <c r="B582" s="50" t="s">
        <v>594</v>
      </c>
      <c r="C582" s="24"/>
      <c r="D582" s="24">
        <v>0</v>
      </c>
      <c r="E582" s="24"/>
      <c r="F582" s="24">
        <f t="shared" si="1501"/>
        <v>0</v>
      </c>
      <c r="G582" s="63"/>
      <c r="H582" s="24"/>
      <c r="I582" s="24">
        <v>0</v>
      </c>
      <c r="J582" s="24"/>
      <c r="K582" s="24">
        <f t="shared" si="1502"/>
        <v>0</v>
      </c>
      <c r="L582" s="63"/>
      <c r="M582" s="24">
        <f t="shared" ref="M582:N582" si="1539">INDEX($C582:$E582,1,MATCH(M$8,$C$8:$E$8,0))-INDEX($H582:$J582,1,MATCH(M$8,$H$8:$J$8,0))</f>
        <v>0</v>
      </c>
      <c r="N582" s="24">
        <f t="shared" si="1539"/>
        <v>0</v>
      </c>
      <c r="O582" s="24"/>
      <c r="P582" s="24">
        <f t="shared" si="1504"/>
        <v>0</v>
      </c>
      <c r="Q582" s="63"/>
      <c r="R582" s="24"/>
      <c r="S582" s="24">
        <v>0</v>
      </c>
      <c r="T582" s="24"/>
      <c r="U582" s="24">
        <f t="shared" si="1505"/>
        <v>0</v>
      </c>
      <c r="V582" s="63"/>
      <c r="W582" s="24"/>
      <c r="X582" s="24">
        <v>0</v>
      </c>
      <c r="Y582" s="24"/>
      <c r="Z582" s="24">
        <f t="shared" si="1506"/>
        <v>0</v>
      </c>
      <c r="AA582" s="63"/>
      <c r="AB582" s="24">
        <f t="shared" ref="AB582:AC582" si="1540">INDEX($R582:$T582,1,MATCH(AB$8,$R$8:$T$8,0))-INDEX($W582:$Y582,1,MATCH(AB$8,$W$8:$Y$8,0))</f>
        <v>0</v>
      </c>
      <c r="AC582" s="24">
        <f t="shared" si="1540"/>
        <v>0</v>
      </c>
      <c r="AD582" s="24"/>
      <c r="AE582" s="24">
        <f t="shared" si="1508"/>
        <v>0</v>
      </c>
      <c r="AF582" s="63"/>
      <c r="AG582" s="24"/>
      <c r="AH582" s="24">
        <v>0</v>
      </c>
      <c r="AI582" s="24"/>
      <c r="AJ582" s="24">
        <f t="shared" si="1509"/>
        <v>0</v>
      </c>
      <c r="AK582" s="63"/>
      <c r="AL582" s="24"/>
      <c r="AM582" s="24">
        <v>0</v>
      </c>
      <c r="AN582" s="24"/>
      <c r="AO582" s="24">
        <f t="shared" si="1510"/>
        <v>0</v>
      </c>
      <c r="AP582" s="63"/>
      <c r="AQ582" s="24"/>
      <c r="AR582" s="24">
        <v>0</v>
      </c>
      <c r="AS582" s="24"/>
      <c r="AT582" s="24">
        <f t="shared" si="1511"/>
        <v>0</v>
      </c>
      <c r="AU582" s="63"/>
      <c r="AV582" s="24"/>
      <c r="AW582" s="24">
        <v>0</v>
      </c>
      <c r="AX582" s="36"/>
      <c r="AY582" s="24">
        <f t="shared" si="1512"/>
        <v>0</v>
      </c>
      <c r="AZ582" s="64"/>
    </row>
    <row r="583" spans="1:52" ht="12" hidden="1" customHeight="1" x14ac:dyDescent="0.3">
      <c r="A583" s="50">
        <v>620</v>
      </c>
      <c r="B583" s="50" t="s">
        <v>595</v>
      </c>
      <c r="C583" s="24"/>
      <c r="D583" s="24"/>
      <c r="E583" s="24"/>
      <c r="F583" s="24">
        <f t="shared" si="1501"/>
        <v>0</v>
      </c>
      <c r="G583" s="63"/>
      <c r="H583" s="24"/>
      <c r="I583" s="24"/>
      <c r="J583" s="24"/>
      <c r="K583" s="24">
        <f t="shared" si="1502"/>
        <v>0</v>
      </c>
      <c r="L583" s="63"/>
      <c r="M583" s="24">
        <f t="shared" ref="M583:N583" si="1541">INDEX($C583:$E583,1,MATCH(M$8,$C$8:$E$8,0))-INDEX($H583:$J583,1,MATCH(M$8,$H$8:$J$8,0))</f>
        <v>0</v>
      </c>
      <c r="N583" s="24">
        <f t="shared" si="1541"/>
        <v>0</v>
      </c>
      <c r="O583" s="24"/>
      <c r="P583" s="24">
        <f t="shared" si="1504"/>
        <v>0</v>
      </c>
      <c r="Q583" s="63"/>
      <c r="R583" s="24"/>
      <c r="S583" s="24"/>
      <c r="T583" s="24"/>
      <c r="U583" s="24">
        <f t="shared" si="1505"/>
        <v>0</v>
      </c>
      <c r="V583" s="63"/>
      <c r="W583" s="24"/>
      <c r="X583" s="24"/>
      <c r="Y583" s="24"/>
      <c r="Z583" s="24">
        <f t="shared" si="1506"/>
        <v>0</v>
      </c>
      <c r="AA583" s="63"/>
      <c r="AB583" s="24">
        <f t="shared" ref="AB583:AC583" si="1542">INDEX($R583:$T583,1,MATCH(AB$8,$R$8:$T$8,0))-INDEX($W583:$Y583,1,MATCH(AB$8,$W$8:$Y$8,0))</f>
        <v>0</v>
      </c>
      <c r="AC583" s="24">
        <f t="shared" si="1542"/>
        <v>0</v>
      </c>
      <c r="AD583" s="24"/>
      <c r="AE583" s="24">
        <f t="shared" si="1508"/>
        <v>0</v>
      </c>
      <c r="AF583" s="63"/>
      <c r="AG583" s="24"/>
      <c r="AH583" s="24"/>
      <c r="AI583" s="24"/>
      <c r="AJ583" s="24">
        <f t="shared" si="1509"/>
        <v>0</v>
      </c>
      <c r="AK583" s="63"/>
      <c r="AL583" s="24"/>
      <c r="AM583" s="24"/>
      <c r="AN583" s="24"/>
      <c r="AO583" s="24">
        <f t="shared" si="1510"/>
        <v>0</v>
      </c>
      <c r="AP583" s="63"/>
      <c r="AQ583" s="24"/>
      <c r="AR583" s="24"/>
      <c r="AS583" s="24"/>
      <c r="AT583" s="24">
        <f t="shared" si="1511"/>
        <v>0</v>
      </c>
      <c r="AU583" s="63"/>
      <c r="AV583" s="24"/>
      <c r="AW583" s="24"/>
      <c r="AX583" s="36"/>
      <c r="AY583" s="24">
        <f t="shared" si="1512"/>
        <v>0</v>
      </c>
      <c r="AZ583" s="64"/>
    </row>
    <row r="584" spans="1:52" ht="12" hidden="1" customHeight="1" x14ac:dyDescent="0.3">
      <c r="A584" s="50">
        <v>699</v>
      </c>
      <c r="B584" s="50" t="s">
        <v>596</v>
      </c>
      <c r="C584" s="24"/>
      <c r="D584" s="24">
        <v>0</v>
      </c>
      <c r="E584" s="24"/>
      <c r="F584" s="24">
        <f t="shared" si="1501"/>
        <v>0</v>
      </c>
      <c r="G584" s="63"/>
      <c r="H584" s="24"/>
      <c r="I584" s="24">
        <v>0</v>
      </c>
      <c r="J584" s="24"/>
      <c r="K584" s="24">
        <f t="shared" si="1502"/>
        <v>0</v>
      </c>
      <c r="L584" s="63"/>
      <c r="M584" s="24">
        <f t="shared" ref="M584:N584" si="1543">INDEX($C584:$E584,1,MATCH(M$8,$C$8:$E$8,0))-INDEX($H584:$J584,1,MATCH(M$8,$H$8:$J$8,0))</f>
        <v>0</v>
      </c>
      <c r="N584" s="24">
        <f t="shared" si="1543"/>
        <v>0</v>
      </c>
      <c r="O584" s="24"/>
      <c r="P584" s="24">
        <f t="shared" si="1504"/>
        <v>0</v>
      </c>
      <c r="Q584" s="63"/>
      <c r="R584" s="24"/>
      <c r="S584" s="24">
        <v>0</v>
      </c>
      <c r="T584" s="24"/>
      <c r="U584" s="24">
        <f t="shared" si="1505"/>
        <v>0</v>
      </c>
      <c r="V584" s="63"/>
      <c r="W584" s="24"/>
      <c r="X584" s="24">
        <v>0</v>
      </c>
      <c r="Y584" s="24"/>
      <c r="Z584" s="24">
        <f t="shared" si="1506"/>
        <v>0</v>
      </c>
      <c r="AA584" s="63"/>
      <c r="AB584" s="24">
        <f t="shared" ref="AB584:AC584" si="1544">INDEX($R584:$T584,1,MATCH(AB$8,$R$8:$T$8,0))-INDEX($W584:$Y584,1,MATCH(AB$8,$W$8:$Y$8,0))</f>
        <v>0</v>
      </c>
      <c r="AC584" s="24">
        <f t="shared" si="1544"/>
        <v>0</v>
      </c>
      <c r="AD584" s="24"/>
      <c r="AE584" s="24">
        <f t="shared" si="1508"/>
        <v>0</v>
      </c>
      <c r="AF584" s="63"/>
      <c r="AG584" s="24"/>
      <c r="AH584" s="24">
        <v>0</v>
      </c>
      <c r="AI584" s="24"/>
      <c r="AJ584" s="24">
        <f t="shared" si="1509"/>
        <v>0</v>
      </c>
      <c r="AK584" s="63"/>
      <c r="AL584" s="24"/>
      <c r="AM584" s="24">
        <v>0</v>
      </c>
      <c r="AN584" s="24"/>
      <c r="AO584" s="24">
        <f t="shared" si="1510"/>
        <v>0</v>
      </c>
      <c r="AP584" s="63"/>
      <c r="AQ584" s="24"/>
      <c r="AR584" s="24">
        <v>0</v>
      </c>
      <c r="AS584" s="24"/>
      <c r="AT584" s="24">
        <f t="shared" si="1511"/>
        <v>0</v>
      </c>
      <c r="AU584" s="63"/>
      <c r="AV584" s="24"/>
      <c r="AW584" s="24">
        <v>0</v>
      </c>
      <c r="AX584" s="36"/>
      <c r="AY584" s="24">
        <f t="shared" si="1512"/>
        <v>0</v>
      </c>
      <c r="AZ584" s="64"/>
    </row>
    <row r="585" spans="1:52" ht="12" hidden="1" customHeight="1" x14ac:dyDescent="0.3">
      <c r="A585" s="50"/>
      <c r="B585" s="50"/>
      <c r="C585" s="24"/>
      <c r="D585" s="24"/>
      <c r="E585" s="24"/>
      <c r="F585" s="24"/>
      <c r="G585" s="63"/>
      <c r="H585" s="24"/>
      <c r="I585" s="24"/>
      <c r="J585" s="24"/>
      <c r="K585" s="24"/>
      <c r="L585" s="63"/>
      <c r="M585" s="24"/>
      <c r="N585" s="24"/>
      <c r="O585" s="24"/>
      <c r="P585" s="24"/>
      <c r="Q585" s="63"/>
      <c r="R585" s="24"/>
      <c r="S585" s="24"/>
      <c r="T585" s="24"/>
      <c r="U585" s="24"/>
      <c r="V585" s="63"/>
      <c r="W585" s="24"/>
      <c r="X585" s="24"/>
      <c r="Y585" s="24"/>
      <c r="Z585" s="24"/>
      <c r="AA585" s="63"/>
      <c r="AB585" s="24"/>
      <c r="AC585" s="24"/>
      <c r="AD585" s="24"/>
      <c r="AE585" s="24"/>
      <c r="AF585" s="63"/>
      <c r="AG585" s="24"/>
      <c r="AH585" s="24"/>
      <c r="AI585" s="24"/>
      <c r="AJ585" s="24"/>
      <c r="AK585" s="63"/>
      <c r="AL585" s="24"/>
      <c r="AM585" s="24"/>
      <c r="AN585" s="24"/>
      <c r="AO585" s="24"/>
      <c r="AP585" s="63"/>
      <c r="AQ585" s="24"/>
      <c r="AR585" s="24"/>
      <c r="AS585" s="24"/>
      <c r="AT585" s="24"/>
      <c r="AU585" s="63"/>
      <c r="AV585" s="24"/>
      <c r="AW585" s="24"/>
      <c r="AX585" s="36"/>
      <c r="AY585" s="24"/>
      <c r="AZ585" s="64"/>
    </row>
    <row r="586" spans="1:52" ht="12" customHeight="1" x14ac:dyDescent="0.3">
      <c r="A586" s="48"/>
      <c r="B586" s="49" t="s">
        <v>597</v>
      </c>
      <c r="C586" s="53">
        <f t="shared" ref="C586:D586" si="1545">SUM(C568:C585)</f>
        <v>0</v>
      </c>
      <c r="D586" s="53">
        <f t="shared" si="1545"/>
        <v>145996.90070266699</v>
      </c>
      <c r="E586" s="53"/>
      <c r="F586" s="53">
        <f>SUM(C586:E586)</f>
        <v>145996.90070266699</v>
      </c>
      <c r="G586" s="79"/>
      <c r="H586" s="53">
        <f t="shared" ref="H586:I586" si="1546">SUM(H568:H585)</f>
        <v>0</v>
      </c>
      <c r="I586" s="53">
        <f t="shared" si="1546"/>
        <v>136595.871573615</v>
      </c>
      <c r="J586" s="53"/>
      <c r="K586" s="53">
        <f>SUM(H586:J586)</f>
        <v>136595.871573615</v>
      </c>
      <c r="L586" s="79"/>
      <c r="M586" s="53">
        <f t="shared" ref="M586:N586" si="1547">INDEX($C586:$E586,1,MATCH(M$8,$C$8:$E$8,0))-INDEX($H586:$J586,1,MATCH(M$8,$H$8:$J$8,0))</f>
        <v>0</v>
      </c>
      <c r="N586" s="53">
        <f t="shared" si="1547"/>
        <v>9401.0291290519817</v>
      </c>
      <c r="O586" s="53"/>
      <c r="P586" s="53">
        <f>SUM(M586:O586)</f>
        <v>9401.0291290519817</v>
      </c>
      <c r="Q586" s="79"/>
      <c r="R586" s="53">
        <f t="shared" ref="R586:S586" si="1548">SUM(R568:R585)</f>
        <v>0</v>
      </c>
      <c r="S586" s="53">
        <f t="shared" si="1548"/>
        <v>140267.87063498999</v>
      </c>
      <c r="T586" s="53"/>
      <c r="U586" s="53">
        <f>SUM(R586:T586)</f>
        <v>140267.87063498999</v>
      </c>
      <c r="V586" s="79"/>
      <c r="W586" s="53">
        <f t="shared" ref="W586:X586" si="1549">SUM(W568:W585)</f>
        <v>0</v>
      </c>
      <c r="X586" s="53">
        <f t="shared" si="1549"/>
        <v>131146.90344659501</v>
      </c>
      <c r="Y586" s="53"/>
      <c r="Z586" s="53">
        <f>SUM(W586:Y586)</f>
        <v>131146.90344659501</v>
      </c>
      <c r="AA586" s="79"/>
      <c r="AB586" s="53">
        <f t="shared" ref="AB586:AC586" si="1550">INDEX($R586:$T586,1,MATCH(AB$8,$R$8:$T$8,0))-INDEX($W586:$Y586,1,MATCH(AB$8,$W$8:$Y$8,0))</f>
        <v>0</v>
      </c>
      <c r="AC586" s="53">
        <f t="shared" si="1550"/>
        <v>9120.9671883949777</v>
      </c>
      <c r="AD586" s="53"/>
      <c r="AE586" s="53">
        <f>SUM(AB586:AD586)</f>
        <v>9120.9671883949777</v>
      </c>
      <c r="AF586" s="79"/>
      <c r="AG586" s="53">
        <f t="shared" ref="AG586:AH586" si="1551">SUM(AG568:AG585)</f>
        <v>0</v>
      </c>
      <c r="AH586" s="53">
        <f t="shared" si="1551"/>
        <v>125460.74807987</v>
      </c>
      <c r="AI586" s="53"/>
      <c r="AJ586" s="53">
        <f>SUM(AG586:AI586)</f>
        <v>125460.74807987</v>
      </c>
      <c r="AK586" s="79"/>
      <c r="AL586" s="53">
        <f t="shared" ref="AL586:AM586" si="1552">SUM(AL568:AL585)</f>
        <v>0</v>
      </c>
      <c r="AM586" s="53">
        <f t="shared" si="1552"/>
        <v>119526.117828513</v>
      </c>
      <c r="AN586" s="53"/>
      <c r="AO586" s="53">
        <f>SUM(AL586:AN586)</f>
        <v>119526.117828513</v>
      </c>
      <c r="AP586" s="79"/>
      <c r="AQ586" s="53">
        <f t="shared" ref="AQ586:AR586" si="1553">SUM(AQ568:AQ585)</f>
        <v>0</v>
      </c>
      <c r="AR586" s="53">
        <f t="shared" si="1553"/>
        <v>113331.141759272</v>
      </c>
      <c r="AS586" s="53"/>
      <c r="AT586" s="53">
        <f>SUM(AQ586:AS586)</f>
        <v>113331.141759272</v>
      </c>
      <c r="AU586" s="79"/>
      <c r="AV586" s="53">
        <f t="shared" ref="AV586:AW586" si="1554">SUM(AV568:AV585)</f>
        <v>0</v>
      </c>
      <c r="AW586" s="53">
        <f t="shared" si="1554"/>
        <v>106863.333489754</v>
      </c>
      <c r="AX586" s="80"/>
      <c r="AY586" s="53">
        <f>SUM(AV586:AX586)</f>
        <v>106863.333489754</v>
      </c>
      <c r="AZ586" s="81"/>
    </row>
    <row r="587" spans="1:52" ht="12" customHeight="1" x14ac:dyDescent="0.3">
      <c r="A587" s="48"/>
      <c r="B587" s="49"/>
      <c r="C587" s="24"/>
      <c r="D587" s="24"/>
      <c r="E587" s="24"/>
      <c r="F587" s="24"/>
      <c r="G587" s="63"/>
      <c r="H587" s="24"/>
      <c r="I587" s="24"/>
      <c r="J587" s="24"/>
      <c r="K587" s="24"/>
      <c r="L587" s="63"/>
      <c r="M587" s="24"/>
      <c r="N587" s="24"/>
      <c r="O587" s="24"/>
      <c r="P587" s="24"/>
      <c r="Q587" s="63"/>
      <c r="R587" s="24"/>
      <c r="S587" s="24"/>
      <c r="T587" s="24"/>
      <c r="U587" s="24"/>
      <c r="V587" s="63"/>
      <c r="W587" s="24"/>
      <c r="X587" s="24"/>
      <c r="Y587" s="24"/>
      <c r="Z587" s="24"/>
      <c r="AA587" s="63"/>
      <c r="AB587" s="24"/>
      <c r="AC587" s="24"/>
      <c r="AD587" s="24"/>
      <c r="AE587" s="24"/>
      <c r="AF587" s="63"/>
      <c r="AG587" s="24"/>
      <c r="AH587" s="24"/>
      <c r="AI587" s="24"/>
      <c r="AJ587" s="24"/>
      <c r="AK587" s="63"/>
      <c r="AL587" s="24"/>
      <c r="AM587" s="24"/>
      <c r="AN587" s="24"/>
      <c r="AO587" s="24"/>
      <c r="AP587" s="63"/>
      <c r="AQ587" s="24"/>
      <c r="AR587" s="24"/>
      <c r="AS587" s="24"/>
      <c r="AT587" s="24"/>
      <c r="AU587" s="63"/>
      <c r="AV587" s="24"/>
      <c r="AW587" s="24"/>
      <c r="AX587" s="36"/>
      <c r="AY587" s="24"/>
      <c r="AZ587" s="64"/>
    </row>
    <row r="588" spans="1:52" ht="12" customHeight="1" x14ac:dyDescent="0.3">
      <c r="A588" s="49" t="s">
        <v>32</v>
      </c>
      <c r="B588" s="20"/>
      <c r="C588" s="24"/>
      <c r="D588" s="24"/>
      <c r="E588" s="24"/>
      <c r="F588" s="24"/>
      <c r="G588" s="63"/>
      <c r="H588" s="24"/>
      <c r="I588" s="24"/>
      <c r="J588" s="24"/>
      <c r="K588" s="24"/>
      <c r="L588" s="63"/>
      <c r="M588" s="24"/>
      <c r="N588" s="24"/>
      <c r="O588" s="24"/>
      <c r="P588" s="24"/>
      <c r="Q588" s="63"/>
      <c r="R588" s="24"/>
      <c r="S588" s="24"/>
      <c r="T588" s="24"/>
      <c r="U588" s="24"/>
      <c r="V588" s="63"/>
      <c r="W588" s="24"/>
      <c r="X588" s="24"/>
      <c r="Y588" s="24"/>
      <c r="Z588" s="24"/>
      <c r="AA588" s="63"/>
      <c r="AB588" s="24"/>
      <c r="AC588" s="24"/>
      <c r="AD588" s="24"/>
      <c r="AE588" s="24"/>
      <c r="AF588" s="63"/>
      <c r="AG588" s="24"/>
      <c r="AH588" s="24"/>
      <c r="AI588" s="24"/>
      <c r="AJ588" s="24"/>
      <c r="AK588" s="63"/>
      <c r="AL588" s="24"/>
      <c r="AM588" s="24"/>
      <c r="AN588" s="24"/>
      <c r="AO588" s="24"/>
      <c r="AP588" s="63"/>
      <c r="AQ588" s="24"/>
      <c r="AR588" s="24"/>
      <c r="AS588" s="24"/>
      <c r="AT588" s="24"/>
      <c r="AU588" s="63"/>
      <c r="AV588" s="24"/>
      <c r="AW588" s="24"/>
      <c r="AX588" s="36"/>
      <c r="AY588" s="24"/>
      <c r="AZ588" s="64"/>
    </row>
    <row r="589" spans="1:52" ht="12" hidden="1" customHeight="1" x14ac:dyDescent="0.3">
      <c r="A589" s="50" t="s">
        <v>74</v>
      </c>
      <c r="B589" s="50"/>
      <c r="C589" s="24"/>
      <c r="D589" s="24"/>
      <c r="E589" s="24"/>
      <c r="F589" s="24">
        <f t="shared" ref="F589:F609" si="1555">SUM(C589:E589)</f>
        <v>0</v>
      </c>
      <c r="G589" s="63"/>
      <c r="H589" s="24"/>
      <c r="I589" s="24"/>
      <c r="J589" s="24"/>
      <c r="K589" s="24">
        <f t="shared" ref="K589:K609" si="1556">SUM(H589:J589)</f>
        <v>0</v>
      </c>
      <c r="L589" s="63"/>
      <c r="M589" s="24">
        <f t="shared" ref="M589:N589" si="1557">INDEX($C589:$E589,1,MATCH(M$8,$C$8:$E$8,0))-INDEX($H589:$J589,1,MATCH(M$8,$H$8:$J$8,0))</f>
        <v>0</v>
      </c>
      <c r="N589" s="24">
        <f t="shared" si="1557"/>
        <v>0</v>
      </c>
      <c r="O589" s="24"/>
      <c r="P589" s="24">
        <f t="shared" ref="P589:P609" si="1558">SUM(M589:O589)</f>
        <v>0</v>
      </c>
      <c r="Q589" s="63"/>
      <c r="R589" s="24"/>
      <c r="S589" s="24"/>
      <c r="T589" s="24"/>
      <c r="U589" s="24">
        <f t="shared" ref="U589:U609" si="1559">SUM(R589:T589)</f>
        <v>0</v>
      </c>
      <c r="V589" s="63"/>
      <c r="W589" s="24"/>
      <c r="X589" s="24"/>
      <c r="Y589" s="24"/>
      <c r="Z589" s="24">
        <f t="shared" ref="Z589:Z609" si="1560">SUM(W589:Y589)</f>
        <v>0</v>
      </c>
      <c r="AA589" s="63"/>
      <c r="AB589" s="24">
        <f t="shared" ref="AB589:AC589" si="1561">INDEX($R589:$T589,1,MATCH(AB$8,$R$8:$T$8,0))-INDEX($W589:$Y589,1,MATCH(AB$8,$W$8:$Y$8,0))</f>
        <v>0</v>
      </c>
      <c r="AC589" s="24">
        <f t="shared" si="1561"/>
        <v>0</v>
      </c>
      <c r="AD589" s="24"/>
      <c r="AE589" s="24">
        <f t="shared" ref="AE589:AE609" si="1562">SUM(AB589:AD589)</f>
        <v>0</v>
      </c>
      <c r="AF589" s="63"/>
      <c r="AG589" s="24"/>
      <c r="AH589" s="24"/>
      <c r="AI589" s="24"/>
      <c r="AJ589" s="24">
        <f t="shared" ref="AJ589:AJ609" si="1563">SUM(AG589:AI589)</f>
        <v>0</v>
      </c>
      <c r="AK589" s="63"/>
      <c r="AL589" s="24"/>
      <c r="AM589" s="24"/>
      <c r="AN589" s="24"/>
      <c r="AO589" s="24">
        <f t="shared" ref="AO589:AO609" si="1564">SUM(AL589:AN589)</f>
        <v>0</v>
      </c>
      <c r="AP589" s="63"/>
      <c r="AQ589" s="24"/>
      <c r="AR589" s="24"/>
      <c r="AS589" s="24"/>
      <c r="AT589" s="24">
        <f t="shared" ref="AT589:AT609" si="1565">SUM(AQ589:AS589)</f>
        <v>0</v>
      </c>
      <c r="AU589" s="63"/>
      <c r="AV589" s="24"/>
      <c r="AW589" s="24"/>
      <c r="AX589" s="36"/>
      <c r="AY589" s="24">
        <f t="shared" ref="AY589:AY609" si="1566">SUM(AV589:AX589)</f>
        <v>0</v>
      </c>
      <c r="AZ589" s="64"/>
    </row>
    <row r="590" spans="1:52" ht="12" hidden="1" customHeight="1" x14ac:dyDescent="0.3">
      <c r="A590" s="50">
        <v>700</v>
      </c>
      <c r="B590" s="50" t="s">
        <v>598</v>
      </c>
      <c r="C590" s="24"/>
      <c r="D590" s="24">
        <v>0</v>
      </c>
      <c r="E590" s="24"/>
      <c r="F590" s="24">
        <f t="shared" si="1555"/>
        <v>0</v>
      </c>
      <c r="G590" s="63"/>
      <c r="H590" s="24"/>
      <c r="I590" s="24">
        <v>0</v>
      </c>
      <c r="J590" s="24"/>
      <c r="K590" s="24">
        <f t="shared" si="1556"/>
        <v>0</v>
      </c>
      <c r="L590" s="63"/>
      <c r="M590" s="24">
        <f t="shared" ref="M590:N590" si="1567">INDEX($C590:$E590,1,MATCH(M$8,$C$8:$E$8,0))-INDEX($H590:$J590,1,MATCH(M$8,$H$8:$J$8,0))</f>
        <v>0</v>
      </c>
      <c r="N590" s="24">
        <f t="shared" si="1567"/>
        <v>0</v>
      </c>
      <c r="O590" s="24"/>
      <c r="P590" s="24">
        <f t="shared" si="1558"/>
        <v>0</v>
      </c>
      <c r="Q590" s="63"/>
      <c r="R590" s="24"/>
      <c r="S590" s="24">
        <v>0</v>
      </c>
      <c r="T590" s="24"/>
      <c r="U590" s="24">
        <f t="shared" si="1559"/>
        <v>0</v>
      </c>
      <c r="V590" s="63"/>
      <c r="W590" s="24"/>
      <c r="X590" s="24">
        <v>0</v>
      </c>
      <c r="Y590" s="24"/>
      <c r="Z590" s="24">
        <f t="shared" si="1560"/>
        <v>0</v>
      </c>
      <c r="AA590" s="63"/>
      <c r="AB590" s="24">
        <f t="shared" ref="AB590:AC590" si="1568">INDEX($R590:$T590,1,MATCH(AB$8,$R$8:$T$8,0))-INDEX($W590:$Y590,1,MATCH(AB$8,$W$8:$Y$8,0))</f>
        <v>0</v>
      </c>
      <c r="AC590" s="24">
        <f t="shared" si="1568"/>
        <v>0</v>
      </c>
      <c r="AD590" s="24"/>
      <c r="AE590" s="24">
        <f t="shared" si="1562"/>
        <v>0</v>
      </c>
      <c r="AF590" s="63"/>
      <c r="AG590" s="24"/>
      <c r="AH590" s="24">
        <v>0</v>
      </c>
      <c r="AI590" s="24"/>
      <c r="AJ590" s="24">
        <f t="shared" si="1563"/>
        <v>0</v>
      </c>
      <c r="AK590" s="63"/>
      <c r="AL590" s="24"/>
      <c r="AM590" s="24">
        <v>0</v>
      </c>
      <c r="AN590" s="24"/>
      <c r="AO590" s="24">
        <f t="shared" si="1564"/>
        <v>0</v>
      </c>
      <c r="AP590" s="63"/>
      <c r="AQ590" s="24"/>
      <c r="AR590" s="24">
        <v>0</v>
      </c>
      <c r="AS590" s="24"/>
      <c r="AT590" s="24">
        <f t="shared" si="1565"/>
        <v>0</v>
      </c>
      <c r="AU590" s="63"/>
      <c r="AV590" s="24"/>
      <c r="AW590" s="24">
        <v>0</v>
      </c>
      <c r="AX590" s="36"/>
      <c r="AY590" s="24">
        <f t="shared" si="1566"/>
        <v>0</v>
      </c>
      <c r="AZ590" s="64"/>
    </row>
    <row r="591" spans="1:52" ht="12" hidden="1" customHeight="1" x14ac:dyDescent="0.3">
      <c r="A591" s="50">
        <v>701</v>
      </c>
      <c r="B591" s="50" t="s">
        <v>599</v>
      </c>
      <c r="C591" s="24"/>
      <c r="D591" s="24">
        <v>0</v>
      </c>
      <c r="E591" s="24"/>
      <c r="F591" s="24">
        <f t="shared" si="1555"/>
        <v>0</v>
      </c>
      <c r="G591" s="63"/>
      <c r="H591" s="24"/>
      <c r="I591" s="24">
        <v>0</v>
      </c>
      <c r="J591" s="24"/>
      <c r="K591" s="24">
        <f t="shared" si="1556"/>
        <v>0</v>
      </c>
      <c r="L591" s="63"/>
      <c r="M591" s="24">
        <f t="shared" ref="M591:N591" si="1569">INDEX($C591:$E591,1,MATCH(M$8,$C$8:$E$8,0))-INDEX($H591:$J591,1,MATCH(M$8,$H$8:$J$8,0))</f>
        <v>0</v>
      </c>
      <c r="N591" s="24">
        <f t="shared" si="1569"/>
        <v>0</v>
      </c>
      <c r="O591" s="24"/>
      <c r="P591" s="24">
        <f t="shared" si="1558"/>
        <v>0</v>
      </c>
      <c r="Q591" s="63"/>
      <c r="R591" s="24"/>
      <c r="S591" s="24">
        <v>0</v>
      </c>
      <c r="T591" s="24"/>
      <c r="U591" s="24">
        <f t="shared" si="1559"/>
        <v>0</v>
      </c>
      <c r="V591" s="63"/>
      <c r="W591" s="24"/>
      <c r="X591" s="24">
        <v>0</v>
      </c>
      <c r="Y591" s="24"/>
      <c r="Z591" s="24">
        <f t="shared" si="1560"/>
        <v>0</v>
      </c>
      <c r="AA591" s="63"/>
      <c r="AB591" s="24">
        <f t="shared" ref="AB591:AC591" si="1570">INDEX($R591:$T591,1,MATCH(AB$8,$R$8:$T$8,0))-INDEX($W591:$Y591,1,MATCH(AB$8,$W$8:$Y$8,0))</f>
        <v>0</v>
      </c>
      <c r="AC591" s="24">
        <f t="shared" si="1570"/>
        <v>0</v>
      </c>
      <c r="AD591" s="24"/>
      <c r="AE591" s="24">
        <f t="shared" si="1562"/>
        <v>0</v>
      </c>
      <c r="AF591" s="63"/>
      <c r="AG591" s="24"/>
      <c r="AH591" s="24">
        <v>0</v>
      </c>
      <c r="AI591" s="24"/>
      <c r="AJ591" s="24">
        <f t="shared" si="1563"/>
        <v>0</v>
      </c>
      <c r="AK591" s="63"/>
      <c r="AL591" s="24"/>
      <c r="AM591" s="24">
        <v>0</v>
      </c>
      <c r="AN591" s="24"/>
      <c r="AO591" s="24">
        <f t="shared" si="1564"/>
        <v>0</v>
      </c>
      <c r="AP591" s="63"/>
      <c r="AQ591" s="24"/>
      <c r="AR591" s="24">
        <v>0</v>
      </c>
      <c r="AS591" s="24"/>
      <c r="AT591" s="24">
        <f t="shared" si="1565"/>
        <v>0</v>
      </c>
      <c r="AU591" s="63"/>
      <c r="AV591" s="24"/>
      <c r="AW591" s="24">
        <v>0</v>
      </c>
      <c r="AX591" s="36"/>
      <c r="AY591" s="24">
        <f t="shared" si="1566"/>
        <v>0</v>
      </c>
      <c r="AZ591" s="64"/>
    </row>
    <row r="592" spans="1:52" ht="12" hidden="1" customHeight="1" x14ac:dyDescent="0.3">
      <c r="A592" s="50">
        <v>704</v>
      </c>
      <c r="B592" s="50" t="s">
        <v>600</v>
      </c>
      <c r="C592" s="24"/>
      <c r="D592" s="24">
        <v>0</v>
      </c>
      <c r="E592" s="24"/>
      <c r="F592" s="24">
        <f t="shared" si="1555"/>
        <v>0</v>
      </c>
      <c r="G592" s="63"/>
      <c r="H592" s="24"/>
      <c r="I592" s="24">
        <v>0</v>
      </c>
      <c r="J592" s="24"/>
      <c r="K592" s="24">
        <f t="shared" si="1556"/>
        <v>0</v>
      </c>
      <c r="L592" s="63"/>
      <c r="M592" s="24">
        <f t="shared" ref="M592:N592" si="1571">INDEX($C592:$E592,1,MATCH(M$8,$C$8:$E$8,0))-INDEX($H592:$J592,1,MATCH(M$8,$H$8:$J$8,0))</f>
        <v>0</v>
      </c>
      <c r="N592" s="24">
        <f t="shared" si="1571"/>
        <v>0</v>
      </c>
      <c r="O592" s="24"/>
      <c r="P592" s="24">
        <f t="shared" si="1558"/>
        <v>0</v>
      </c>
      <c r="Q592" s="63"/>
      <c r="R592" s="24"/>
      <c r="S592" s="24">
        <v>0</v>
      </c>
      <c r="T592" s="24"/>
      <c r="U592" s="24">
        <f t="shared" si="1559"/>
        <v>0</v>
      </c>
      <c r="V592" s="63"/>
      <c r="W592" s="24"/>
      <c r="X592" s="24">
        <v>0</v>
      </c>
      <c r="Y592" s="24"/>
      <c r="Z592" s="24">
        <f t="shared" si="1560"/>
        <v>0</v>
      </c>
      <c r="AA592" s="63"/>
      <c r="AB592" s="24">
        <f t="shared" ref="AB592:AC592" si="1572">INDEX($R592:$T592,1,MATCH(AB$8,$R$8:$T$8,0))-INDEX($W592:$Y592,1,MATCH(AB$8,$W$8:$Y$8,0))</f>
        <v>0</v>
      </c>
      <c r="AC592" s="24">
        <f t="shared" si="1572"/>
        <v>0</v>
      </c>
      <c r="AD592" s="24"/>
      <c r="AE592" s="24">
        <f t="shared" si="1562"/>
        <v>0</v>
      </c>
      <c r="AF592" s="63"/>
      <c r="AG592" s="24"/>
      <c r="AH592" s="24">
        <v>0</v>
      </c>
      <c r="AI592" s="24"/>
      <c r="AJ592" s="24">
        <f t="shared" si="1563"/>
        <v>0</v>
      </c>
      <c r="AK592" s="63"/>
      <c r="AL592" s="24"/>
      <c r="AM592" s="24">
        <v>0</v>
      </c>
      <c r="AN592" s="24"/>
      <c r="AO592" s="24">
        <f t="shared" si="1564"/>
        <v>0</v>
      </c>
      <c r="AP592" s="63"/>
      <c r="AQ592" s="24"/>
      <c r="AR592" s="24">
        <v>0</v>
      </c>
      <c r="AS592" s="24"/>
      <c r="AT592" s="24">
        <f t="shared" si="1565"/>
        <v>0</v>
      </c>
      <c r="AU592" s="63"/>
      <c r="AV592" s="24"/>
      <c r="AW592" s="24">
        <v>0</v>
      </c>
      <c r="AX592" s="36"/>
      <c r="AY592" s="24">
        <f t="shared" si="1566"/>
        <v>0</v>
      </c>
      <c r="AZ592" s="64"/>
    </row>
    <row r="593" spans="1:52" ht="12" hidden="1" customHeight="1" x14ac:dyDescent="0.3">
      <c r="A593" s="50">
        <v>706</v>
      </c>
      <c r="B593" s="50" t="s">
        <v>601</v>
      </c>
      <c r="C593" s="24"/>
      <c r="D593" s="24">
        <v>0</v>
      </c>
      <c r="E593" s="24"/>
      <c r="F593" s="24">
        <f t="shared" si="1555"/>
        <v>0</v>
      </c>
      <c r="G593" s="63"/>
      <c r="H593" s="24"/>
      <c r="I593" s="24">
        <v>0</v>
      </c>
      <c r="J593" s="24"/>
      <c r="K593" s="24">
        <f t="shared" si="1556"/>
        <v>0</v>
      </c>
      <c r="L593" s="63"/>
      <c r="M593" s="24">
        <f t="shared" ref="M593:N593" si="1573">INDEX($C593:$E593,1,MATCH(M$8,$C$8:$E$8,0))-INDEX($H593:$J593,1,MATCH(M$8,$H$8:$J$8,0))</f>
        <v>0</v>
      </c>
      <c r="N593" s="24">
        <f t="shared" si="1573"/>
        <v>0</v>
      </c>
      <c r="O593" s="24"/>
      <c r="P593" s="24">
        <f t="shared" si="1558"/>
        <v>0</v>
      </c>
      <c r="Q593" s="63"/>
      <c r="R593" s="24"/>
      <c r="S593" s="24">
        <v>0</v>
      </c>
      <c r="T593" s="24"/>
      <c r="U593" s="24">
        <f t="shared" si="1559"/>
        <v>0</v>
      </c>
      <c r="V593" s="63"/>
      <c r="W593" s="24"/>
      <c r="X593" s="24">
        <v>0</v>
      </c>
      <c r="Y593" s="24"/>
      <c r="Z593" s="24">
        <f t="shared" si="1560"/>
        <v>0</v>
      </c>
      <c r="AA593" s="63"/>
      <c r="AB593" s="24">
        <f t="shared" ref="AB593:AC593" si="1574">INDEX($R593:$T593,1,MATCH(AB$8,$R$8:$T$8,0))-INDEX($W593:$Y593,1,MATCH(AB$8,$W$8:$Y$8,0))</f>
        <v>0</v>
      </c>
      <c r="AC593" s="24">
        <f t="shared" si="1574"/>
        <v>0</v>
      </c>
      <c r="AD593" s="24"/>
      <c r="AE593" s="24">
        <f t="shared" si="1562"/>
        <v>0</v>
      </c>
      <c r="AF593" s="63"/>
      <c r="AG593" s="24"/>
      <c r="AH593" s="24">
        <v>0</v>
      </c>
      <c r="AI593" s="24"/>
      <c r="AJ593" s="24">
        <f t="shared" si="1563"/>
        <v>0</v>
      </c>
      <c r="AK593" s="63"/>
      <c r="AL593" s="24"/>
      <c r="AM593" s="24">
        <v>0</v>
      </c>
      <c r="AN593" s="24"/>
      <c r="AO593" s="24">
        <f t="shared" si="1564"/>
        <v>0</v>
      </c>
      <c r="AP593" s="63"/>
      <c r="AQ593" s="24"/>
      <c r="AR593" s="24">
        <v>0</v>
      </c>
      <c r="AS593" s="24"/>
      <c r="AT593" s="24">
        <f t="shared" si="1565"/>
        <v>0</v>
      </c>
      <c r="AU593" s="63"/>
      <c r="AV593" s="24"/>
      <c r="AW593" s="24">
        <v>0</v>
      </c>
      <c r="AX593" s="36"/>
      <c r="AY593" s="24">
        <f t="shared" si="1566"/>
        <v>0</v>
      </c>
      <c r="AZ593" s="64"/>
    </row>
    <row r="594" spans="1:52" ht="12" hidden="1" customHeight="1" x14ac:dyDescent="0.3">
      <c r="A594" s="50">
        <v>707</v>
      </c>
      <c r="B594" s="50" t="s">
        <v>602</v>
      </c>
      <c r="C594" s="24"/>
      <c r="D594" s="24">
        <v>0</v>
      </c>
      <c r="E594" s="24"/>
      <c r="F594" s="24">
        <f t="shared" si="1555"/>
        <v>0</v>
      </c>
      <c r="G594" s="63"/>
      <c r="H594" s="24"/>
      <c r="I594" s="24">
        <v>0</v>
      </c>
      <c r="J594" s="24"/>
      <c r="K594" s="24">
        <f t="shared" si="1556"/>
        <v>0</v>
      </c>
      <c r="L594" s="63"/>
      <c r="M594" s="24">
        <f t="shared" ref="M594:N594" si="1575">INDEX($C594:$E594,1,MATCH(M$8,$C$8:$E$8,0))-INDEX($H594:$J594,1,MATCH(M$8,$H$8:$J$8,0))</f>
        <v>0</v>
      </c>
      <c r="N594" s="24">
        <f t="shared" si="1575"/>
        <v>0</v>
      </c>
      <c r="O594" s="24"/>
      <c r="P594" s="24">
        <f t="shared" si="1558"/>
        <v>0</v>
      </c>
      <c r="Q594" s="63"/>
      <c r="R594" s="24"/>
      <c r="S594" s="24">
        <v>0</v>
      </c>
      <c r="T594" s="24"/>
      <c r="U594" s="24">
        <f t="shared" si="1559"/>
        <v>0</v>
      </c>
      <c r="V594" s="63"/>
      <c r="W594" s="24"/>
      <c r="X594" s="24">
        <v>0</v>
      </c>
      <c r="Y594" s="24"/>
      <c r="Z594" s="24">
        <f t="shared" si="1560"/>
        <v>0</v>
      </c>
      <c r="AA594" s="63"/>
      <c r="AB594" s="24">
        <f t="shared" ref="AB594:AC594" si="1576">INDEX($R594:$T594,1,MATCH(AB$8,$R$8:$T$8,0))-INDEX($W594:$Y594,1,MATCH(AB$8,$W$8:$Y$8,0))</f>
        <v>0</v>
      </c>
      <c r="AC594" s="24">
        <f t="shared" si="1576"/>
        <v>0</v>
      </c>
      <c r="AD594" s="24"/>
      <c r="AE594" s="24">
        <f t="shared" si="1562"/>
        <v>0</v>
      </c>
      <c r="AF594" s="63"/>
      <c r="AG594" s="24"/>
      <c r="AH594" s="24">
        <v>0</v>
      </c>
      <c r="AI594" s="24"/>
      <c r="AJ594" s="24">
        <f t="shared" si="1563"/>
        <v>0</v>
      </c>
      <c r="AK594" s="63"/>
      <c r="AL594" s="24"/>
      <c r="AM594" s="24">
        <v>0</v>
      </c>
      <c r="AN594" s="24"/>
      <c r="AO594" s="24">
        <f t="shared" si="1564"/>
        <v>0</v>
      </c>
      <c r="AP594" s="63"/>
      <c r="AQ594" s="24"/>
      <c r="AR594" s="24">
        <v>0</v>
      </c>
      <c r="AS594" s="24"/>
      <c r="AT594" s="24">
        <f t="shared" si="1565"/>
        <v>0</v>
      </c>
      <c r="AU594" s="63"/>
      <c r="AV594" s="24"/>
      <c r="AW594" s="24">
        <v>0</v>
      </c>
      <c r="AX594" s="36"/>
      <c r="AY594" s="24">
        <f t="shared" si="1566"/>
        <v>0</v>
      </c>
      <c r="AZ594" s="64"/>
    </row>
    <row r="595" spans="1:52" ht="12" hidden="1" customHeight="1" x14ac:dyDescent="0.3">
      <c r="A595" s="50">
        <v>709</v>
      </c>
      <c r="B595" s="50" t="s">
        <v>603</v>
      </c>
      <c r="C595" s="24"/>
      <c r="D595" s="24">
        <v>0</v>
      </c>
      <c r="E595" s="24"/>
      <c r="F595" s="24">
        <f t="shared" si="1555"/>
        <v>0</v>
      </c>
      <c r="G595" s="63"/>
      <c r="H595" s="24"/>
      <c r="I595" s="24">
        <v>0</v>
      </c>
      <c r="J595" s="24"/>
      <c r="K595" s="24">
        <f t="shared" si="1556"/>
        <v>0</v>
      </c>
      <c r="L595" s="63"/>
      <c r="M595" s="24">
        <f t="shared" ref="M595:N595" si="1577">INDEX($C595:$E595,1,MATCH(M$8,$C$8:$E$8,0))-INDEX($H595:$J595,1,MATCH(M$8,$H$8:$J$8,0))</f>
        <v>0</v>
      </c>
      <c r="N595" s="24">
        <f t="shared" si="1577"/>
        <v>0</v>
      </c>
      <c r="O595" s="24"/>
      <c r="P595" s="24">
        <f t="shared" si="1558"/>
        <v>0</v>
      </c>
      <c r="Q595" s="63"/>
      <c r="R595" s="24"/>
      <c r="S595" s="24">
        <v>0</v>
      </c>
      <c r="T595" s="24"/>
      <c r="U595" s="24">
        <f t="shared" si="1559"/>
        <v>0</v>
      </c>
      <c r="V595" s="63"/>
      <c r="W595" s="24"/>
      <c r="X595" s="24">
        <v>0</v>
      </c>
      <c r="Y595" s="24"/>
      <c r="Z595" s="24">
        <f t="shared" si="1560"/>
        <v>0</v>
      </c>
      <c r="AA595" s="63"/>
      <c r="AB595" s="24">
        <f t="shared" ref="AB595:AC595" si="1578">INDEX($R595:$T595,1,MATCH(AB$8,$R$8:$T$8,0))-INDEX($W595:$Y595,1,MATCH(AB$8,$W$8:$Y$8,0))</f>
        <v>0</v>
      </c>
      <c r="AC595" s="24">
        <f t="shared" si="1578"/>
        <v>0</v>
      </c>
      <c r="AD595" s="24"/>
      <c r="AE595" s="24">
        <f t="shared" si="1562"/>
        <v>0</v>
      </c>
      <c r="AF595" s="63"/>
      <c r="AG595" s="24"/>
      <c r="AH595" s="24">
        <v>0</v>
      </c>
      <c r="AI595" s="24"/>
      <c r="AJ595" s="24">
        <f t="shared" si="1563"/>
        <v>0</v>
      </c>
      <c r="AK595" s="63"/>
      <c r="AL595" s="24"/>
      <c r="AM595" s="24">
        <v>0</v>
      </c>
      <c r="AN595" s="24"/>
      <c r="AO595" s="24">
        <f t="shared" si="1564"/>
        <v>0</v>
      </c>
      <c r="AP595" s="63"/>
      <c r="AQ595" s="24"/>
      <c r="AR595" s="24">
        <v>0</v>
      </c>
      <c r="AS595" s="24"/>
      <c r="AT595" s="24">
        <f t="shared" si="1565"/>
        <v>0</v>
      </c>
      <c r="AU595" s="63"/>
      <c r="AV595" s="24"/>
      <c r="AW595" s="24">
        <v>0</v>
      </c>
      <c r="AX595" s="36"/>
      <c r="AY595" s="24">
        <f t="shared" si="1566"/>
        <v>0</v>
      </c>
      <c r="AZ595" s="64"/>
    </row>
    <row r="596" spans="1:52" ht="12" hidden="1" customHeight="1" x14ac:dyDescent="0.3">
      <c r="A596" s="50">
        <v>710</v>
      </c>
      <c r="B596" s="50" t="s">
        <v>604</v>
      </c>
      <c r="C596" s="24"/>
      <c r="D596" s="24">
        <v>0</v>
      </c>
      <c r="E596" s="24"/>
      <c r="F596" s="24">
        <f t="shared" si="1555"/>
        <v>0</v>
      </c>
      <c r="G596" s="63"/>
      <c r="H596" s="24"/>
      <c r="I596" s="24">
        <v>0</v>
      </c>
      <c r="J596" s="24"/>
      <c r="K596" s="24">
        <f t="shared" si="1556"/>
        <v>0</v>
      </c>
      <c r="L596" s="63"/>
      <c r="M596" s="24">
        <f t="shared" ref="M596:N596" si="1579">INDEX($C596:$E596,1,MATCH(M$8,$C$8:$E$8,0))-INDEX($H596:$J596,1,MATCH(M$8,$H$8:$J$8,0))</f>
        <v>0</v>
      </c>
      <c r="N596" s="24">
        <f t="shared" si="1579"/>
        <v>0</v>
      </c>
      <c r="O596" s="24"/>
      <c r="P596" s="24">
        <f t="shared" si="1558"/>
        <v>0</v>
      </c>
      <c r="Q596" s="63"/>
      <c r="R596" s="24"/>
      <c r="S596" s="24">
        <v>0</v>
      </c>
      <c r="T596" s="24"/>
      <c r="U596" s="24">
        <f t="shared" si="1559"/>
        <v>0</v>
      </c>
      <c r="V596" s="63"/>
      <c r="W596" s="24"/>
      <c r="X596" s="24">
        <v>0</v>
      </c>
      <c r="Y596" s="24"/>
      <c r="Z596" s="24">
        <f t="shared" si="1560"/>
        <v>0</v>
      </c>
      <c r="AA596" s="63"/>
      <c r="AB596" s="24">
        <f t="shared" ref="AB596:AC596" si="1580">INDEX($R596:$T596,1,MATCH(AB$8,$R$8:$T$8,0))-INDEX($W596:$Y596,1,MATCH(AB$8,$W$8:$Y$8,0))</f>
        <v>0</v>
      </c>
      <c r="AC596" s="24">
        <f t="shared" si="1580"/>
        <v>0</v>
      </c>
      <c r="AD596" s="24"/>
      <c r="AE596" s="24">
        <f t="shared" si="1562"/>
        <v>0</v>
      </c>
      <c r="AF596" s="63"/>
      <c r="AG596" s="24"/>
      <c r="AH596" s="24">
        <v>0</v>
      </c>
      <c r="AI596" s="24"/>
      <c r="AJ596" s="24">
        <f t="shared" si="1563"/>
        <v>0</v>
      </c>
      <c r="AK596" s="63"/>
      <c r="AL596" s="24"/>
      <c r="AM596" s="24">
        <v>0</v>
      </c>
      <c r="AN596" s="24"/>
      <c r="AO596" s="24">
        <f t="shared" si="1564"/>
        <v>0</v>
      </c>
      <c r="AP596" s="63"/>
      <c r="AQ596" s="24"/>
      <c r="AR596" s="24">
        <v>0</v>
      </c>
      <c r="AS596" s="24"/>
      <c r="AT596" s="24">
        <f t="shared" si="1565"/>
        <v>0</v>
      </c>
      <c r="AU596" s="63"/>
      <c r="AV596" s="24"/>
      <c r="AW596" s="24">
        <v>0</v>
      </c>
      <c r="AX596" s="36"/>
      <c r="AY596" s="24">
        <f t="shared" si="1566"/>
        <v>0</v>
      </c>
      <c r="AZ596" s="64"/>
    </row>
    <row r="597" spans="1:52" ht="12" customHeight="1" x14ac:dyDescent="0.3">
      <c r="A597" s="50">
        <v>711</v>
      </c>
      <c r="B597" s="50" t="s">
        <v>605</v>
      </c>
      <c r="C597" s="24"/>
      <c r="D597" s="24">
        <v>10000</v>
      </c>
      <c r="E597" s="24"/>
      <c r="F597" s="24">
        <f t="shared" si="1555"/>
        <v>10000</v>
      </c>
      <c r="G597" s="63"/>
      <c r="H597" s="24"/>
      <c r="I597" s="24">
        <v>10000</v>
      </c>
      <c r="J597" s="24"/>
      <c r="K597" s="24">
        <f t="shared" si="1556"/>
        <v>10000</v>
      </c>
      <c r="L597" s="63"/>
      <c r="M597" s="24">
        <f t="shared" ref="M597:N597" si="1581">INDEX($C597:$E597,1,MATCH(M$8,$C$8:$E$8,0))-INDEX($H597:$J597,1,MATCH(M$8,$H$8:$J$8,0))</f>
        <v>0</v>
      </c>
      <c r="N597" s="24">
        <f t="shared" si="1581"/>
        <v>0</v>
      </c>
      <c r="O597" s="24"/>
      <c r="P597" s="24">
        <f t="shared" si="1558"/>
        <v>0</v>
      </c>
      <c r="Q597" s="63"/>
      <c r="R597" s="24"/>
      <c r="S597" s="24">
        <v>5000</v>
      </c>
      <c r="T597" s="24"/>
      <c r="U597" s="24">
        <f t="shared" si="1559"/>
        <v>5000</v>
      </c>
      <c r="V597" s="63"/>
      <c r="W597" s="24"/>
      <c r="X597" s="24">
        <v>5000</v>
      </c>
      <c r="Y597" s="24"/>
      <c r="Z597" s="24">
        <f t="shared" si="1560"/>
        <v>5000</v>
      </c>
      <c r="AA597" s="63"/>
      <c r="AB597" s="24">
        <f t="shared" ref="AB597:AC597" si="1582">INDEX($R597:$T597,1,MATCH(AB$8,$R$8:$T$8,0))-INDEX($W597:$Y597,1,MATCH(AB$8,$W$8:$Y$8,0))</f>
        <v>0</v>
      </c>
      <c r="AC597" s="24">
        <f t="shared" si="1582"/>
        <v>0</v>
      </c>
      <c r="AD597" s="24"/>
      <c r="AE597" s="24">
        <f t="shared" si="1562"/>
        <v>0</v>
      </c>
      <c r="AF597" s="63"/>
      <c r="AG597" s="24"/>
      <c r="AH597" s="24">
        <v>10000</v>
      </c>
      <c r="AI597" s="24"/>
      <c r="AJ597" s="24">
        <f t="shared" si="1563"/>
        <v>10000</v>
      </c>
      <c r="AK597" s="63"/>
      <c r="AL597" s="24"/>
      <c r="AM597" s="24">
        <v>5000</v>
      </c>
      <c r="AN597" s="24"/>
      <c r="AO597" s="24">
        <f t="shared" si="1564"/>
        <v>5000</v>
      </c>
      <c r="AP597" s="63"/>
      <c r="AQ597" s="24"/>
      <c r="AR597" s="24">
        <v>5000</v>
      </c>
      <c r="AS597" s="24"/>
      <c r="AT597" s="24">
        <f t="shared" si="1565"/>
        <v>5000</v>
      </c>
      <c r="AU597" s="63"/>
      <c r="AV597" s="24"/>
      <c r="AW597" s="24">
        <v>5000</v>
      </c>
      <c r="AX597" s="36"/>
      <c r="AY597" s="24">
        <f t="shared" si="1566"/>
        <v>5000</v>
      </c>
      <c r="AZ597" s="64"/>
    </row>
    <row r="598" spans="1:52" ht="12" hidden="1" customHeight="1" x14ac:dyDescent="0.3">
      <c r="A598" s="50">
        <v>715</v>
      </c>
      <c r="B598" s="50" t="s">
        <v>607</v>
      </c>
      <c r="C598" s="24"/>
      <c r="D598" s="24">
        <v>0</v>
      </c>
      <c r="E598" s="24"/>
      <c r="F598" s="24">
        <f t="shared" si="1555"/>
        <v>0</v>
      </c>
      <c r="G598" s="63"/>
      <c r="H598" s="24"/>
      <c r="I598" s="24">
        <v>0</v>
      </c>
      <c r="J598" s="24"/>
      <c r="K598" s="24">
        <f t="shared" si="1556"/>
        <v>0</v>
      </c>
      <c r="L598" s="63"/>
      <c r="M598" s="24">
        <f t="shared" ref="M598:N598" si="1583">INDEX($C598:$E598,1,MATCH(M$8,$C$8:$E$8,0))-INDEX($H598:$J598,1,MATCH(M$8,$H$8:$J$8,0))</f>
        <v>0</v>
      </c>
      <c r="N598" s="24">
        <f t="shared" si="1583"/>
        <v>0</v>
      </c>
      <c r="O598" s="24"/>
      <c r="P598" s="24">
        <f t="shared" si="1558"/>
        <v>0</v>
      </c>
      <c r="Q598" s="63"/>
      <c r="R598" s="24"/>
      <c r="S598" s="24">
        <v>0</v>
      </c>
      <c r="T598" s="24"/>
      <c r="U598" s="24">
        <f t="shared" si="1559"/>
        <v>0</v>
      </c>
      <c r="V598" s="63"/>
      <c r="W598" s="24"/>
      <c r="X598" s="24">
        <v>0</v>
      </c>
      <c r="Y598" s="24"/>
      <c r="Z598" s="24">
        <f t="shared" si="1560"/>
        <v>0</v>
      </c>
      <c r="AA598" s="63"/>
      <c r="AB598" s="24">
        <f t="shared" ref="AB598:AC598" si="1584">INDEX($R598:$T598,1,MATCH(AB$8,$R$8:$T$8,0))-INDEX($W598:$Y598,1,MATCH(AB$8,$W$8:$Y$8,0))</f>
        <v>0</v>
      </c>
      <c r="AC598" s="24">
        <f t="shared" si="1584"/>
        <v>0</v>
      </c>
      <c r="AD598" s="24"/>
      <c r="AE598" s="24">
        <f t="shared" si="1562"/>
        <v>0</v>
      </c>
      <c r="AF598" s="63"/>
      <c r="AG598" s="24"/>
      <c r="AH598" s="24">
        <v>0</v>
      </c>
      <c r="AI598" s="24"/>
      <c r="AJ598" s="24">
        <f t="shared" si="1563"/>
        <v>0</v>
      </c>
      <c r="AK598" s="63"/>
      <c r="AL598" s="24"/>
      <c r="AM598" s="24">
        <v>0</v>
      </c>
      <c r="AN598" s="24"/>
      <c r="AO598" s="24">
        <f t="shared" si="1564"/>
        <v>0</v>
      </c>
      <c r="AP598" s="63"/>
      <c r="AQ598" s="24"/>
      <c r="AR598" s="24">
        <v>0</v>
      </c>
      <c r="AS598" s="24"/>
      <c r="AT598" s="24">
        <f t="shared" si="1565"/>
        <v>0</v>
      </c>
      <c r="AU598" s="63"/>
      <c r="AV598" s="24"/>
      <c r="AW598" s="24">
        <v>0</v>
      </c>
      <c r="AX598" s="36"/>
      <c r="AY598" s="24">
        <f t="shared" si="1566"/>
        <v>0</v>
      </c>
      <c r="AZ598" s="64"/>
    </row>
    <row r="599" spans="1:52" ht="12" hidden="1" customHeight="1" x14ac:dyDescent="0.3">
      <c r="A599" s="50">
        <v>717</v>
      </c>
      <c r="B599" s="50" t="s">
        <v>608</v>
      </c>
      <c r="C599" s="24"/>
      <c r="D599" s="24">
        <v>0</v>
      </c>
      <c r="E599" s="24"/>
      <c r="F599" s="24">
        <f t="shared" si="1555"/>
        <v>0</v>
      </c>
      <c r="G599" s="63"/>
      <c r="H599" s="24"/>
      <c r="I599" s="24">
        <v>0</v>
      </c>
      <c r="J599" s="24"/>
      <c r="K599" s="24">
        <f t="shared" si="1556"/>
        <v>0</v>
      </c>
      <c r="L599" s="63"/>
      <c r="M599" s="24">
        <f t="shared" ref="M599:N599" si="1585">INDEX($C599:$E599,1,MATCH(M$8,$C$8:$E$8,0))-INDEX($H599:$J599,1,MATCH(M$8,$H$8:$J$8,0))</f>
        <v>0</v>
      </c>
      <c r="N599" s="24">
        <f t="shared" si="1585"/>
        <v>0</v>
      </c>
      <c r="O599" s="24"/>
      <c r="P599" s="24">
        <f t="shared" si="1558"/>
        <v>0</v>
      </c>
      <c r="Q599" s="63"/>
      <c r="R599" s="24"/>
      <c r="S599" s="24">
        <v>0</v>
      </c>
      <c r="T599" s="24"/>
      <c r="U599" s="24">
        <f t="shared" si="1559"/>
        <v>0</v>
      </c>
      <c r="V599" s="63"/>
      <c r="W599" s="24"/>
      <c r="X599" s="24">
        <v>0</v>
      </c>
      <c r="Y599" s="24"/>
      <c r="Z599" s="24">
        <f t="shared" si="1560"/>
        <v>0</v>
      </c>
      <c r="AA599" s="63"/>
      <c r="AB599" s="24">
        <f t="shared" ref="AB599:AC599" si="1586">INDEX($R599:$T599,1,MATCH(AB$8,$R$8:$T$8,0))-INDEX($W599:$Y599,1,MATCH(AB$8,$W$8:$Y$8,0))</f>
        <v>0</v>
      </c>
      <c r="AC599" s="24">
        <f t="shared" si="1586"/>
        <v>0</v>
      </c>
      <c r="AD599" s="24"/>
      <c r="AE599" s="24">
        <f t="shared" si="1562"/>
        <v>0</v>
      </c>
      <c r="AF599" s="63"/>
      <c r="AG599" s="24"/>
      <c r="AH599" s="24">
        <v>0</v>
      </c>
      <c r="AI599" s="24"/>
      <c r="AJ599" s="24">
        <f t="shared" si="1563"/>
        <v>0</v>
      </c>
      <c r="AK599" s="63"/>
      <c r="AL599" s="24"/>
      <c r="AM599" s="24">
        <v>0</v>
      </c>
      <c r="AN599" s="24"/>
      <c r="AO599" s="24">
        <f t="shared" si="1564"/>
        <v>0</v>
      </c>
      <c r="AP599" s="63"/>
      <c r="AQ599" s="24"/>
      <c r="AR599" s="24">
        <v>0</v>
      </c>
      <c r="AS599" s="24"/>
      <c r="AT599" s="24">
        <f t="shared" si="1565"/>
        <v>0</v>
      </c>
      <c r="AU599" s="63"/>
      <c r="AV599" s="24"/>
      <c r="AW599" s="24">
        <v>0</v>
      </c>
      <c r="AX599" s="36"/>
      <c r="AY599" s="24">
        <f t="shared" si="1566"/>
        <v>0</v>
      </c>
      <c r="AZ599" s="64"/>
    </row>
    <row r="600" spans="1:52" ht="12" hidden="1" customHeight="1" x14ac:dyDescent="0.3">
      <c r="A600" s="50">
        <v>719</v>
      </c>
      <c r="B600" s="50" t="s">
        <v>609</v>
      </c>
      <c r="C600" s="24"/>
      <c r="D600" s="24">
        <v>0</v>
      </c>
      <c r="E600" s="24"/>
      <c r="F600" s="24">
        <f t="shared" si="1555"/>
        <v>0</v>
      </c>
      <c r="G600" s="63"/>
      <c r="H600" s="24"/>
      <c r="I600" s="24">
        <v>0</v>
      </c>
      <c r="J600" s="24"/>
      <c r="K600" s="24">
        <f t="shared" si="1556"/>
        <v>0</v>
      </c>
      <c r="L600" s="63"/>
      <c r="M600" s="24">
        <f t="shared" ref="M600:N600" si="1587">INDEX($C600:$E600,1,MATCH(M$8,$C$8:$E$8,0))-INDEX($H600:$J600,1,MATCH(M$8,$H$8:$J$8,0))</f>
        <v>0</v>
      </c>
      <c r="N600" s="24">
        <f t="shared" si="1587"/>
        <v>0</v>
      </c>
      <c r="O600" s="24"/>
      <c r="P600" s="24">
        <f t="shared" si="1558"/>
        <v>0</v>
      </c>
      <c r="Q600" s="63"/>
      <c r="R600" s="24"/>
      <c r="S600" s="24">
        <v>0</v>
      </c>
      <c r="T600" s="24"/>
      <c r="U600" s="24">
        <f t="shared" si="1559"/>
        <v>0</v>
      </c>
      <c r="V600" s="63"/>
      <c r="W600" s="24"/>
      <c r="X600" s="24">
        <v>0</v>
      </c>
      <c r="Y600" s="24"/>
      <c r="Z600" s="24">
        <f t="shared" si="1560"/>
        <v>0</v>
      </c>
      <c r="AA600" s="63"/>
      <c r="AB600" s="24">
        <f t="shared" ref="AB600:AC600" si="1588">INDEX($R600:$T600,1,MATCH(AB$8,$R$8:$T$8,0))-INDEX($W600:$Y600,1,MATCH(AB$8,$W$8:$Y$8,0))</f>
        <v>0</v>
      </c>
      <c r="AC600" s="24">
        <f t="shared" si="1588"/>
        <v>0</v>
      </c>
      <c r="AD600" s="24"/>
      <c r="AE600" s="24">
        <f t="shared" si="1562"/>
        <v>0</v>
      </c>
      <c r="AF600" s="63"/>
      <c r="AG600" s="24"/>
      <c r="AH600" s="24">
        <v>0</v>
      </c>
      <c r="AI600" s="24"/>
      <c r="AJ600" s="24">
        <f t="shared" si="1563"/>
        <v>0</v>
      </c>
      <c r="AK600" s="63"/>
      <c r="AL600" s="24"/>
      <c r="AM600" s="24">
        <v>0</v>
      </c>
      <c r="AN600" s="24"/>
      <c r="AO600" s="24">
        <f t="shared" si="1564"/>
        <v>0</v>
      </c>
      <c r="AP600" s="63"/>
      <c r="AQ600" s="24"/>
      <c r="AR600" s="24">
        <v>0</v>
      </c>
      <c r="AS600" s="24"/>
      <c r="AT600" s="24">
        <f t="shared" si="1565"/>
        <v>0</v>
      </c>
      <c r="AU600" s="63"/>
      <c r="AV600" s="24"/>
      <c r="AW600" s="24">
        <v>0</v>
      </c>
      <c r="AX600" s="36"/>
      <c r="AY600" s="24">
        <f t="shared" si="1566"/>
        <v>0</v>
      </c>
      <c r="AZ600" s="64"/>
    </row>
    <row r="601" spans="1:52" ht="12" hidden="1" customHeight="1" x14ac:dyDescent="0.3">
      <c r="A601" s="50">
        <v>720</v>
      </c>
      <c r="B601" s="50" t="s">
        <v>610</v>
      </c>
      <c r="C601" s="24"/>
      <c r="D601" s="24">
        <v>0</v>
      </c>
      <c r="E601" s="24"/>
      <c r="F601" s="24">
        <f t="shared" si="1555"/>
        <v>0</v>
      </c>
      <c r="G601" s="63"/>
      <c r="H601" s="24"/>
      <c r="I601" s="24">
        <v>0</v>
      </c>
      <c r="J601" s="24"/>
      <c r="K601" s="24">
        <f t="shared" si="1556"/>
        <v>0</v>
      </c>
      <c r="L601" s="63"/>
      <c r="M601" s="24">
        <f t="shared" ref="M601:N601" si="1589">INDEX($C601:$E601,1,MATCH(M$8,$C$8:$E$8,0))-INDEX($H601:$J601,1,MATCH(M$8,$H$8:$J$8,0))</f>
        <v>0</v>
      </c>
      <c r="N601" s="24">
        <f t="shared" si="1589"/>
        <v>0</v>
      </c>
      <c r="O601" s="24"/>
      <c r="P601" s="24">
        <f t="shared" si="1558"/>
        <v>0</v>
      </c>
      <c r="Q601" s="63"/>
      <c r="R601" s="24"/>
      <c r="S601" s="24">
        <v>0</v>
      </c>
      <c r="T601" s="24"/>
      <c r="U601" s="24">
        <f t="shared" si="1559"/>
        <v>0</v>
      </c>
      <c r="V601" s="63"/>
      <c r="W601" s="24"/>
      <c r="X601" s="24">
        <v>0</v>
      </c>
      <c r="Y601" s="24"/>
      <c r="Z601" s="24">
        <f t="shared" si="1560"/>
        <v>0</v>
      </c>
      <c r="AA601" s="63"/>
      <c r="AB601" s="24">
        <f t="shared" ref="AB601:AC601" si="1590">INDEX($R601:$T601,1,MATCH(AB$8,$R$8:$T$8,0))-INDEX($W601:$Y601,1,MATCH(AB$8,$W$8:$Y$8,0))</f>
        <v>0</v>
      </c>
      <c r="AC601" s="24">
        <f t="shared" si="1590"/>
        <v>0</v>
      </c>
      <c r="AD601" s="24"/>
      <c r="AE601" s="24">
        <f t="shared" si="1562"/>
        <v>0</v>
      </c>
      <c r="AF601" s="63"/>
      <c r="AG601" s="24"/>
      <c r="AH601" s="24">
        <v>0</v>
      </c>
      <c r="AI601" s="24"/>
      <c r="AJ601" s="24">
        <f t="shared" si="1563"/>
        <v>0</v>
      </c>
      <c r="AK601" s="63"/>
      <c r="AL601" s="24"/>
      <c r="AM601" s="24">
        <v>0</v>
      </c>
      <c r="AN601" s="24"/>
      <c r="AO601" s="24">
        <f t="shared" si="1564"/>
        <v>0</v>
      </c>
      <c r="AP601" s="63"/>
      <c r="AQ601" s="24"/>
      <c r="AR601" s="24">
        <v>0</v>
      </c>
      <c r="AS601" s="24"/>
      <c r="AT601" s="24">
        <f t="shared" si="1565"/>
        <v>0</v>
      </c>
      <c r="AU601" s="63"/>
      <c r="AV601" s="24"/>
      <c r="AW601" s="24">
        <v>0</v>
      </c>
      <c r="AX601" s="36"/>
      <c r="AY601" s="24">
        <f t="shared" si="1566"/>
        <v>0</v>
      </c>
      <c r="AZ601" s="64"/>
    </row>
    <row r="602" spans="1:52" ht="12" hidden="1" customHeight="1" x14ac:dyDescent="0.3">
      <c r="A602" s="50">
        <v>722</v>
      </c>
      <c r="B602" s="50" t="s">
        <v>611</v>
      </c>
      <c r="C602" s="24"/>
      <c r="D602" s="24">
        <v>0</v>
      </c>
      <c r="E602" s="24"/>
      <c r="F602" s="24">
        <f t="shared" si="1555"/>
        <v>0</v>
      </c>
      <c r="G602" s="63"/>
      <c r="H602" s="24"/>
      <c r="I602" s="24">
        <v>0</v>
      </c>
      <c r="J602" s="24"/>
      <c r="K602" s="24">
        <f t="shared" si="1556"/>
        <v>0</v>
      </c>
      <c r="L602" s="63"/>
      <c r="M602" s="24">
        <f t="shared" ref="M602:N602" si="1591">INDEX($C602:$E602,1,MATCH(M$8,$C$8:$E$8,0))-INDEX($H602:$J602,1,MATCH(M$8,$H$8:$J$8,0))</f>
        <v>0</v>
      </c>
      <c r="N602" s="24">
        <f t="shared" si="1591"/>
        <v>0</v>
      </c>
      <c r="O602" s="24"/>
      <c r="P602" s="24">
        <f t="shared" si="1558"/>
        <v>0</v>
      </c>
      <c r="Q602" s="63"/>
      <c r="R602" s="24"/>
      <c r="S602" s="24">
        <v>0</v>
      </c>
      <c r="T602" s="24"/>
      <c r="U602" s="24">
        <f t="shared" si="1559"/>
        <v>0</v>
      </c>
      <c r="V602" s="63"/>
      <c r="W602" s="24"/>
      <c r="X602" s="24">
        <v>0</v>
      </c>
      <c r="Y602" s="24"/>
      <c r="Z602" s="24">
        <f t="shared" si="1560"/>
        <v>0</v>
      </c>
      <c r="AA602" s="63"/>
      <c r="AB602" s="24">
        <f t="shared" ref="AB602:AC602" si="1592">INDEX($R602:$T602,1,MATCH(AB$8,$R$8:$T$8,0))-INDEX($W602:$Y602,1,MATCH(AB$8,$W$8:$Y$8,0))</f>
        <v>0</v>
      </c>
      <c r="AC602" s="24">
        <f t="shared" si="1592"/>
        <v>0</v>
      </c>
      <c r="AD602" s="24"/>
      <c r="AE602" s="24">
        <f t="shared" si="1562"/>
        <v>0</v>
      </c>
      <c r="AF602" s="63"/>
      <c r="AG602" s="24"/>
      <c r="AH602" s="24">
        <v>0</v>
      </c>
      <c r="AI602" s="24"/>
      <c r="AJ602" s="24">
        <f t="shared" si="1563"/>
        <v>0</v>
      </c>
      <c r="AK602" s="63"/>
      <c r="AL602" s="24"/>
      <c r="AM602" s="24">
        <v>0</v>
      </c>
      <c r="AN602" s="24"/>
      <c r="AO602" s="24">
        <f t="shared" si="1564"/>
        <v>0</v>
      </c>
      <c r="AP602" s="63"/>
      <c r="AQ602" s="24"/>
      <c r="AR602" s="24">
        <v>0</v>
      </c>
      <c r="AS602" s="24"/>
      <c r="AT602" s="24">
        <f t="shared" si="1565"/>
        <v>0</v>
      </c>
      <c r="AU602" s="63"/>
      <c r="AV602" s="24"/>
      <c r="AW602" s="24">
        <v>0</v>
      </c>
      <c r="AX602" s="36"/>
      <c r="AY602" s="24">
        <f t="shared" si="1566"/>
        <v>0</v>
      </c>
      <c r="AZ602" s="64"/>
    </row>
    <row r="603" spans="1:52" ht="12" hidden="1" customHeight="1" x14ac:dyDescent="0.3">
      <c r="A603" s="50">
        <v>724</v>
      </c>
      <c r="B603" s="50" t="s">
        <v>612</v>
      </c>
      <c r="C603" s="24"/>
      <c r="D603" s="24">
        <v>0</v>
      </c>
      <c r="E603" s="24"/>
      <c r="F603" s="24">
        <f t="shared" si="1555"/>
        <v>0</v>
      </c>
      <c r="G603" s="63"/>
      <c r="H603" s="24"/>
      <c r="I603" s="24">
        <v>0</v>
      </c>
      <c r="J603" s="24"/>
      <c r="K603" s="24">
        <f t="shared" si="1556"/>
        <v>0</v>
      </c>
      <c r="L603" s="63"/>
      <c r="M603" s="24">
        <f t="shared" ref="M603:N603" si="1593">INDEX($C603:$E603,1,MATCH(M$8,$C$8:$E$8,0))-INDEX($H603:$J603,1,MATCH(M$8,$H$8:$J$8,0))</f>
        <v>0</v>
      </c>
      <c r="N603" s="24">
        <f t="shared" si="1593"/>
        <v>0</v>
      </c>
      <c r="O603" s="24"/>
      <c r="P603" s="24">
        <f t="shared" si="1558"/>
        <v>0</v>
      </c>
      <c r="Q603" s="63"/>
      <c r="R603" s="24"/>
      <c r="S603" s="24">
        <v>0</v>
      </c>
      <c r="T603" s="24"/>
      <c r="U603" s="24">
        <f t="shared" si="1559"/>
        <v>0</v>
      </c>
      <c r="V603" s="63"/>
      <c r="W603" s="24"/>
      <c r="X603" s="24">
        <v>0</v>
      </c>
      <c r="Y603" s="24"/>
      <c r="Z603" s="24">
        <f t="shared" si="1560"/>
        <v>0</v>
      </c>
      <c r="AA603" s="63"/>
      <c r="AB603" s="24">
        <f t="shared" ref="AB603:AC603" si="1594">INDEX($R603:$T603,1,MATCH(AB$8,$R$8:$T$8,0))-INDEX($W603:$Y603,1,MATCH(AB$8,$W$8:$Y$8,0))</f>
        <v>0</v>
      </c>
      <c r="AC603" s="24">
        <f t="shared" si="1594"/>
        <v>0</v>
      </c>
      <c r="AD603" s="24"/>
      <c r="AE603" s="24">
        <f t="shared" si="1562"/>
        <v>0</v>
      </c>
      <c r="AF603" s="63"/>
      <c r="AG603" s="24"/>
      <c r="AH603" s="24">
        <v>0</v>
      </c>
      <c r="AI603" s="24"/>
      <c r="AJ603" s="24">
        <f t="shared" si="1563"/>
        <v>0</v>
      </c>
      <c r="AK603" s="63"/>
      <c r="AL603" s="24"/>
      <c r="AM603" s="24">
        <v>0</v>
      </c>
      <c r="AN603" s="24"/>
      <c r="AO603" s="24">
        <f t="shared" si="1564"/>
        <v>0</v>
      </c>
      <c r="AP603" s="63"/>
      <c r="AQ603" s="24"/>
      <c r="AR603" s="24">
        <v>0</v>
      </c>
      <c r="AS603" s="24"/>
      <c r="AT603" s="24">
        <f t="shared" si="1565"/>
        <v>0</v>
      </c>
      <c r="AU603" s="63"/>
      <c r="AV603" s="24"/>
      <c r="AW603" s="24">
        <v>0</v>
      </c>
      <c r="AX603" s="36"/>
      <c r="AY603" s="24">
        <f t="shared" si="1566"/>
        <v>0</v>
      </c>
      <c r="AZ603" s="64"/>
    </row>
    <row r="604" spans="1:52" ht="12" hidden="1" customHeight="1" x14ac:dyDescent="0.3">
      <c r="A604" s="50">
        <v>725</v>
      </c>
      <c r="B604" s="50" t="s">
        <v>613</v>
      </c>
      <c r="C604" s="24"/>
      <c r="D604" s="24">
        <v>0</v>
      </c>
      <c r="E604" s="24"/>
      <c r="F604" s="24">
        <f t="shared" si="1555"/>
        <v>0</v>
      </c>
      <c r="G604" s="63"/>
      <c r="H604" s="24"/>
      <c r="I604" s="24">
        <v>0</v>
      </c>
      <c r="J604" s="24"/>
      <c r="K604" s="24">
        <f t="shared" si="1556"/>
        <v>0</v>
      </c>
      <c r="L604" s="63"/>
      <c r="M604" s="24">
        <f t="shared" ref="M604:N604" si="1595">INDEX($C604:$E604,1,MATCH(M$8,$C$8:$E$8,0))-INDEX($H604:$J604,1,MATCH(M$8,$H$8:$J$8,0))</f>
        <v>0</v>
      </c>
      <c r="N604" s="24">
        <f t="shared" si="1595"/>
        <v>0</v>
      </c>
      <c r="O604" s="24"/>
      <c r="P604" s="24">
        <f t="shared" si="1558"/>
        <v>0</v>
      </c>
      <c r="Q604" s="63"/>
      <c r="R604" s="24"/>
      <c r="S604" s="24">
        <v>0</v>
      </c>
      <c r="T604" s="24"/>
      <c r="U604" s="24">
        <f t="shared" si="1559"/>
        <v>0</v>
      </c>
      <c r="V604" s="63"/>
      <c r="W604" s="24"/>
      <c r="X604" s="24">
        <v>0</v>
      </c>
      <c r="Y604" s="24"/>
      <c r="Z604" s="24">
        <f t="shared" si="1560"/>
        <v>0</v>
      </c>
      <c r="AA604" s="63"/>
      <c r="AB604" s="24">
        <f t="shared" ref="AB604:AC604" si="1596">INDEX($R604:$T604,1,MATCH(AB$8,$R$8:$T$8,0))-INDEX($W604:$Y604,1,MATCH(AB$8,$W$8:$Y$8,0))</f>
        <v>0</v>
      </c>
      <c r="AC604" s="24">
        <f t="shared" si="1596"/>
        <v>0</v>
      </c>
      <c r="AD604" s="24"/>
      <c r="AE604" s="24">
        <f t="shared" si="1562"/>
        <v>0</v>
      </c>
      <c r="AF604" s="63"/>
      <c r="AG604" s="24"/>
      <c r="AH604" s="24">
        <v>0</v>
      </c>
      <c r="AI604" s="24"/>
      <c r="AJ604" s="24">
        <f t="shared" si="1563"/>
        <v>0</v>
      </c>
      <c r="AK604" s="63"/>
      <c r="AL604" s="24"/>
      <c r="AM604" s="24">
        <v>0</v>
      </c>
      <c r="AN604" s="24"/>
      <c r="AO604" s="24">
        <f t="shared" si="1564"/>
        <v>0</v>
      </c>
      <c r="AP604" s="63"/>
      <c r="AQ604" s="24"/>
      <c r="AR604" s="24">
        <v>0</v>
      </c>
      <c r="AS604" s="24"/>
      <c r="AT604" s="24">
        <f t="shared" si="1565"/>
        <v>0</v>
      </c>
      <c r="AU604" s="63"/>
      <c r="AV604" s="24"/>
      <c r="AW604" s="24">
        <v>0</v>
      </c>
      <c r="AX604" s="36"/>
      <c r="AY604" s="24">
        <f t="shared" si="1566"/>
        <v>0</v>
      </c>
      <c r="AZ604" s="64"/>
    </row>
    <row r="605" spans="1:52" ht="12" hidden="1" customHeight="1" x14ac:dyDescent="0.3">
      <c r="A605" s="50">
        <v>729</v>
      </c>
      <c r="B605" s="50" t="s">
        <v>614</v>
      </c>
      <c r="C605" s="24"/>
      <c r="D605" s="24">
        <v>0</v>
      </c>
      <c r="E605" s="24"/>
      <c r="F605" s="24">
        <f t="shared" si="1555"/>
        <v>0</v>
      </c>
      <c r="G605" s="63"/>
      <c r="H605" s="24"/>
      <c r="I605" s="24">
        <v>0</v>
      </c>
      <c r="J605" s="24"/>
      <c r="K605" s="24">
        <f t="shared" si="1556"/>
        <v>0</v>
      </c>
      <c r="L605" s="63"/>
      <c r="M605" s="24">
        <f t="shared" ref="M605:N605" si="1597">INDEX($C605:$E605,1,MATCH(M$8,$C$8:$E$8,0))-INDEX($H605:$J605,1,MATCH(M$8,$H$8:$J$8,0))</f>
        <v>0</v>
      </c>
      <c r="N605" s="24">
        <f t="shared" si="1597"/>
        <v>0</v>
      </c>
      <c r="O605" s="24"/>
      <c r="P605" s="24">
        <f t="shared" si="1558"/>
        <v>0</v>
      </c>
      <c r="Q605" s="63"/>
      <c r="R605" s="24"/>
      <c r="S605" s="24">
        <v>0</v>
      </c>
      <c r="T605" s="24"/>
      <c r="U605" s="24">
        <f t="shared" si="1559"/>
        <v>0</v>
      </c>
      <c r="V605" s="63"/>
      <c r="W605" s="24"/>
      <c r="X605" s="24">
        <v>0</v>
      </c>
      <c r="Y605" s="24"/>
      <c r="Z605" s="24">
        <f t="shared" si="1560"/>
        <v>0</v>
      </c>
      <c r="AA605" s="63"/>
      <c r="AB605" s="24">
        <f t="shared" ref="AB605:AC605" si="1598">INDEX($R605:$T605,1,MATCH(AB$8,$R$8:$T$8,0))-INDEX($W605:$Y605,1,MATCH(AB$8,$W$8:$Y$8,0))</f>
        <v>0</v>
      </c>
      <c r="AC605" s="24">
        <f t="shared" si="1598"/>
        <v>0</v>
      </c>
      <c r="AD605" s="24"/>
      <c r="AE605" s="24">
        <f t="shared" si="1562"/>
        <v>0</v>
      </c>
      <c r="AF605" s="63"/>
      <c r="AG605" s="24"/>
      <c r="AH605" s="24">
        <v>0</v>
      </c>
      <c r="AI605" s="24"/>
      <c r="AJ605" s="24">
        <f t="shared" si="1563"/>
        <v>0</v>
      </c>
      <c r="AK605" s="63"/>
      <c r="AL605" s="24"/>
      <c r="AM605" s="24">
        <v>0</v>
      </c>
      <c r="AN605" s="24"/>
      <c r="AO605" s="24">
        <f t="shared" si="1564"/>
        <v>0</v>
      </c>
      <c r="AP605" s="63"/>
      <c r="AQ605" s="24"/>
      <c r="AR605" s="24">
        <v>0</v>
      </c>
      <c r="AS605" s="24"/>
      <c r="AT605" s="24">
        <f t="shared" si="1565"/>
        <v>0</v>
      </c>
      <c r="AU605" s="63"/>
      <c r="AV605" s="24"/>
      <c r="AW605" s="24">
        <v>0</v>
      </c>
      <c r="AX605" s="36"/>
      <c r="AY605" s="24">
        <f t="shared" si="1566"/>
        <v>0</v>
      </c>
      <c r="AZ605" s="64"/>
    </row>
    <row r="606" spans="1:52" ht="12" hidden="1" customHeight="1" x14ac:dyDescent="0.3">
      <c r="A606" s="50">
        <v>730</v>
      </c>
      <c r="B606" s="50" t="s">
        <v>615</v>
      </c>
      <c r="C606" s="24"/>
      <c r="D606" s="24">
        <v>0</v>
      </c>
      <c r="E606" s="24"/>
      <c r="F606" s="24">
        <f t="shared" si="1555"/>
        <v>0</v>
      </c>
      <c r="G606" s="63"/>
      <c r="H606" s="24"/>
      <c r="I606" s="24">
        <v>0</v>
      </c>
      <c r="J606" s="24"/>
      <c r="K606" s="24">
        <f t="shared" si="1556"/>
        <v>0</v>
      </c>
      <c r="L606" s="63"/>
      <c r="M606" s="24">
        <f t="shared" ref="M606:N606" si="1599">INDEX($C606:$E606,1,MATCH(M$8,$C$8:$E$8,0))-INDEX($H606:$J606,1,MATCH(M$8,$H$8:$J$8,0))</f>
        <v>0</v>
      </c>
      <c r="N606" s="24">
        <f t="shared" si="1599"/>
        <v>0</v>
      </c>
      <c r="O606" s="24"/>
      <c r="P606" s="24">
        <f t="shared" si="1558"/>
        <v>0</v>
      </c>
      <c r="Q606" s="63"/>
      <c r="R606" s="24"/>
      <c r="S606" s="24">
        <v>0</v>
      </c>
      <c r="T606" s="24"/>
      <c r="U606" s="24">
        <f t="shared" si="1559"/>
        <v>0</v>
      </c>
      <c r="V606" s="63"/>
      <c r="W606" s="24"/>
      <c r="X606" s="24">
        <v>0</v>
      </c>
      <c r="Y606" s="24"/>
      <c r="Z606" s="24">
        <f t="shared" si="1560"/>
        <v>0</v>
      </c>
      <c r="AA606" s="63"/>
      <c r="AB606" s="24">
        <f t="shared" ref="AB606:AC606" si="1600">INDEX($R606:$T606,1,MATCH(AB$8,$R$8:$T$8,0))-INDEX($W606:$Y606,1,MATCH(AB$8,$W$8:$Y$8,0))</f>
        <v>0</v>
      </c>
      <c r="AC606" s="24">
        <f t="shared" si="1600"/>
        <v>0</v>
      </c>
      <c r="AD606" s="24"/>
      <c r="AE606" s="24">
        <f t="shared" si="1562"/>
        <v>0</v>
      </c>
      <c r="AF606" s="63"/>
      <c r="AG606" s="24"/>
      <c r="AH606" s="24">
        <v>0</v>
      </c>
      <c r="AI606" s="24"/>
      <c r="AJ606" s="24">
        <f t="shared" si="1563"/>
        <v>0</v>
      </c>
      <c r="AK606" s="63"/>
      <c r="AL606" s="24"/>
      <c r="AM606" s="24">
        <v>0</v>
      </c>
      <c r="AN606" s="24"/>
      <c r="AO606" s="24">
        <f t="shared" si="1564"/>
        <v>0</v>
      </c>
      <c r="AP606" s="63"/>
      <c r="AQ606" s="24"/>
      <c r="AR606" s="24">
        <v>0</v>
      </c>
      <c r="AS606" s="24"/>
      <c r="AT606" s="24">
        <f t="shared" si="1565"/>
        <v>0</v>
      </c>
      <c r="AU606" s="63"/>
      <c r="AV606" s="24"/>
      <c r="AW606" s="24">
        <v>0</v>
      </c>
      <c r="AX606" s="36"/>
      <c r="AY606" s="24">
        <f t="shared" si="1566"/>
        <v>0</v>
      </c>
      <c r="AZ606" s="64"/>
    </row>
    <row r="607" spans="1:52" ht="12" hidden="1" customHeight="1" x14ac:dyDescent="0.3">
      <c r="A607" s="50">
        <v>735</v>
      </c>
      <c r="B607" s="50" t="s">
        <v>616</v>
      </c>
      <c r="C607" s="24"/>
      <c r="D607" s="24">
        <v>0</v>
      </c>
      <c r="E607" s="24"/>
      <c r="F607" s="24">
        <f t="shared" si="1555"/>
        <v>0</v>
      </c>
      <c r="G607" s="63"/>
      <c r="H607" s="24"/>
      <c r="I607" s="24">
        <v>0</v>
      </c>
      <c r="J607" s="24"/>
      <c r="K607" s="24">
        <f t="shared" si="1556"/>
        <v>0</v>
      </c>
      <c r="L607" s="63"/>
      <c r="M607" s="24">
        <f t="shared" ref="M607:N607" si="1601">INDEX($C607:$E607,1,MATCH(M$8,$C$8:$E$8,0))-INDEX($H607:$J607,1,MATCH(M$8,$H$8:$J$8,0))</f>
        <v>0</v>
      </c>
      <c r="N607" s="24">
        <f t="shared" si="1601"/>
        <v>0</v>
      </c>
      <c r="O607" s="24"/>
      <c r="P607" s="24">
        <f t="shared" si="1558"/>
        <v>0</v>
      </c>
      <c r="Q607" s="63"/>
      <c r="R607" s="24"/>
      <c r="S607" s="24">
        <v>0</v>
      </c>
      <c r="T607" s="24"/>
      <c r="U607" s="24">
        <f t="shared" si="1559"/>
        <v>0</v>
      </c>
      <c r="V607" s="63"/>
      <c r="W607" s="24"/>
      <c r="X607" s="24">
        <v>0</v>
      </c>
      <c r="Y607" s="24"/>
      <c r="Z607" s="24">
        <f t="shared" si="1560"/>
        <v>0</v>
      </c>
      <c r="AA607" s="63"/>
      <c r="AB607" s="24">
        <f t="shared" ref="AB607:AC607" si="1602">INDEX($R607:$T607,1,MATCH(AB$8,$R$8:$T$8,0))-INDEX($W607:$Y607,1,MATCH(AB$8,$W$8:$Y$8,0))</f>
        <v>0</v>
      </c>
      <c r="AC607" s="24">
        <f t="shared" si="1602"/>
        <v>0</v>
      </c>
      <c r="AD607" s="24"/>
      <c r="AE607" s="24">
        <f t="shared" si="1562"/>
        <v>0</v>
      </c>
      <c r="AF607" s="63"/>
      <c r="AG607" s="24"/>
      <c r="AH607" s="24">
        <v>0</v>
      </c>
      <c r="AI607" s="24"/>
      <c r="AJ607" s="24">
        <f t="shared" si="1563"/>
        <v>0</v>
      </c>
      <c r="AK607" s="63"/>
      <c r="AL607" s="24"/>
      <c r="AM607" s="24">
        <v>0</v>
      </c>
      <c r="AN607" s="24"/>
      <c r="AO607" s="24">
        <f t="shared" si="1564"/>
        <v>0</v>
      </c>
      <c r="AP607" s="63"/>
      <c r="AQ607" s="24"/>
      <c r="AR607" s="24">
        <v>0</v>
      </c>
      <c r="AS607" s="24"/>
      <c r="AT607" s="24">
        <f t="shared" si="1565"/>
        <v>0</v>
      </c>
      <c r="AU607" s="63"/>
      <c r="AV607" s="24"/>
      <c r="AW607" s="24">
        <v>0</v>
      </c>
      <c r="AX607" s="36"/>
      <c r="AY607" s="24">
        <f t="shared" si="1566"/>
        <v>0</v>
      </c>
      <c r="AZ607" s="64"/>
    </row>
    <row r="608" spans="1:52" ht="12" hidden="1" customHeight="1" x14ac:dyDescent="0.3">
      <c r="A608" s="50">
        <v>790</v>
      </c>
      <c r="B608" s="50" t="s">
        <v>617</v>
      </c>
      <c r="C608" s="24"/>
      <c r="D608" s="24">
        <v>0</v>
      </c>
      <c r="E608" s="24"/>
      <c r="F608" s="24">
        <f t="shared" si="1555"/>
        <v>0</v>
      </c>
      <c r="G608" s="63"/>
      <c r="H608" s="24"/>
      <c r="I608" s="24">
        <v>0</v>
      </c>
      <c r="J608" s="24"/>
      <c r="K608" s="24">
        <f t="shared" si="1556"/>
        <v>0</v>
      </c>
      <c r="L608" s="63"/>
      <c r="M608" s="24">
        <f t="shared" ref="M608:N608" si="1603">INDEX($C608:$E608,1,MATCH(M$8,$C$8:$E$8,0))-INDEX($H608:$J608,1,MATCH(M$8,$H$8:$J$8,0))</f>
        <v>0</v>
      </c>
      <c r="N608" s="24">
        <f t="shared" si="1603"/>
        <v>0</v>
      </c>
      <c r="O608" s="24"/>
      <c r="P608" s="24">
        <f t="shared" si="1558"/>
        <v>0</v>
      </c>
      <c r="Q608" s="63"/>
      <c r="R608" s="24"/>
      <c r="S608" s="24">
        <v>0</v>
      </c>
      <c r="T608" s="24"/>
      <c r="U608" s="24">
        <f t="shared" si="1559"/>
        <v>0</v>
      </c>
      <c r="V608" s="63"/>
      <c r="W608" s="24"/>
      <c r="X608" s="24">
        <v>0</v>
      </c>
      <c r="Y608" s="24"/>
      <c r="Z608" s="24">
        <f t="shared" si="1560"/>
        <v>0</v>
      </c>
      <c r="AA608" s="63"/>
      <c r="AB608" s="24">
        <f t="shared" ref="AB608:AC608" si="1604">INDEX($R608:$T608,1,MATCH(AB$8,$R$8:$T$8,0))-INDEX($W608:$Y608,1,MATCH(AB$8,$W$8:$Y$8,0))</f>
        <v>0</v>
      </c>
      <c r="AC608" s="24">
        <f t="shared" si="1604"/>
        <v>0</v>
      </c>
      <c r="AD608" s="24"/>
      <c r="AE608" s="24">
        <f t="shared" si="1562"/>
        <v>0</v>
      </c>
      <c r="AF608" s="63"/>
      <c r="AG608" s="24"/>
      <c r="AH608" s="24">
        <v>0</v>
      </c>
      <c r="AI608" s="24"/>
      <c r="AJ608" s="24">
        <f t="shared" si="1563"/>
        <v>0</v>
      </c>
      <c r="AK608" s="63"/>
      <c r="AL608" s="24"/>
      <c r="AM608" s="24">
        <v>0</v>
      </c>
      <c r="AN608" s="24"/>
      <c r="AO608" s="24">
        <f t="shared" si="1564"/>
        <v>0</v>
      </c>
      <c r="AP608" s="63"/>
      <c r="AQ608" s="24"/>
      <c r="AR608" s="24">
        <v>0</v>
      </c>
      <c r="AS608" s="24"/>
      <c r="AT608" s="24">
        <f t="shared" si="1565"/>
        <v>0</v>
      </c>
      <c r="AU608" s="63"/>
      <c r="AV608" s="24"/>
      <c r="AW608" s="24">
        <v>0</v>
      </c>
      <c r="AX608" s="36"/>
      <c r="AY608" s="24">
        <f t="shared" si="1566"/>
        <v>0</v>
      </c>
      <c r="AZ608" s="64"/>
    </row>
    <row r="609" spans="1:52" ht="12" hidden="1" customHeight="1" x14ac:dyDescent="0.3">
      <c r="A609" s="50">
        <v>799</v>
      </c>
      <c r="B609" s="50" t="s">
        <v>618</v>
      </c>
      <c r="C609" s="24"/>
      <c r="D609" s="24">
        <v>0</v>
      </c>
      <c r="E609" s="24"/>
      <c r="F609" s="24">
        <f t="shared" si="1555"/>
        <v>0</v>
      </c>
      <c r="G609" s="63"/>
      <c r="H609" s="24"/>
      <c r="I609" s="24">
        <v>0</v>
      </c>
      <c r="J609" s="24"/>
      <c r="K609" s="24">
        <f t="shared" si="1556"/>
        <v>0</v>
      </c>
      <c r="L609" s="63"/>
      <c r="M609" s="24">
        <f t="shared" ref="M609:N609" si="1605">INDEX($C609:$E609,1,MATCH(M$8,$C$8:$E$8,0))-INDEX($H609:$J609,1,MATCH(M$8,$H$8:$J$8,0))</f>
        <v>0</v>
      </c>
      <c r="N609" s="24">
        <f t="shared" si="1605"/>
        <v>0</v>
      </c>
      <c r="O609" s="24"/>
      <c r="P609" s="24">
        <f t="shared" si="1558"/>
        <v>0</v>
      </c>
      <c r="Q609" s="63"/>
      <c r="R609" s="24"/>
      <c r="S609" s="24">
        <v>0</v>
      </c>
      <c r="T609" s="24"/>
      <c r="U609" s="24">
        <f t="shared" si="1559"/>
        <v>0</v>
      </c>
      <c r="V609" s="63"/>
      <c r="W609" s="24"/>
      <c r="X609" s="24">
        <v>0</v>
      </c>
      <c r="Y609" s="24"/>
      <c r="Z609" s="24">
        <f t="shared" si="1560"/>
        <v>0</v>
      </c>
      <c r="AA609" s="63"/>
      <c r="AB609" s="24">
        <f t="shared" ref="AB609:AC609" si="1606">INDEX($R609:$T609,1,MATCH(AB$8,$R$8:$T$8,0))-INDEX($W609:$Y609,1,MATCH(AB$8,$W$8:$Y$8,0))</f>
        <v>0</v>
      </c>
      <c r="AC609" s="24">
        <f t="shared" si="1606"/>
        <v>0</v>
      </c>
      <c r="AD609" s="24"/>
      <c r="AE609" s="24">
        <f t="shared" si="1562"/>
        <v>0</v>
      </c>
      <c r="AF609" s="63"/>
      <c r="AG609" s="24"/>
      <c r="AH609" s="24">
        <v>0</v>
      </c>
      <c r="AI609" s="24"/>
      <c r="AJ609" s="24">
        <f t="shared" si="1563"/>
        <v>0</v>
      </c>
      <c r="AK609" s="63"/>
      <c r="AL609" s="24"/>
      <c r="AM609" s="24">
        <v>0</v>
      </c>
      <c r="AN609" s="24"/>
      <c r="AO609" s="24">
        <f t="shared" si="1564"/>
        <v>0</v>
      </c>
      <c r="AP609" s="63"/>
      <c r="AQ609" s="24"/>
      <c r="AR609" s="24">
        <v>0</v>
      </c>
      <c r="AS609" s="24"/>
      <c r="AT609" s="24">
        <f t="shared" si="1565"/>
        <v>0</v>
      </c>
      <c r="AU609" s="63"/>
      <c r="AV609" s="24"/>
      <c r="AW609" s="24">
        <v>0</v>
      </c>
      <c r="AX609" s="36"/>
      <c r="AY609" s="24">
        <f t="shared" si="1566"/>
        <v>0</v>
      </c>
      <c r="AZ609" s="64"/>
    </row>
    <row r="610" spans="1:52" ht="12" hidden="1" customHeight="1" x14ac:dyDescent="0.3">
      <c r="A610" s="50"/>
      <c r="B610" s="50"/>
      <c r="C610" s="24"/>
      <c r="D610" s="24"/>
      <c r="E610" s="24"/>
      <c r="F610" s="24"/>
      <c r="G610" s="63"/>
      <c r="H610" s="24"/>
      <c r="I610" s="24"/>
      <c r="J610" s="24"/>
      <c r="K610" s="24"/>
      <c r="L610" s="63"/>
      <c r="M610" s="24"/>
      <c r="N610" s="24"/>
      <c r="O610" s="24"/>
      <c r="P610" s="24"/>
      <c r="Q610" s="63"/>
      <c r="R610" s="24"/>
      <c r="S610" s="24"/>
      <c r="T610" s="24"/>
      <c r="U610" s="24"/>
      <c r="V610" s="63"/>
      <c r="W610" s="24"/>
      <c r="X610" s="24"/>
      <c r="Y610" s="24"/>
      <c r="Z610" s="24"/>
      <c r="AA610" s="63"/>
      <c r="AB610" s="24"/>
      <c r="AC610" s="24"/>
      <c r="AD610" s="24"/>
      <c r="AE610" s="24"/>
      <c r="AF610" s="63"/>
      <c r="AG610" s="24"/>
      <c r="AH610" s="24"/>
      <c r="AI610" s="24"/>
      <c r="AJ610" s="24"/>
      <c r="AK610" s="63"/>
      <c r="AL610" s="24"/>
      <c r="AM610" s="24"/>
      <c r="AN610" s="24"/>
      <c r="AO610" s="24"/>
      <c r="AP610" s="63"/>
      <c r="AQ610" s="24"/>
      <c r="AR610" s="24"/>
      <c r="AS610" s="24"/>
      <c r="AT610" s="24"/>
      <c r="AU610" s="63"/>
      <c r="AV610" s="24"/>
      <c r="AW610" s="24"/>
      <c r="AX610" s="36"/>
      <c r="AY610" s="24"/>
      <c r="AZ610" s="64"/>
    </row>
    <row r="611" spans="1:52" ht="12" customHeight="1" x14ac:dyDescent="0.3">
      <c r="A611" s="48"/>
      <c r="B611" s="49" t="s">
        <v>619</v>
      </c>
      <c r="C611" s="53">
        <f t="shared" ref="C611:D611" si="1607">SUM(C589:C610)</f>
        <v>0</v>
      </c>
      <c r="D611" s="53">
        <f t="shared" si="1607"/>
        <v>10000</v>
      </c>
      <c r="E611" s="53"/>
      <c r="F611" s="53">
        <f>SUM(C611:E611)</f>
        <v>10000</v>
      </c>
      <c r="G611" s="79"/>
      <c r="H611" s="53">
        <f t="shared" ref="H611:I611" si="1608">SUM(H589:H610)</f>
        <v>0</v>
      </c>
      <c r="I611" s="53">
        <f t="shared" si="1608"/>
        <v>10000</v>
      </c>
      <c r="J611" s="53"/>
      <c r="K611" s="53">
        <f>SUM(H611:J611)</f>
        <v>10000</v>
      </c>
      <c r="L611" s="79"/>
      <c r="M611" s="53">
        <f t="shared" ref="M611:N611" si="1609">INDEX($C611:$E611,1,MATCH(M$8,$C$8:$E$8,0))-INDEX($H611:$J611,1,MATCH(M$8,$H$8:$J$8,0))</f>
        <v>0</v>
      </c>
      <c r="N611" s="53">
        <f t="shared" si="1609"/>
        <v>0</v>
      </c>
      <c r="O611" s="53"/>
      <c r="P611" s="53">
        <f>SUM(M611:O611)</f>
        <v>0</v>
      </c>
      <c r="Q611" s="79"/>
      <c r="R611" s="53">
        <f t="shared" ref="R611:S611" si="1610">SUM(R589:R610)</f>
        <v>0</v>
      </c>
      <c r="S611" s="53">
        <f t="shared" si="1610"/>
        <v>5000</v>
      </c>
      <c r="T611" s="53"/>
      <c r="U611" s="53">
        <f>SUM(R611:T611)</f>
        <v>5000</v>
      </c>
      <c r="V611" s="79"/>
      <c r="W611" s="53">
        <f t="shared" ref="W611:X611" si="1611">SUM(W589:W610)</f>
        <v>0</v>
      </c>
      <c r="X611" s="53">
        <f t="shared" si="1611"/>
        <v>5000</v>
      </c>
      <c r="Y611" s="53"/>
      <c r="Z611" s="53">
        <f>SUM(W611:Y611)</f>
        <v>5000</v>
      </c>
      <c r="AA611" s="79"/>
      <c r="AB611" s="53">
        <f t="shared" ref="AB611:AC611" si="1612">INDEX($R611:$T611,1,MATCH(AB$8,$R$8:$T$8,0))-INDEX($W611:$Y611,1,MATCH(AB$8,$W$8:$Y$8,0))</f>
        <v>0</v>
      </c>
      <c r="AC611" s="53">
        <f t="shared" si="1612"/>
        <v>0</v>
      </c>
      <c r="AD611" s="53"/>
      <c r="AE611" s="53">
        <f>SUM(AB611:AD611)</f>
        <v>0</v>
      </c>
      <c r="AF611" s="79"/>
      <c r="AG611" s="53">
        <f t="shared" ref="AG611:AH611" si="1613">SUM(AG589:AG610)</f>
        <v>0</v>
      </c>
      <c r="AH611" s="53">
        <f t="shared" si="1613"/>
        <v>10000</v>
      </c>
      <c r="AI611" s="53"/>
      <c r="AJ611" s="53">
        <f>SUM(AG611:AI611)</f>
        <v>10000</v>
      </c>
      <c r="AK611" s="79"/>
      <c r="AL611" s="53">
        <f t="shared" ref="AL611:AM611" si="1614">SUM(AL589:AL610)</f>
        <v>0</v>
      </c>
      <c r="AM611" s="53">
        <f t="shared" si="1614"/>
        <v>5000</v>
      </c>
      <c r="AN611" s="53"/>
      <c r="AO611" s="53">
        <f>SUM(AL611:AN611)</f>
        <v>5000</v>
      </c>
      <c r="AP611" s="79"/>
      <c r="AQ611" s="53">
        <f t="shared" ref="AQ611:AR611" si="1615">SUM(AQ589:AQ610)</f>
        <v>0</v>
      </c>
      <c r="AR611" s="53">
        <f t="shared" si="1615"/>
        <v>5000</v>
      </c>
      <c r="AS611" s="53"/>
      <c r="AT611" s="53">
        <f>SUM(AQ611:AS611)</f>
        <v>5000</v>
      </c>
      <c r="AU611" s="79"/>
      <c r="AV611" s="53">
        <f t="shared" ref="AV611:AW611" si="1616">SUM(AV589:AV610)</f>
        <v>0</v>
      </c>
      <c r="AW611" s="53">
        <f t="shared" si="1616"/>
        <v>5000</v>
      </c>
      <c r="AX611" s="80"/>
      <c r="AY611" s="53">
        <f>SUM(AV611:AX611)</f>
        <v>5000</v>
      </c>
      <c r="AZ611" s="81"/>
    </row>
    <row r="612" spans="1:52" ht="12" customHeight="1" x14ac:dyDescent="0.3">
      <c r="A612" s="48"/>
      <c r="B612" s="49"/>
      <c r="C612" s="24"/>
      <c r="D612" s="24"/>
      <c r="E612" s="24"/>
      <c r="F612" s="24"/>
      <c r="G612" s="63"/>
      <c r="H612" s="24"/>
      <c r="I612" s="24"/>
      <c r="J612" s="24"/>
      <c r="K612" s="24"/>
      <c r="L612" s="63"/>
      <c r="M612" s="24"/>
      <c r="N612" s="24"/>
      <c r="O612" s="24"/>
      <c r="P612" s="24"/>
      <c r="Q612" s="63"/>
      <c r="R612" s="24"/>
      <c r="S612" s="24"/>
      <c r="T612" s="24"/>
      <c r="U612" s="24"/>
      <c r="V612" s="63"/>
      <c r="W612" s="24"/>
      <c r="X612" s="24"/>
      <c r="Y612" s="24"/>
      <c r="Z612" s="24"/>
      <c r="AA612" s="63"/>
      <c r="AB612" s="24"/>
      <c r="AC612" s="24"/>
      <c r="AD612" s="24"/>
      <c r="AE612" s="24"/>
      <c r="AF612" s="63"/>
      <c r="AG612" s="24"/>
      <c r="AH612" s="24"/>
      <c r="AI612" s="24"/>
      <c r="AJ612" s="24"/>
      <c r="AK612" s="63"/>
      <c r="AL612" s="24"/>
      <c r="AM612" s="24"/>
      <c r="AN612" s="24"/>
      <c r="AO612" s="24"/>
      <c r="AP612" s="63"/>
      <c r="AQ612" s="24"/>
      <c r="AR612" s="24"/>
      <c r="AS612" s="24"/>
      <c r="AT612" s="24"/>
      <c r="AU612" s="63"/>
      <c r="AV612" s="24"/>
      <c r="AW612" s="24"/>
      <c r="AX612" s="36"/>
      <c r="AY612" s="24"/>
      <c r="AZ612" s="64"/>
    </row>
    <row r="613" spans="1:52" ht="12" hidden="1" customHeight="1" x14ac:dyDescent="0.3">
      <c r="A613" s="49" t="s">
        <v>33</v>
      </c>
      <c r="B613" s="20"/>
      <c r="C613" s="24"/>
      <c r="D613" s="24"/>
      <c r="E613" s="24"/>
      <c r="F613" s="24"/>
      <c r="G613" s="63"/>
      <c r="H613" s="24"/>
      <c r="I613" s="24"/>
      <c r="J613" s="24"/>
      <c r="K613" s="24"/>
      <c r="L613" s="63"/>
      <c r="M613" s="24"/>
      <c r="N613" s="24"/>
      <c r="O613" s="24"/>
      <c r="P613" s="24"/>
      <c r="Q613" s="63"/>
      <c r="R613" s="24"/>
      <c r="S613" s="24"/>
      <c r="T613" s="24"/>
      <c r="U613" s="24"/>
      <c r="V613" s="63"/>
      <c r="W613" s="24"/>
      <c r="X613" s="24"/>
      <c r="Y613" s="24"/>
      <c r="Z613" s="24"/>
      <c r="AA613" s="63"/>
      <c r="AB613" s="24"/>
      <c r="AC613" s="24"/>
      <c r="AD613" s="24"/>
      <c r="AE613" s="24"/>
      <c r="AF613" s="63"/>
      <c r="AG613" s="24"/>
      <c r="AH613" s="24"/>
      <c r="AI613" s="24"/>
      <c r="AJ613" s="24"/>
      <c r="AK613" s="63"/>
      <c r="AL613" s="24"/>
      <c r="AM613" s="24"/>
      <c r="AN613" s="24"/>
      <c r="AO613" s="24"/>
      <c r="AP613" s="63"/>
      <c r="AQ613" s="24"/>
      <c r="AR613" s="24"/>
      <c r="AS613" s="24"/>
      <c r="AT613" s="24"/>
      <c r="AU613" s="63"/>
      <c r="AV613" s="24"/>
      <c r="AW613" s="24"/>
      <c r="AX613" s="36"/>
      <c r="AY613" s="24"/>
      <c r="AZ613" s="64"/>
    </row>
    <row r="614" spans="1:52" ht="12" hidden="1" customHeight="1" x14ac:dyDescent="0.3">
      <c r="A614" s="40">
        <v>0</v>
      </c>
      <c r="B614" s="50"/>
      <c r="C614" s="24"/>
      <c r="D614" s="24"/>
      <c r="E614" s="24"/>
      <c r="F614" s="24">
        <f t="shared" ref="F614:F616" si="1617">SUM(C614:E614)</f>
        <v>0</v>
      </c>
      <c r="G614" s="63"/>
      <c r="H614" s="24">
        <v>0</v>
      </c>
      <c r="I614" s="24">
        <v>0</v>
      </c>
      <c r="J614" s="24"/>
      <c r="K614" s="24">
        <f t="shared" ref="K614:K616" si="1618">SUM(H614:J614)</f>
        <v>0</v>
      </c>
      <c r="L614" s="63"/>
      <c r="M614" s="24">
        <f t="shared" ref="M614:N614" si="1619">INDEX($C614:$E614,1,MATCH(M$8,$C$8:$E$8,0))-INDEX($H614:$J614,1,MATCH(M$8,$H$8:$J$8,0))</f>
        <v>0</v>
      </c>
      <c r="N614" s="24">
        <f t="shared" si="1619"/>
        <v>0</v>
      </c>
      <c r="O614" s="24"/>
      <c r="P614" s="24">
        <f t="shared" ref="P614:P616" si="1620">SUM(M614:O614)</f>
        <v>0</v>
      </c>
      <c r="Q614" s="63"/>
      <c r="R614" s="24"/>
      <c r="S614" s="24"/>
      <c r="T614" s="24"/>
      <c r="U614" s="24">
        <f t="shared" ref="U614:U616" si="1621">SUM(R614:T614)</f>
        <v>0</v>
      </c>
      <c r="V614" s="63"/>
      <c r="W614" s="24">
        <v>0</v>
      </c>
      <c r="X614" s="24">
        <v>0</v>
      </c>
      <c r="Y614" s="24"/>
      <c r="Z614" s="24">
        <f t="shared" ref="Z614:Z616" si="1622">SUM(W614:Y614)</f>
        <v>0</v>
      </c>
      <c r="AA614" s="63"/>
      <c r="AB614" s="24">
        <f t="shared" ref="AB614:AC614" si="1623">INDEX($R614:$T614,1,MATCH(AB$8,$R$8:$T$8,0))-INDEX($W614:$Y614,1,MATCH(AB$8,$W$8:$Y$8,0))</f>
        <v>0</v>
      </c>
      <c r="AC614" s="24">
        <f t="shared" si="1623"/>
        <v>0</v>
      </c>
      <c r="AD614" s="24"/>
      <c r="AE614" s="24">
        <f t="shared" ref="AE614:AE616" si="1624">SUM(AB614:AD614)</f>
        <v>0</v>
      </c>
      <c r="AF614" s="63"/>
      <c r="AG614" s="24">
        <v>0</v>
      </c>
      <c r="AH614" s="24">
        <v>0</v>
      </c>
      <c r="AI614" s="24"/>
      <c r="AJ614" s="24">
        <f t="shared" ref="AJ614:AJ616" si="1625">SUM(AG614:AI614)</f>
        <v>0</v>
      </c>
      <c r="AK614" s="63"/>
      <c r="AL614" s="24">
        <v>0</v>
      </c>
      <c r="AM614" s="24">
        <v>0</v>
      </c>
      <c r="AN614" s="24"/>
      <c r="AO614" s="24">
        <f t="shared" ref="AO614:AO616" si="1626">SUM(AL614:AN614)</f>
        <v>0</v>
      </c>
      <c r="AP614" s="63"/>
      <c r="AQ614" s="24">
        <v>0</v>
      </c>
      <c r="AR614" s="24">
        <v>0</v>
      </c>
      <c r="AS614" s="24"/>
      <c r="AT614" s="24">
        <f t="shared" ref="AT614:AT616" si="1627">SUM(AQ614:AS614)</f>
        <v>0</v>
      </c>
      <c r="AU614" s="63"/>
      <c r="AV614" s="24">
        <v>0</v>
      </c>
      <c r="AW614" s="24">
        <v>0</v>
      </c>
      <c r="AX614" s="36"/>
      <c r="AY614" s="24">
        <f t="shared" ref="AY614:AY616" si="1628">SUM(AV614:AX614)</f>
        <v>0</v>
      </c>
      <c r="AZ614" s="64"/>
    </row>
    <row r="615" spans="1:52" ht="12" hidden="1" customHeight="1" x14ac:dyDescent="0.3">
      <c r="A615" s="40">
        <v>0</v>
      </c>
      <c r="B615" s="50"/>
      <c r="C615" s="24"/>
      <c r="D615" s="24"/>
      <c r="E615" s="24"/>
      <c r="F615" s="24">
        <f t="shared" si="1617"/>
        <v>0</v>
      </c>
      <c r="G615" s="63"/>
      <c r="H615" s="24">
        <v>0</v>
      </c>
      <c r="I615" s="24">
        <v>0</v>
      </c>
      <c r="J615" s="24"/>
      <c r="K615" s="24">
        <f t="shared" si="1618"/>
        <v>0</v>
      </c>
      <c r="L615" s="63"/>
      <c r="M615" s="24">
        <v>0</v>
      </c>
      <c r="N615" s="24">
        <v>0</v>
      </c>
      <c r="O615" s="24"/>
      <c r="P615" s="24">
        <f t="shared" si="1620"/>
        <v>0</v>
      </c>
      <c r="Q615" s="63"/>
      <c r="R615" s="24"/>
      <c r="S615" s="24"/>
      <c r="T615" s="24"/>
      <c r="U615" s="24">
        <f t="shared" si="1621"/>
        <v>0</v>
      </c>
      <c r="V615" s="63"/>
      <c r="W615" s="24">
        <v>0</v>
      </c>
      <c r="X615" s="24">
        <v>0</v>
      </c>
      <c r="Y615" s="24"/>
      <c r="Z615" s="24">
        <f t="shared" si="1622"/>
        <v>0</v>
      </c>
      <c r="AA615" s="63"/>
      <c r="AB615" s="24">
        <f t="shared" ref="AB615:AC615" si="1629">INDEX($R615:$T615,1,MATCH(AB$8,$R$8:$T$8,0))-INDEX($W615:$Y615,1,MATCH(AB$8,$W$8:$Y$8,0))</f>
        <v>0</v>
      </c>
      <c r="AC615" s="24">
        <f t="shared" si="1629"/>
        <v>0</v>
      </c>
      <c r="AD615" s="24"/>
      <c r="AE615" s="24">
        <f t="shared" si="1624"/>
        <v>0</v>
      </c>
      <c r="AF615" s="63"/>
      <c r="AG615" s="24">
        <v>0</v>
      </c>
      <c r="AH615" s="24">
        <v>0</v>
      </c>
      <c r="AI615" s="24"/>
      <c r="AJ615" s="24">
        <f t="shared" si="1625"/>
        <v>0</v>
      </c>
      <c r="AK615" s="63"/>
      <c r="AL615" s="24">
        <v>0</v>
      </c>
      <c r="AM615" s="24">
        <v>0</v>
      </c>
      <c r="AN615" s="24"/>
      <c r="AO615" s="24">
        <f t="shared" si="1626"/>
        <v>0</v>
      </c>
      <c r="AP615" s="63"/>
      <c r="AQ615" s="24">
        <v>0</v>
      </c>
      <c r="AR615" s="24">
        <v>0</v>
      </c>
      <c r="AS615" s="24"/>
      <c r="AT615" s="24">
        <f t="shared" si="1627"/>
        <v>0</v>
      </c>
      <c r="AU615" s="63"/>
      <c r="AV615" s="24">
        <v>0</v>
      </c>
      <c r="AW615" s="24">
        <v>0</v>
      </c>
      <c r="AX615" s="36"/>
      <c r="AY615" s="24">
        <f t="shared" si="1628"/>
        <v>0</v>
      </c>
      <c r="AZ615" s="64"/>
    </row>
    <row r="616" spans="1:52" ht="12" hidden="1" customHeight="1" x14ac:dyDescent="0.3">
      <c r="A616" s="48"/>
      <c r="B616" s="49" t="s">
        <v>620</v>
      </c>
      <c r="C616" s="53">
        <f t="shared" ref="C616:D616" si="1630">SUM(C614:C615)</f>
        <v>0</v>
      </c>
      <c r="D616" s="53">
        <f t="shared" si="1630"/>
        <v>0</v>
      </c>
      <c r="E616" s="53"/>
      <c r="F616" s="53">
        <f t="shared" si="1617"/>
        <v>0</v>
      </c>
      <c r="G616" s="79"/>
      <c r="H616" s="53">
        <f t="shared" ref="H616:I616" si="1631">SUM(H614:H615)</f>
        <v>0</v>
      </c>
      <c r="I616" s="53">
        <f t="shared" si="1631"/>
        <v>0</v>
      </c>
      <c r="J616" s="53"/>
      <c r="K616" s="53">
        <f t="shared" si="1618"/>
        <v>0</v>
      </c>
      <c r="L616" s="79"/>
      <c r="M616" s="53">
        <f t="shared" ref="M616:N616" si="1632">INDEX($C616:$E616,1,MATCH(M$8,$C$8:$E$8,0))-INDEX($H616:$J616,1,MATCH(M$8,$H$8:$J$8,0))</f>
        <v>0</v>
      </c>
      <c r="N616" s="53">
        <f t="shared" si="1632"/>
        <v>0</v>
      </c>
      <c r="O616" s="53"/>
      <c r="P616" s="53">
        <f t="shared" si="1620"/>
        <v>0</v>
      </c>
      <c r="Q616" s="79"/>
      <c r="R616" s="53">
        <f t="shared" ref="R616:S616" si="1633">SUM(R614:R615)</f>
        <v>0</v>
      </c>
      <c r="S616" s="53">
        <f t="shared" si="1633"/>
        <v>0</v>
      </c>
      <c r="T616" s="53"/>
      <c r="U616" s="53">
        <f t="shared" si="1621"/>
        <v>0</v>
      </c>
      <c r="V616" s="79"/>
      <c r="W616" s="53">
        <f t="shared" ref="W616:X616" si="1634">SUM(W614:W615)</f>
        <v>0</v>
      </c>
      <c r="X616" s="53">
        <f t="shared" si="1634"/>
        <v>0</v>
      </c>
      <c r="Y616" s="53"/>
      <c r="Z616" s="53">
        <f t="shared" si="1622"/>
        <v>0</v>
      </c>
      <c r="AA616" s="79"/>
      <c r="AB616" s="53">
        <f t="shared" ref="AB616:AC616" si="1635">INDEX($R616:$T616,1,MATCH(AB$8,$R$8:$T$8,0))-INDEX($W616:$Y616,1,MATCH(AB$8,$W$8:$Y$8,0))</f>
        <v>0</v>
      </c>
      <c r="AC616" s="53">
        <f t="shared" si="1635"/>
        <v>0</v>
      </c>
      <c r="AD616" s="53"/>
      <c r="AE616" s="53">
        <f t="shared" si="1624"/>
        <v>0</v>
      </c>
      <c r="AF616" s="79"/>
      <c r="AG616" s="53">
        <f t="shared" ref="AG616:AH616" si="1636">SUM(AG614:AG615)</f>
        <v>0</v>
      </c>
      <c r="AH616" s="53">
        <f t="shared" si="1636"/>
        <v>0</v>
      </c>
      <c r="AI616" s="53"/>
      <c r="AJ616" s="53">
        <f t="shared" si="1625"/>
        <v>0</v>
      </c>
      <c r="AK616" s="79"/>
      <c r="AL616" s="53">
        <f t="shared" ref="AL616:AM616" si="1637">SUM(AL614:AL615)</f>
        <v>0</v>
      </c>
      <c r="AM616" s="53">
        <f t="shared" si="1637"/>
        <v>0</v>
      </c>
      <c r="AN616" s="53"/>
      <c r="AO616" s="53">
        <f t="shared" si="1626"/>
        <v>0</v>
      </c>
      <c r="AP616" s="79"/>
      <c r="AQ616" s="53">
        <f t="shared" ref="AQ616:AR616" si="1638">SUM(AQ614:AQ615)</f>
        <v>0</v>
      </c>
      <c r="AR616" s="53">
        <f t="shared" si="1638"/>
        <v>0</v>
      </c>
      <c r="AS616" s="53"/>
      <c r="AT616" s="53">
        <f t="shared" si="1627"/>
        <v>0</v>
      </c>
      <c r="AU616" s="79"/>
      <c r="AV616" s="53">
        <f t="shared" ref="AV616:AW616" si="1639">SUM(AV614:AV615)</f>
        <v>0</v>
      </c>
      <c r="AW616" s="53">
        <f t="shared" si="1639"/>
        <v>0</v>
      </c>
      <c r="AX616" s="80"/>
      <c r="AY616" s="53">
        <f t="shared" si="1628"/>
        <v>0</v>
      </c>
      <c r="AZ616" s="81"/>
    </row>
    <row r="617" spans="1:52" ht="12" hidden="1" customHeight="1" x14ac:dyDescent="0.3">
      <c r="A617" s="48"/>
      <c r="B617" s="49"/>
      <c r="C617" s="24"/>
      <c r="D617" s="24"/>
      <c r="E617" s="24"/>
      <c r="F617" s="24"/>
      <c r="G617" s="63"/>
      <c r="H617" s="24"/>
      <c r="I617" s="24"/>
      <c r="J617" s="24"/>
      <c r="K617" s="24"/>
      <c r="L617" s="63"/>
      <c r="M617" s="24"/>
      <c r="N617" s="24"/>
      <c r="O617" s="24"/>
      <c r="P617" s="24"/>
      <c r="Q617" s="63"/>
      <c r="R617" s="24"/>
      <c r="S617" s="24"/>
      <c r="T617" s="24"/>
      <c r="U617" s="24"/>
      <c r="V617" s="63"/>
      <c r="W617" s="24"/>
      <c r="X617" s="24"/>
      <c r="Y617" s="24"/>
      <c r="Z617" s="24"/>
      <c r="AA617" s="63"/>
      <c r="AB617" s="24"/>
      <c r="AC617" s="24"/>
      <c r="AD617" s="24"/>
      <c r="AE617" s="24"/>
      <c r="AF617" s="63"/>
      <c r="AG617" s="24"/>
      <c r="AH617" s="24"/>
      <c r="AI617" s="24"/>
      <c r="AJ617" s="24"/>
      <c r="AK617" s="63"/>
      <c r="AL617" s="24"/>
      <c r="AM617" s="24"/>
      <c r="AN617" s="24"/>
      <c r="AO617" s="24"/>
      <c r="AP617" s="63"/>
      <c r="AQ617" s="24"/>
      <c r="AR617" s="24"/>
      <c r="AS617" s="24"/>
      <c r="AT617" s="24"/>
      <c r="AU617" s="63"/>
      <c r="AV617" s="24"/>
      <c r="AW617" s="24"/>
      <c r="AX617" s="36"/>
      <c r="AY617" s="24"/>
      <c r="AZ617" s="64"/>
    </row>
    <row r="618" spans="1:52" ht="12" customHeight="1" x14ac:dyDescent="0.3">
      <c r="A618" s="51" t="s">
        <v>621</v>
      </c>
      <c r="B618" s="49"/>
      <c r="C618" s="53">
        <f t="shared" ref="C618:D618" si="1640">C327+C346+C455+C532+C565+C586+C611+C616</f>
        <v>0</v>
      </c>
      <c r="D618" s="53">
        <f t="shared" si="1640"/>
        <v>4337627.0425076764</v>
      </c>
      <c r="E618" s="53"/>
      <c r="F618" s="53">
        <f>SUM(C618:E618)</f>
        <v>4337627.0425076764</v>
      </c>
      <c r="G618" s="79"/>
      <c r="H618" s="53">
        <f t="shared" ref="H618:I618" si="1641">H327+H346+H455+H532+H565+H586+H611+H616</f>
        <v>0</v>
      </c>
      <c r="I618" s="53">
        <f t="shared" si="1641"/>
        <v>4416544.4114593035</v>
      </c>
      <c r="J618" s="53"/>
      <c r="K618" s="53">
        <f>SUM(H618:J618)</f>
        <v>4416544.4114593035</v>
      </c>
      <c r="L618" s="79"/>
      <c r="M618" s="53">
        <f t="shared" ref="M618:N618" si="1642">INDEX($C618:$E618,1,MATCH(M$8,$C$8:$E$8,0))-INDEX($H618:$J618,1,MATCH(M$8,$H$8:$J$8,0))</f>
        <v>0</v>
      </c>
      <c r="N618" s="53">
        <f t="shared" si="1642"/>
        <v>-78917.368951627053</v>
      </c>
      <c r="O618" s="53"/>
      <c r="P618" s="53">
        <f>SUM(M618:O618)</f>
        <v>-78917.368951627053</v>
      </c>
      <c r="Q618" s="79"/>
      <c r="R618" s="53">
        <f t="shared" ref="R618:S618" si="1643">R327+R346+R455+R532+R565+R586+R611+R616</f>
        <v>0</v>
      </c>
      <c r="S618" s="53">
        <f t="shared" si="1643"/>
        <v>5127493.7251549819</v>
      </c>
      <c r="T618" s="53"/>
      <c r="U618" s="53">
        <f>SUM(R618:T618)</f>
        <v>5127493.7251549819</v>
      </c>
      <c r="V618" s="79"/>
      <c r="W618" s="53">
        <f t="shared" ref="W618:X618" si="1644">W327+W346+W455+W532+W565+W586+W611+W616</f>
        <v>0</v>
      </c>
      <c r="X618" s="53">
        <f t="shared" si="1644"/>
        <v>5613171.951210225</v>
      </c>
      <c r="Y618" s="53"/>
      <c r="Z618" s="53">
        <f>SUM(W618:Y618)</f>
        <v>5613171.951210225</v>
      </c>
      <c r="AA618" s="79"/>
      <c r="AB618" s="53">
        <f t="shared" ref="AB618:AC618" si="1645">INDEX($R618:$T618,1,MATCH(AB$8,$R$8:$T$8,0))-INDEX($W618:$Y618,1,MATCH(AB$8,$W$8:$Y$8,0))</f>
        <v>0</v>
      </c>
      <c r="AC618" s="53">
        <f t="shared" si="1645"/>
        <v>-485678.22605524305</v>
      </c>
      <c r="AD618" s="53"/>
      <c r="AE618" s="53">
        <f>SUM(AB618:AD618)</f>
        <v>-485678.22605524305</v>
      </c>
      <c r="AF618" s="79"/>
      <c r="AG618" s="53">
        <f t="shared" ref="AG618:AH618" si="1646">AG327+AG346+AG455+AG532+AG565+AG586+AG611+AG616</f>
        <v>0</v>
      </c>
      <c r="AH618" s="53">
        <f t="shared" si="1646"/>
        <v>5556664.4545872156</v>
      </c>
      <c r="AI618" s="53"/>
      <c r="AJ618" s="53">
        <f>SUM(AG618:AI618)</f>
        <v>5556664.4545872156</v>
      </c>
      <c r="AK618" s="79"/>
      <c r="AL618" s="53">
        <f t="shared" ref="AL618:AM618" si="1647">AL327+AL346+AL455+AL532+AL565+AL586+AL611+AL616</f>
        <v>0</v>
      </c>
      <c r="AM618" s="53">
        <f t="shared" si="1647"/>
        <v>5661310.9477674654</v>
      </c>
      <c r="AN618" s="53"/>
      <c r="AO618" s="53">
        <f>SUM(AL618:AN618)</f>
        <v>5661310.9477674654</v>
      </c>
      <c r="AP618" s="79"/>
      <c r="AQ618" s="53">
        <f t="shared" ref="AQ618:AR618" si="1648">AQ327+AQ346+AQ455+AQ532+AQ565+AQ586+AQ611+AQ616</f>
        <v>0</v>
      </c>
      <c r="AR618" s="53">
        <f t="shared" si="1648"/>
        <v>5775599.3857077761</v>
      </c>
      <c r="AS618" s="53"/>
      <c r="AT618" s="53">
        <f>SUM(AQ618:AS618)</f>
        <v>5775599.3857077761</v>
      </c>
      <c r="AU618" s="79"/>
      <c r="AV618" s="53">
        <f t="shared" ref="AV618:AW618" si="1649">AV327+AV346+AV455+AV532+AV565+AV586+AV611+AV616</f>
        <v>0</v>
      </c>
      <c r="AW618" s="53">
        <f t="shared" si="1649"/>
        <v>5893688.1200868515</v>
      </c>
      <c r="AX618" s="80"/>
      <c r="AY618" s="53">
        <f>SUM(AV618:AX618)</f>
        <v>5893688.1200868515</v>
      </c>
      <c r="AZ618" s="81"/>
    </row>
    <row r="619" spans="1:52" ht="12" customHeight="1" x14ac:dyDescent="0.3">
      <c r="A619" s="51"/>
      <c r="B619" s="26"/>
      <c r="C619" s="26"/>
      <c r="D619" s="2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26"/>
      <c r="AY619" s="26"/>
      <c r="AZ619" s="26"/>
    </row>
    <row r="620" spans="1:52" ht="12" customHeight="1" x14ac:dyDescent="0.3">
      <c r="A620" s="6"/>
      <c r="B620" s="2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  <c r="AA620" s="55"/>
      <c r="AB620" s="55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</row>
  </sheetData>
  <mergeCells count="30">
    <mergeCell ref="AL7:AO7"/>
    <mergeCell ref="AQ7:AT7"/>
    <mergeCell ref="AV7:AY7"/>
    <mergeCell ref="AG6:AJ6"/>
    <mergeCell ref="AL6:AO6"/>
    <mergeCell ref="AQ6:AT6"/>
    <mergeCell ref="AV6:AY6"/>
    <mergeCell ref="W7:Z7"/>
    <mergeCell ref="AB5:AE5"/>
    <mergeCell ref="AB6:AE6"/>
    <mergeCell ref="AB7:AE7"/>
    <mergeCell ref="AG7:AJ7"/>
    <mergeCell ref="W5:Z5"/>
    <mergeCell ref="AG5:AJ5"/>
    <mergeCell ref="W6:Z6"/>
    <mergeCell ref="C7:F7"/>
    <mergeCell ref="H7:K7"/>
    <mergeCell ref="M7:P7"/>
    <mergeCell ref="R5:U5"/>
    <mergeCell ref="R6:U6"/>
    <mergeCell ref="R7:U7"/>
    <mergeCell ref="C5:F5"/>
    <mergeCell ref="M5:P5"/>
    <mergeCell ref="C6:F6"/>
    <mergeCell ref="M6:P6"/>
    <mergeCell ref="AL5:AO5"/>
    <mergeCell ref="AQ5:AT5"/>
    <mergeCell ref="AV5:AY5"/>
    <mergeCell ref="H5:K5"/>
    <mergeCell ref="H6:K6"/>
  </mergeCells>
  <pageMargins left="0.75" right="0.75" top="0.75" bottom="0.75" header="0" footer="0"/>
  <pageSetup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CH564"/>
  <sheetViews>
    <sheetView showGridLines="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ColWidth="12.6640625" defaultRowHeight="15" customHeight="1" outlineLevelRow="1" x14ac:dyDescent="0.3"/>
  <cols>
    <col min="1" max="1" width="9.25" customWidth="1"/>
    <col min="2" max="2" width="30.25" customWidth="1"/>
    <col min="3" max="30" width="9.4140625" customWidth="1"/>
    <col min="31" max="86" width="9.4140625" hidden="1" customWidth="1"/>
  </cols>
  <sheetData>
    <row r="1" spans="1:86" ht="12" customHeight="1" x14ac:dyDescent="0.35">
      <c r="A1" s="1" t="s">
        <v>0</v>
      </c>
      <c r="B1" s="2"/>
      <c r="C1" s="2"/>
      <c r="D1" s="2" t="s">
        <v>74</v>
      </c>
      <c r="E1" s="2" t="s">
        <v>74</v>
      </c>
      <c r="F1" s="2" t="s">
        <v>74</v>
      </c>
      <c r="G1" s="2" t="s">
        <v>74</v>
      </c>
      <c r="H1" s="2" t="s">
        <v>74</v>
      </c>
      <c r="I1" s="2" t="s">
        <v>74</v>
      </c>
      <c r="J1" s="2" t="s">
        <v>74</v>
      </c>
      <c r="K1" s="2" t="s">
        <v>74</v>
      </c>
      <c r="L1" s="2" t="s">
        <v>74</v>
      </c>
      <c r="M1" s="2" t="s">
        <v>74</v>
      </c>
      <c r="N1" s="2" t="s">
        <v>74</v>
      </c>
      <c r="O1" s="2" t="s">
        <v>74</v>
      </c>
      <c r="P1" s="2" t="s">
        <v>74</v>
      </c>
      <c r="Q1" s="2" t="s">
        <v>74</v>
      </c>
      <c r="R1" s="2" t="s">
        <v>74</v>
      </c>
      <c r="S1" s="2" t="s">
        <v>74</v>
      </c>
      <c r="T1" s="2" t="s">
        <v>74</v>
      </c>
      <c r="U1" s="2" t="s">
        <v>74</v>
      </c>
      <c r="V1" s="2" t="s">
        <v>74</v>
      </c>
      <c r="W1" s="2" t="s">
        <v>74</v>
      </c>
      <c r="X1" s="2" t="s">
        <v>74</v>
      </c>
      <c r="Y1" s="2" t="s">
        <v>74</v>
      </c>
      <c r="Z1" s="2" t="s">
        <v>74</v>
      </c>
      <c r="AA1" s="2" t="s">
        <v>74</v>
      </c>
      <c r="AB1" s="2" t="s">
        <v>74</v>
      </c>
      <c r="AC1" s="2" t="s">
        <v>74</v>
      </c>
      <c r="AD1" s="2" t="s">
        <v>74</v>
      </c>
      <c r="AE1" s="2" t="s">
        <v>74</v>
      </c>
      <c r="AF1" s="2" t="s">
        <v>74</v>
      </c>
      <c r="AG1" s="2" t="s">
        <v>74</v>
      </c>
      <c r="AH1" s="2" t="s">
        <v>74</v>
      </c>
      <c r="AI1" s="2" t="s">
        <v>74</v>
      </c>
      <c r="AJ1" s="2" t="s">
        <v>74</v>
      </c>
      <c r="AK1" s="2" t="s">
        <v>74</v>
      </c>
      <c r="AL1" s="2" t="s">
        <v>74</v>
      </c>
      <c r="AM1" s="2" t="s">
        <v>74</v>
      </c>
      <c r="AN1" s="2" t="s">
        <v>74</v>
      </c>
      <c r="AO1" s="2" t="s">
        <v>74</v>
      </c>
      <c r="AP1" s="2" t="s">
        <v>74</v>
      </c>
      <c r="AQ1" s="2" t="s">
        <v>74</v>
      </c>
      <c r="AR1" s="2" t="s">
        <v>74</v>
      </c>
      <c r="AS1" s="2" t="s">
        <v>74</v>
      </c>
      <c r="AT1" s="2" t="s">
        <v>74</v>
      </c>
      <c r="AU1" s="2" t="s">
        <v>74</v>
      </c>
      <c r="AV1" s="2" t="s">
        <v>74</v>
      </c>
      <c r="AW1" s="2" t="s">
        <v>74</v>
      </c>
      <c r="AX1" s="2" t="s">
        <v>74</v>
      </c>
      <c r="AY1" s="2" t="s">
        <v>74</v>
      </c>
      <c r="AZ1" s="2" t="s">
        <v>74</v>
      </c>
      <c r="BA1" s="2" t="s">
        <v>74</v>
      </c>
      <c r="BB1" s="2" t="s">
        <v>74</v>
      </c>
      <c r="BC1" s="2" t="s">
        <v>74</v>
      </c>
      <c r="BD1" s="2" t="s">
        <v>74</v>
      </c>
      <c r="BE1" s="2" t="s">
        <v>74</v>
      </c>
      <c r="BF1" s="2" t="s">
        <v>74</v>
      </c>
      <c r="BG1" s="2" t="s">
        <v>74</v>
      </c>
      <c r="BH1" s="2" t="s">
        <v>74</v>
      </c>
      <c r="BI1" s="2" t="s">
        <v>74</v>
      </c>
      <c r="BJ1" s="2" t="s">
        <v>74</v>
      </c>
      <c r="BK1" s="2" t="s">
        <v>74</v>
      </c>
      <c r="BL1" s="2" t="s">
        <v>74</v>
      </c>
      <c r="BM1" s="2" t="s">
        <v>74</v>
      </c>
      <c r="BN1" s="2" t="s">
        <v>74</v>
      </c>
      <c r="BO1" s="2" t="s">
        <v>74</v>
      </c>
      <c r="BP1" s="2" t="s">
        <v>74</v>
      </c>
      <c r="BQ1" s="2" t="s">
        <v>74</v>
      </c>
      <c r="BR1" s="2" t="s">
        <v>74</v>
      </c>
      <c r="BS1" s="2" t="s">
        <v>74</v>
      </c>
      <c r="BT1" s="2" t="s">
        <v>74</v>
      </c>
      <c r="BU1" s="2" t="s">
        <v>74</v>
      </c>
      <c r="BV1" s="2" t="s">
        <v>74</v>
      </c>
      <c r="BW1" s="2" t="s">
        <v>74</v>
      </c>
      <c r="BX1" s="2" t="s">
        <v>74</v>
      </c>
      <c r="BY1" s="2" t="s">
        <v>74</v>
      </c>
      <c r="BZ1" s="2" t="s">
        <v>74</v>
      </c>
      <c r="CA1" s="2" t="s">
        <v>74</v>
      </c>
      <c r="CB1" s="2" t="s">
        <v>74</v>
      </c>
      <c r="CC1" s="2" t="s">
        <v>74</v>
      </c>
      <c r="CD1" s="2" t="s">
        <v>74</v>
      </c>
      <c r="CE1" s="2" t="s">
        <v>74</v>
      </c>
      <c r="CF1" s="2" t="s">
        <v>74</v>
      </c>
      <c r="CG1" s="2" t="s">
        <v>74</v>
      </c>
      <c r="CH1" s="2" t="s">
        <v>74</v>
      </c>
    </row>
    <row r="2" spans="1:86" ht="12.75" customHeight="1" x14ac:dyDescent="0.3">
      <c r="A2" s="4" t="s">
        <v>628</v>
      </c>
      <c r="B2" s="2"/>
      <c r="C2" s="2" t="s">
        <v>74</v>
      </c>
      <c r="D2" s="2" t="s">
        <v>74</v>
      </c>
      <c r="E2" s="2" t="s">
        <v>74</v>
      </c>
      <c r="F2" s="2" t="s">
        <v>74</v>
      </c>
      <c r="G2" s="2" t="s">
        <v>74</v>
      </c>
      <c r="H2" s="2" t="s">
        <v>74</v>
      </c>
      <c r="I2" s="2" t="s">
        <v>74</v>
      </c>
      <c r="J2" s="2" t="s">
        <v>74</v>
      </c>
      <c r="K2" s="2" t="s">
        <v>74</v>
      </c>
      <c r="L2" s="2" t="s">
        <v>74</v>
      </c>
      <c r="M2" s="2" t="s">
        <v>74</v>
      </c>
      <c r="N2" s="2" t="s">
        <v>74</v>
      </c>
      <c r="O2" s="2" t="s">
        <v>74</v>
      </c>
      <c r="P2" s="2" t="s">
        <v>74</v>
      </c>
      <c r="Q2" s="2" t="s">
        <v>74</v>
      </c>
      <c r="R2" s="2" t="s">
        <v>74</v>
      </c>
      <c r="S2" s="2" t="s">
        <v>74</v>
      </c>
      <c r="T2" s="2" t="s">
        <v>74</v>
      </c>
      <c r="U2" s="2" t="s">
        <v>74</v>
      </c>
      <c r="V2" s="2" t="s">
        <v>74</v>
      </c>
      <c r="W2" s="2" t="s">
        <v>74</v>
      </c>
      <c r="X2" s="2" t="s">
        <v>74</v>
      </c>
      <c r="Y2" s="2" t="s">
        <v>74</v>
      </c>
      <c r="Z2" s="2" t="s">
        <v>74</v>
      </c>
      <c r="AA2" s="2" t="s">
        <v>74</v>
      </c>
      <c r="AB2" s="2" t="s">
        <v>74</v>
      </c>
      <c r="AC2" s="2" t="s">
        <v>74</v>
      </c>
      <c r="AD2" s="2" t="s">
        <v>74</v>
      </c>
      <c r="AE2" s="2" t="s">
        <v>74</v>
      </c>
      <c r="AF2" s="2" t="s">
        <v>74</v>
      </c>
      <c r="AG2" s="2" t="s">
        <v>74</v>
      </c>
      <c r="AH2" s="2" t="s">
        <v>74</v>
      </c>
      <c r="AI2" s="2" t="s">
        <v>74</v>
      </c>
      <c r="AJ2" s="2" t="s">
        <v>74</v>
      </c>
      <c r="AK2" s="2" t="s">
        <v>74</v>
      </c>
      <c r="AL2" s="2" t="s">
        <v>74</v>
      </c>
      <c r="AM2" s="2" t="s">
        <v>74</v>
      </c>
      <c r="AN2" s="2" t="s">
        <v>74</v>
      </c>
      <c r="AO2" s="2" t="s">
        <v>74</v>
      </c>
      <c r="AP2" s="2" t="s">
        <v>74</v>
      </c>
      <c r="AQ2" s="2" t="s">
        <v>74</v>
      </c>
      <c r="AR2" s="2" t="s">
        <v>74</v>
      </c>
      <c r="AS2" s="2" t="s">
        <v>74</v>
      </c>
      <c r="AT2" s="2" t="s">
        <v>74</v>
      </c>
      <c r="AU2" s="2" t="s">
        <v>74</v>
      </c>
      <c r="AV2" s="2" t="s">
        <v>74</v>
      </c>
      <c r="AW2" s="2" t="s">
        <v>74</v>
      </c>
      <c r="AX2" s="2" t="s">
        <v>74</v>
      </c>
      <c r="AY2" s="2" t="s">
        <v>74</v>
      </c>
      <c r="AZ2" s="2" t="s">
        <v>74</v>
      </c>
      <c r="BA2" s="2" t="s">
        <v>74</v>
      </c>
      <c r="BB2" s="2" t="s">
        <v>74</v>
      </c>
      <c r="BC2" s="2" t="s">
        <v>74</v>
      </c>
      <c r="BD2" s="2" t="s">
        <v>74</v>
      </c>
      <c r="BE2" s="2" t="s">
        <v>74</v>
      </c>
      <c r="BF2" s="2" t="s">
        <v>74</v>
      </c>
      <c r="BG2" s="2" t="s">
        <v>74</v>
      </c>
      <c r="BH2" s="2" t="s">
        <v>74</v>
      </c>
      <c r="BI2" s="2" t="s">
        <v>74</v>
      </c>
      <c r="BJ2" s="2" t="s">
        <v>74</v>
      </c>
      <c r="BK2" s="2" t="s">
        <v>74</v>
      </c>
      <c r="BL2" s="2" t="s">
        <v>74</v>
      </c>
      <c r="BM2" s="2" t="s">
        <v>74</v>
      </c>
      <c r="BN2" s="2" t="s">
        <v>74</v>
      </c>
      <c r="BO2" s="2" t="s">
        <v>74</v>
      </c>
      <c r="BP2" s="2" t="s">
        <v>74</v>
      </c>
      <c r="BQ2" s="2" t="s">
        <v>74</v>
      </c>
      <c r="BR2" s="2" t="s">
        <v>74</v>
      </c>
      <c r="BS2" s="2" t="s">
        <v>74</v>
      </c>
      <c r="BT2" s="2" t="s">
        <v>74</v>
      </c>
      <c r="BU2" s="2" t="s">
        <v>74</v>
      </c>
      <c r="BV2" s="2" t="s">
        <v>74</v>
      </c>
      <c r="BW2" s="2" t="s">
        <v>74</v>
      </c>
      <c r="BX2" s="2" t="s">
        <v>74</v>
      </c>
      <c r="BY2" s="2" t="s">
        <v>74</v>
      </c>
      <c r="BZ2" s="2" t="s">
        <v>74</v>
      </c>
      <c r="CA2" s="2" t="s">
        <v>74</v>
      </c>
      <c r="CB2" s="2" t="s">
        <v>74</v>
      </c>
      <c r="CC2" s="2" t="s">
        <v>74</v>
      </c>
      <c r="CD2" s="2" t="s">
        <v>74</v>
      </c>
      <c r="CE2" s="2" t="s">
        <v>74</v>
      </c>
      <c r="CF2" s="2" t="s">
        <v>74</v>
      </c>
      <c r="CG2" s="2" t="s">
        <v>74</v>
      </c>
      <c r="CH2" s="2" t="s">
        <v>74</v>
      </c>
    </row>
    <row r="3" spans="1:86" ht="12" customHeight="1" x14ac:dyDescent="0.3">
      <c r="A3" s="4" t="s">
        <v>2</v>
      </c>
      <c r="B3" s="2"/>
      <c r="C3" s="2" t="s">
        <v>74</v>
      </c>
      <c r="D3" s="2" t="s">
        <v>74</v>
      </c>
      <c r="E3" s="2" t="s">
        <v>74</v>
      </c>
      <c r="F3" s="2" t="s">
        <v>74</v>
      </c>
      <c r="G3" s="2" t="s">
        <v>74</v>
      </c>
      <c r="H3" s="2" t="s">
        <v>74</v>
      </c>
      <c r="I3" s="2" t="s">
        <v>74</v>
      </c>
      <c r="J3" s="2" t="s">
        <v>74</v>
      </c>
      <c r="K3" s="2" t="s">
        <v>74</v>
      </c>
      <c r="L3" s="2" t="s">
        <v>74</v>
      </c>
      <c r="M3" s="2" t="s">
        <v>74</v>
      </c>
      <c r="N3" s="2" t="s">
        <v>74</v>
      </c>
      <c r="O3" s="2" t="s">
        <v>74</v>
      </c>
      <c r="P3" s="2" t="s">
        <v>74</v>
      </c>
      <c r="Q3" s="2" t="s">
        <v>74</v>
      </c>
      <c r="R3" s="2" t="s">
        <v>74</v>
      </c>
      <c r="S3" s="2" t="s">
        <v>74</v>
      </c>
      <c r="T3" s="2" t="s">
        <v>74</v>
      </c>
      <c r="U3" s="2" t="s">
        <v>74</v>
      </c>
      <c r="V3" s="2" t="s">
        <v>74</v>
      </c>
      <c r="W3" s="2" t="s">
        <v>74</v>
      </c>
      <c r="X3" s="2" t="s">
        <v>74</v>
      </c>
      <c r="Y3" s="2" t="s">
        <v>74</v>
      </c>
      <c r="Z3" s="2" t="s">
        <v>74</v>
      </c>
      <c r="AA3" s="2" t="s">
        <v>74</v>
      </c>
      <c r="AB3" s="2" t="s">
        <v>74</v>
      </c>
      <c r="AC3" s="2" t="s">
        <v>74</v>
      </c>
      <c r="AD3" s="2" t="s">
        <v>74</v>
      </c>
      <c r="AE3" s="2" t="s">
        <v>74</v>
      </c>
      <c r="AF3" s="2" t="s">
        <v>74</v>
      </c>
      <c r="AG3" s="2" t="s">
        <v>74</v>
      </c>
      <c r="AH3" s="2" t="s">
        <v>74</v>
      </c>
      <c r="AI3" s="2" t="s">
        <v>74</v>
      </c>
      <c r="AJ3" s="2" t="s">
        <v>74</v>
      </c>
      <c r="AK3" s="2" t="s">
        <v>74</v>
      </c>
      <c r="AL3" s="2" t="s">
        <v>74</v>
      </c>
      <c r="AM3" s="2" t="s">
        <v>74</v>
      </c>
      <c r="AN3" s="2" t="s">
        <v>74</v>
      </c>
      <c r="AO3" s="2" t="s">
        <v>74</v>
      </c>
      <c r="AP3" s="2" t="s">
        <v>74</v>
      </c>
      <c r="AQ3" s="2" t="s">
        <v>74</v>
      </c>
      <c r="AR3" s="2" t="s">
        <v>74</v>
      </c>
      <c r="AS3" s="2" t="s">
        <v>74</v>
      </c>
      <c r="AT3" s="2" t="s">
        <v>74</v>
      </c>
      <c r="AU3" s="2" t="s">
        <v>74</v>
      </c>
      <c r="AV3" s="2" t="s">
        <v>74</v>
      </c>
      <c r="AW3" s="2" t="s">
        <v>74</v>
      </c>
      <c r="AX3" s="2" t="s">
        <v>74</v>
      </c>
      <c r="AY3" s="2" t="s">
        <v>74</v>
      </c>
      <c r="AZ3" s="2" t="s">
        <v>74</v>
      </c>
      <c r="BA3" s="2" t="s">
        <v>74</v>
      </c>
      <c r="BB3" s="2" t="s">
        <v>74</v>
      </c>
      <c r="BC3" s="2" t="s">
        <v>74</v>
      </c>
      <c r="BD3" s="2" t="s">
        <v>74</v>
      </c>
      <c r="BE3" s="2" t="s">
        <v>74</v>
      </c>
      <c r="BF3" s="2" t="s">
        <v>74</v>
      </c>
      <c r="BG3" s="2" t="s">
        <v>74</v>
      </c>
      <c r="BH3" s="2" t="s">
        <v>74</v>
      </c>
      <c r="BI3" s="2" t="s">
        <v>74</v>
      </c>
      <c r="BJ3" s="2" t="s">
        <v>74</v>
      </c>
      <c r="BK3" s="2" t="s">
        <v>74</v>
      </c>
      <c r="BL3" s="2" t="s">
        <v>74</v>
      </c>
      <c r="BM3" s="2" t="s">
        <v>74</v>
      </c>
      <c r="BN3" s="2" t="s">
        <v>74</v>
      </c>
      <c r="BO3" s="2" t="s">
        <v>74</v>
      </c>
      <c r="BP3" s="2" t="s">
        <v>74</v>
      </c>
      <c r="BQ3" s="2" t="s">
        <v>74</v>
      </c>
      <c r="BR3" s="2" t="s">
        <v>74</v>
      </c>
      <c r="BS3" s="2" t="s">
        <v>74</v>
      </c>
      <c r="BT3" s="2" t="s">
        <v>74</v>
      </c>
      <c r="BU3" s="2" t="s">
        <v>74</v>
      </c>
      <c r="BV3" s="2" t="s">
        <v>74</v>
      </c>
      <c r="BW3" s="2" t="s">
        <v>74</v>
      </c>
      <c r="BX3" s="2" t="s">
        <v>74</v>
      </c>
      <c r="BY3" s="2" t="s">
        <v>74</v>
      </c>
      <c r="BZ3" s="2" t="s">
        <v>74</v>
      </c>
      <c r="CA3" s="2" t="s">
        <v>74</v>
      </c>
      <c r="CB3" s="2" t="s">
        <v>74</v>
      </c>
      <c r="CC3" s="2" t="s">
        <v>74</v>
      </c>
      <c r="CD3" s="2" t="s">
        <v>74</v>
      </c>
      <c r="CE3" s="2" t="s">
        <v>74</v>
      </c>
      <c r="CF3" s="2" t="s">
        <v>74</v>
      </c>
      <c r="CG3" s="2" t="s">
        <v>74</v>
      </c>
      <c r="CH3" s="2" t="s">
        <v>74</v>
      </c>
    </row>
    <row r="4" spans="1:86" ht="12" customHeight="1" x14ac:dyDescent="0.3">
      <c r="A4" s="4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</row>
    <row r="5" spans="1:86" ht="12" customHeight="1" x14ac:dyDescent="0.3">
      <c r="A5" s="87" t="s">
        <v>74</v>
      </c>
      <c r="B5" s="88" t="s">
        <v>74</v>
      </c>
      <c r="C5" s="334" t="s">
        <v>4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6"/>
      <c r="Q5" s="334" t="s">
        <v>5</v>
      </c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6"/>
      <c r="AE5" s="334" t="s">
        <v>6</v>
      </c>
      <c r="AF5" s="335"/>
      <c r="AG5" s="335"/>
      <c r="AH5" s="335"/>
      <c r="AI5" s="335"/>
      <c r="AJ5" s="335"/>
      <c r="AK5" s="335"/>
      <c r="AL5" s="335"/>
      <c r="AM5" s="335"/>
      <c r="AN5" s="335"/>
      <c r="AO5" s="335"/>
      <c r="AP5" s="335"/>
      <c r="AQ5" s="335"/>
      <c r="AR5" s="336"/>
      <c r="AS5" s="334" t="s">
        <v>7</v>
      </c>
      <c r="AT5" s="335"/>
      <c r="AU5" s="335"/>
      <c r="AV5" s="335"/>
      <c r="AW5" s="335"/>
      <c r="AX5" s="335"/>
      <c r="AY5" s="335"/>
      <c r="AZ5" s="335"/>
      <c r="BA5" s="335"/>
      <c r="BB5" s="335"/>
      <c r="BC5" s="335"/>
      <c r="BD5" s="335"/>
      <c r="BE5" s="335"/>
      <c r="BF5" s="336"/>
      <c r="BG5" s="334" t="s">
        <v>8</v>
      </c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5"/>
      <c r="BS5" s="335"/>
      <c r="BT5" s="336"/>
      <c r="BU5" s="334" t="s">
        <v>9</v>
      </c>
      <c r="BV5" s="335"/>
      <c r="BW5" s="335"/>
      <c r="BX5" s="335"/>
      <c r="BY5" s="335"/>
      <c r="BZ5" s="335"/>
      <c r="CA5" s="335"/>
      <c r="CB5" s="335"/>
      <c r="CC5" s="335"/>
      <c r="CD5" s="335"/>
      <c r="CE5" s="335"/>
      <c r="CF5" s="335"/>
      <c r="CG5" s="335"/>
      <c r="CH5" s="336"/>
    </row>
    <row r="6" spans="1:86" ht="12" customHeight="1" x14ac:dyDescent="0.3">
      <c r="A6" s="72" t="s">
        <v>74</v>
      </c>
      <c r="B6" s="2" t="s">
        <v>74</v>
      </c>
      <c r="C6" s="329" t="s">
        <v>11</v>
      </c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33"/>
      <c r="Q6" s="329" t="s">
        <v>12</v>
      </c>
      <c r="R6" s="326"/>
      <c r="S6" s="326"/>
      <c r="T6" s="326"/>
      <c r="U6" s="326"/>
      <c r="V6" s="326"/>
      <c r="W6" s="326"/>
      <c r="X6" s="326"/>
      <c r="Y6" s="326"/>
      <c r="Z6" s="326"/>
      <c r="AA6" s="326"/>
      <c r="AB6" s="326"/>
      <c r="AC6" s="326"/>
      <c r="AD6" s="333"/>
      <c r="AE6" s="329" t="s">
        <v>13</v>
      </c>
      <c r="AF6" s="326"/>
      <c r="AG6" s="326"/>
      <c r="AH6" s="326"/>
      <c r="AI6" s="326"/>
      <c r="AJ6" s="326"/>
      <c r="AK6" s="326"/>
      <c r="AL6" s="326"/>
      <c r="AM6" s="326"/>
      <c r="AN6" s="326"/>
      <c r="AO6" s="326"/>
      <c r="AP6" s="326"/>
      <c r="AQ6" s="326"/>
      <c r="AR6" s="333"/>
      <c r="AS6" s="329" t="s">
        <v>14</v>
      </c>
      <c r="AT6" s="326"/>
      <c r="AU6" s="326"/>
      <c r="AV6" s="326"/>
      <c r="AW6" s="326"/>
      <c r="AX6" s="326"/>
      <c r="AY6" s="326"/>
      <c r="AZ6" s="326"/>
      <c r="BA6" s="326"/>
      <c r="BB6" s="326"/>
      <c r="BC6" s="326"/>
      <c r="BD6" s="326"/>
      <c r="BE6" s="326"/>
      <c r="BF6" s="333"/>
      <c r="BG6" s="329" t="s">
        <v>15</v>
      </c>
      <c r="BH6" s="326"/>
      <c r="BI6" s="326"/>
      <c r="BJ6" s="326"/>
      <c r="BK6" s="326"/>
      <c r="BL6" s="326"/>
      <c r="BM6" s="326"/>
      <c r="BN6" s="326"/>
      <c r="BO6" s="326"/>
      <c r="BP6" s="326"/>
      <c r="BQ6" s="326"/>
      <c r="BR6" s="326"/>
      <c r="BS6" s="326"/>
      <c r="BT6" s="333"/>
      <c r="BU6" s="329" t="s">
        <v>16</v>
      </c>
      <c r="BV6" s="326"/>
      <c r="BW6" s="326"/>
      <c r="BX6" s="326"/>
      <c r="BY6" s="326"/>
      <c r="BZ6" s="326"/>
      <c r="CA6" s="326"/>
      <c r="CB6" s="326"/>
      <c r="CC6" s="326"/>
      <c r="CD6" s="326"/>
      <c r="CE6" s="326"/>
      <c r="CF6" s="326"/>
      <c r="CG6" s="326"/>
      <c r="CH6" s="333"/>
    </row>
    <row r="7" spans="1:86" ht="12" customHeight="1" x14ac:dyDescent="0.3">
      <c r="A7" s="90" t="s">
        <v>74</v>
      </c>
      <c r="B7" s="61" t="s">
        <v>74</v>
      </c>
      <c r="C7" s="89" t="s">
        <v>629</v>
      </c>
      <c r="D7" s="89" t="s">
        <v>630</v>
      </c>
      <c r="E7" s="89" t="s">
        <v>631</v>
      </c>
      <c r="F7" s="89" t="s">
        <v>632</v>
      </c>
      <c r="G7" s="89" t="s">
        <v>633</v>
      </c>
      <c r="H7" s="89" t="s">
        <v>634</v>
      </c>
      <c r="I7" s="89" t="s">
        <v>635</v>
      </c>
      <c r="J7" s="89" t="s">
        <v>636</v>
      </c>
      <c r="K7" s="89" t="s">
        <v>637</v>
      </c>
      <c r="L7" s="89" t="s">
        <v>638</v>
      </c>
      <c r="M7" s="89" t="s">
        <v>639</v>
      </c>
      <c r="N7" s="89" t="s">
        <v>640</v>
      </c>
      <c r="O7" s="89" t="s">
        <v>625</v>
      </c>
      <c r="P7" s="91" t="s">
        <v>641</v>
      </c>
      <c r="Q7" s="89" t="s">
        <v>629</v>
      </c>
      <c r="R7" s="89" t="s">
        <v>630</v>
      </c>
      <c r="S7" s="89" t="s">
        <v>631</v>
      </c>
      <c r="T7" s="89" t="s">
        <v>632</v>
      </c>
      <c r="U7" s="89" t="s">
        <v>633</v>
      </c>
      <c r="V7" s="89" t="s">
        <v>634</v>
      </c>
      <c r="W7" s="89" t="s">
        <v>635</v>
      </c>
      <c r="X7" s="89" t="s">
        <v>636</v>
      </c>
      <c r="Y7" s="89" t="s">
        <v>637</v>
      </c>
      <c r="Z7" s="89" t="s">
        <v>638</v>
      </c>
      <c r="AA7" s="89" t="s">
        <v>639</v>
      </c>
      <c r="AB7" s="89" t="s">
        <v>640</v>
      </c>
      <c r="AC7" s="89" t="s">
        <v>625</v>
      </c>
      <c r="AD7" s="91" t="s">
        <v>641</v>
      </c>
      <c r="AE7" s="89" t="s">
        <v>629</v>
      </c>
      <c r="AF7" s="89" t="s">
        <v>630</v>
      </c>
      <c r="AG7" s="89" t="s">
        <v>631</v>
      </c>
      <c r="AH7" s="89" t="s">
        <v>632</v>
      </c>
      <c r="AI7" s="89" t="s">
        <v>633</v>
      </c>
      <c r="AJ7" s="89" t="s">
        <v>634</v>
      </c>
      <c r="AK7" s="89" t="s">
        <v>635</v>
      </c>
      <c r="AL7" s="89" t="s">
        <v>636</v>
      </c>
      <c r="AM7" s="89" t="s">
        <v>637</v>
      </c>
      <c r="AN7" s="89" t="s">
        <v>638</v>
      </c>
      <c r="AO7" s="89" t="s">
        <v>639</v>
      </c>
      <c r="AP7" s="89" t="s">
        <v>640</v>
      </c>
      <c r="AQ7" s="89" t="s">
        <v>625</v>
      </c>
      <c r="AR7" s="91" t="s">
        <v>641</v>
      </c>
      <c r="AS7" s="89" t="s">
        <v>629</v>
      </c>
      <c r="AT7" s="89" t="s">
        <v>630</v>
      </c>
      <c r="AU7" s="89" t="s">
        <v>631</v>
      </c>
      <c r="AV7" s="89" t="s">
        <v>632</v>
      </c>
      <c r="AW7" s="89" t="s">
        <v>633</v>
      </c>
      <c r="AX7" s="89" t="s">
        <v>634</v>
      </c>
      <c r="AY7" s="89" t="s">
        <v>635</v>
      </c>
      <c r="AZ7" s="89" t="s">
        <v>636</v>
      </c>
      <c r="BA7" s="89" t="s">
        <v>637</v>
      </c>
      <c r="BB7" s="89" t="s">
        <v>638</v>
      </c>
      <c r="BC7" s="89" t="s">
        <v>639</v>
      </c>
      <c r="BD7" s="89" t="s">
        <v>640</v>
      </c>
      <c r="BE7" s="89" t="s">
        <v>625</v>
      </c>
      <c r="BF7" s="91" t="s">
        <v>641</v>
      </c>
      <c r="BG7" s="89" t="s">
        <v>629</v>
      </c>
      <c r="BH7" s="89" t="s">
        <v>630</v>
      </c>
      <c r="BI7" s="89" t="s">
        <v>631</v>
      </c>
      <c r="BJ7" s="89" t="s">
        <v>632</v>
      </c>
      <c r="BK7" s="89" t="s">
        <v>633</v>
      </c>
      <c r="BL7" s="89" t="s">
        <v>634</v>
      </c>
      <c r="BM7" s="89" t="s">
        <v>635</v>
      </c>
      <c r="BN7" s="89" t="s">
        <v>636</v>
      </c>
      <c r="BO7" s="89" t="s">
        <v>637</v>
      </c>
      <c r="BP7" s="89" t="s">
        <v>638</v>
      </c>
      <c r="BQ7" s="89" t="s">
        <v>639</v>
      </c>
      <c r="BR7" s="89" t="s">
        <v>640</v>
      </c>
      <c r="BS7" s="89" t="s">
        <v>625</v>
      </c>
      <c r="BT7" s="91" t="s">
        <v>641</v>
      </c>
      <c r="BU7" s="89" t="s">
        <v>629</v>
      </c>
      <c r="BV7" s="89" t="s">
        <v>630</v>
      </c>
      <c r="BW7" s="89" t="s">
        <v>631</v>
      </c>
      <c r="BX7" s="89" t="s">
        <v>632</v>
      </c>
      <c r="BY7" s="89" t="s">
        <v>633</v>
      </c>
      <c r="BZ7" s="89" t="s">
        <v>634</v>
      </c>
      <c r="CA7" s="89" t="s">
        <v>635</v>
      </c>
      <c r="CB7" s="89" t="s">
        <v>636</v>
      </c>
      <c r="CC7" s="89" t="s">
        <v>637</v>
      </c>
      <c r="CD7" s="89" t="s">
        <v>638</v>
      </c>
      <c r="CE7" s="89" t="s">
        <v>639</v>
      </c>
      <c r="CF7" s="89" t="s">
        <v>640</v>
      </c>
      <c r="CG7" s="89" t="s">
        <v>625</v>
      </c>
      <c r="CH7" s="91" t="s">
        <v>641</v>
      </c>
    </row>
    <row r="8" spans="1:86" ht="12" customHeight="1" x14ac:dyDescent="0.3">
      <c r="A8" s="90" t="s">
        <v>74</v>
      </c>
      <c r="B8" s="61" t="s">
        <v>74</v>
      </c>
      <c r="C8" s="92" t="s">
        <v>642</v>
      </c>
      <c r="D8" s="92" t="s">
        <v>642</v>
      </c>
      <c r="E8" s="92" t="s">
        <v>642</v>
      </c>
      <c r="F8" s="92" t="s">
        <v>642</v>
      </c>
      <c r="G8" s="92" t="s">
        <v>642</v>
      </c>
      <c r="H8" s="92" t="s">
        <v>642</v>
      </c>
      <c r="I8" s="92" t="s">
        <v>642</v>
      </c>
      <c r="J8" s="92" t="s">
        <v>642</v>
      </c>
      <c r="K8" s="92" t="s">
        <v>642</v>
      </c>
      <c r="L8" s="92" t="s">
        <v>642</v>
      </c>
      <c r="M8" s="92" t="s">
        <v>642</v>
      </c>
      <c r="N8" s="92" t="s">
        <v>625</v>
      </c>
      <c r="O8" s="10"/>
      <c r="P8" s="93" t="s">
        <v>643</v>
      </c>
      <c r="Q8" s="92" t="s">
        <v>625</v>
      </c>
      <c r="R8" s="92" t="s">
        <v>625</v>
      </c>
      <c r="S8" s="92" t="s">
        <v>625</v>
      </c>
      <c r="T8" s="92" t="s">
        <v>625</v>
      </c>
      <c r="U8" s="92" t="s">
        <v>625</v>
      </c>
      <c r="V8" s="92" t="s">
        <v>625</v>
      </c>
      <c r="W8" s="92" t="s">
        <v>625</v>
      </c>
      <c r="X8" s="92" t="s">
        <v>625</v>
      </c>
      <c r="Y8" s="92" t="s">
        <v>625</v>
      </c>
      <c r="Z8" s="92" t="s">
        <v>625</v>
      </c>
      <c r="AA8" s="92" t="s">
        <v>625</v>
      </c>
      <c r="AB8" s="92" t="s">
        <v>625</v>
      </c>
      <c r="AC8" s="10"/>
      <c r="AD8" s="93" t="s">
        <v>643</v>
      </c>
      <c r="AE8" s="92" t="s">
        <v>625</v>
      </c>
      <c r="AF8" s="92" t="s">
        <v>625</v>
      </c>
      <c r="AG8" s="92" t="s">
        <v>625</v>
      </c>
      <c r="AH8" s="92" t="s">
        <v>625</v>
      </c>
      <c r="AI8" s="92" t="s">
        <v>625</v>
      </c>
      <c r="AJ8" s="92" t="s">
        <v>625</v>
      </c>
      <c r="AK8" s="92" t="s">
        <v>625</v>
      </c>
      <c r="AL8" s="92" t="s">
        <v>625</v>
      </c>
      <c r="AM8" s="92" t="s">
        <v>625</v>
      </c>
      <c r="AN8" s="92" t="s">
        <v>625</v>
      </c>
      <c r="AO8" s="92" t="s">
        <v>625</v>
      </c>
      <c r="AP8" s="92" t="s">
        <v>625</v>
      </c>
      <c r="AQ8" s="10"/>
      <c r="AR8" s="93" t="s">
        <v>643</v>
      </c>
      <c r="AS8" s="92" t="s">
        <v>625</v>
      </c>
      <c r="AT8" s="92" t="s">
        <v>625</v>
      </c>
      <c r="AU8" s="92" t="s">
        <v>625</v>
      </c>
      <c r="AV8" s="92" t="s">
        <v>625</v>
      </c>
      <c r="AW8" s="92" t="s">
        <v>625</v>
      </c>
      <c r="AX8" s="92" t="s">
        <v>625</v>
      </c>
      <c r="AY8" s="92" t="s">
        <v>625</v>
      </c>
      <c r="AZ8" s="92" t="s">
        <v>625</v>
      </c>
      <c r="BA8" s="92" t="s">
        <v>625</v>
      </c>
      <c r="BB8" s="92" t="s">
        <v>625</v>
      </c>
      <c r="BC8" s="92" t="s">
        <v>625</v>
      </c>
      <c r="BD8" s="92" t="s">
        <v>625</v>
      </c>
      <c r="BE8" s="10"/>
      <c r="BF8" s="93" t="s">
        <v>643</v>
      </c>
      <c r="BG8" s="92" t="s">
        <v>625</v>
      </c>
      <c r="BH8" s="92" t="s">
        <v>625</v>
      </c>
      <c r="BI8" s="92" t="s">
        <v>625</v>
      </c>
      <c r="BJ8" s="92" t="s">
        <v>625</v>
      </c>
      <c r="BK8" s="92" t="s">
        <v>625</v>
      </c>
      <c r="BL8" s="92" t="s">
        <v>625</v>
      </c>
      <c r="BM8" s="92" t="s">
        <v>625</v>
      </c>
      <c r="BN8" s="92" t="s">
        <v>625</v>
      </c>
      <c r="BO8" s="92" t="s">
        <v>625</v>
      </c>
      <c r="BP8" s="92" t="s">
        <v>625</v>
      </c>
      <c r="BQ8" s="92" t="s">
        <v>625</v>
      </c>
      <c r="BR8" s="92" t="s">
        <v>625</v>
      </c>
      <c r="BS8" s="10"/>
      <c r="BT8" s="93" t="s">
        <v>643</v>
      </c>
      <c r="BU8" s="92" t="s">
        <v>625</v>
      </c>
      <c r="BV8" s="92" t="s">
        <v>625</v>
      </c>
      <c r="BW8" s="92" t="s">
        <v>625</v>
      </c>
      <c r="BX8" s="92" t="s">
        <v>625</v>
      </c>
      <c r="BY8" s="92" t="s">
        <v>625</v>
      </c>
      <c r="BZ8" s="92" t="s">
        <v>625</v>
      </c>
      <c r="CA8" s="92" t="s">
        <v>625</v>
      </c>
      <c r="CB8" s="92" t="s">
        <v>625</v>
      </c>
      <c r="CC8" s="92" t="s">
        <v>625</v>
      </c>
      <c r="CD8" s="92" t="s">
        <v>625</v>
      </c>
      <c r="CE8" s="92" t="s">
        <v>625</v>
      </c>
      <c r="CF8" s="92" t="s">
        <v>625</v>
      </c>
      <c r="CG8" s="10"/>
      <c r="CH8" s="93" t="s">
        <v>643</v>
      </c>
    </row>
    <row r="9" spans="1:86" ht="12" customHeight="1" x14ac:dyDescent="0.3">
      <c r="A9" s="90" t="s">
        <v>74</v>
      </c>
      <c r="B9" s="61" t="s">
        <v>74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61" t="s">
        <v>74</v>
      </c>
      <c r="P9" s="94" t="s">
        <v>74</v>
      </c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61"/>
      <c r="AD9" s="94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61"/>
      <c r="AR9" s="94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61"/>
      <c r="BF9" s="94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61"/>
      <c r="BT9" s="94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61"/>
      <c r="CH9" s="94"/>
    </row>
    <row r="10" spans="1:86" ht="12" customHeight="1" x14ac:dyDescent="0.3">
      <c r="A10" s="96" t="s">
        <v>644</v>
      </c>
      <c r="B10" s="61"/>
      <c r="C10" s="97">
        <v>1829803.36</v>
      </c>
      <c r="D10" s="97">
        <f t="shared" ref="D10:N10" si="0">C559</f>
        <v>1802458.4700000016</v>
      </c>
      <c r="E10" s="97">
        <f t="shared" si="0"/>
        <v>1798114.120000001</v>
      </c>
      <c r="F10" s="97">
        <f t="shared" si="0"/>
        <v>2047186.6600000006</v>
      </c>
      <c r="G10" s="97">
        <f t="shared" si="0"/>
        <v>2279978.0700000012</v>
      </c>
      <c r="H10" s="97">
        <f t="shared" si="0"/>
        <v>2373605.1700000023</v>
      </c>
      <c r="I10" s="97">
        <f t="shared" si="0"/>
        <v>2391787.700000002</v>
      </c>
      <c r="J10" s="97">
        <f t="shared" si="0"/>
        <v>2605441.4600000018</v>
      </c>
      <c r="K10" s="97">
        <f t="shared" si="0"/>
        <v>2906118.1900000018</v>
      </c>
      <c r="L10" s="97">
        <f t="shared" si="0"/>
        <v>3190861.660000002</v>
      </c>
      <c r="M10" s="97">
        <f t="shared" si="0"/>
        <v>3241194.2100000023</v>
      </c>
      <c r="N10" s="97">
        <f t="shared" si="0"/>
        <v>2853484.1300000027</v>
      </c>
      <c r="O10" s="97" t="s">
        <v>74</v>
      </c>
      <c r="P10" s="98" t="s">
        <v>74</v>
      </c>
      <c r="Q10" s="97">
        <f>N559</f>
        <v>3112355.0889100968</v>
      </c>
      <c r="R10" s="97">
        <f t="shared" ref="R10:AB10" si="1">Q559</f>
        <v>2746777.0350525491</v>
      </c>
      <c r="S10" s="97">
        <f t="shared" si="1"/>
        <v>2830891.4628593372</v>
      </c>
      <c r="T10" s="97">
        <f t="shared" si="1"/>
        <v>3080327.8461232679</v>
      </c>
      <c r="U10" s="97">
        <f t="shared" si="1"/>
        <v>3127648.4533924642</v>
      </c>
      <c r="V10" s="97">
        <f t="shared" si="1"/>
        <v>3198849.7182206786</v>
      </c>
      <c r="W10" s="97">
        <f t="shared" si="1"/>
        <v>3656429.1602502619</v>
      </c>
      <c r="X10" s="97">
        <f t="shared" si="1"/>
        <v>3676825.6708527915</v>
      </c>
      <c r="Y10" s="97">
        <f t="shared" si="1"/>
        <v>3700599.1814553211</v>
      </c>
      <c r="Z10" s="97">
        <f t="shared" si="1"/>
        <v>4000022.7220578506</v>
      </c>
      <c r="AA10" s="97">
        <f t="shared" si="1"/>
        <v>4034564.2326603797</v>
      </c>
      <c r="AB10" s="97">
        <f t="shared" si="1"/>
        <v>3634459.8134167553</v>
      </c>
      <c r="AC10" s="97" t="s">
        <v>74</v>
      </c>
      <c r="AD10" s="98" t="s">
        <v>74</v>
      </c>
      <c r="AE10" s="97">
        <f>AB559</f>
        <v>3901430.2543025715</v>
      </c>
      <c r="AF10" s="97">
        <f t="shared" ref="AF10:AP10" si="2">AE559</f>
        <v>3533514.3488169629</v>
      </c>
      <c r="AG10" s="97">
        <f t="shared" si="2"/>
        <v>3643425.3565450604</v>
      </c>
      <c r="AH10" s="97">
        <f t="shared" si="2"/>
        <v>3780318.3197303009</v>
      </c>
      <c r="AI10" s="97">
        <f t="shared" si="2"/>
        <v>3853435.5069208066</v>
      </c>
      <c r="AJ10" s="97">
        <f t="shared" si="2"/>
        <v>3938371.3682926539</v>
      </c>
      <c r="AK10" s="97">
        <f t="shared" si="2"/>
        <v>4271612.3696270874</v>
      </c>
      <c r="AL10" s="97">
        <f t="shared" si="2"/>
        <v>4306255.4601509264</v>
      </c>
      <c r="AM10" s="97">
        <f t="shared" si="2"/>
        <v>4344275.5506747654</v>
      </c>
      <c r="AN10" s="97">
        <f t="shared" si="2"/>
        <v>4519605.6711986046</v>
      </c>
      <c r="AO10" s="97">
        <f t="shared" si="2"/>
        <v>4568393.7617224436</v>
      </c>
      <c r="AP10" s="97">
        <f t="shared" si="2"/>
        <v>4168536.3549416671</v>
      </c>
      <c r="AQ10" s="97" t="s">
        <v>74</v>
      </c>
      <c r="AR10" s="98" t="s">
        <v>74</v>
      </c>
      <c r="AS10" s="97">
        <f>AP559</f>
        <v>4308955.8555359459</v>
      </c>
      <c r="AT10" s="97">
        <f t="shared" ref="AT10:BD10" si="3">AS559</f>
        <v>3938094.6312808809</v>
      </c>
      <c r="AU10" s="97">
        <f t="shared" si="3"/>
        <v>4052846.0053128228</v>
      </c>
      <c r="AV10" s="97">
        <f t="shared" si="3"/>
        <v>4194579.3348019077</v>
      </c>
      <c r="AW10" s="97">
        <f t="shared" si="3"/>
        <v>4272536.8882962577</v>
      </c>
      <c r="AX10" s="97">
        <f t="shared" si="3"/>
        <v>4361795.58909739</v>
      </c>
      <c r="AY10" s="97">
        <f t="shared" si="3"/>
        <v>4534629.2831599861</v>
      </c>
      <c r="AZ10" s="97">
        <f t="shared" si="3"/>
        <v>4574112.7399876695</v>
      </c>
      <c r="BA10" s="97">
        <f t="shared" si="3"/>
        <v>4616973.1968153529</v>
      </c>
      <c r="BB10" s="97">
        <f t="shared" si="3"/>
        <v>4797143.6836430365</v>
      </c>
      <c r="BC10" s="97">
        <f t="shared" si="3"/>
        <v>4850772.1404707199</v>
      </c>
      <c r="BD10" s="97">
        <f t="shared" si="3"/>
        <v>4441336.9632159416</v>
      </c>
      <c r="BE10" s="97" t="s">
        <v>74</v>
      </c>
      <c r="BF10" s="98" t="s">
        <v>74</v>
      </c>
      <c r="BG10" s="97">
        <f>BD559</f>
        <v>4584112.7011161782</v>
      </c>
      <c r="BH10" s="97">
        <f t="shared" ref="BH10:BR10" si="4">BG559</f>
        <v>4205061.3279035734</v>
      </c>
      <c r="BI10" s="97">
        <f t="shared" si="4"/>
        <v>4324757.7276879707</v>
      </c>
      <c r="BJ10" s="97">
        <f t="shared" si="4"/>
        <v>4368549.8329295116</v>
      </c>
      <c r="BK10" s="97">
        <f t="shared" si="4"/>
        <v>4451452.4121763175</v>
      </c>
      <c r="BL10" s="97">
        <f t="shared" si="4"/>
        <v>4545123.0860491088</v>
      </c>
      <c r="BM10" s="97">
        <f t="shared" si="4"/>
        <v>4619760.4520812072</v>
      </c>
      <c r="BN10" s="97">
        <f t="shared" si="4"/>
        <v>4664188.9346613465</v>
      </c>
      <c r="BO10" s="97">
        <f t="shared" si="4"/>
        <v>4711994.4172414858</v>
      </c>
      <c r="BP10" s="97">
        <f t="shared" si="4"/>
        <v>4794223.6798216254</v>
      </c>
      <c r="BQ10" s="97">
        <f t="shared" si="4"/>
        <v>4852797.1624017647</v>
      </c>
      <c r="BR10" s="97">
        <f t="shared" si="4"/>
        <v>4433457.7618996734</v>
      </c>
      <c r="BS10" s="97" t="s">
        <v>74</v>
      </c>
      <c r="BT10" s="98" t="s">
        <v>74</v>
      </c>
      <c r="BU10" s="97">
        <f>BR559</f>
        <v>4475733.622684543</v>
      </c>
      <c r="BV10" s="97">
        <f t="shared" ref="BV10:CF10" si="5">BU559</f>
        <v>4088239.6018894208</v>
      </c>
      <c r="BW10" s="97">
        <f t="shared" si="5"/>
        <v>4212986.8563565742</v>
      </c>
      <c r="BX10" s="97">
        <f t="shared" si="5"/>
        <v>4261829.8162808707</v>
      </c>
      <c r="BY10" s="97">
        <f t="shared" si="5"/>
        <v>4349783.2502104323</v>
      </c>
      <c r="BZ10" s="97">
        <f t="shared" si="5"/>
        <v>4447955.7345047593</v>
      </c>
      <c r="CA10" s="97">
        <f t="shared" si="5"/>
        <v>4527381.1983231725</v>
      </c>
      <c r="CB10" s="97">
        <f t="shared" si="5"/>
        <v>4576860.5355860675</v>
      </c>
      <c r="CC10" s="97">
        <f t="shared" si="5"/>
        <v>4629716.8728489624</v>
      </c>
      <c r="CD10" s="97">
        <f t="shared" si="5"/>
        <v>4716996.9901118577</v>
      </c>
      <c r="CE10" s="97">
        <f t="shared" si="5"/>
        <v>4780621.3273747526</v>
      </c>
      <c r="CF10" s="97">
        <f t="shared" si="5"/>
        <v>4351039.5012858836</v>
      </c>
      <c r="CG10" s="97" t="s">
        <v>74</v>
      </c>
      <c r="CH10" s="98" t="s">
        <v>74</v>
      </c>
    </row>
    <row r="11" spans="1:86" ht="12" customHeight="1" x14ac:dyDescent="0.3">
      <c r="A11" s="90" t="s">
        <v>74</v>
      </c>
      <c r="B11" s="61" t="s">
        <v>74</v>
      </c>
      <c r="C11" s="99" t="s">
        <v>74</v>
      </c>
      <c r="D11" s="99" t="s">
        <v>74</v>
      </c>
      <c r="E11" s="99" t="s">
        <v>74</v>
      </c>
      <c r="F11" s="99" t="s">
        <v>74</v>
      </c>
      <c r="G11" s="99" t="s">
        <v>74</v>
      </c>
      <c r="H11" s="99" t="s">
        <v>74</v>
      </c>
      <c r="I11" s="99" t="s">
        <v>74</v>
      </c>
      <c r="J11" s="99" t="s">
        <v>74</v>
      </c>
      <c r="K11" s="99" t="s">
        <v>74</v>
      </c>
      <c r="L11" s="99" t="s">
        <v>74</v>
      </c>
      <c r="M11" s="99" t="s">
        <v>74</v>
      </c>
      <c r="N11" s="99" t="s">
        <v>74</v>
      </c>
      <c r="O11" s="99" t="s">
        <v>74</v>
      </c>
      <c r="P11" s="100" t="s">
        <v>74</v>
      </c>
      <c r="Q11" s="99" t="s">
        <v>74</v>
      </c>
      <c r="R11" s="99" t="s">
        <v>74</v>
      </c>
      <c r="S11" s="99" t="s">
        <v>74</v>
      </c>
      <c r="T11" s="99" t="s">
        <v>74</v>
      </c>
      <c r="U11" s="99" t="s">
        <v>74</v>
      </c>
      <c r="V11" s="99" t="s">
        <v>74</v>
      </c>
      <c r="W11" s="99" t="s">
        <v>74</v>
      </c>
      <c r="X11" s="99" t="s">
        <v>74</v>
      </c>
      <c r="Y11" s="99" t="s">
        <v>74</v>
      </c>
      <c r="Z11" s="99" t="s">
        <v>74</v>
      </c>
      <c r="AA11" s="99" t="s">
        <v>74</v>
      </c>
      <c r="AB11" s="99" t="s">
        <v>74</v>
      </c>
      <c r="AC11" s="99" t="s">
        <v>74</v>
      </c>
      <c r="AD11" s="100" t="s">
        <v>74</v>
      </c>
      <c r="AE11" s="99" t="s">
        <v>74</v>
      </c>
      <c r="AF11" s="99" t="s">
        <v>74</v>
      </c>
      <c r="AG11" s="99" t="s">
        <v>74</v>
      </c>
      <c r="AH11" s="99" t="s">
        <v>74</v>
      </c>
      <c r="AI11" s="99" t="s">
        <v>74</v>
      </c>
      <c r="AJ11" s="99" t="s">
        <v>74</v>
      </c>
      <c r="AK11" s="99" t="s">
        <v>74</v>
      </c>
      <c r="AL11" s="99" t="s">
        <v>74</v>
      </c>
      <c r="AM11" s="99" t="s">
        <v>74</v>
      </c>
      <c r="AN11" s="99" t="s">
        <v>74</v>
      </c>
      <c r="AO11" s="99" t="s">
        <v>74</v>
      </c>
      <c r="AP11" s="99" t="s">
        <v>74</v>
      </c>
      <c r="AQ11" s="99" t="s">
        <v>74</v>
      </c>
      <c r="AR11" s="100" t="s">
        <v>74</v>
      </c>
      <c r="AS11" s="99" t="s">
        <v>74</v>
      </c>
      <c r="AT11" s="99" t="s">
        <v>74</v>
      </c>
      <c r="AU11" s="99" t="s">
        <v>74</v>
      </c>
      <c r="AV11" s="99" t="s">
        <v>74</v>
      </c>
      <c r="AW11" s="99" t="s">
        <v>74</v>
      </c>
      <c r="AX11" s="99" t="s">
        <v>74</v>
      </c>
      <c r="AY11" s="99" t="s">
        <v>74</v>
      </c>
      <c r="AZ11" s="99" t="s">
        <v>74</v>
      </c>
      <c r="BA11" s="99" t="s">
        <v>74</v>
      </c>
      <c r="BB11" s="99" t="s">
        <v>74</v>
      </c>
      <c r="BC11" s="99" t="s">
        <v>74</v>
      </c>
      <c r="BD11" s="99" t="s">
        <v>74</v>
      </c>
      <c r="BE11" s="99" t="s">
        <v>74</v>
      </c>
      <c r="BF11" s="100" t="s">
        <v>74</v>
      </c>
      <c r="BG11" s="99" t="s">
        <v>74</v>
      </c>
      <c r="BH11" s="99" t="s">
        <v>74</v>
      </c>
      <c r="BI11" s="99" t="s">
        <v>74</v>
      </c>
      <c r="BJ11" s="99" t="s">
        <v>74</v>
      </c>
      <c r="BK11" s="99" t="s">
        <v>74</v>
      </c>
      <c r="BL11" s="99" t="s">
        <v>74</v>
      </c>
      <c r="BM11" s="99" t="s">
        <v>74</v>
      </c>
      <c r="BN11" s="99" t="s">
        <v>74</v>
      </c>
      <c r="BO11" s="99" t="s">
        <v>74</v>
      </c>
      <c r="BP11" s="99" t="s">
        <v>74</v>
      </c>
      <c r="BQ11" s="99" t="s">
        <v>74</v>
      </c>
      <c r="BR11" s="99" t="s">
        <v>74</v>
      </c>
      <c r="BS11" s="99" t="s">
        <v>74</v>
      </c>
      <c r="BT11" s="100" t="s">
        <v>74</v>
      </c>
      <c r="BU11" s="99" t="s">
        <v>74</v>
      </c>
      <c r="BV11" s="99" t="s">
        <v>74</v>
      </c>
      <c r="BW11" s="99" t="s">
        <v>74</v>
      </c>
      <c r="BX11" s="99" t="s">
        <v>74</v>
      </c>
      <c r="BY11" s="99" t="s">
        <v>74</v>
      </c>
      <c r="BZ11" s="99" t="s">
        <v>74</v>
      </c>
      <c r="CA11" s="99" t="s">
        <v>74</v>
      </c>
      <c r="CB11" s="99" t="s">
        <v>74</v>
      </c>
      <c r="CC11" s="99" t="s">
        <v>74</v>
      </c>
      <c r="CD11" s="99" t="s">
        <v>74</v>
      </c>
      <c r="CE11" s="99" t="s">
        <v>74</v>
      </c>
      <c r="CF11" s="99" t="s">
        <v>74</v>
      </c>
      <c r="CG11" s="99" t="s">
        <v>74</v>
      </c>
      <c r="CH11" s="100" t="s">
        <v>74</v>
      </c>
    </row>
    <row r="12" spans="1:86" ht="12" customHeight="1" x14ac:dyDescent="0.3">
      <c r="A12" s="74" t="s">
        <v>73</v>
      </c>
      <c r="B12" s="2"/>
      <c r="C12" s="101" t="s">
        <v>74</v>
      </c>
      <c r="D12" s="101" t="s">
        <v>74</v>
      </c>
      <c r="E12" s="101" t="s">
        <v>74</v>
      </c>
      <c r="F12" s="101" t="s">
        <v>74</v>
      </c>
      <c r="G12" s="101" t="s">
        <v>74</v>
      </c>
      <c r="H12" s="101" t="s">
        <v>74</v>
      </c>
      <c r="I12" s="101" t="s">
        <v>74</v>
      </c>
      <c r="J12" s="101" t="s">
        <v>74</v>
      </c>
      <c r="K12" s="101" t="s">
        <v>74</v>
      </c>
      <c r="L12" s="101" t="s">
        <v>74</v>
      </c>
      <c r="M12" s="101" t="s">
        <v>74</v>
      </c>
      <c r="N12" s="101" t="s">
        <v>74</v>
      </c>
      <c r="O12" s="101" t="s">
        <v>74</v>
      </c>
      <c r="P12" s="102" t="s">
        <v>74</v>
      </c>
      <c r="Q12" s="101" t="s">
        <v>74</v>
      </c>
      <c r="R12" s="101" t="s">
        <v>74</v>
      </c>
      <c r="S12" s="101" t="s">
        <v>74</v>
      </c>
      <c r="T12" s="101" t="s">
        <v>74</v>
      </c>
      <c r="U12" s="101" t="s">
        <v>74</v>
      </c>
      <c r="V12" s="101" t="s">
        <v>74</v>
      </c>
      <c r="W12" s="101" t="s">
        <v>74</v>
      </c>
      <c r="X12" s="101" t="s">
        <v>74</v>
      </c>
      <c r="Y12" s="101" t="s">
        <v>74</v>
      </c>
      <c r="Z12" s="101" t="s">
        <v>74</v>
      </c>
      <c r="AA12" s="101" t="s">
        <v>74</v>
      </c>
      <c r="AB12" s="101" t="s">
        <v>74</v>
      </c>
      <c r="AC12" s="101" t="s">
        <v>74</v>
      </c>
      <c r="AD12" s="102" t="s">
        <v>74</v>
      </c>
      <c r="AE12" s="101" t="s">
        <v>74</v>
      </c>
      <c r="AF12" s="101" t="s">
        <v>74</v>
      </c>
      <c r="AG12" s="101" t="s">
        <v>74</v>
      </c>
      <c r="AH12" s="101" t="s">
        <v>74</v>
      </c>
      <c r="AI12" s="101" t="s">
        <v>74</v>
      </c>
      <c r="AJ12" s="101" t="s">
        <v>74</v>
      </c>
      <c r="AK12" s="101" t="s">
        <v>74</v>
      </c>
      <c r="AL12" s="101" t="s">
        <v>74</v>
      </c>
      <c r="AM12" s="101" t="s">
        <v>74</v>
      </c>
      <c r="AN12" s="101" t="s">
        <v>74</v>
      </c>
      <c r="AO12" s="101" t="s">
        <v>74</v>
      </c>
      <c r="AP12" s="101" t="s">
        <v>74</v>
      </c>
      <c r="AQ12" s="101" t="s">
        <v>74</v>
      </c>
      <c r="AR12" s="102" t="s">
        <v>74</v>
      </c>
      <c r="AS12" s="101" t="s">
        <v>74</v>
      </c>
      <c r="AT12" s="101" t="s">
        <v>74</v>
      </c>
      <c r="AU12" s="101" t="s">
        <v>74</v>
      </c>
      <c r="AV12" s="101" t="s">
        <v>74</v>
      </c>
      <c r="AW12" s="101" t="s">
        <v>74</v>
      </c>
      <c r="AX12" s="101" t="s">
        <v>74</v>
      </c>
      <c r="AY12" s="101" t="s">
        <v>74</v>
      </c>
      <c r="AZ12" s="101" t="s">
        <v>74</v>
      </c>
      <c r="BA12" s="101" t="s">
        <v>74</v>
      </c>
      <c r="BB12" s="101" t="s">
        <v>74</v>
      </c>
      <c r="BC12" s="101" t="s">
        <v>74</v>
      </c>
      <c r="BD12" s="101" t="s">
        <v>74</v>
      </c>
      <c r="BE12" s="101" t="s">
        <v>74</v>
      </c>
      <c r="BF12" s="102" t="s">
        <v>74</v>
      </c>
      <c r="BG12" s="101" t="s">
        <v>74</v>
      </c>
      <c r="BH12" s="101" t="s">
        <v>74</v>
      </c>
      <c r="BI12" s="101" t="s">
        <v>74</v>
      </c>
      <c r="BJ12" s="101" t="s">
        <v>74</v>
      </c>
      <c r="BK12" s="101" t="s">
        <v>74</v>
      </c>
      <c r="BL12" s="101" t="s">
        <v>74</v>
      </c>
      <c r="BM12" s="101" t="s">
        <v>74</v>
      </c>
      <c r="BN12" s="101" t="s">
        <v>74</v>
      </c>
      <c r="BO12" s="101" t="s">
        <v>74</v>
      </c>
      <c r="BP12" s="101" t="s">
        <v>74</v>
      </c>
      <c r="BQ12" s="101" t="s">
        <v>74</v>
      </c>
      <c r="BR12" s="101" t="s">
        <v>74</v>
      </c>
      <c r="BS12" s="101" t="s">
        <v>74</v>
      </c>
      <c r="BT12" s="102" t="s">
        <v>74</v>
      </c>
      <c r="BU12" s="101" t="s">
        <v>74</v>
      </c>
      <c r="BV12" s="101" t="s">
        <v>74</v>
      </c>
      <c r="BW12" s="101" t="s">
        <v>74</v>
      </c>
      <c r="BX12" s="101" t="s">
        <v>74</v>
      </c>
      <c r="BY12" s="101" t="s">
        <v>74</v>
      </c>
      <c r="BZ12" s="101" t="s">
        <v>74</v>
      </c>
      <c r="CA12" s="101" t="s">
        <v>74</v>
      </c>
      <c r="CB12" s="101" t="s">
        <v>74</v>
      </c>
      <c r="CC12" s="101" t="s">
        <v>74</v>
      </c>
      <c r="CD12" s="101" t="s">
        <v>74</v>
      </c>
      <c r="CE12" s="101" t="s">
        <v>74</v>
      </c>
      <c r="CF12" s="101" t="s">
        <v>74</v>
      </c>
      <c r="CG12" s="101" t="s">
        <v>74</v>
      </c>
      <c r="CH12" s="102" t="s">
        <v>74</v>
      </c>
    </row>
    <row r="13" spans="1:86" ht="12" customHeight="1" x14ac:dyDescent="0.3">
      <c r="A13" s="74"/>
      <c r="B13" s="2" t="s">
        <v>74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2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2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2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2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2"/>
    </row>
    <row r="14" spans="1:86" ht="12" hidden="1" customHeight="1" outlineLevel="1" x14ac:dyDescent="0.3">
      <c r="A14" s="74" t="s">
        <v>19</v>
      </c>
      <c r="B14" s="2"/>
      <c r="C14" s="101" t="s">
        <v>74</v>
      </c>
      <c r="D14" s="101" t="s">
        <v>74</v>
      </c>
      <c r="E14" s="101" t="s">
        <v>74</v>
      </c>
      <c r="F14" s="101" t="s">
        <v>74</v>
      </c>
      <c r="G14" s="101" t="s">
        <v>74</v>
      </c>
      <c r="H14" s="101" t="s">
        <v>74</v>
      </c>
      <c r="I14" s="101" t="s">
        <v>74</v>
      </c>
      <c r="J14" s="101" t="s">
        <v>74</v>
      </c>
      <c r="K14" s="101" t="s">
        <v>74</v>
      </c>
      <c r="L14" s="101" t="s">
        <v>74</v>
      </c>
      <c r="M14" s="101" t="s">
        <v>74</v>
      </c>
      <c r="N14" s="101" t="s">
        <v>74</v>
      </c>
      <c r="O14" s="101" t="s">
        <v>74</v>
      </c>
      <c r="P14" s="102" t="s">
        <v>74</v>
      </c>
      <c r="Q14" s="101" t="s">
        <v>74</v>
      </c>
      <c r="R14" s="101" t="s">
        <v>74</v>
      </c>
      <c r="S14" s="101" t="s">
        <v>74</v>
      </c>
      <c r="T14" s="101" t="s">
        <v>74</v>
      </c>
      <c r="U14" s="101" t="s">
        <v>74</v>
      </c>
      <c r="V14" s="101" t="s">
        <v>74</v>
      </c>
      <c r="W14" s="101" t="s">
        <v>74</v>
      </c>
      <c r="X14" s="101" t="s">
        <v>74</v>
      </c>
      <c r="Y14" s="101" t="s">
        <v>74</v>
      </c>
      <c r="Z14" s="101" t="s">
        <v>74</v>
      </c>
      <c r="AA14" s="101" t="s">
        <v>74</v>
      </c>
      <c r="AB14" s="101" t="s">
        <v>74</v>
      </c>
      <c r="AC14" s="101" t="s">
        <v>74</v>
      </c>
      <c r="AD14" s="102" t="s">
        <v>74</v>
      </c>
      <c r="AE14" s="101" t="s">
        <v>74</v>
      </c>
      <c r="AF14" s="101" t="s">
        <v>74</v>
      </c>
      <c r="AG14" s="101" t="s">
        <v>74</v>
      </c>
      <c r="AH14" s="101" t="s">
        <v>74</v>
      </c>
      <c r="AI14" s="101" t="s">
        <v>74</v>
      </c>
      <c r="AJ14" s="101" t="s">
        <v>74</v>
      </c>
      <c r="AK14" s="101" t="s">
        <v>74</v>
      </c>
      <c r="AL14" s="101" t="s">
        <v>74</v>
      </c>
      <c r="AM14" s="101" t="s">
        <v>74</v>
      </c>
      <c r="AN14" s="101" t="s">
        <v>74</v>
      </c>
      <c r="AO14" s="101" t="s">
        <v>74</v>
      </c>
      <c r="AP14" s="101" t="s">
        <v>74</v>
      </c>
      <c r="AQ14" s="101" t="s">
        <v>74</v>
      </c>
      <c r="AR14" s="102" t="s">
        <v>74</v>
      </c>
      <c r="AS14" s="101" t="s">
        <v>74</v>
      </c>
      <c r="AT14" s="101" t="s">
        <v>74</v>
      </c>
      <c r="AU14" s="101" t="s">
        <v>74</v>
      </c>
      <c r="AV14" s="101" t="s">
        <v>74</v>
      </c>
      <c r="AW14" s="101" t="s">
        <v>74</v>
      </c>
      <c r="AX14" s="101" t="s">
        <v>74</v>
      </c>
      <c r="AY14" s="101" t="s">
        <v>74</v>
      </c>
      <c r="AZ14" s="101" t="s">
        <v>74</v>
      </c>
      <c r="BA14" s="101" t="s">
        <v>74</v>
      </c>
      <c r="BB14" s="101" t="s">
        <v>74</v>
      </c>
      <c r="BC14" s="101" t="s">
        <v>74</v>
      </c>
      <c r="BD14" s="101" t="s">
        <v>74</v>
      </c>
      <c r="BE14" s="101" t="s">
        <v>74</v>
      </c>
      <c r="BF14" s="102" t="s">
        <v>74</v>
      </c>
      <c r="BG14" s="101" t="s">
        <v>74</v>
      </c>
      <c r="BH14" s="101" t="s">
        <v>74</v>
      </c>
      <c r="BI14" s="101" t="s">
        <v>74</v>
      </c>
      <c r="BJ14" s="101" t="s">
        <v>74</v>
      </c>
      <c r="BK14" s="101" t="s">
        <v>74</v>
      </c>
      <c r="BL14" s="101" t="s">
        <v>74</v>
      </c>
      <c r="BM14" s="101" t="s">
        <v>74</v>
      </c>
      <c r="BN14" s="101" t="s">
        <v>74</v>
      </c>
      <c r="BO14" s="101" t="s">
        <v>74</v>
      </c>
      <c r="BP14" s="101" t="s">
        <v>74</v>
      </c>
      <c r="BQ14" s="101" t="s">
        <v>74</v>
      </c>
      <c r="BR14" s="101" t="s">
        <v>74</v>
      </c>
      <c r="BS14" s="101" t="s">
        <v>74</v>
      </c>
      <c r="BT14" s="102" t="s">
        <v>74</v>
      </c>
      <c r="BU14" s="101" t="s">
        <v>74</v>
      </c>
      <c r="BV14" s="101" t="s">
        <v>74</v>
      </c>
      <c r="BW14" s="101" t="s">
        <v>74</v>
      </c>
      <c r="BX14" s="101" t="s">
        <v>74</v>
      </c>
      <c r="BY14" s="101" t="s">
        <v>74</v>
      </c>
      <c r="BZ14" s="101" t="s">
        <v>74</v>
      </c>
      <c r="CA14" s="101" t="s">
        <v>74</v>
      </c>
      <c r="CB14" s="101" t="s">
        <v>74</v>
      </c>
      <c r="CC14" s="101" t="s">
        <v>74</v>
      </c>
      <c r="CD14" s="101" t="s">
        <v>74</v>
      </c>
      <c r="CE14" s="101" t="s">
        <v>74</v>
      </c>
      <c r="CF14" s="101" t="s">
        <v>74</v>
      </c>
      <c r="CG14" s="101" t="s">
        <v>74</v>
      </c>
      <c r="CH14" s="102" t="s">
        <v>74</v>
      </c>
    </row>
    <row r="15" spans="1:86" ht="12" hidden="1" customHeight="1" outlineLevel="1" x14ac:dyDescent="0.3">
      <c r="A15" s="103" t="s">
        <v>74</v>
      </c>
      <c r="B15" s="2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2">
        <f t="shared" ref="P15:P57" si="6">O15-SUM(C15:N15)</f>
        <v>0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2">
        <f t="shared" ref="AD15:AD57" si="7">AC15-SUM(Q15:AB15)</f>
        <v>0</v>
      </c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2">
        <f t="shared" ref="AR15:AR57" si="8">AQ15-SUM(AE15:AP15)</f>
        <v>0</v>
      </c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2">
        <f t="shared" ref="BF15:BF57" si="9">BE15-SUM(AS15:BD15)</f>
        <v>0</v>
      </c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2">
        <f t="shared" ref="BT15:BT57" si="10">BS15-SUM(BG15:BR15)</f>
        <v>0</v>
      </c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2">
        <f t="shared" ref="CH15:CH57" si="11">CG15-SUM(BU15:CF15)</f>
        <v>0</v>
      </c>
    </row>
    <row r="16" spans="1:86" ht="12" hidden="1" customHeight="1" outlineLevel="1" x14ac:dyDescent="0.3">
      <c r="A16" s="103">
        <v>43000</v>
      </c>
      <c r="B16" s="2" t="s">
        <v>75</v>
      </c>
      <c r="C16" s="101">
        <v>0</v>
      </c>
      <c r="D16" s="101">
        <v>0</v>
      </c>
      <c r="E16" s="101">
        <v>0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2">
        <f t="shared" si="6"/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101">
        <v>0</v>
      </c>
      <c r="X16" s="101">
        <v>0</v>
      </c>
      <c r="Y16" s="101">
        <v>0</v>
      </c>
      <c r="Z16" s="101">
        <v>0</v>
      </c>
      <c r="AA16" s="101">
        <v>0</v>
      </c>
      <c r="AB16" s="101">
        <v>0</v>
      </c>
      <c r="AC16" s="101">
        <v>0</v>
      </c>
      <c r="AD16" s="102">
        <f t="shared" si="7"/>
        <v>0</v>
      </c>
      <c r="AE16" s="101">
        <v>0</v>
      </c>
      <c r="AF16" s="101">
        <v>0</v>
      </c>
      <c r="AG16" s="101">
        <v>0</v>
      </c>
      <c r="AH16" s="101">
        <v>0</v>
      </c>
      <c r="AI16" s="101">
        <v>0</v>
      </c>
      <c r="AJ16" s="101">
        <v>0</v>
      </c>
      <c r="AK16" s="101">
        <v>0</v>
      </c>
      <c r="AL16" s="101">
        <v>0</v>
      </c>
      <c r="AM16" s="101">
        <v>0</v>
      </c>
      <c r="AN16" s="101">
        <v>0</v>
      </c>
      <c r="AO16" s="101">
        <v>0</v>
      </c>
      <c r="AP16" s="101">
        <v>0</v>
      </c>
      <c r="AQ16" s="101">
        <v>0</v>
      </c>
      <c r="AR16" s="102">
        <f t="shared" si="8"/>
        <v>0</v>
      </c>
      <c r="AS16" s="101">
        <v>0</v>
      </c>
      <c r="AT16" s="101">
        <v>0</v>
      </c>
      <c r="AU16" s="101">
        <v>0</v>
      </c>
      <c r="AV16" s="101">
        <v>0</v>
      </c>
      <c r="AW16" s="101">
        <v>0</v>
      </c>
      <c r="AX16" s="101">
        <v>0</v>
      </c>
      <c r="AY16" s="101">
        <v>0</v>
      </c>
      <c r="AZ16" s="101">
        <v>0</v>
      </c>
      <c r="BA16" s="101">
        <v>0</v>
      </c>
      <c r="BB16" s="101">
        <v>0</v>
      </c>
      <c r="BC16" s="101">
        <v>0</v>
      </c>
      <c r="BD16" s="101">
        <v>0</v>
      </c>
      <c r="BE16" s="101">
        <v>0</v>
      </c>
      <c r="BF16" s="102">
        <f t="shared" si="9"/>
        <v>0</v>
      </c>
      <c r="BG16" s="101">
        <v>0</v>
      </c>
      <c r="BH16" s="101">
        <v>0</v>
      </c>
      <c r="BI16" s="101">
        <v>0</v>
      </c>
      <c r="BJ16" s="101">
        <v>0</v>
      </c>
      <c r="BK16" s="101">
        <v>0</v>
      </c>
      <c r="BL16" s="101">
        <v>0</v>
      </c>
      <c r="BM16" s="101">
        <v>0</v>
      </c>
      <c r="BN16" s="101">
        <v>0</v>
      </c>
      <c r="BO16" s="101">
        <v>0</v>
      </c>
      <c r="BP16" s="101">
        <v>0</v>
      </c>
      <c r="BQ16" s="101">
        <v>0</v>
      </c>
      <c r="BR16" s="101">
        <v>0</v>
      </c>
      <c r="BS16" s="101">
        <v>0</v>
      </c>
      <c r="BT16" s="102">
        <f t="shared" si="10"/>
        <v>0</v>
      </c>
      <c r="BU16" s="101">
        <v>0</v>
      </c>
      <c r="BV16" s="101">
        <v>0</v>
      </c>
      <c r="BW16" s="101">
        <v>0</v>
      </c>
      <c r="BX16" s="101">
        <v>0</v>
      </c>
      <c r="BY16" s="101">
        <v>0</v>
      </c>
      <c r="BZ16" s="101">
        <v>0</v>
      </c>
      <c r="CA16" s="101">
        <v>0</v>
      </c>
      <c r="CB16" s="101">
        <v>0</v>
      </c>
      <c r="CC16" s="101">
        <v>0</v>
      </c>
      <c r="CD16" s="101">
        <v>0</v>
      </c>
      <c r="CE16" s="101">
        <v>0</v>
      </c>
      <c r="CF16" s="101">
        <v>0</v>
      </c>
      <c r="CG16" s="101">
        <v>0</v>
      </c>
      <c r="CH16" s="102">
        <f t="shared" si="11"/>
        <v>0</v>
      </c>
    </row>
    <row r="17" spans="1:86" ht="12" hidden="1" customHeight="1" outlineLevel="1" x14ac:dyDescent="0.3">
      <c r="A17" s="103">
        <v>43500</v>
      </c>
      <c r="B17" s="2" t="s">
        <v>76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2">
        <f t="shared" si="6"/>
        <v>0</v>
      </c>
      <c r="Q17" s="101">
        <v>0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2">
        <f t="shared" si="7"/>
        <v>0</v>
      </c>
      <c r="AE17" s="101">
        <v>0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2">
        <f t="shared" si="8"/>
        <v>0</v>
      </c>
      <c r="AS17" s="101">
        <v>0</v>
      </c>
      <c r="AT17" s="101">
        <v>0</v>
      </c>
      <c r="AU17" s="101">
        <v>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2">
        <f t="shared" si="9"/>
        <v>0</v>
      </c>
      <c r="BG17" s="101">
        <v>0</v>
      </c>
      <c r="BH17" s="101">
        <v>0</v>
      </c>
      <c r="BI17" s="101">
        <v>0</v>
      </c>
      <c r="BJ17" s="101">
        <v>0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2">
        <f t="shared" si="10"/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2">
        <f t="shared" si="11"/>
        <v>0</v>
      </c>
    </row>
    <row r="18" spans="1:86" ht="12" hidden="1" customHeight="1" outlineLevel="1" x14ac:dyDescent="0.3">
      <c r="A18" s="103">
        <v>43511</v>
      </c>
      <c r="B18" s="2" t="s">
        <v>77</v>
      </c>
      <c r="C18" s="101">
        <v>0</v>
      </c>
      <c r="D18" s="101">
        <v>0</v>
      </c>
      <c r="E18" s="101">
        <v>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2">
        <f t="shared" si="6"/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2">
        <f t="shared" si="7"/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0</v>
      </c>
      <c r="AJ18" s="101">
        <v>0</v>
      </c>
      <c r="AK18" s="101">
        <v>0</v>
      </c>
      <c r="AL18" s="101">
        <v>0</v>
      </c>
      <c r="AM18" s="101">
        <v>0</v>
      </c>
      <c r="AN18" s="101">
        <v>0</v>
      </c>
      <c r="AO18" s="101">
        <v>0</v>
      </c>
      <c r="AP18" s="101">
        <v>0</v>
      </c>
      <c r="AQ18" s="101">
        <v>0</v>
      </c>
      <c r="AR18" s="102">
        <f t="shared" si="8"/>
        <v>0</v>
      </c>
      <c r="AS18" s="101">
        <v>0</v>
      </c>
      <c r="AT18" s="101">
        <v>0</v>
      </c>
      <c r="AU18" s="101">
        <v>0</v>
      </c>
      <c r="AV18" s="101">
        <v>0</v>
      </c>
      <c r="AW18" s="101">
        <v>0</v>
      </c>
      <c r="AX18" s="101">
        <v>0</v>
      </c>
      <c r="AY18" s="101">
        <v>0</v>
      </c>
      <c r="AZ18" s="101">
        <v>0</v>
      </c>
      <c r="BA18" s="101">
        <v>0</v>
      </c>
      <c r="BB18" s="101">
        <v>0</v>
      </c>
      <c r="BC18" s="101">
        <v>0</v>
      </c>
      <c r="BD18" s="101">
        <v>0</v>
      </c>
      <c r="BE18" s="101">
        <v>0</v>
      </c>
      <c r="BF18" s="102">
        <f t="shared" si="9"/>
        <v>0</v>
      </c>
      <c r="BG18" s="101">
        <v>0</v>
      </c>
      <c r="BH18" s="101">
        <v>0</v>
      </c>
      <c r="BI18" s="101">
        <v>0</v>
      </c>
      <c r="BJ18" s="101">
        <v>0</v>
      </c>
      <c r="BK18" s="101">
        <v>0</v>
      </c>
      <c r="BL18" s="101">
        <v>0</v>
      </c>
      <c r="BM18" s="101">
        <v>0</v>
      </c>
      <c r="BN18" s="101">
        <v>0</v>
      </c>
      <c r="BO18" s="101">
        <v>0</v>
      </c>
      <c r="BP18" s="101">
        <v>0</v>
      </c>
      <c r="BQ18" s="101">
        <v>0</v>
      </c>
      <c r="BR18" s="101">
        <v>0</v>
      </c>
      <c r="BS18" s="101">
        <v>0</v>
      </c>
      <c r="BT18" s="102">
        <f t="shared" si="10"/>
        <v>0</v>
      </c>
      <c r="BU18" s="101">
        <v>0</v>
      </c>
      <c r="BV18" s="101">
        <v>0</v>
      </c>
      <c r="BW18" s="101">
        <v>0</v>
      </c>
      <c r="BX18" s="101">
        <v>0</v>
      </c>
      <c r="BY18" s="101">
        <v>0</v>
      </c>
      <c r="BZ18" s="101">
        <v>0</v>
      </c>
      <c r="CA18" s="101">
        <v>0</v>
      </c>
      <c r="CB18" s="101">
        <v>0</v>
      </c>
      <c r="CC18" s="101">
        <v>0</v>
      </c>
      <c r="CD18" s="101">
        <v>0</v>
      </c>
      <c r="CE18" s="101">
        <v>0</v>
      </c>
      <c r="CF18" s="101">
        <v>0</v>
      </c>
      <c r="CG18" s="101">
        <v>0</v>
      </c>
      <c r="CH18" s="102">
        <f t="shared" si="11"/>
        <v>0</v>
      </c>
    </row>
    <row r="19" spans="1:86" ht="12" hidden="1" customHeight="1" outlineLevel="1" x14ac:dyDescent="0.3">
      <c r="A19" s="103">
        <v>43513</v>
      </c>
      <c r="B19" s="2" t="s">
        <v>78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2">
        <f t="shared" si="6"/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2">
        <f t="shared" si="7"/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1">
        <v>0</v>
      </c>
      <c r="AQ19" s="101">
        <v>0</v>
      </c>
      <c r="AR19" s="102">
        <f t="shared" si="8"/>
        <v>0</v>
      </c>
      <c r="AS19" s="101">
        <v>0</v>
      </c>
      <c r="AT19" s="101">
        <v>0</v>
      </c>
      <c r="AU19" s="101">
        <v>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2">
        <f t="shared" si="9"/>
        <v>0</v>
      </c>
      <c r="BG19" s="101">
        <v>0</v>
      </c>
      <c r="BH19" s="101">
        <v>0</v>
      </c>
      <c r="BI19" s="101">
        <v>0</v>
      </c>
      <c r="BJ19" s="101">
        <v>0</v>
      </c>
      <c r="BK19" s="101"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2">
        <f t="shared" si="10"/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2">
        <f t="shared" si="11"/>
        <v>0</v>
      </c>
    </row>
    <row r="20" spans="1:86" ht="12" hidden="1" customHeight="1" outlineLevel="1" x14ac:dyDescent="0.3">
      <c r="A20" s="103">
        <v>43515</v>
      </c>
      <c r="B20" s="2" t="s">
        <v>79</v>
      </c>
      <c r="C20" s="101">
        <v>0</v>
      </c>
      <c r="D20" s="101">
        <v>0</v>
      </c>
      <c r="E20" s="101">
        <v>0</v>
      </c>
      <c r="F20" s="101">
        <v>0</v>
      </c>
      <c r="G20" s="101">
        <v>0</v>
      </c>
      <c r="H20" s="101">
        <v>0</v>
      </c>
      <c r="I20" s="101">
        <v>0</v>
      </c>
      <c r="J20" s="101">
        <v>0</v>
      </c>
      <c r="K20" s="101">
        <v>0</v>
      </c>
      <c r="L20" s="101">
        <v>0</v>
      </c>
      <c r="M20" s="101">
        <v>0</v>
      </c>
      <c r="N20" s="101">
        <v>0</v>
      </c>
      <c r="O20" s="101">
        <v>0</v>
      </c>
      <c r="P20" s="102">
        <f t="shared" si="6"/>
        <v>0</v>
      </c>
      <c r="Q20" s="101">
        <v>0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101">
        <v>0</v>
      </c>
      <c r="X20" s="101">
        <v>0</v>
      </c>
      <c r="Y20" s="101">
        <v>0</v>
      </c>
      <c r="Z20" s="101">
        <v>0</v>
      </c>
      <c r="AA20" s="101">
        <v>0</v>
      </c>
      <c r="AB20" s="101">
        <v>0</v>
      </c>
      <c r="AC20" s="101">
        <v>0</v>
      </c>
      <c r="AD20" s="102">
        <f t="shared" si="7"/>
        <v>0</v>
      </c>
      <c r="AE20" s="101">
        <v>0</v>
      </c>
      <c r="AF20" s="101">
        <v>0</v>
      </c>
      <c r="AG20" s="101">
        <v>0</v>
      </c>
      <c r="AH20" s="101">
        <v>0</v>
      </c>
      <c r="AI20" s="101">
        <v>0</v>
      </c>
      <c r="AJ20" s="101">
        <v>0</v>
      </c>
      <c r="AK20" s="101">
        <v>0</v>
      </c>
      <c r="AL20" s="101">
        <v>0</v>
      </c>
      <c r="AM20" s="101">
        <v>0</v>
      </c>
      <c r="AN20" s="101">
        <v>0</v>
      </c>
      <c r="AO20" s="101">
        <v>0</v>
      </c>
      <c r="AP20" s="101">
        <v>0</v>
      </c>
      <c r="AQ20" s="101">
        <v>0</v>
      </c>
      <c r="AR20" s="102">
        <f t="shared" si="8"/>
        <v>0</v>
      </c>
      <c r="AS20" s="101">
        <v>0</v>
      </c>
      <c r="AT20" s="101">
        <v>0</v>
      </c>
      <c r="AU20" s="101">
        <v>0</v>
      </c>
      <c r="AV20" s="101">
        <v>0</v>
      </c>
      <c r="AW20" s="101">
        <v>0</v>
      </c>
      <c r="AX20" s="101">
        <v>0</v>
      </c>
      <c r="AY20" s="101">
        <v>0</v>
      </c>
      <c r="AZ20" s="101">
        <v>0</v>
      </c>
      <c r="BA20" s="101">
        <v>0</v>
      </c>
      <c r="BB20" s="101">
        <v>0</v>
      </c>
      <c r="BC20" s="101">
        <v>0</v>
      </c>
      <c r="BD20" s="101">
        <v>0</v>
      </c>
      <c r="BE20" s="101">
        <v>0</v>
      </c>
      <c r="BF20" s="102">
        <f t="shared" si="9"/>
        <v>0</v>
      </c>
      <c r="BG20" s="101">
        <v>0</v>
      </c>
      <c r="BH20" s="101">
        <v>0</v>
      </c>
      <c r="BI20" s="101">
        <v>0</v>
      </c>
      <c r="BJ20" s="101">
        <v>0</v>
      </c>
      <c r="BK20" s="101">
        <v>0</v>
      </c>
      <c r="BL20" s="101">
        <v>0</v>
      </c>
      <c r="BM20" s="101">
        <v>0</v>
      </c>
      <c r="BN20" s="101">
        <v>0</v>
      </c>
      <c r="BO20" s="101">
        <v>0</v>
      </c>
      <c r="BP20" s="101">
        <v>0</v>
      </c>
      <c r="BQ20" s="101">
        <v>0</v>
      </c>
      <c r="BR20" s="101">
        <v>0</v>
      </c>
      <c r="BS20" s="101">
        <v>0</v>
      </c>
      <c r="BT20" s="102">
        <f t="shared" si="10"/>
        <v>0</v>
      </c>
      <c r="BU20" s="101">
        <v>0</v>
      </c>
      <c r="BV20" s="101">
        <v>0</v>
      </c>
      <c r="BW20" s="101">
        <v>0</v>
      </c>
      <c r="BX20" s="101">
        <v>0</v>
      </c>
      <c r="BY20" s="101">
        <v>0</v>
      </c>
      <c r="BZ20" s="101">
        <v>0</v>
      </c>
      <c r="CA20" s="101">
        <v>0</v>
      </c>
      <c r="CB20" s="101">
        <v>0</v>
      </c>
      <c r="CC20" s="101">
        <v>0</v>
      </c>
      <c r="CD20" s="101">
        <v>0</v>
      </c>
      <c r="CE20" s="101">
        <v>0</v>
      </c>
      <c r="CF20" s="101">
        <v>0</v>
      </c>
      <c r="CG20" s="101">
        <v>0</v>
      </c>
      <c r="CH20" s="102">
        <f t="shared" si="11"/>
        <v>0</v>
      </c>
    </row>
    <row r="21" spans="1:86" ht="12" hidden="1" customHeight="1" outlineLevel="1" x14ac:dyDescent="0.3">
      <c r="A21" s="103">
        <v>43516</v>
      </c>
      <c r="B21" s="2" t="s">
        <v>80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2">
        <f t="shared" si="6"/>
        <v>0</v>
      </c>
      <c r="Q21" s="101">
        <v>0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0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2">
        <f t="shared" si="7"/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1">
        <v>0</v>
      </c>
      <c r="AQ21" s="101">
        <v>0</v>
      </c>
      <c r="AR21" s="102">
        <f t="shared" si="8"/>
        <v>0</v>
      </c>
      <c r="AS21" s="101">
        <v>0</v>
      </c>
      <c r="AT21" s="101">
        <v>0</v>
      </c>
      <c r="AU21" s="101">
        <v>0</v>
      </c>
      <c r="AV21" s="101">
        <v>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2">
        <f t="shared" si="9"/>
        <v>0</v>
      </c>
      <c r="BG21" s="101">
        <v>0</v>
      </c>
      <c r="BH21" s="101">
        <v>0</v>
      </c>
      <c r="BI21" s="101">
        <v>0</v>
      </c>
      <c r="BJ21" s="101">
        <v>0</v>
      </c>
      <c r="BK21" s="101"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2">
        <f t="shared" si="10"/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2">
        <f t="shared" si="11"/>
        <v>0</v>
      </c>
    </row>
    <row r="22" spans="1:86" ht="12" hidden="1" customHeight="1" outlineLevel="1" x14ac:dyDescent="0.3">
      <c r="A22" s="103">
        <v>43517</v>
      </c>
      <c r="B22" s="2" t="s">
        <v>81</v>
      </c>
      <c r="C22" s="101">
        <v>0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0</v>
      </c>
      <c r="N22" s="101">
        <v>0</v>
      </c>
      <c r="O22" s="101">
        <v>0</v>
      </c>
      <c r="P22" s="102">
        <f t="shared" si="6"/>
        <v>0</v>
      </c>
      <c r="Q22" s="101">
        <v>0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101">
        <v>0</v>
      </c>
      <c r="X22" s="101">
        <v>0</v>
      </c>
      <c r="Y22" s="101">
        <v>0</v>
      </c>
      <c r="Z22" s="101">
        <v>0</v>
      </c>
      <c r="AA22" s="101">
        <v>0</v>
      </c>
      <c r="AB22" s="101">
        <v>0</v>
      </c>
      <c r="AC22" s="101">
        <v>0</v>
      </c>
      <c r="AD22" s="102">
        <f t="shared" si="7"/>
        <v>0</v>
      </c>
      <c r="AE22" s="101">
        <v>0</v>
      </c>
      <c r="AF22" s="101">
        <v>0</v>
      </c>
      <c r="AG22" s="101">
        <v>0</v>
      </c>
      <c r="AH22" s="101">
        <v>0</v>
      </c>
      <c r="AI22" s="101">
        <v>0</v>
      </c>
      <c r="AJ22" s="101">
        <v>0</v>
      </c>
      <c r="AK22" s="101">
        <v>0</v>
      </c>
      <c r="AL22" s="101">
        <v>0</v>
      </c>
      <c r="AM22" s="101">
        <v>0</v>
      </c>
      <c r="AN22" s="101">
        <v>0</v>
      </c>
      <c r="AO22" s="101">
        <v>0</v>
      </c>
      <c r="AP22" s="101">
        <v>0</v>
      </c>
      <c r="AQ22" s="101">
        <v>0</v>
      </c>
      <c r="AR22" s="102">
        <f t="shared" si="8"/>
        <v>0</v>
      </c>
      <c r="AS22" s="101">
        <v>0</v>
      </c>
      <c r="AT22" s="101">
        <v>0</v>
      </c>
      <c r="AU22" s="101">
        <v>0</v>
      </c>
      <c r="AV22" s="101">
        <v>0</v>
      </c>
      <c r="AW22" s="101">
        <v>0</v>
      </c>
      <c r="AX22" s="101">
        <v>0</v>
      </c>
      <c r="AY22" s="101">
        <v>0</v>
      </c>
      <c r="AZ22" s="101">
        <v>0</v>
      </c>
      <c r="BA22" s="101">
        <v>0</v>
      </c>
      <c r="BB22" s="101">
        <v>0</v>
      </c>
      <c r="BC22" s="101">
        <v>0</v>
      </c>
      <c r="BD22" s="101">
        <v>0</v>
      </c>
      <c r="BE22" s="101">
        <v>0</v>
      </c>
      <c r="BF22" s="102">
        <f t="shared" si="9"/>
        <v>0</v>
      </c>
      <c r="BG22" s="101">
        <v>0</v>
      </c>
      <c r="BH22" s="101">
        <v>0</v>
      </c>
      <c r="BI22" s="101">
        <v>0</v>
      </c>
      <c r="BJ22" s="101">
        <v>0</v>
      </c>
      <c r="BK22" s="101">
        <v>0</v>
      </c>
      <c r="BL22" s="101">
        <v>0</v>
      </c>
      <c r="BM22" s="101">
        <v>0</v>
      </c>
      <c r="BN22" s="101">
        <v>0</v>
      </c>
      <c r="BO22" s="101">
        <v>0</v>
      </c>
      <c r="BP22" s="101">
        <v>0</v>
      </c>
      <c r="BQ22" s="101">
        <v>0</v>
      </c>
      <c r="BR22" s="101">
        <v>0</v>
      </c>
      <c r="BS22" s="101">
        <v>0</v>
      </c>
      <c r="BT22" s="102">
        <f t="shared" si="10"/>
        <v>0</v>
      </c>
      <c r="BU22" s="101">
        <v>0</v>
      </c>
      <c r="BV22" s="101">
        <v>0</v>
      </c>
      <c r="BW22" s="101">
        <v>0</v>
      </c>
      <c r="BX22" s="101">
        <v>0</v>
      </c>
      <c r="BY22" s="101">
        <v>0</v>
      </c>
      <c r="BZ22" s="101">
        <v>0</v>
      </c>
      <c r="CA22" s="101">
        <v>0</v>
      </c>
      <c r="CB22" s="101">
        <v>0</v>
      </c>
      <c r="CC22" s="101">
        <v>0</v>
      </c>
      <c r="CD22" s="101">
        <v>0</v>
      </c>
      <c r="CE22" s="101">
        <v>0</v>
      </c>
      <c r="CF22" s="101">
        <v>0</v>
      </c>
      <c r="CG22" s="101">
        <v>0</v>
      </c>
      <c r="CH22" s="102">
        <f t="shared" si="11"/>
        <v>0</v>
      </c>
    </row>
    <row r="23" spans="1:86" ht="12" hidden="1" customHeight="1" outlineLevel="1" x14ac:dyDescent="0.3">
      <c r="A23" s="103">
        <v>43518</v>
      </c>
      <c r="B23" s="2" t="s">
        <v>82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2">
        <f t="shared" si="6"/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2">
        <f t="shared" si="7"/>
        <v>0</v>
      </c>
      <c r="AE23" s="101">
        <v>0</v>
      </c>
      <c r="AF23" s="101">
        <v>0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2">
        <f t="shared" si="8"/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2">
        <f t="shared" si="9"/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2">
        <f t="shared" si="10"/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2">
        <f t="shared" si="11"/>
        <v>0</v>
      </c>
    </row>
    <row r="24" spans="1:86" ht="12" hidden="1" customHeight="1" outlineLevel="1" x14ac:dyDescent="0.3">
      <c r="A24" s="103">
        <v>43519</v>
      </c>
      <c r="B24" s="2" t="s">
        <v>83</v>
      </c>
      <c r="C24" s="101">
        <v>0</v>
      </c>
      <c r="D24" s="101">
        <v>0</v>
      </c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0</v>
      </c>
      <c r="N24" s="101">
        <v>0</v>
      </c>
      <c r="O24" s="101">
        <v>0</v>
      </c>
      <c r="P24" s="102">
        <f t="shared" si="6"/>
        <v>0</v>
      </c>
      <c r="Q24" s="101">
        <v>0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101">
        <v>0</v>
      </c>
      <c r="X24" s="101">
        <v>0</v>
      </c>
      <c r="Y24" s="101">
        <v>0</v>
      </c>
      <c r="Z24" s="101">
        <v>0</v>
      </c>
      <c r="AA24" s="101">
        <v>0</v>
      </c>
      <c r="AB24" s="101">
        <v>0</v>
      </c>
      <c r="AC24" s="101">
        <v>0</v>
      </c>
      <c r="AD24" s="102">
        <f t="shared" si="7"/>
        <v>0</v>
      </c>
      <c r="AE24" s="101">
        <v>0</v>
      </c>
      <c r="AF24" s="101">
        <v>0</v>
      </c>
      <c r="AG24" s="101">
        <v>0</v>
      </c>
      <c r="AH24" s="101">
        <v>0</v>
      </c>
      <c r="AI24" s="101">
        <v>0</v>
      </c>
      <c r="AJ24" s="101">
        <v>0</v>
      </c>
      <c r="AK24" s="101">
        <v>0</v>
      </c>
      <c r="AL24" s="101">
        <v>0</v>
      </c>
      <c r="AM24" s="101">
        <v>0</v>
      </c>
      <c r="AN24" s="101">
        <v>0</v>
      </c>
      <c r="AO24" s="101">
        <v>0</v>
      </c>
      <c r="AP24" s="101">
        <v>0</v>
      </c>
      <c r="AQ24" s="101">
        <v>0</v>
      </c>
      <c r="AR24" s="102">
        <f t="shared" si="8"/>
        <v>0</v>
      </c>
      <c r="AS24" s="101">
        <v>0</v>
      </c>
      <c r="AT24" s="101">
        <v>0</v>
      </c>
      <c r="AU24" s="101">
        <v>0</v>
      </c>
      <c r="AV24" s="101">
        <v>0</v>
      </c>
      <c r="AW24" s="101">
        <v>0</v>
      </c>
      <c r="AX24" s="101">
        <v>0</v>
      </c>
      <c r="AY24" s="101">
        <v>0</v>
      </c>
      <c r="AZ24" s="101">
        <v>0</v>
      </c>
      <c r="BA24" s="101">
        <v>0</v>
      </c>
      <c r="BB24" s="101">
        <v>0</v>
      </c>
      <c r="BC24" s="101">
        <v>0</v>
      </c>
      <c r="BD24" s="101">
        <v>0</v>
      </c>
      <c r="BE24" s="101">
        <v>0</v>
      </c>
      <c r="BF24" s="102">
        <f t="shared" si="9"/>
        <v>0</v>
      </c>
      <c r="BG24" s="101">
        <v>0</v>
      </c>
      <c r="BH24" s="101">
        <v>0</v>
      </c>
      <c r="BI24" s="101">
        <v>0</v>
      </c>
      <c r="BJ24" s="101">
        <v>0</v>
      </c>
      <c r="BK24" s="101">
        <v>0</v>
      </c>
      <c r="BL24" s="101">
        <v>0</v>
      </c>
      <c r="BM24" s="101">
        <v>0</v>
      </c>
      <c r="BN24" s="101">
        <v>0</v>
      </c>
      <c r="BO24" s="101">
        <v>0</v>
      </c>
      <c r="BP24" s="101">
        <v>0</v>
      </c>
      <c r="BQ24" s="101">
        <v>0</v>
      </c>
      <c r="BR24" s="101">
        <v>0</v>
      </c>
      <c r="BS24" s="101">
        <v>0</v>
      </c>
      <c r="BT24" s="102">
        <f t="shared" si="10"/>
        <v>0</v>
      </c>
      <c r="BU24" s="101">
        <v>0</v>
      </c>
      <c r="BV24" s="101">
        <v>0</v>
      </c>
      <c r="BW24" s="101">
        <v>0</v>
      </c>
      <c r="BX24" s="101">
        <v>0</v>
      </c>
      <c r="BY24" s="101">
        <v>0</v>
      </c>
      <c r="BZ24" s="101">
        <v>0</v>
      </c>
      <c r="CA24" s="101">
        <v>0</v>
      </c>
      <c r="CB24" s="101">
        <v>0</v>
      </c>
      <c r="CC24" s="101">
        <v>0</v>
      </c>
      <c r="CD24" s="101">
        <v>0</v>
      </c>
      <c r="CE24" s="101">
        <v>0</v>
      </c>
      <c r="CF24" s="101">
        <v>0</v>
      </c>
      <c r="CG24" s="101">
        <v>0</v>
      </c>
      <c r="CH24" s="102">
        <f t="shared" si="11"/>
        <v>0</v>
      </c>
    </row>
    <row r="25" spans="1:86" ht="12" hidden="1" customHeight="1" outlineLevel="1" x14ac:dyDescent="0.3">
      <c r="A25" s="103">
        <v>43521</v>
      </c>
      <c r="B25" s="2" t="s">
        <v>84</v>
      </c>
      <c r="C25" s="101">
        <v>0</v>
      </c>
      <c r="D25" s="101">
        <v>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2">
        <f t="shared" si="6"/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2">
        <f t="shared" si="7"/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2">
        <f t="shared" si="8"/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2">
        <f t="shared" si="9"/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2">
        <f t="shared" si="10"/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2">
        <f t="shared" si="11"/>
        <v>0</v>
      </c>
    </row>
    <row r="26" spans="1:86" ht="12" hidden="1" customHeight="1" outlineLevel="1" x14ac:dyDescent="0.3">
      <c r="A26" s="103">
        <v>43522</v>
      </c>
      <c r="B26" s="2" t="s">
        <v>85</v>
      </c>
      <c r="C26" s="101">
        <v>0</v>
      </c>
      <c r="D26" s="101">
        <v>0</v>
      </c>
      <c r="E26" s="101">
        <v>0</v>
      </c>
      <c r="F26" s="101">
        <v>0</v>
      </c>
      <c r="G26" s="101">
        <v>0</v>
      </c>
      <c r="H26" s="101">
        <v>0</v>
      </c>
      <c r="I26" s="101">
        <v>0</v>
      </c>
      <c r="J26" s="101">
        <v>0</v>
      </c>
      <c r="K26" s="101">
        <v>0</v>
      </c>
      <c r="L26" s="101">
        <v>0</v>
      </c>
      <c r="M26" s="101">
        <v>0</v>
      </c>
      <c r="N26" s="101">
        <v>0</v>
      </c>
      <c r="O26" s="101">
        <v>0</v>
      </c>
      <c r="P26" s="102">
        <f t="shared" si="6"/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101">
        <v>0</v>
      </c>
      <c r="X26" s="101">
        <v>0</v>
      </c>
      <c r="Y26" s="101">
        <v>0</v>
      </c>
      <c r="Z26" s="101">
        <v>0</v>
      </c>
      <c r="AA26" s="101">
        <v>0</v>
      </c>
      <c r="AB26" s="101">
        <v>0</v>
      </c>
      <c r="AC26" s="101">
        <v>0</v>
      </c>
      <c r="AD26" s="102">
        <f t="shared" si="7"/>
        <v>0</v>
      </c>
      <c r="AE26" s="101">
        <v>0</v>
      </c>
      <c r="AF26" s="101">
        <v>0</v>
      </c>
      <c r="AG26" s="101">
        <v>0</v>
      </c>
      <c r="AH26" s="101">
        <v>0</v>
      </c>
      <c r="AI26" s="101">
        <v>0</v>
      </c>
      <c r="AJ26" s="101">
        <v>0</v>
      </c>
      <c r="AK26" s="101">
        <v>0</v>
      </c>
      <c r="AL26" s="101">
        <v>0</v>
      </c>
      <c r="AM26" s="101">
        <v>0</v>
      </c>
      <c r="AN26" s="101">
        <v>0</v>
      </c>
      <c r="AO26" s="101">
        <v>0</v>
      </c>
      <c r="AP26" s="101">
        <v>0</v>
      </c>
      <c r="AQ26" s="101">
        <v>0</v>
      </c>
      <c r="AR26" s="102">
        <f t="shared" si="8"/>
        <v>0</v>
      </c>
      <c r="AS26" s="101">
        <v>0</v>
      </c>
      <c r="AT26" s="101">
        <v>0</v>
      </c>
      <c r="AU26" s="101">
        <v>0</v>
      </c>
      <c r="AV26" s="101">
        <v>0</v>
      </c>
      <c r="AW26" s="101">
        <v>0</v>
      </c>
      <c r="AX26" s="101">
        <v>0</v>
      </c>
      <c r="AY26" s="101">
        <v>0</v>
      </c>
      <c r="AZ26" s="101">
        <v>0</v>
      </c>
      <c r="BA26" s="101">
        <v>0</v>
      </c>
      <c r="BB26" s="101">
        <v>0</v>
      </c>
      <c r="BC26" s="101">
        <v>0</v>
      </c>
      <c r="BD26" s="101">
        <v>0</v>
      </c>
      <c r="BE26" s="101">
        <v>0</v>
      </c>
      <c r="BF26" s="102">
        <f t="shared" si="9"/>
        <v>0</v>
      </c>
      <c r="BG26" s="101">
        <v>0</v>
      </c>
      <c r="BH26" s="101">
        <v>0</v>
      </c>
      <c r="BI26" s="101">
        <v>0</v>
      </c>
      <c r="BJ26" s="101">
        <v>0</v>
      </c>
      <c r="BK26" s="101">
        <v>0</v>
      </c>
      <c r="BL26" s="101">
        <v>0</v>
      </c>
      <c r="BM26" s="101">
        <v>0</v>
      </c>
      <c r="BN26" s="101">
        <v>0</v>
      </c>
      <c r="BO26" s="101">
        <v>0</v>
      </c>
      <c r="BP26" s="101">
        <v>0</v>
      </c>
      <c r="BQ26" s="101">
        <v>0</v>
      </c>
      <c r="BR26" s="101">
        <v>0</v>
      </c>
      <c r="BS26" s="101">
        <v>0</v>
      </c>
      <c r="BT26" s="102">
        <f t="shared" si="10"/>
        <v>0</v>
      </c>
      <c r="BU26" s="101">
        <v>0</v>
      </c>
      <c r="BV26" s="101">
        <v>0</v>
      </c>
      <c r="BW26" s="101">
        <v>0</v>
      </c>
      <c r="BX26" s="101">
        <v>0</v>
      </c>
      <c r="BY26" s="101">
        <v>0</v>
      </c>
      <c r="BZ26" s="101">
        <v>0</v>
      </c>
      <c r="CA26" s="101">
        <v>0</v>
      </c>
      <c r="CB26" s="101">
        <v>0</v>
      </c>
      <c r="CC26" s="101">
        <v>0</v>
      </c>
      <c r="CD26" s="101">
        <v>0</v>
      </c>
      <c r="CE26" s="101">
        <v>0</v>
      </c>
      <c r="CF26" s="101">
        <v>0</v>
      </c>
      <c r="CG26" s="101">
        <v>0</v>
      </c>
      <c r="CH26" s="102">
        <f t="shared" si="11"/>
        <v>0</v>
      </c>
    </row>
    <row r="27" spans="1:86" ht="12" hidden="1" customHeight="1" outlineLevel="1" x14ac:dyDescent="0.3">
      <c r="A27" s="103">
        <v>43523</v>
      </c>
      <c r="B27" s="2" t="s">
        <v>86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0</v>
      </c>
      <c r="O27" s="101">
        <v>0</v>
      </c>
      <c r="P27" s="102">
        <f t="shared" si="6"/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2">
        <f t="shared" si="7"/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0</v>
      </c>
      <c r="AL27" s="101">
        <v>0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2">
        <f t="shared" si="8"/>
        <v>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0</v>
      </c>
      <c r="BE27" s="101">
        <v>0</v>
      </c>
      <c r="BF27" s="102">
        <f t="shared" si="9"/>
        <v>0</v>
      </c>
      <c r="BG27" s="101">
        <v>0</v>
      </c>
      <c r="BH27" s="101">
        <v>0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1">
        <v>0</v>
      </c>
      <c r="BR27" s="101">
        <v>0</v>
      </c>
      <c r="BS27" s="101">
        <v>0</v>
      </c>
      <c r="BT27" s="102">
        <f t="shared" si="10"/>
        <v>0</v>
      </c>
      <c r="BU27" s="101">
        <v>0</v>
      </c>
      <c r="BV27" s="101">
        <v>0</v>
      </c>
      <c r="BW27" s="101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2">
        <f t="shared" si="11"/>
        <v>0</v>
      </c>
    </row>
    <row r="28" spans="1:86" ht="12" hidden="1" customHeight="1" outlineLevel="1" x14ac:dyDescent="0.3">
      <c r="A28" s="103">
        <v>43524</v>
      </c>
      <c r="B28" s="2" t="s">
        <v>87</v>
      </c>
      <c r="C28" s="101">
        <v>0</v>
      </c>
      <c r="D28" s="101">
        <v>0</v>
      </c>
      <c r="E28" s="101">
        <v>0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2">
        <f t="shared" si="6"/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101">
        <v>0</v>
      </c>
      <c r="X28" s="101">
        <v>0</v>
      </c>
      <c r="Y28" s="101">
        <v>0</v>
      </c>
      <c r="Z28" s="101">
        <v>0</v>
      </c>
      <c r="AA28" s="101">
        <v>0</v>
      </c>
      <c r="AB28" s="101">
        <v>0</v>
      </c>
      <c r="AC28" s="101">
        <v>0</v>
      </c>
      <c r="AD28" s="102">
        <f t="shared" si="7"/>
        <v>0</v>
      </c>
      <c r="AE28" s="101">
        <v>0</v>
      </c>
      <c r="AF28" s="101">
        <v>0</v>
      </c>
      <c r="AG28" s="101">
        <v>0</v>
      </c>
      <c r="AH28" s="101">
        <v>0</v>
      </c>
      <c r="AI28" s="101">
        <v>0</v>
      </c>
      <c r="AJ28" s="101">
        <v>0</v>
      </c>
      <c r="AK28" s="101">
        <v>0</v>
      </c>
      <c r="AL28" s="101">
        <v>0</v>
      </c>
      <c r="AM28" s="101">
        <v>0</v>
      </c>
      <c r="AN28" s="101">
        <v>0</v>
      </c>
      <c r="AO28" s="101">
        <v>0</v>
      </c>
      <c r="AP28" s="101">
        <v>0</v>
      </c>
      <c r="AQ28" s="101">
        <v>0</v>
      </c>
      <c r="AR28" s="102">
        <f t="shared" si="8"/>
        <v>0</v>
      </c>
      <c r="AS28" s="101">
        <v>0</v>
      </c>
      <c r="AT28" s="101">
        <v>0</v>
      </c>
      <c r="AU28" s="101">
        <v>0</v>
      </c>
      <c r="AV28" s="101">
        <v>0</v>
      </c>
      <c r="AW28" s="101">
        <v>0</v>
      </c>
      <c r="AX28" s="101">
        <v>0</v>
      </c>
      <c r="AY28" s="101">
        <v>0</v>
      </c>
      <c r="AZ28" s="101">
        <v>0</v>
      </c>
      <c r="BA28" s="101">
        <v>0</v>
      </c>
      <c r="BB28" s="101">
        <v>0</v>
      </c>
      <c r="BC28" s="101">
        <v>0</v>
      </c>
      <c r="BD28" s="101">
        <v>0</v>
      </c>
      <c r="BE28" s="101">
        <v>0</v>
      </c>
      <c r="BF28" s="102">
        <f t="shared" si="9"/>
        <v>0</v>
      </c>
      <c r="BG28" s="101">
        <v>0</v>
      </c>
      <c r="BH28" s="101">
        <v>0</v>
      </c>
      <c r="BI28" s="101">
        <v>0</v>
      </c>
      <c r="BJ28" s="101">
        <v>0</v>
      </c>
      <c r="BK28" s="101">
        <v>0</v>
      </c>
      <c r="BL28" s="101">
        <v>0</v>
      </c>
      <c r="BM28" s="101">
        <v>0</v>
      </c>
      <c r="BN28" s="101">
        <v>0</v>
      </c>
      <c r="BO28" s="101">
        <v>0</v>
      </c>
      <c r="BP28" s="101">
        <v>0</v>
      </c>
      <c r="BQ28" s="101">
        <v>0</v>
      </c>
      <c r="BR28" s="101">
        <v>0</v>
      </c>
      <c r="BS28" s="101">
        <v>0</v>
      </c>
      <c r="BT28" s="102">
        <f t="shared" si="10"/>
        <v>0</v>
      </c>
      <c r="BU28" s="101">
        <v>0</v>
      </c>
      <c r="BV28" s="101">
        <v>0</v>
      </c>
      <c r="BW28" s="101">
        <v>0</v>
      </c>
      <c r="BX28" s="101">
        <v>0</v>
      </c>
      <c r="BY28" s="101">
        <v>0</v>
      </c>
      <c r="BZ28" s="101">
        <v>0</v>
      </c>
      <c r="CA28" s="101">
        <v>0</v>
      </c>
      <c r="CB28" s="101">
        <v>0</v>
      </c>
      <c r="CC28" s="101">
        <v>0</v>
      </c>
      <c r="CD28" s="101">
        <v>0</v>
      </c>
      <c r="CE28" s="101">
        <v>0</v>
      </c>
      <c r="CF28" s="101">
        <v>0</v>
      </c>
      <c r="CG28" s="101">
        <v>0</v>
      </c>
      <c r="CH28" s="102">
        <f t="shared" si="11"/>
        <v>0</v>
      </c>
    </row>
    <row r="29" spans="1:86" ht="12" hidden="1" customHeight="1" outlineLevel="1" x14ac:dyDescent="0.3">
      <c r="A29" s="103">
        <v>43525</v>
      </c>
      <c r="B29" s="2" t="s">
        <v>88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83.15</v>
      </c>
      <c r="K29" s="101">
        <v>0</v>
      </c>
      <c r="L29" s="101">
        <v>0</v>
      </c>
      <c r="M29" s="101">
        <v>0</v>
      </c>
      <c r="N29" s="101">
        <v>4916.8500000000004</v>
      </c>
      <c r="O29" s="101">
        <v>5000</v>
      </c>
      <c r="P29" s="102">
        <f t="shared" si="6"/>
        <v>0</v>
      </c>
      <c r="Q29" s="101">
        <v>416.66666666666703</v>
      </c>
      <c r="R29" s="101">
        <v>416.66666666666703</v>
      </c>
      <c r="S29" s="101">
        <v>416.66666666666703</v>
      </c>
      <c r="T29" s="101">
        <v>416.66666666666703</v>
      </c>
      <c r="U29" s="101">
        <v>416.66666666666703</v>
      </c>
      <c r="V29" s="101">
        <v>416.66666666666703</v>
      </c>
      <c r="W29" s="101">
        <v>416.66666666666703</v>
      </c>
      <c r="X29" s="101">
        <v>416.66666666666703</v>
      </c>
      <c r="Y29" s="101">
        <v>416.66666666666703</v>
      </c>
      <c r="Z29" s="101">
        <v>416.66666666666703</v>
      </c>
      <c r="AA29" s="101">
        <v>416.66666666666703</v>
      </c>
      <c r="AB29" s="101">
        <v>416.66666666666703</v>
      </c>
      <c r="AC29" s="101">
        <v>5000</v>
      </c>
      <c r="AD29" s="102">
        <f t="shared" si="7"/>
        <v>0</v>
      </c>
      <c r="AE29" s="101">
        <v>416.66666666666703</v>
      </c>
      <c r="AF29" s="101">
        <v>416.66666666666703</v>
      </c>
      <c r="AG29" s="101">
        <v>416.66666666666703</v>
      </c>
      <c r="AH29" s="101">
        <v>416.66666666666703</v>
      </c>
      <c r="AI29" s="101">
        <v>416.66666666666703</v>
      </c>
      <c r="AJ29" s="101">
        <v>416.66666666666703</v>
      </c>
      <c r="AK29" s="101">
        <v>416.66666666666703</v>
      </c>
      <c r="AL29" s="101">
        <v>416.66666666666703</v>
      </c>
      <c r="AM29" s="101">
        <v>416.66666666666703</v>
      </c>
      <c r="AN29" s="101">
        <v>416.66666666666703</v>
      </c>
      <c r="AO29" s="101">
        <v>416.66666666666703</v>
      </c>
      <c r="AP29" s="101">
        <v>416.66666666666703</v>
      </c>
      <c r="AQ29" s="101">
        <v>5000</v>
      </c>
      <c r="AR29" s="102">
        <f t="shared" si="8"/>
        <v>0</v>
      </c>
      <c r="AS29" s="101">
        <v>416.66666666666703</v>
      </c>
      <c r="AT29" s="101">
        <v>416.66666666666703</v>
      </c>
      <c r="AU29" s="101">
        <v>416.66666666666703</v>
      </c>
      <c r="AV29" s="101">
        <v>416.66666666666703</v>
      </c>
      <c r="AW29" s="101">
        <v>416.66666666666703</v>
      </c>
      <c r="AX29" s="101">
        <v>416.66666666666703</v>
      </c>
      <c r="AY29" s="101">
        <v>416.66666666666703</v>
      </c>
      <c r="AZ29" s="101">
        <v>416.66666666666703</v>
      </c>
      <c r="BA29" s="101">
        <v>416.66666666666703</v>
      </c>
      <c r="BB29" s="101">
        <v>416.66666666666703</v>
      </c>
      <c r="BC29" s="101">
        <v>416.66666666666703</v>
      </c>
      <c r="BD29" s="101">
        <v>416.66666666666703</v>
      </c>
      <c r="BE29" s="101">
        <v>5000</v>
      </c>
      <c r="BF29" s="102">
        <f t="shared" si="9"/>
        <v>0</v>
      </c>
      <c r="BG29" s="101">
        <v>416.66666666666703</v>
      </c>
      <c r="BH29" s="101">
        <v>416.66666666666703</v>
      </c>
      <c r="BI29" s="101">
        <v>416.66666666666703</v>
      </c>
      <c r="BJ29" s="101">
        <v>416.66666666666703</v>
      </c>
      <c r="BK29" s="101">
        <v>416.66666666666703</v>
      </c>
      <c r="BL29" s="101">
        <v>416.66666666666703</v>
      </c>
      <c r="BM29" s="101">
        <v>416.66666666666703</v>
      </c>
      <c r="BN29" s="101">
        <v>416.66666666666703</v>
      </c>
      <c r="BO29" s="101">
        <v>416.66666666666703</v>
      </c>
      <c r="BP29" s="101">
        <v>416.66666666666703</v>
      </c>
      <c r="BQ29" s="101">
        <v>416.66666666666703</v>
      </c>
      <c r="BR29" s="101">
        <v>416.66666666666703</v>
      </c>
      <c r="BS29" s="101">
        <v>5000</v>
      </c>
      <c r="BT29" s="102">
        <f t="shared" si="10"/>
        <v>0</v>
      </c>
      <c r="BU29" s="101">
        <v>416.66666666666703</v>
      </c>
      <c r="BV29" s="101">
        <v>416.66666666666703</v>
      </c>
      <c r="BW29" s="101">
        <v>416.66666666666703</v>
      </c>
      <c r="BX29" s="101">
        <v>416.66666666666703</v>
      </c>
      <c r="BY29" s="101">
        <v>416.66666666666703</v>
      </c>
      <c r="BZ29" s="101">
        <v>416.66666666666703</v>
      </c>
      <c r="CA29" s="101">
        <v>416.66666666666703</v>
      </c>
      <c r="CB29" s="101">
        <v>416.66666666666703</v>
      </c>
      <c r="CC29" s="101">
        <v>416.66666666666703</v>
      </c>
      <c r="CD29" s="101">
        <v>416.66666666666703</v>
      </c>
      <c r="CE29" s="101">
        <v>416.66666666666703</v>
      </c>
      <c r="CF29" s="101">
        <v>416.66666666666703</v>
      </c>
      <c r="CG29" s="101">
        <v>5000</v>
      </c>
      <c r="CH29" s="102">
        <f t="shared" si="11"/>
        <v>0</v>
      </c>
    </row>
    <row r="30" spans="1:86" ht="12" hidden="1" customHeight="1" outlineLevel="1" x14ac:dyDescent="0.3">
      <c r="A30" s="103">
        <v>43526</v>
      </c>
      <c r="B30" s="2" t="s">
        <v>90</v>
      </c>
      <c r="C30" s="101">
        <v>0</v>
      </c>
      <c r="D30" s="101">
        <v>0</v>
      </c>
      <c r="E30" s="101">
        <v>0</v>
      </c>
      <c r="F30" s="101">
        <v>710</v>
      </c>
      <c r="G30" s="101">
        <v>0</v>
      </c>
      <c r="H30" s="101">
        <v>0</v>
      </c>
      <c r="I30" s="101">
        <v>15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725</v>
      </c>
      <c r="P30" s="102">
        <f t="shared" si="6"/>
        <v>0</v>
      </c>
      <c r="Q30" s="101">
        <v>0</v>
      </c>
      <c r="R30" s="101">
        <v>0</v>
      </c>
      <c r="S30" s="101">
        <v>659.47782857142795</v>
      </c>
      <c r="T30" s="101">
        <v>659.47782857142795</v>
      </c>
      <c r="U30" s="101">
        <v>659.47782857142795</v>
      </c>
      <c r="V30" s="101">
        <v>659.47782857142795</v>
      </c>
      <c r="W30" s="101">
        <v>659.47782857142795</v>
      </c>
      <c r="X30" s="101">
        <v>659.47782857142795</v>
      </c>
      <c r="Y30" s="101">
        <v>659.47782857142795</v>
      </c>
      <c r="Z30" s="101">
        <v>659.47782857142795</v>
      </c>
      <c r="AA30" s="101">
        <v>659.47782857142795</v>
      </c>
      <c r="AB30" s="101">
        <v>659.47782857142795</v>
      </c>
      <c r="AC30" s="101">
        <v>6594.7782857142802</v>
      </c>
      <c r="AD30" s="102">
        <f t="shared" si="7"/>
        <v>0</v>
      </c>
      <c r="AE30" s="101">
        <v>0</v>
      </c>
      <c r="AF30" s="101">
        <v>0</v>
      </c>
      <c r="AG30" s="101">
        <v>659.47782857142795</v>
      </c>
      <c r="AH30" s="101">
        <v>659.47782857142795</v>
      </c>
      <c r="AI30" s="101">
        <v>659.47782857142795</v>
      </c>
      <c r="AJ30" s="101">
        <v>659.47782857142795</v>
      </c>
      <c r="AK30" s="101">
        <v>659.47782857142795</v>
      </c>
      <c r="AL30" s="101">
        <v>659.47782857142795</v>
      </c>
      <c r="AM30" s="101">
        <v>659.47782857142795</v>
      </c>
      <c r="AN30" s="101">
        <v>659.47782857142795</v>
      </c>
      <c r="AO30" s="101">
        <v>659.47782857142795</v>
      </c>
      <c r="AP30" s="101">
        <v>659.47782857142795</v>
      </c>
      <c r="AQ30" s="101">
        <v>6594.7782857142802</v>
      </c>
      <c r="AR30" s="102">
        <f t="shared" si="8"/>
        <v>0</v>
      </c>
      <c r="AS30" s="101">
        <v>0</v>
      </c>
      <c r="AT30" s="101">
        <v>0</v>
      </c>
      <c r="AU30" s="101">
        <v>659.47782857142795</v>
      </c>
      <c r="AV30" s="101">
        <v>659.47782857142795</v>
      </c>
      <c r="AW30" s="101">
        <v>659.47782857142795</v>
      </c>
      <c r="AX30" s="101">
        <v>659.47782857142795</v>
      </c>
      <c r="AY30" s="101">
        <v>659.47782857142795</v>
      </c>
      <c r="AZ30" s="101">
        <v>659.47782857142795</v>
      </c>
      <c r="BA30" s="101">
        <v>659.47782857142795</v>
      </c>
      <c r="BB30" s="101">
        <v>659.47782857142795</v>
      </c>
      <c r="BC30" s="101">
        <v>659.47782857142795</v>
      </c>
      <c r="BD30" s="101">
        <v>659.47782857142795</v>
      </c>
      <c r="BE30" s="101">
        <v>6594.7782857142802</v>
      </c>
      <c r="BF30" s="102">
        <f t="shared" si="9"/>
        <v>0</v>
      </c>
      <c r="BG30" s="101">
        <v>0</v>
      </c>
      <c r="BH30" s="101">
        <v>0</v>
      </c>
      <c r="BI30" s="101">
        <v>659.47782857142795</v>
      </c>
      <c r="BJ30" s="101">
        <v>659.47782857142795</v>
      </c>
      <c r="BK30" s="101">
        <v>659.47782857142795</v>
      </c>
      <c r="BL30" s="101">
        <v>659.47782857142795</v>
      </c>
      <c r="BM30" s="101">
        <v>659.47782857142795</v>
      </c>
      <c r="BN30" s="101">
        <v>659.47782857142795</v>
      </c>
      <c r="BO30" s="101">
        <v>659.47782857142795</v>
      </c>
      <c r="BP30" s="101">
        <v>659.47782857142795</v>
      </c>
      <c r="BQ30" s="101">
        <v>659.47782857142795</v>
      </c>
      <c r="BR30" s="101">
        <v>659.47782857142795</v>
      </c>
      <c r="BS30" s="101">
        <v>6594.7782857142802</v>
      </c>
      <c r="BT30" s="102">
        <f t="shared" si="10"/>
        <v>0</v>
      </c>
      <c r="BU30" s="101">
        <v>0</v>
      </c>
      <c r="BV30" s="101">
        <v>0</v>
      </c>
      <c r="BW30" s="101">
        <v>659.47782857142795</v>
      </c>
      <c r="BX30" s="101">
        <v>659.47782857142795</v>
      </c>
      <c r="BY30" s="101">
        <v>659.47782857142795</v>
      </c>
      <c r="BZ30" s="101">
        <v>659.47782857142795</v>
      </c>
      <c r="CA30" s="101">
        <v>659.47782857142795</v>
      </c>
      <c r="CB30" s="101">
        <v>659.47782857142795</v>
      </c>
      <c r="CC30" s="101">
        <v>659.47782857142795</v>
      </c>
      <c r="CD30" s="101">
        <v>659.47782857142795</v>
      </c>
      <c r="CE30" s="101">
        <v>659.47782857142795</v>
      </c>
      <c r="CF30" s="101">
        <v>659.47782857142795</v>
      </c>
      <c r="CG30" s="101">
        <v>6594.7782857142802</v>
      </c>
      <c r="CH30" s="102">
        <f t="shared" si="11"/>
        <v>0</v>
      </c>
    </row>
    <row r="31" spans="1:86" ht="12" hidden="1" customHeight="1" outlineLevel="1" x14ac:dyDescent="0.3">
      <c r="A31" s="103">
        <v>43527</v>
      </c>
      <c r="B31" s="2" t="s">
        <v>92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2">
        <f t="shared" si="6"/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2">
        <f t="shared" si="7"/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2">
        <f t="shared" si="8"/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2">
        <f t="shared" si="9"/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2">
        <f t="shared" si="10"/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2">
        <f t="shared" si="11"/>
        <v>0</v>
      </c>
    </row>
    <row r="32" spans="1:86" ht="12" hidden="1" customHeight="1" outlineLevel="1" x14ac:dyDescent="0.3">
      <c r="A32" s="103">
        <v>43531</v>
      </c>
      <c r="B32" s="2" t="s">
        <v>93</v>
      </c>
      <c r="C32" s="101">
        <v>0</v>
      </c>
      <c r="D32" s="101">
        <v>0</v>
      </c>
      <c r="E32" s="101">
        <v>0</v>
      </c>
      <c r="F32" s="101">
        <v>0</v>
      </c>
      <c r="G32" s="101">
        <v>0</v>
      </c>
      <c r="H32" s="101">
        <v>0</v>
      </c>
      <c r="I32" s="101">
        <v>0</v>
      </c>
      <c r="J32" s="101">
        <v>0</v>
      </c>
      <c r="K32" s="101">
        <v>0</v>
      </c>
      <c r="L32" s="101">
        <v>0</v>
      </c>
      <c r="M32" s="101">
        <v>0</v>
      </c>
      <c r="N32" s="101">
        <v>0</v>
      </c>
      <c r="O32" s="101">
        <v>0</v>
      </c>
      <c r="P32" s="102">
        <f t="shared" si="6"/>
        <v>0</v>
      </c>
      <c r="Q32" s="101">
        <v>0</v>
      </c>
      <c r="R32" s="101">
        <v>0</v>
      </c>
      <c r="S32" s="101">
        <v>0</v>
      </c>
      <c r="T32" s="101">
        <v>0</v>
      </c>
      <c r="U32" s="101">
        <v>0</v>
      </c>
      <c r="V32" s="101">
        <v>0</v>
      </c>
      <c r="W32" s="101">
        <v>0</v>
      </c>
      <c r="X32" s="101">
        <v>0</v>
      </c>
      <c r="Y32" s="101">
        <v>0</v>
      </c>
      <c r="Z32" s="101">
        <v>0</v>
      </c>
      <c r="AA32" s="101">
        <v>0</v>
      </c>
      <c r="AB32" s="101">
        <v>0</v>
      </c>
      <c r="AC32" s="101">
        <v>0</v>
      </c>
      <c r="AD32" s="102">
        <f t="shared" si="7"/>
        <v>0</v>
      </c>
      <c r="AE32" s="101">
        <v>0</v>
      </c>
      <c r="AF32" s="101">
        <v>0</v>
      </c>
      <c r="AG32" s="101">
        <v>0</v>
      </c>
      <c r="AH32" s="101">
        <v>0</v>
      </c>
      <c r="AI32" s="101">
        <v>0</v>
      </c>
      <c r="AJ32" s="101">
        <v>0</v>
      </c>
      <c r="AK32" s="101">
        <v>0</v>
      </c>
      <c r="AL32" s="101">
        <v>0</v>
      </c>
      <c r="AM32" s="101">
        <v>0</v>
      </c>
      <c r="AN32" s="101">
        <v>0</v>
      </c>
      <c r="AO32" s="101">
        <v>0</v>
      </c>
      <c r="AP32" s="101">
        <v>0</v>
      </c>
      <c r="AQ32" s="101">
        <v>0</v>
      </c>
      <c r="AR32" s="102">
        <f t="shared" si="8"/>
        <v>0</v>
      </c>
      <c r="AS32" s="101">
        <v>0</v>
      </c>
      <c r="AT32" s="101">
        <v>0</v>
      </c>
      <c r="AU32" s="101">
        <v>0</v>
      </c>
      <c r="AV32" s="101">
        <v>0</v>
      </c>
      <c r="AW32" s="101">
        <v>0</v>
      </c>
      <c r="AX32" s="101">
        <v>0</v>
      </c>
      <c r="AY32" s="101">
        <v>0</v>
      </c>
      <c r="AZ32" s="101">
        <v>0</v>
      </c>
      <c r="BA32" s="101">
        <v>0</v>
      </c>
      <c r="BB32" s="101">
        <v>0</v>
      </c>
      <c r="BC32" s="101">
        <v>0</v>
      </c>
      <c r="BD32" s="101">
        <v>0</v>
      </c>
      <c r="BE32" s="101">
        <v>0</v>
      </c>
      <c r="BF32" s="102">
        <f t="shared" si="9"/>
        <v>0</v>
      </c>
      <c r="BG32" s="101">
        <v>0</v>
      </c>
      <c r="BH32" s="101">
        <v>0</v>
      </c>
      <c r="BI32" s="101">
        <v>0</v>
      </c>
      <c r="BJ32" s="101">
        <v>0</v>
      </c>
      <c r="BK32" s="101">
        <v>0</v>
      </c>
      <c r="BL32" s="101">
        <v>0</v>
      </c>
      <c r="BM32" s="101">
        <v>0</v>
      </c>
      <c r="BN32" s="101">
        <v>0</v>
      </c>
      <c r="BO32" s="101">
        <v>0</v>
      </c>
      <c r="BP32" s="101">
        <v>0</v>
      </c>
      <c r="BQ32" s="101">
        <v>0</v>
      </c>
      <c r="BR32" s="101">
        <v>0</v>
      </c>
      <c r="BS32" s="101">
        <v>0</v>
      </c>
      <c r="BT32" s="102">
        <f t="shared" si="10"/>
        <v>0</v>
      </c>
      <c r="BU32" s="101">
        <v>0</v>
      </c>
      <c r="BV32" s="101">
        <v>0</v>
      </c>
      <c r="BW32" s="101">
        <v>0</v>
      </c>
      <c r="BX32" s="101">
        <v>0</v>
      </c>
      <c r="BY32" s="101">
        <v>0</v>
      </c>
      <c r="BZ32" s="101">
        <v>0</v>
      </c>
      <c r="CA32" s="101">
        <v>0</v>
      </c>
      <c r="CB32" s="101">
        <v>0</v>
      </c>
      <c r="CC32" s="101">
        <v>0</v>
      </c>
      <c r="CD32" s="101">
        <v>0</v>
      </c>
      <c r="CE32" s="101">
        <v>0</v>
      </c>
      <c r="CF32" s="101">
        <v>0</v>
      </c>
      <c r="CG32" s="101">
        <v>0</v>
      </c>
      <c r="CH32" s="102">
        <f t="shared" si="11"/>
        <v>0</v>
      </c>
    </row>
    <row r="33" spans="1:86" ht="12" hidden="1" customHeight="1" outlineLevel="1" x14ac:dyDescent="0.3">
      <c r="A33" s="103">
        <v>43532</v>
      </c>
      <c r="B33" s="2" t="s">
        <v>94</v>
      </c>
      <c r="C33" s="101">
        <v>0</v>
      </c>
      <c r="D33" s="101">
        <v>0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2">
        <f t="shared" si="6"/>
        <v>0</v>
      </c>
      <c r="Q33" s="101">
        <v>0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2">
        <f t="shared" si="7"/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2">
        <f t="shared" si="8"/>
        <v>0</v>
      </c>
      <c r="AS33" s="101">
        <v>0</v>
      </c>
      <c r="AT33" s="101">
        <v>0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2">
        <f t="shared" si="9"/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2">
        <f t="shared" si="10"/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2">
        <f t="shared" si="11"/>
        <v>0</v>
      </c>
    </row>
    <row r="34" spans="1:86" ht="12" hidden="1" customHeight="1" outlineLevel="1" x14ac:dyDescent="0.3">
      <c r="A34" s="103">
        <v>43533</v>
      </c>
      <c r="B34" s="2" t="s">
        <v>95</v>
      </c>
      <c r="C34" s="101">
        <v>0</v>
      </c>
      <c r="D34" s="101">
        <v>0</v>
      </c>
      <c r="E34" s="101">
        <v>0</v>
      </c>
      <c r="F34" s="101">
        <v>0</v>
      </c>
      <c r="G34" s="101">
        <v>0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101">
        <v>0</v>
      </c>
      <c r="P34" s="102">
        <f t="shared" si="6"/>
        <v>0</v>
      </c>
      <c r="Q34" s="101">
        <v>0</v>
      </c>
      <c r="R34" s="101">
        <v>0</v>
      </c>
      <c r="S34" s="101">
        <v>0</v>
      </c>
      <c r="T34" s="101">
        <v>0</v>
      </c>
      <c r="U34" s="101">
        <v>0</v>
      </c>
      <c r="V34" s="101">
        <v>0</v>
      </c>
      <c r="W34" s="101">
        <v>0</v>
      </c>
      <c r="X34" s="101">
        <v>0</v>
      </c>
      <c r="Y34" s="101">
        <v>0</v>
      </c>
      <c r="Z34" s="101">
        <v>0</v>
      </c>
      <c r="AA34" s="101">
        <v>0</v>
      </c>
      <c r="AB34" s="101">
        <v>0</v>
      </c>
      <c r="AC34" s="101">
        <v>0</v>
      </c>
      <c r="AD34" s="102">
        <f t="shared" si="7"/>
        <v>0</v>
      </c>
      <c r="AE34" s="101">
        <v>0</v>
      </c>
      <c r="AF34" s="101">
        <v>0</v>
      </c>
      <c r="AG34" s="101">
        <v>0</v>
      </c>
      <c r="AH34" s="101">
        <v>0</v>
      </c>
      <c r="AI34" s="101">
        <v>0</v>
      </c>
      <c r="AJ34" s="101">
        <v>0</v>
      </c>
      <c r="AK34" s="101">
        <v>0</v>
      </c>
      <c r="AL34" s="101">
        <v>0</v>
      </c>
      <c r="AM34" s="101">
        <v>0</v>
      </c>
      <c r="AN34" s="101">
        <v>0</v>
      </c>
      <c r="AO34" s="101">
        <v>0</v>
      </c>
      <c r="AP34" s="101">
        <v>0</v>
      </c>
      <c r="AQ34" s="101">
        <v>0</v>
      </c>
      <c r="AR34" s="102">
        <f t="shared" si="8"/>
        <v>0</v>
      </c>
      <c r="AS34" s="101">
        <v>0</v>
      </c>
      <c r="AT34" s="101">
        <v>0</v>
      </c>
      <c r="AU34" s="101">
        <v>0</v>
      </c>
      <c r="AV34" s="101">
        <v>0</v>
      </c>
      <c r="AW34" s="101">
        <v>0</v>
      </c>
      <c r="AX34" s="101">
        <v>0</v>
      </c>
      <c r="AY34" s="101">
        <v>0</v>
      </c>
      <c r="AZ34" s="101">
        <v>0</v>
      </c>
      <c r="BA34" s="101">
        <v>0</v>
      </c>
      <c r="BB34" s="101">
        <v>0</v>
      </c>
      <c r="BC34" s="101">
        <v>0</v>
      </c>
      <c r="BD34" s="101">
        <v>0</v>
      </c>
      <c r="BE34" s="101">
        <v>0</v>
      </c>
      <c r="BF34" s="102">
        <f t="shared" si="9"/>
        <v>0</v>
      </c>
      <c r="BG34" s="101">
        <v>0</v>
      </c>
      <c r="BH34" s="101">
        <v>0</v>
      </c>
      <c r="BI34" s="101">
        <v>0</v>
      </c>
      <c r="BJ34" s="101">
        <v>0</v>
      </c>
      <c r="BK34" s="101">
        <v>0</v>
      </c>
      <c r="BL34" s="101">
        <v>0</v>
      </c>
      <c r="BM34" s="101">
        <v>0</v>
      </c>
      <c r="BN34" s="101">
        <v>0</v>
      </c>
      <c r="BO34" s="101">
        <v>0</v>
      </c>
      <c r="BP34" s="101">
        <v>0</v>
      </c>
      <c r="BQ34" s="101">
        <v>0</v>
      </c>
      <c r="BR34" s="101">
        <v>0</v>
      </c>
      <c r="BS34" s="101">
        <v>0</v>
      </c>
      <c r="BT34" s="102">
        <f t="shared" si="10"/>
        <v>0</v>
      </c>
      <c r="BU34" s="101">
        <v>0</v>
      </c>
      <c r="BV34" s="101">
        <v>0</v>
      </c>
      <c r="BW34" s="101">
        <v>0</v>
      </c>
      <c r="BX34" s="101">
        <v>0</v>
      </c>
      <c r="BY34" s="101">
        <v>0</v>
      </c>
      <c r="BZ34" s="101">
        <v>0</v>
      </c>
      <c r="CA34" s="101">
        <v>0</v>
      </c>
      <c r="CB34" s="101">
        <v>0</v>
      </c>
      <c r="CC34" s="101">
        <v>0</v>
      </c>
      <c r="CD34" s="101">
        <v>0</v>
      </c>
      <c r="CE34" s="101">
        <v>0</v>
      </c>
      <c r="CF34" s="101">
        <v>0</v>
      </c>
      <c r="CG34" s="101">
        <v>0</v>
      </c>
      <c r="CH34" s="102">
        <f t="shared" si="11"/>
        <v>0</v>
      </c>
    </row>
    <row r="35" spans="1:86" ht="12" hidden="1" customHeight="1" outlineLevel="1" x14ac:dyDescent="0.3">
      <c r="A35" s="103">
        <v>43541</v>
      </c>
      <c r="B35" s="2" t="s">
        <v>96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2">
        <f t="shared" si="6"/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2">
        <f t="shared" si="7"/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2">
        <f t="shared" si="8"/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2">
        <f t="shared" si="9"/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2">
        <f t="shared" si="10"/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2">
        <f t="shared" si="11"/>
        <v>0</v>
      </c>
    </row>
    <row r="36" spans="1:86" ht="12" hidden="1" customHeight="1" outlineLevel="1" x14ac:dyDescent="0.3">
      <c r="A36" s="103">
        <v>43542</v>
      </c>
      <c r="B36" s="2" t="s">
        <v>97</v>
      </c>
      <c r="C36" s="101">
        <v>0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2">
        <f t="shared" si="6"/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  <c r="X36" s="101">
        <v>0</v>
      </c>
      <c r="Y36" s="101">
        <v>0</v>
      </c>
      <c r="Z36" s="101">
        <v>0</v>
      </c>
      <c r="AA36" s="101">
        <v>0</v>
      </c>
      <c r="AB36" s="101">
        <v>0</v>
      </c>
      <c r="AC36" s="101">
        <v>0</v>
      </c>
      <c r="AD36" s="102">
        <f t="shared" si="7"/>
        <v>0</v>
      </c>
      <c r="AE36" s="101">
        <v>0</v>
      </c>
      <c r="AF36" s="101">
        <v>0</v>
      </c>
      <c r="AG36" s="101">
        <v>0</v>
      </c>
      <c r="AH36" s="101">
        <v>0</v>
      </c>
      <c r="AI36" s="101">
        <v>0</v>
      </c>
      <c r="AJ36" s="101">
        <v>0</v>
      </c>
      <c r="AK36" s="101">
        <v>0</v>
      </c>
      <c r="AL36" s="101">
        <v>0</v>
      </c>
      <c r="AM36" s="101">
        <v>0</v>
      </c>
      <c r="AN36" s="101">
        <v>0</v>
      </c>
      <c r="AO36" s="101">
        <v>0</v>
      </c>
      <c r="AP36" s="101">
        <v>0</v>
      </c>
      <c r="AQ36" s="101">
        <v>0</v>
      </c>
      <c r="AR36" s="102">
        <f t="shared" si="8"/>
        <v>0</v>
      </c>
      <c r="AS36" s="101">
        <v>0</v>
      </c>
      <c r="AT36" s="101">
        <v>0</v>
      </c>
      <c r="AU36" s="101">
        <v>0</v>
      </c>
      <c r="AV36" s="101">
        <v>0</v>
      </c>
      <c r="AW36" s="101">
        <v>0</v>
      </c>
      <c r="AX36" s="101">
        <v>0</v>
      </c>
      <c r="AY36" s="101">
        <v>0</v>
      </c>
      <c r="AZ36" s="101">
        <v>0</v>
      </c>
      <c r="BA36" s="101">
        <v>0</v>
      </c>
      <c r="BB36" s="101">
        <v>0</v>
      </c>
      <c r="BC36" s="101">
        <v>0</v>
      </c>
      <c r="BD36" s="101">
        <v>0</v>
      </c>
      <c r="BE36" s="101">
        <v>0</v>
      </c>
      <c r="BF36" s="102">
        <f t="shared" si="9"/>
        <v>0</v>
      </c>
      <c r="BG36" s="101">
        <v>0</v>
      </c>
      <c r="BH36" s="101">
        <v>0</v>
      </c>
      <c r="BI36" s="101">
        <v>0</v>
      </c>
      <c r="BJ36" s="101">
        <v>0</v>
      </c>
      <c r="BK36" s="101">
        <v>0</v>
      </c>
      <c r="BL36" s="101">
        <v>0</v>
      </c>
      <c r="BM36" s="101">
        <v>0</v>
      </c>
      <c r="BN36" s="101">
        <v>0</v>
      </c>
      <c r="BO36" s="101">
        <v>0</v>
      </c>
      <c r="BP36" s="101">
        <v>0</v>
      </c>
      <c r="BQ36" s="101">
        <v>0</v>
      </c>
      <c r="BR36" s="101">
        <v>0</v>
      </c>
      <c r="BS36" s="101">
        <v>0</v>
      </c>
      <c r="BT36" s="102">
        <f t="shared" si="10"/>
        <v>0</v>
      </c>
      <c r="BU36" s="101">
        <v>0</v>
      </c>
      <c r="BV36" s="101">
        <v>0</v>
      </c>
      <c r="BW36" s="101">
        <v>0</v>
      </c>
      <c r="BX36" s="101">
        <v>0</v>
      </c>
      <c r="BY36" s="101">
        <v>0</v>
      </c>
      <c r="BZ36" s="101">
        <v>0</v>
      </c>
      <c r="CA36" s="101">
        <v>0</v>
      </c>
      <c r="CB36" s="101">
        <v>0</v>
      </c>
      <c r="CC36" s="101">
        <v>0</v>
      </c>
      <c r="CD36" s="101">
        <v>0</v>
      </c>
      <c r="CE36" s="101">
        <v>0</v>
      </c>
      <c r="CF36" s="101">
        <v>0</v>
      </c>
      <c r="CG36" s="101">
        <v>0</v>
      </c>
      <c r="CH36" s="102">
        <f t="shared" si="11"/>
        <v>0</v>
      </c>
    </row>
    <row r="37" spans="1:86" ht="12" hidden="1" customHeight="1" outlineLevel="1" x14ac:dyDescent="0.3">
      <c r="A37" s="103">
        <v>43543</v>
      </c>
      <c r="B37" s="2" t="s">
        <v>98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0</v>
      </c>
      <c r="O37" s="101">
        <v>0</v>
      </c>
      <c r="P37" s="102">
        <f t="shared" si="6"/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2">
        <f t="shared" si="7"/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2">
        <f t="shared" si="8"/>
        <v>0</v>
      </c>
      <c r="AS37" s="101">
        <v>0</v>
      </c>
      <c r="AT37" s="101">
        <v>0</v>
      </c>
      <c r="AU37" s="101">
        <v>0</v>
      </c>
      <c r="AV37" s="101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0</v>
      </c>
      <c r="BC37" s="101">
        <v>0</v>
      </c>
      <c r="BD37" s="101">
        <v>0</v>
      </c>
      <c r="BE37" s="101">
        <v>0</v>
      </c>
      <c r="BF37" s="102">
        <f t="shared" si="9"/>
        <v>0</v>
      </c>
      <c r="BG37" s="101">
        <v>0</v>
      </c>
      <c r="BH37" s="101">
        <v>0</v>
      </c>
      <c r="BI37" s="101">
        <v>0</v>
      </c>
      <c r="BJ37" s="101">
        <v>0</v>
      </c>
      <c r="BK37" s="101">
        <v>0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2">
        <f t="shared" si="10"/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2">
        <f t="shared" si="11"/>
        <v>0</v>
      </c>
    </row>
    <row r="38" spans="1:86" ht="12" hidden="1" customHeight="1" outlineLevel="1" x14ac:dyDescent="0.3">
      <c r="A38" s="103">
        <v>43544</v>
      </c>
      <c r="B38" s="2" t="s">
        <v>99</v>
      </c>
      <c r="C38" s="101">
        <v>0</v>
      </c>
      <c r="D38" s="101">
        <v>0</v>
      </c>
      <c r="E38" s="101">
        <v>0</v>
      </c>
      <c r="F38" s="101">
        <v>0</v>
      </c>
      <c r="G38" s="101">
        <v>0</v>
      </c>
      <c r="H38" s="101">
        <v>0</v>
      </c>
      <c r="I38" s="101">
        <v>0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101">
        <v>0</v>
      </c>
      <c r="P38" s="102">
        <f t="shared" si="6"/>
        <v>0</v>
      </c>
      <c r="Q38" s="101">
        <v>0</v>
      </c>
      <c r="R38" s="101">
        <v>0</v>
      </c>
      <c r="S38" s="101">
        <v>0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101">
        <v>0</v>
      </c>
      <c r="AA38" s="101">
        <v>0</v>
      </c>
      <c r="AB38" s="101">
        <v>0</v>
      </c>
      <c r="AC38" s="101">
        <v>0</v>
      </c>
      <c r="AD38" s="102">
        <f t="shared" si="7"/>
        <v>0</v>
      </c>
      <c r="AE38" s="101">
        <v>0</v>
      </c>
      <c r="AF38" s="101">
        <v>0</v>
      </c>
      <c r="AG38" s="101">
        <v>0</v>
      </c>
      <c r="AH38" s="101">
        <v>0</v>
      </c>
      <c r="AI38" s="101">
        <v>0</v>
      </c>
      <c r="AJ38" s="101">
        <v>0</v>
      </c>
      <c r="AK38" s="101">
        <v>0</v>
      </c>
      <c r="AL38" s="101">
        <v>0</v>
      </c>
      <c r="AM38" s="101">
        <v>0</v>
      </c>
      <c r="AN38" s="101">
        <v>0</v>
      </c>
      <c r="AO38" s="101">
        <v>0</v>
      </c>
      <c r="AP38" s="101">
        <v>0</v>
      </c>
      <c r="AQ38" s="101">
        <v>0</v>
      </c>
      <c r="AR38" s="102">
        <f t="shared" si="8"/>
        <v>0</v>
      </c>
      <c r="AS38" s="101">
        <v>0</v>
      </c>
      <c r="AT38" s="101">
        <v>0</v>
      </c>
      <c r="AU38" s="101">
        <v>0</v>
      </c>
      <c r="AV38" s="101">
        <v>0</v>
      </c>
      <c r="AW38" s="101">
        <v>0</v>
      </c>
      <c r="AX38" s="101">
        <v>0</v>
      </c>
      <c r="AY38" s="101">
        <v>0</v>
      </c>
      <c r="AZ38" s="101">
        <v>0</v>
      </c>
      <c r="BA38" s="101">
        <v>0</v>
      </c>
      <c r="BB38" s="101">
        <v>0</v>
      </c>
      <c r="BC38" s="101">
        <v>0</v>
      </c>
      <c r="BD38" s="101">
        <v>0</v>
      </c>
      <c r="BE38" s="101">
        <v>0</v>
      </c>
      <c r="BF38" s="102">
        <f t="shared" si="9"/>
        <v>0</v>
      </c>
      <c r="BG38" s="101">
        <v>0</v>
      </c>
      <c r="BH38" s="101">
        <v>0</v>
      </c>
      <c r="BI38" s="101">
        <v>0</v>
      </c>
      <c r="BJ38" s="101">
        <v>0</v>
      </c>
      <c r="BK38" s="101">
        <v>0</v>
      </c>
      <c r="BL38" s="101">
        <v>0</v>
      </c>
      <c r="BM38" s="101">
        <v>0</v>
      </c>
      <c r="BN38" s="101">
        <v>0</v>
      </c>
      <c r="BO38" s="101">
        <v>0</v>
      </c>
      <c r="BP38" s="101">
        <v>0</v>
      </c>
      <c r="BQ38" s="101">
        <v>0</v>
      </c>
      <c r="BR38" s="101">
        <v>0</v>
      </c>
      <c r="BS38" s="101">
        <v>0</v>
      </c>
      <c r="BT38" s="102">
        <f t="shared" si="10"/>
        <v>0</v>
      </c>
      <c r="BU38" s="101">
        <v>0</v>
      </c>
      <c r="BV38" s="101">
        <v>0</v>
      </c>
      <c r="BW38" s="101">
        <v>0</v>
      </c>
      <c r="BX38" s="101">
        <v>0</v>
      </c>
      <c r="BY38" s="101">
        <v>0</v>
      </c>
      <c r="BZ38" s="101">
        <v>0</v>
      </c>
      <c r="CA38" s="101">
        <v>0</v>
      </c>
      <c r="CB38" s="101">
        <v>0</v>
      </c>
      <c r="CC38" s="101">
        <v>0</v>
      </c>
      <c r="CD38" s="101">
        <v>0</v>
      </c>
      <c r="CE38" s="101">
        <v>0</v>
      </c>
      <c r="CF38" s="101">
        <v>0</v>
      </c>
      <c r="CG38" s="101">
        <v>0</v>
      </c>
      <c r="CH38" s="102">
        <f t="shared" si="11"/>
        <v>0</v>
      </c>
    </row>
    <row r="39" spans="1:86" ht="12" hidden="1" customHeight="1" outlineLevel="1" x14ac:dyDescent="0.3">
      <c r="A39" s="103">
        <v>43545</v>
      </c>
      <c r="B39" s="2" t="s">
        <v>100</v>
      </c>
      <c r="C39" s="101">
        <v>0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2">
        <f t="shared" si="6"/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2">
        <f t="shared" si="7"/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2">
        <f t="shared" si="8"/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2">
        <f t="shared" si="9"/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2">
        <f t="shared" si="10"/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2">
        <f t="shared" si="11"/>
        <v>0</v>
      </c>
    </row>
    <row r="40" spans="1:86" ht="12" hidden="1" customHeight="1" outlineLevel="1" x14ac:dyDescent="0.3">
      <c r="A40" s="103">
        <v>43546</v>
      </c>
      <c r="B40" s="2" t="s">
        <v>101</v>
      </c>
      <c r="C40" s="101">
        <v>0</v>
      </c>
      <c r="D40" s="101">
        <v>0</v>
      </c>
      <c r="E40" s="101">
        <v>0</v>
      </c>
      <c r="F40" s="101">
        <v>0</v>
      </c>
      <c r="G40" s="101">
        <v>0</v>
      </c>
      <c r="H40" s="101">
        <v>0</v>
      </c>
      <c r="I40" s="101">
        <v>0</v>
      </c>
      <c r="J40" s="101">
        <v>0</v>
      </c>
      <c r="K40" s="101">
        <v>0</v>
      </c>
      <c r="L40" s="101">
        <v>0</v>
      </c>
      <c r="M40" s="101">
        <v>0</v>
      </c>
      <c r="N40" s="101">
        <v>0</v>
      </c>
      <c r="O40" s="101">
        <v>0</v>
      </c>
      <c r="P40" s="102">
        <f t="shared" si="6"/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  <c r="W40" s="101">
        <v>0</v>
      </c>
      <c r="X40" s="101">
        <v>0</v>
      </c>
      <c r="Y40" s="101">
        <v>0</v>
      </c>
      <c r="Z40" s="101">
        <v>0</v>
      </c>
      <c r="AA40" s="101">
        <v>0</v>
      </c>
      <c r="AB40" s="101">
        <v>0</v>
      </c>
      <c r="AC40" s="101">
        <v>0</v>
      </c>
      <c r="AD40" s="102">
        <f t="shared" si="7"/>
        <v>0</v>
      </c>
      <c r="AE40" s="101">
        <v>0</v>
      </c>
      <c r="AF40" s="101">
        <v>0</v>
      </c>
      <c r="AG40" s="101">
        <v>0</v>
      </c>
      <c r="AH40" s="101">
        <v>0</v>
      </c>
      <c r="AI40" s="101">
        <v>0</v>
      </c>
      <c r="AJ40" s="101">
        <v>0</v>
      </c>
      <c r="AK40" s="101">
        <v>0</v>
      </c>
      <c r="AL40" s="101">
        <v>0</v>
      </c>
      <c r="AM40" s="101">
        <v>0</v>
      </c>
      <c r="AN40" s="101">
        <v>0</v>
      </c>
      <c r="AO40" s="101">
        <v>0</v>
      </c>
      <c r="AP40" s="101">
        <v>0</v>
      </c>
      <c r="AQ40" s="101">
        <v>0</v>
      </c>
      <c r="AR40" s="102">
        <f t="shared" si="8"/>
        <v>0</v>
      </c>
      <c r="AS40" s="101">
        <v>0</v>
      </c>
      <c r="AT40" s="101">
        <v>0</v>
      </c>
      <c r="AU40" s="101">
        <v>0</v>
      </c>
      <c r="AV40" s="101">
        <v>0</v>
      </c>
      <c r="AW40" s="101">
        <v>0</v>
      </c>
      <c r="AX40" s="101">
        <v>0</v>
      </c>
      <c r="AY40" s="101">
        <v>0</v>
      </c>
      <c r="AZ40" s="101">
        <v>0</v>
      </c>
      <c r="BA40" s="101">
        <v>0</v>
      </c>
      <c r="BB40" s="101">
        <v>0</v>
      </c>
      <c r="BC40" s="101">
        <v>0</v>
      </c>
      <c r="BD40" s="101">
        <v>0</v>
      </c>
      <c r="BE40" s="101">
        <v>0</v>
      </c>
      <c r="BF40" s="102">
        <f t="shared" si="9"/>
        <v>0</v>
      </c>
      <c r="BG40" s="101">
        <v>0</v>
      </c>
      <c r="BH40" s="101">
        <v>0</v>
      </c>
      <c r="BI40" s="101">
        <v>0</v>
      </c>
      <c r="BJ40" s="101">
        <v>0</v>
      </c>
      <c r="BK40" s="101">
        <v>0</v>
      </c>
      <c r="BL40" s="101">
        <v>0</v>
      </c>
      <c r="BM40" s="101">
        <v>0</v>
      </c>
      <c r="BN40" s="101">
        <v>0</v>
      </c>
      <c r="BO40" s="101">
        <v>0</v>
      </c>
      <c r="BP40" s="101">
        <v>0</v>
      </c>
      <c r="BQ40" s="101">
        <v>0</v>
      </c>
      <c r="BR40" s="101">
        <v>0</v>
      </c>
      <c r="BS40" s="101">
        <v>0</v>
      </c>
      <c r="BT40" s="102">
        <f t="shared" si="10"/>
        <v>0</v>
      </c>
      <c r="BU40" s="101">
        <v>0</v>
      </c>
      <c r="BV40" s="101">
        <v>0</v>
      </c>
      <c r="BW40" s="101">
        <v>0</v>
      </c>
      <c r="BX40" s="101">
        <v>0</v>
      </c>
      <c r="BY40" s="101">
        <v>0</v>
      </c>
      <c r="BZ40" s="101">
        <v>0</v>
      </c>
      <c r="CA40" s="101">
        <v>0</v>
      </c>
      <c r="CB40" s="101">
        <v>0</v>
      </c>
      <c r="CC40" s="101">
        <v>0</v>
      </c>
      <c r="CD40" s="101">
        <v>0</v>
      </c>
      <c r="CE40" s="101">
        <v>0</v>
      </c>
      <c r="CF40" s="101">
        <v>0</v>
      </c>
      <c r="CG40" s="101">
        <v>0</v>
      </c>
      <c r="CH40" s="102">
        <f t="shared" si="11"/>
        <v>0</v>
      </c>
    </row>
    <row r="41" spans="1:86" ht="12" hidden="1" customHeight="1" outlineLevel="1" x14ac:dyDescent="0.3">
      <c r="A41" s="103">
        <v>43547</v>
      </c>
      <c r="B41" s="2" t="s">
        <v>102</v>
      </c>
      <c r="C41" s="101">
        <v>0</v>
      </c>
      <c r="D41" s="101">
        <v>0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0</v>
      </c>
      <c r="L41" s="101">
        <v>0</v>
      </c>
      <c r="M41" s="101">
        <v>0</v>
      </c>
      <c r="N41" s="101">
        <v>0</v>
      </c>
      <c r="O41" s="101">
        <v>0</v>
      </c>
      <c r="P41" s="102">
        <f t="shared" si="6"/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0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2">
        <f t="shared" si="7"/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0</v>
      </c>
      <c r="AK41" s="101">
        <v>0</v>
      </c>
      <c r="AL41" s="101">
        <v>0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2">
        <f t="shared" si="8"/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2">
        <f t="shared" si="9"/>
        <v>0</v>
      </c>
      <c r="BG41" s="101">
        <v>0</v>
      </c>
      <c r="BH41" s="101">
        <v>0</v>
      </c>
      <c r="BI41" s="101">
        <v>0</v>
      </c>
      <c r="BJ41" s="101">
        <v>0</v>
      </c>
      <c r="BK41" s="101">
        <v>0</v>
      </c>
      <c r="BL41" s="101">
        <v>0</v>
      </c>
      <c r="BM41" s="101">
        <v>0</v>
      </c>
      <c r="BN41" s="101">
        <v>0</v>
      </c>
      <c r="BO41" s="101">
        <v>0</v>
      </c>
      <c r="BP41" s="101">
        <v>0</v>
      </c>
      <c r="BQ41" s="101">
        <v>0</v>
      </c>
      <c r="BR41" s="101">
        <v>0</v>
      </c>
      <c r="BS41" s="101">
        <v>0</v>
      </c>
      <c r="BT41" s="102">
        <f t="shared" si="10"/>
        <v>0</v>
      </c>
      <c r="BU41" s="101">
        <v>0</v>
      </c>
      <c r="BV41" s="101">
        <v>0</v>
      </c>
      <c r="BW41" s="101">
        <v>0</v>
      </c>
      <c r="BX41" s="101">
        <v>0</v>
      </c>
      <c r="BY41" s="101">
        <v>0</v>
      </c>
      <c r="BZ41" s="101">
        <v>0</v>
      </c>
      <c r="CA41" s="101">
        <v>0</v>
      </c>
      <c r="CB41" s="101">
        <v>0</v>
      </c>
      <c r="CC41" s="101">
        <v>0</v>
      </c>
      <c r="CD41" s="101">
        <v>0</v>
      </c>
      <c r="CE41" s="101">
        <v>0</v>
      </c>
      <c r="CF41" s="101">
        <v>0</v>
      </c>
      <c r="CG41" s="101">
        <v>0</v>
      </c>
      <c r="CH41" s="102">
        <f t="shared" si="11"/>
        <v>0</v>
      </c>
    </row>
    <row r="42" spans="1:86" ht="12" hidden="1" customHeight="1" outlineLevel="1" x14ac:dyDescent="0.3">
      <c r="A42" s="103">
        <v>43551</v>
      </c>
      <c r="B42" s="2" t="s">
        <v>103</v>
      </c>
      <c r="C42" s="101">
        <v>0</v>
      </c>
      <c r="D42" s="101">
        <v>0</v>
      </c>
      <c r="E42" s="101">
        <v>0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0</v>
      </c>
      <c r="N42" s="101">
        <v>0</v>
      </c>
      <c r="O42" s="101">
        <v>0</v>
      </c>
      <c r="P42" s="102">
        <f t="shared" si="6"/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101">
        <v>0</v>
      </c>
      <c r="X42" s="101">
        <v>0</v>
      </c>
      <c r="Y42" s="101">
        <v>0</v>
      </c>
      <c r="Z42" s="101">
        <v>0</v>
      </c>
      <c r="AA42" s="101">
        <v>0</v>
      </c>
      <c r="AB42" s="101">
        <v>0</v>
      </c>
      <c r="AC42" s="101">
        <v>0</v>
      </c>
      <c r="AD42" s="102">
        <f t="shared" si="7"/>
        <v>0</v>
      </c>
      <c r="AE42" s="101">
        <v>0</v>
      </c>
      <c r="AF42" s="101">
        <v>0</v>
      </c>
      <c r="AG42" s="101">
        <v>0</v>
      </c>
      <c r="AH42" s="101">
        <v>0</v>
      </c>
      <c r="AI42" s="101">
        <v>0</v>
      </c>
      <c r="AJ42" s="101">
        <v>0</v>
      </c>
      <c r="AK42" s="101">
        <v>0</v>
      </c>
      <c r="AL42" s="101">
        <v>0</v>
      </c>
      <c r="AM42" s="101">
        <v>0</v>
      </c>
      <c r="AN42" s="101">
        <v>0</v>
      </c>
      <c r="AO42" s="101">
        <v>0</v>
      </c>
      <c r="AP42" s="101">
        <v>0</v>
      </c>
      <c r="AQ42" s="101">
        <v>0</v>
      </c>
      <c r="AR42" s="102">
        <f t="shared" si="8"/>
        <v>0</v>
      </c>
      <c r="AS42" s="101">
        <v>0</v>
      </c>
      <c r="AT42" s="101">
        <v>0</v>
      </c>
      <c r="AU42" s="101">
        <v>0</v>
      </c>
      <c r="AV42" s="101">
        <v>0</v>
      </c>
      <c r="AW42" s="101">
        <v>0</v>
      </c>
      <c r="AX42" s="101">
        <v>0</v>
      </c>
      <c r="AY42" s="101">
        <v>0</v>
      </c>
      <c r="AZ42" s="101">
        <v>0</v>
      </c>
      <c r="BA42" s="101">
        <v>0</v>
      </c>
      <c r="BB42" s="101">
        <v>0</v>
      </c>
      <c r="BC42" s="101">
        <v>0</v>
      </c>
      <c r="BD42" s="101">
        <v>0</v>
      </c>
      <c r="BE42" s="101">
        <v>0</v>
      </c>
      <c r="BF42" s="102">
        <f t="shared" si="9"/>
        <v>0</v>
      </c>
      <c r="BG42" s="101">
        <v>0</v>
      </c>
      <c r="BH42" s="101">
        <v>0</v>
      </c>
      <c r="BI42" s="101">
        <v>0</v>
      </c>
      <c r="BJ42" s="101">
        <v>0</v>
      </c>
      <c r="BK42" s="101">
        <v>0</v>
      </c>
      <c r="BL42" s="101">
        <v>0</v>
      </c>
      <c r="BM42" s="101">
        <v>0</v>
      </c>
      <c r="BN42" s="101">
        <v>0</v>
      </c>
      <c r="BO42" s="101">
        <v>0</v>
      </c>
      <c r="BP42" s="101">
        <v>0</v>
      </c>
      <c r="BQ42" s="101">
        <v>0</v>
      </c>
      <c r="BR42" s="101">
        <v>0</v>
      </c>
      <c r="BS42" s="101">
        <v>0</v>
      </c>
      <c r="BT42" s="102">
        <f t="shared" si="10"/>
        <v>0</v>
      </c>
      <c r="BU42" s="101">
        <v>0</v>
      </c>
      <c r="BV42" s="101">
        <v>0</v>
      </c>
      <c r="BW42" s="101">
        <v>0</v>
      </c>
      <c r="BX42" s="101">
        <v>0</v>
      </c>
      <c r="BY42" s="101">
        <v>0</v>
      </c>
      <c r="BZ42" s="101">
        <v>0</v>
      </c>
      <c r="CA42" s="101">
        <v>0</v>
      </c>
      <c r="CB42" s="101">
        <v>0</v>
      </c>
      <c r="CC42" s="101">
        <v>0</v>
      </c>
      <c r="CD42" s="101">
        <v>0</v>
      </c>
      <c r="CE42" s="101">
        <v>0</v>
      </c>
      <c r="CF42" s="101">
        <v>0</v>
      </c>
      <c r="CG42" s="101">
        <v>0</v>
      </c>
      <c r="CH42" s="102">
        <f t="shared" si="11"/>
        <v>0</v>
      </c>
    </row>
    <row r="43" spans="1:86" ht="12" hidden="1" customHeight="1" outlineLevel="1" x14ac:dyDescent="0.3">
      <c r="A43" s="103">
        <v>43570</v>
      </c>
      <c r="B43" s="2" t="s">
        <v>104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2">
        <f t="shared" si="6"/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2">
        <f t="shared" si="7"/>
        <v>0</v>
      </c>
      <c r="AE43" s="101">
        <v>0</v>
      </c>
      <c r="AF43" s="101">
        <v>0</v>
      </c>
      <c r="AG43" s="101">
        <v>0</v>
      </c>
      <c r="AH43" s="101">
        <v>0</v>
      </c>
      <c r="AI43" s="101">
        <v>0</v>
      </c>
      <c r="AJ43" s="101">
        <v>0</v>
      </c>
      <c r="AK43" s="101">
        <v>0</v>
      </c>
      <c r="AL43" s="101">
        <v>0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2">
        <f t="shared" si="8"/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2">
        <f t="shared" si="9"/>
        <v>0</v>
      </c>
      <c r="BG43" s="101">
        <v>0</v>
      </c>
      <c r="BH43" s="101">
        <v>0</v>
      </c>
      <c r="BI43" s="101">
        <v>0</v>
      </c>
      <c r="BJ43" s="101">
        <v>0</v>
      </c>
      <c r="BK43" s="101">
        <v>0</v>
      </c>
      <c r="BL43" s="101">
        <v>0</v>
      </c>
      <c r="BM43" s="101">
        <v>0</v>
      </c>
      <c r="BN43" s="101">
        <v>0</v>
      </c>
      <c r="BO43" s="101">
        <v>0</v>
      </c>
      <c r="BP43" s="101">
        <v>0</v>
      </c>
      <c r="BQ43" s="101">
        <v>0</v>
      </c>
      <c r="BR43" s="101">
        <v>0</v>
      </c>
      <c r="BS43" s="101">
        <v>0</v>
      </c>
      <c r="BT43" s="102">
        <f t="shared" si="10"/>
        <v>0</v>
      </c>
      <c r="BU43" s="101">
        <v>0</v>
      </c>
      <c r="BV43" s="101">
        <v>0</v>
      </c>
      <c r="BW43" s="101">
        <v>0</v>
      </c>
      <c r="BX43" s="101">
        <v>0</v>
      </c>
      <c r="BY43" s="101">
        <v>0</v>
      </c>
      <c r="BZ43" s="101">
        <v>0</v>
      </c>
      <c r="CA43" s="101">
        <v>0</v>
      </c>
      <c r="CB43" s="101">
        <v>0</v>
      </c>
      <c r="CC43" s="101">
        <v>0</v>
      </c>
      <c r="CD43" s="101">
        <v>0</v>
      </c>
      <c r="CE43" s="101">
        <v>0</v>
      </c>
      <c r="CF43" s="101">
        <v>0</v>
      </c>
      <c r="CG43" s="101">
        <v>0</v>
      </c>
      <c r="CH43" s="102">
        <f t="shared" si="11"/>
        <v>0</v>
      </c>
    </row>
    <row r="44" spans="1:86" ht="12" hidden="1" customHeight="1" outlineLevel="1" x14ac:dyDescent="0.3">
      <c r="A44" s="103">
        <v>43581</v>
      </c>
      <c r="B44" s="2" t="s">
        <v>105</v>
      </c>
      <c r="C44" s="101">
        <v>0</v>
      </c>
      <c r="D44" s="101">
        <v>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2">
        <f t="shared" si="6"/>
        <v>0</v>
      </c>
      <c r="Q44" s="101">
        <v>0</v>
      </c>
      <c r="R44" s="101">
        <v>0</v>
      </c>
      <c r="S44" s="101">
        <v>0</v>
      </c>
      <c r="T44" s="101">
        <v>0</v>
      </c>
      <c r="U44" s="101">
        <v>0</v>
      </c>
      <c r="V44" s="101">
        <v>0</v>
      </c>
      <c r="W44" s="101">
        <v>0</v>
      </c>
      <c r="X44" s="101">
        <v>0</v>
      </c>
      <c r="Y44" s="101">
        <v>0</v>
      </c>
      <c r="Z44" s="101">
        <v>0</v>
      </c>
      <c r="AA44" s="101">
        <v>0</v>
      </c>
      <c r="AB44" s="101">
        <v>0</v>
      </c>
      <c r="AC44" s="101">
        <v>0</v>
      </c>
      <c r="AD44" s="102">
        <f t="shared" si="7"/>
        <v>0</v>
      </c>
      <c r="AE44" s="101">
        <v>0</v>
      </c>
      <c r="AF44" s="101">
        <v>0</v>
      </c>
      <c r="AG44" s="101">
        <v>0</v>
      </c>
      <c r="AH44" s="101">
        <v>0</v>
      </c>
      <c r="AI44" s="101">
        <v>0</v>
      </c>
      <c r="AJ44" s="101">
        <v>0</v>
      </c>
      <c r="AK44" s="101">
        <v>0</v>
      </c>
      <c r="AL44" s="101">
        <v>0</v>
      </c>
      <c r="AM44" s="101">
        <v>0</v>
      </c>
      <c r="AN44" s="101">
        <v>0</v>
      </c>
      <c r="AO44" s="101">
        <v>0</v>
      </c>
      <c r="AP44" s="101">
        <v>0</v>
      </c>
      <c r="AQ44" s="101">
        <v>0</v>
      </c>
      <c r="AR44" s="102">
        <f t="shared" si="8"/>
        <v>0</v>
      </c>
      <c r="AS44" s="101">
        <v>0</v>
      </c>
      <c r="AT44" s="101">
        <v>0</v>
      </c>
      <c r="AU44" s="101">
        <v>0</v>
      </c>
      <c r="AV44" s="101">
        <v>0</v>
      </c>
      <c r="AW44" s="101">
        <v>0</v>
      </c>
      <c r="AX44" s="101">
        <v>0</v>
      </c>
      <c r="AY44" s="101">
        <v>0</v>
      </c>
      <c r="AZ44" s="101">
        <v>0</v>
      </c>
      <c r="BA44" s="101">
        <v>0</v>
      </c>
      <c r="BB44" s="101">
        <v>0</v>
      </c>
      <c r="BC44" s="101">
        <v>0</v>
      </c>
      <c r="BD44" s="101">
        <v>0</v>
      </c>
      <c r="BE44" s="101">
        <v>0</v>
      </c>
      <c r="BF44" s="102">
        <f t="shared" si="9"/>
        <v>0</v>
      </c>
      <c r="BG44" s="101">
        <v>0</v>
      </c>
      <c r="BH44" s="101">
        <v>0</v>
      </c>
      <c r="BI44" s="101">
        <v>0</v>
      </c>
      <c r="BJ44" s="101">
        <v>0</v>
      </c>
      <c r="BK44" s="101">
        <v>0</v>
      </c>
      <c r="BL44" s="101">
        <v>0</v>
      </c>
      <c r="BM44" s="101">
        <v>0</v>
      </c>
      <c r="BN44" s="101">
        <v>0</v>
      </c>
      <c r="BO44" s="101">
        <v>0</v>
      </c>
      <c r="BP44" s="101">
        <v>0</v>
      </c>
      <c r="BQ44" s="101">
        <v>0</v>
      </c>
      <c r="BR44" s="101">
        <v>0</v>
      </c>
      <c r="BS44" s="101">
        <v>0</v>
      </c>
      <c r="BT44" s="102">
        <f t="shared" si="10"/>
        <v>0</v>
      </c>
      <c r="BU44" s="101">
        <v>0</v>
      </c>
      <c r="BV44" s="101">
        <v>0</v>
      </c>
      <c r="BW44" s="101">
        <v>0</v>
      </c>
      <c r="BX44" s="101">
        <v>0</v>
      </c>
      <c r="BY44" s="101">
        <v>0</v>
      </c>
      <c r="BZ44" s="101">
        <v>0</v>
      </c>
      <c r="CA44" s="101">
        <v>0</v>
      </c>
      <c r="CB44" s="101">
        <v>0</v>
      </c>
      <c r="CC44" s="101">
        <v>0</v>
      </c>
      <c r="CD44" s="101">
        <v>0</v>
      </c>
      <c r="CE44" s="101">
        <v>0</v>
      </c>
      <c r="CF44" s="101">
        <v>0</v>
      </c>
      <c r="CG44" s="101">
        <v>0</v>
      </c>
      <c r="CH44" s="102">
        <f t="shared" si="11"/>
        <v>0</v>
      </c>
    </row>
    <row r="45" spans="1:86" ht="12" hidden="1" customHeight="1" outlineLevel="1" x14ac:dyDescent="0.3">
      <c r="A45" s="103">
        <v>43582</v>
      </c>
      <c r="B45" s="2" t="s">
        <v>106</v>
      </c>
      <c r="C45" s="101">
        <v>0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2">
        <f t="shared" si="6"/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2">
        <f t="shared" si="7"/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2">
        <f t="shared" si="8"/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0</v>
      </c>
      <c r="BB45" s="101">
        <v>0</v>
      </c>
      <c r="BC45" s="101">
        <v>0</v>
      </c>
      <c r="BD45" s="101">
        <v>0</v>
      </c>
      <c r="BE45" s="101">
        <v>0</v>
      </c>
      <c r="BF45" s="102">
        <f t="shared" si="9"/>
        <v>0</v>
      </c>
      <c r="BG45" s="101">
        <v>0</v>
      </c>
      <c r="BH45" s="101">
        <v>0</v>
      </c>
      <c r="BI45" s="101">
        <v>0</v>
      </c>
      <c r="BJ45" s="101">
        <v>0</v>
      </c>
      <c r="BK45" s="101"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2">
        <f t="shared" si="10"/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2">
        <f t="shared" si="11"/>
        <v>0</v>
      </c>
    </row>
    <row r="46" spans="1:86" ht="12" hidden="1" customHeight="1" outlineLevel="1" x14ac:dyDescent="0.3">
      <c r="A46" s="103">
        <v>43583</v>
      </c>
      <c r="B46" s="2" t="s">
        <v>107</v>
      </c>
      <c r="C46" s="101">
        <v>0</v>
      </c>
      <c r="D46" s="101">
        <v>0</v>
      </c>
      <c r="E46" s="101">
        <v>0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2">
        <f t="shared" si="6"/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2">
        <f t="shared" si="7"/>
        <v>0</v>
      </c>
      <c r="AE46" s="101">
        <v>0</v>
      </c>
      <c r="AF46" s="101">
        <v>0</v>
      </c>
      <c r="AG46" s="101">
        <v>0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  <c r="AQ46" s="101">
        <v>0</v>
      </c>
      <c r="AR46" s="102">
        <f t="shared" si="8"/>
        <v>0</v>
      </c>
      <c r="AS46" s="101">
        <v>0</v>
      </c>
      <c r="AT46" s="101">
        <v>0</v>
      </c>
      <c r="AU46" s="101">
        <v>0</v>
      </c>
      <c r="AV46" s="101">
        <v>0</v>
      </c>
      <c r="AW46" s="101">
        <v>0</v>
      </c>
      <c r="AX46" s="101">
        <v>0</v>
      </c>
      <c r="AY46" s="101">
        <v>0</v>
      </c>
      <c r="AZ46" s="101">
        <v>0</v>
      </c>
      <c r="BA46" s="101">
        <v>0</v>
      </c>
      <c r="BB46" s="101">
        <v>0</v>
      </c>
      <c r="BC46" s="101">
        <v>0</v>
      </c>
      <c r="BD46" s="101">
        <v>0</v>
      </c>
      <c r="BE46" s="101">
        <v>0</v>
      </c>
      <c r="BF46" s="102">
        <f t="shared" si="9"/>
        <v>0</v>
      </c>
      <c r="BG46" s="101">
        <v>0</v>
      </c>
      <c r="BH46" s="101">
        <v>0</v>
      </c>
      <c r="BI46" s="101">
        <v>0</v>
      </c>
      <c r="BJ46" s="101">
        <v>0</v>
      </c>
      <c r="BK46" s="101">
        <v>0</v>
      </c>
      <c r="BL46" s="101">
        <v>0</v>
      </c>
      <c r="BM46" s="101">
        <v>0</v>
      </c>
      <c r="BN46" s="101">
        <v>0</v>
      </c>
      <c r="BO46" s="101">
        <v>0</v>
      </c>
      <c r="BP46" s="101">
        <v>0</v>
      </c>
      <c r="BQ46" s="101">
        <v>0</v>
      </c>
      <c r="BR46" s="101">
        <v>0</v>
      </c>
      <c r="BS46" s="101">
        <v>0</v>
      </c>
      <c r="BT46" s="102">
        <f t="shared" si="10"/>
        <v>0</v>
      </c>
      <c r="BU46" s="101">
        <v>0</v>
      </c>
      <c r="BV46" s="101">
        <v>0</v>
      </c>
      <c r="BW46" s="101">
        <v>0</v>
      </c>
      <c r="BX46" s="101">
        <v>0</v>
      </c>
      <c r="BY46" s="101">
        <v>0</v>
      </c>
      <c r="BZ46" s="101">
        <v>0</v>
      </c>
      <c r="CA46" s="101">
        <v>0</v>
      </c>
      <c r="CB46" s="101">
        <v>0</v>
      </c>
      <c r="CC46" s="101">
        <v>0</v>
      </c>
      <c r="CD46" s="101">
        <v>0</v>
      </c>
      <c r="CE46" s="101">
        <v>0</v>
      </c>
      <c r="CF46" s="101">
        <v>0</v>
      </c>
      <c r="CG46" s="101">
        <v>0</v>
      </c>
      <c r="CH46" s="102">
        <f t="shared" si="11"/>
        <v>0</v>
      </c>
    </row>
    <row r="47" spans="1:86" ht="12" hidden="1" customHeight="1" outlineLevel="1" x14ac:dyDescent="0.3">
      <c r="A47" s="103">
        <v>43990</v>
      </c>
      <c r="B47" s="2" t="s">
        <v>108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2">
        <f t="shared" si="6"/>
        <v>0</v>
      </c>
      <c r="Q47" s="101">
        <v>85.8333333333333</v>
      </c>
      <c r="R47" s="101">
        <v>85.8333333333333</v>
      </c>
      <c r="S47" s="101">
        <v>85.8333333333333</v>
      </c>
      <c r="T47" s="101">
        <v>85.8333333333333</v>
      </c>
      <c r="U47" s="101">
        <v>85.8333333333333</v>
      </c>
      <c r="V47" s="101">
        <v>85.8333333333333</v>
      </c>
      <c r="W47" s="101">
        <v>85.8333333333333</v>
      </c>
      <c r="X47" s="101">
        <v>85.8333333333333</v>
      </c>
      <c r="Y47" s="101">
        <v>85.8333333333333</v>
      </c>
      <c r="Z47" s="101">
        <v>85.8333333333333</v>
      </c>
      <c r="AA47" s="101">
        <v>85.8333333333333</v>
      </c>
      <c r="AB47" s="101">
        <v>85.8333333333333</v>
      </c>
      <c r="AC47" s="101">
        <v>1030</v>
      </c>
      <c r="AD47" s="102">
        <f t="shared" si="7"/>
        <v>0</v>
      </c>
      <c r="AE47" s="101">
        <v>85.8333333333333</v>
      </c>
      <c r="AF47" s="101">
        <v>85.8333333333333</v>
      </c>
      <c r="AG47" s="101">
        <v>85.8333333333333</v>
      </c>
      <c r="AH47" s="101">
        <v>85.8333333333333</v>
      </c>
      <c r="AI47" s="101">
        <v>85.8333333333333</v>
      </c>
      <c r="AJ47" s="101">
        <v>85.8333333333333</v>
      </c>
      <c r="AK47" s="101">
        <v>85.8333333333333</v>
      </c>
      <c r="AL47" s="101">
        <v>85.8333333333333</v>
      </c>
      <c r="AM47" s="101">
        <v>85.8333333333333</v>
      </c>
      <c r="AN47" s="101">
        <v>85.8333333333333</v>
      </c>
      <c r="AO47" s="101">
        <v>85.8333333333333</v>
      </c>
      <c r="AP47" s="101">
        <v>85.8333333333333</v>
      </c>
      <c r="AQ47" s="101">
        <v>1030</v>
      </c>
      <c r="AR47" s="102">
        <f t="shared" si="8"/>
        <v>0</v>
      </c>
      <c r="AS47" s="101">
        <v>85.8333333333333</v>
      </c>
      <c r="AT47" s="101">
        <v>85.8333333333333</v>
      </c>
      <c r="AU47" s="101">
        <v>85.8333333333333</v>
      </c>
      <c r="AV47" s="101">
        <v>85.8333333333333</v>
      </c>
      <c r="AW47" s="101">
        <v>85.8333333333333</v>
      </c>
      <c r="AX47" s="101">
        <v>85.8333333333333</v>
      </c>
      <c r="AY47" s="101">
        <v>85.8333333333333</v>
      </c>
      <c r="AZ47" s="101">
        <v>85.8333333333333</v>
      </c>
      <c r="BA47" s="101">
        <v>85.8333333333333</v>
      </c>
      <c r="BB47" s="101">
        <v>85.8333333333333</v>
      </c>
      <c r="BC47" s="101">
        <v>85.8333333333333</v>
      </c>
      <c r="BD47" s="101">
        <v>85.8333333333333</v>
      </c>
      <c r="BE47" s="101">
        <v>1030</v>
      </c>
      <c r="BF47" s="102">
        <f t="shared" si="9"/>
        <v>0</v>
      </c>
      <c r="BG47" s="101">
        <v>85.8333333333333</v>
      </c>
      <c r="BH47" s="101">
        <v>85.8333333333333</v>
      </c>
      <c r="BI47" s="101">
        <v>85.8333333333333</v>
      </c>
      <c r="BJ47" s="101">
        <v>85.8333333333333</v>
      </c>
      <c r="BK47" s="101">
        <v>85.8333333333333</v>
      </c>
      <c r="BL47" s="101">
        <v>85.8333333333333</v>
      </c>
      <c r="BM47" s="101">
        <v>85.8333333333333</v>
      </c>
      <c r="BN47" s="101">
        <v>85.8333333333333</v>
      </c>
      <c r="BO47" s="101">
        <v>85.8333333333333</v>
      </c>
      <c r="BP47" s="101">
        <v>85.8333333333333</v>
      </c>
      <c r="BQ47" s="101">
        <v>85.8333333333333</v>
      </c>
      <c r="BR47" s="101">
        <v>85.8333333333333</v>
      </c>
      <c r="BS47" s="101">
        <v>1030</v>
      </c>
      <c r="BT47" s="102">
        <f t="shared" si="10"/>
        <v>0</v>
      </c>
      <c r="BU47" s="101">
        <v>85.8333333333333</v>
      </c>
      <c r="BV47" s="101">
        <v>85.8333333333333</v>
      </c>
      <c r="BW47" s="101">
        <v>85.8333333333333</v>
      </c>
      <c r="BX47" s="101">
        <v>85.8333333333333</v>
      </c>
      <c r="BY47" s="101">
        <v>85.8333333333333</v>
      </c>
      <c r="BZ47" s="101">
        <v>85.8333333333333</v>
      </c>
      <c r="CA47" s="101">
        <v>85.8333333333333</v>
      </c>
      <c r="CB47" s="101">
        <v>85.8333333333333</v>
      </c>
      <c r="CC47" s="101">
        <v>85.8333333333333</v>
      </c>
      <c r="CD47" s="101">
        <v>85.8333333333333</v>
      </c>
      <c r="CE47" s="101">
        <v>85.8333333333333</v>
      </c>
      <c r="CF47" s="101">
        <v>85.8333333333333</v>
      </c>
      <c r="CG47" s="101">
        <v>1030</v>
      </c>
      <c r="CH47" s="102">
        <f t="shared" si="11"/>
        <v>0</v>
      </c>
    </row>
    <row r="48" spans="1:86" ht="12" hidden="1" customHeight="1" outlineLevel="1" x14ac:dyDescent="0.3">
      <c r="A48" s="103">
        <v>43990.124000000003</v>
      </c>
      <c r="B48" s="2" t="s">
        <v>110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>
        <v>0</v>
      </c>
      <c r="P48" s="102">
        <f t="shared" si="6"/>
        <v>0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>
        <v>0</v>
      </c>
      <c r="AD48" s="102">
        <f t="shared" si="7"/>
        <v>0</v>
      </c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>
        <v>0</v>
      </c>
      <c r="AR48" s="102">
        <f t="shared" si="8"/>
        <v>0</v>
      </c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>
        <v>0</v>
      </c>
      <c r="BF48" s="102">
        <f t="shared" si="9"/>
        <v>0</v>
      </c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>
        <v>0</v>
      </c>
      <c r="BT48" s="102">
        <f t="shared" si="10"/>
        <v>0</v>
      </c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>
        <v>0</v>
      </c>
      <c r="CH48" s="102">
        <f t="shared" si="11"/>
        <v>0</v>
      </c>
    </row>
    <row r="49" spans="1:86" ht="12" hidden="1" customHeight="1" outlineLevel="1" x14ac:dyDescent="0.3">
      <c r="A49" s="103">
        <v>43990.125</v>
      </c>
      <c r="B49" s="2" t="s">
        <v>111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>
        <v>0</v>
      </c>
      <c r="P49" s="102">
        <f t="shared" si="6"/>
        <v>0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>
        <v>0</v>
      </c>
      <c r="AD49" s="102">
        <f t="shared" si="7"/>
        <v>0</v>
      </c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>
        <v>0</v>
      </c>
      <c r="AR49" s="102">
        <f t="shared" si="8"/>
        <v>0</v>
      </c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>
        <v>0</v>
      </c>
      <c r="BF49" s="102">
        <f t="shared" si="9"/>
        <v>0</v>
      </c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>
        <v>0</v>
      </c>
      <c r="BT49" s="102">
        <f t="shared" si="10"/>
        <v>0</v>
      </c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>
        <v>0</v>
      </c>
      <c r="CH49" s="102">
        <f t="shared" si="11"/>
        <v>0</v>
      </c>
    </row>
    <row r="50" spans="1:86" ht="12" hidden="1" customHeight="1" outlineLevel="1" x14ac:dyDescent="0.3">
      <c r="A50" s="103">
        <v>43990.13</v>
      </c>
      <c r="B50" s="2" t="s">
        <v>112</v>
      </c>
      <c r="C50" s="101">
        <v>0</v>
      </c>
      <c r="D50" s="101">
        <v>0</v>
      </c>
      <c r="E50" s="101">
        <v>0</v>
      </c>
      <c r="F50" s="101">
        <v>0</v>
      </c>
      <c r="G50" s="101">
        <v>0</v>
      </c>
      <c r="H50" s="101">
        <v>0</v>
      </c>
      <c r="I50" s="101">
        <v>0</v>
      </c>
      <c r="J50" s="101">
        <v>0</v>
      </c>
      <c r="K50" s="101">
        <v>0</v>
      </c>
      <c r="L50" s="101">
        <v>0</v>
      </c>
      <c r="M50" s="101">
        <v>0</v>
      </c>
      <c r="N50" s="101">
        <v>0</v>
      </c>
      <c r="O50" s="101">
        <v>0</v>
      </c>
      <c r="P50" s="102">
        <f t="shared" si="6"/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101">
        <v>0</v>
      </c>
      <c r="X50" s="101">
        <v>0</v>
      </c>
      <c r="Y50" s="101">
        <v>0</v>
      </c>
      <c r="Z50" s="101">
        <v>0</v>
      </c>
      <c r="AA50" s="101">
        <v>0</v>
      </c>
      <c r="AB50" s="101">
        <v>0</v>
      </c>
      <c r="AC50" s="101">
        <v>0</v>
      </c>
      <c r="AD50" s="102">
        <f t="shared" si="7"/>
        <v>0</v>
      </c>
      <c r="AE50" s="101">
        <v>0</v>
      </c>
      <c r="AF50" s="101">
        <v>0</v>
      </c>
      <c r="AG50" s="101">
        <v>0</v>
      </c>
      <c r="AH50" s="101">
        <v>0</v>
      </c>
      <c r="AI50" s="101">
        <v>0</v>
      </c>
      <c r="AJ50" s="101">
        <v>0</v>
      </c>
      <c r="AK50" s="101">
        <v>0</v>
      </c>
      <c r="AL50" s="101">
        <v>0</v>
      </c>
      <c r="AM50" s="101">
        <v>0</v>
      </c>
      <c r="AN50" s="101">
        <v>0</v>
      </c>
      <c r="AO50" s="101">
        <v>0</v>
      </c>
      <c r="AP50" s="101">
        <v>0</v>
      </c>
      <c r="AQ50" s="101">
        <v>0</v>
      </c>
      <c r="AR50" s="102">
        <f t="shared" si="8"/>
        <v>0</v>
      </c>
      <c r="AS50" s="101">
        <v>0</v>
      </c>
      <c r="AT50" s="101">
        <v>0</v>
      </c>
      <c r="AU50" s="101">
        <v>0</v>
      </c>
      <c r="AV50" s="101">
        <v>0</v>
      </c>
      <c r="AW50" s="101">
        <v>0</v>
      </c>
      <c r="AX50" s="101">
        <v>0</v>
      </c>
      <c r="AY50" s="101">
        <v>0</v>
      </c>
      <c r="AZ50" s="101">
        <v>0</v>
      </c>
      <c r="BA50" s="101">
        <v>0</v>
      </c>
      <c r="BB50" s="101">
        <v>0</v>
      </c>
      <c r="BC50" s="101">
        <v>0</v>
      </c>
      <c r="BD50" s="101">
        <v>0</v>
      </c>
      <c r="BE50" s="101">
        <v>0</v>
      </c>
      <c r="BF50" s="102">
        <f t="shared" si="9"/>
        <v>0</v>
      </c>
      <c r="BG50" s="101">
        <v>0</v>
      </c>
      <c r="BH50" s="101">
        <v>0</v>
      </c>
      <c r="BI50" s="101">
        <v>0</v>
      </c>
      <c r="BJ50" s="101">
        <v>0</v>
      </c>
      <c r="BK50" s="101">
        <v>0</v>
      </c>
      <c r="BL50" s="101">
        <v>0</v>
      </c>
      <c r="BM50" s="101">
        <v>0</v>
      </c>
      <c r="BN50" s="101">
        <v>0</v>
      </c>
      <c r="BO50" s="101">
        <v>0</v>
      </c>
      <c r="BP50" s="101">
        <v>0</v>
      </c>
      <c r="BQ50" s="101">
        <v>0</v>
      </c>
      <c r="BR50" s="101">
        <v>0</v>
      </c>
      <c r="BS50" s="101">
        <v>0</v>
      </c>
      <c r="BT50" s="102">
        <f t="shared" si="10"/>
        <v>0</v>
      </c>
      <c r="BU50" s="101">
        <v>0</v>
      </c>
      <c r="BV50" s="101">
        <v>0</v>
      </c>
      <c r="BW50" s="101">
        <v>0</v>
      </c>
      <c r="BX50" s="101">
        <v>0</v>
      </c>
      <c r="BY50" s="101">
        <v>0</v>
      </c>
      <c r="BZ50" s="101">
        <v>0</v>
      </c>
      <c r="CA50" s="101">
        <v>0</v>
      </c>
      <c r="CB50" s="101">
        <v>0</v>
      </c>
      <c r="CC50" s="101">
        <v>0</v>
      </c>
      <c r="CD50" s="101">
        <v>0</v>
      </c>
      <c r="CE50" s="101">
        <v>0</v>
      </c>
      <c r="CF50" s="101">
        <v>0</v>
      </c>
      <c r="CG50" s="101">
        <v>0</v>
      </c>
      <c r="CH50" s="102">
        <f t="shared" si="11"/>
        <v>0</v>
      </c>
    </row>
    <row r="51" spans="1:86" ht="12" hidden="1" customHeight="1" outlineLevel="1" x14ac:dyDescent="0.3">
      <c r="A51" s="103">
        <v>43990.131999999998</v>
      </c>
      <c r="B51" s="2" t="s">
        <v>113</v>
      </c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>
        <v>0</v>
      </c>
      <c r="P51" s="102">
        <f t="shared" si="6"/>
        <v>0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>
        <v>0</v>
      </c>
      <c r="AD51" s="102">
        <f t="shared" si="7"/>
        <v>0</v>
      </c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>
        <v>0</v>
      </c>
      <c r="AR51" s="102">
        <f t="shared" si="8"/>
        <v>0</v>
      </c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>
        <v>0</v>
      </c>
      <c r="BF51" s="102">
        <f t="shared" si="9"/>
        <v>0</v>
      </c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>
        <v>0</v>
      </c>
      <c r="BT51" s="102">
        <f t="shared" si="10"/>
        <v>0</v>
      </c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>
        <v>0</v>
      </c>
      <c r="CH51" s="102">
        <f t="shared" si="11"/>
        <v>0</v>
      </c>
    </row>
    <row r="52" spans="1:86" ht="12" hidden="1" customHeight="1" outlineLevel="1" x14ac:dyDescent="0.3">
      <c r="A52" s="103">
        <v>43990.133000000002</v>
      </c>
      <c r="B52" s="2" t="s">
        <v>114</v>
      </c>
      <c r="C52" s="101">
        <v>0</v>
      </c>
      <c r="D52" s="101">
        <v>0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2">
        <f t="shared" si="6"/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101">
        <v>0</v>
      </c>
      <c r="X52" s="101">
        <v>0</v>
      </c>
      <c r="Y52" s="101">
        <v>0</v>
      </c>
      <c r="Z52" s="101">
        <v>0</v>
      </c>
      <c r="AA52" s="101">
        <v>0</v>
      </c>
      <c r="AB52" s="101">
        <v>0</v>
      </c>
      <c r="AC52" s="101">
        <v>0</v>
      </c>
      <c r="AD52" s="102">
        <f t="shared" si="7"/>
        <v>0</v>
      </c>
      <c r="AE52" s="101">
        <v>0</v>
      </c>
      <c r="AF52" s="101">
        <v>0</v>
      </c>
      <c r="AG52" s="101">
        <v>0</v>
      </c>
      <c r="AH52" s="101">
        <v>0</v>
      </c>
      <c r="AI52" s="101">
        <v>0</v>
      </c>
      <c r="AJ52" s="101">
        <v>0</v>
      </c>
      <c r="AK52" s="101">
        <v>0</v>
      </c>
      <c r="AL52" s="101">
        <v>0</v>
      </c>
      <c r="AM52" s="101">
        <v>0</v>
      </c>
      <c r="AN52" s="101">
        <v>0</v>
      </c>
      <c r="AO52" s="101">
        <v>0</v>
      </c>
      <c r="AP52" s="101">
        <v>0</v>
      </c>
      <c r="AQ52" s="101">
        <v>0</v>
      </c>
      <c r="AR52" s="102">
        <f t="shared" si="8"/>
        <v>0</v>
      </c>
      <c r="AS52" s="101">
        <v>0</v>
      </c>
      <c r="AT52" s="101">
        <v>0</v>
      </c>
      <c r="AU52" s="101">
        <v>0</v>
      </c>
      <c r="AV52" s="101">
        <v>0</v>
      </c>
      <c r="AW52" s="101">
        <v>0</v>
      </c>
      <c r="AX52" s="101">
        <v>0</v>
      </c>
      <c r="AY52" s="101">
        <v>0</v>
      </c>
      <c r="AZ52" s="101">
        <v>0</v>
      </c>
      <c r="BA52" s="101">
        <v>0</v>
      </c>
      <c r="BB52" s="101">
        <v>0</v>
      </c>
      <c r="BC52" s="101">
        <v>0</v>
      </c>
      <c r="BD52" s="101">
        <v>0</v>
      </c>
      <c r="BE52" s="101">
        <v>0</v>
      </c>
      <c r="BF52" s="102">
        <f t="shared" si="9"/>
        <v>0</v>
      </c>
      <c r="BG52" s="101">
        <v>0</v>
      </c>
      <c r="BH52" s="101">
        <v>0</v>
      </c>
      <c r="BI52" s="101">
        <v>0</v>
      </c>
      <c r="BJ52" s="101">
        <v>0</v>
      </c>
      <c r="BK52" s="101">
        <v>0</v>
      </c>
      <c r="BL52" s="101">
        <v>0</v>
      </c>
      <c r="BM52" s="101">
        <v>0</v>
      </c>
      <c r="BN52" s="101">
        <v>0</v>
      </c>
      <c r="BO52" s="101">
        <v>0</v>
      </c>
      <c r="BP52" s="101">
        <v>0</v>
      </c>
      <c r="BQ52" s="101">
        <v>0</v>
      </c>
      <c r="BR52" s="101">
        <v>0</v>
      </c>
      <c r="BS52" s="101">
        <v>0</v>
      </c>
      <c r="BT52" s="102">
        <f t="shared" si="10"/>
        <v>0</v>
      </c>
      <c r="BU52" s="101">
        <v>0</v>
      </c>
      <c r="BV52" s="101">
        <v>0</v>
      </c>
      <c r="BW52" s="101">
        <v>0</v>
      </c>
      <c r="BX52" s="101">
        <v>0</v>
      </c>
      <c r="BY52" s="101">
        <v>0</v>
      </c>
      <c r="BZ52" s="101">
        <v>0</v>
      </c>
      <c r="CA52" s="101">
        <v>0</v>
      </c>
      <c r="CB52" s="101">
        <v>0</v>
      </c>
      <c r="CC52" s="101">
        <v>0</v>
      </c>
      <c r="CD52" s="101">
        <v>0</v>
      </c>
      <c r="CE52" s="101">
        <v>0</v>
      </c>
      <c r="CF52" s="101">
        <v>0</v>
      </c>
      <c r="CG52" s="101">
        <v>0</v>
      </c>
      <c r="CH52" s="102">
        <f t="shared" si="11"/>
        <v>0</v>
      </c>
    </row>
    <row r="53" spans="1:86" ht="12" hidden="1" customHeight="1" outlineLevel="1" x14ac:dyDescent="0.3">
      <c r="A53" s="103">
        <v>43990.133999999998</v>
      </c>
      <c r="B53" s="2" t="s">
        <v>115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2">
        <f t="shared" si="6"/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  <c r="X53" s="101">
        <v>0</v>
      </c>
      <c r="Y53" s="101">
        <v>0</v>
      </c>
      <c r="Z53" s="101">
        <v>0</v>
      </c>
      <c r="AA53" s="101">
        <v>0</v>
      </c>
      <c r="AB53" s="101">
        <v>0</v>
      </c>
      <c r="AC53" s="101">
        <v>0</v>
      </c>
      <c r="AD53" s="102">
        <f t="shared" si="7"/>
        <v>0</v>
      </c>
      <c r="AE53" s="101">
        <v>0</v>
      </c>
      <c r="AF53" s="101">
        <v>0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2">
        <f t="shared" si="8"/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2">
        <f t="shared" si="9"/>
        <v>0</v>
      </c>
      <c r="BG53" s="101">
        <v>0</v>
      </c>
      <c r="BH53" s="101">
        <v>0</v>
      </c>
      <c r="BI53" s="101">
        <v>0</v>
      </c>
      <c r="BJ53" s="101">
        <v>0</v>
      </c>
      <c r="BK53" s="101"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2">
        <f t="shared" si="10"/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2">
        <f t="shared" si="11"/>
        <v>0</v>
      </c>
    </row>
    <row r="54" spans="1:86" ht="12" hidden="1" customHeight="1" outlineLevel="1" x14ac:dyDescent="0.3">
      <c r="A54" s="103">
        <v>43990.135000000002</v>
      </c>
      <c r="B54" s="2" t="s">
        <v>116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2">
        <f t="shared" si="6"/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101">
        <v>0</v>
      </c>
      <c r="X54" s="101">
        <v>0</v>
      </c>
      <c r="Y54" s="101">
        <v>0</v>
      </c>
      <c r="Z54" s="101">
        <v>0</v>
      </c>
      <c r="AA54" s="101">
        <v>0</v>
      </c>
      <c r="AB54" s="101">
        <v>0</v>
      </c>
      <c r="AC54" s="101">
        <v>0</v>
      </c>
      <c r="AD54" s="102">
        <f t="shared" si="7"/>
        <v>0</v>
      </c>
      <c r="AE54" s="101">
        <v>0</v>
      </c>
      <c r="AF54" s="101">
        <v>0</v>
      </c>
      <c r="AG54" s="101">
        <v>0</v>
      </c>
      <c r="AH54" s="101">
        <v>0</v>
      </c>
      <c r="AI54" s="101">
        <v>0</v>
      </c>
      <c r="AJ54" s="101">
        <v>0</v>
      </c>
      <c r="AK54" s="101">
        <v>0</v>
      </c>
      <c r="AL54" s="101">
        <v>0</v>
      </c>
      <c r="AM54" s="101">
        <v>0</v>
      </c>
      <c r="AN54" s="101">
        <v>0</v>
      </c>
      <c r="AO54" s="101">
        <v>0</v>
      </c>
      <c r="AP54" s="101">
        <v>0</v>
      </c>
      <c r="AQ54" s="101">
        <v>0</v>
      </c>
      <c r="AR54" s="102">
        <f t="shared" si="8"/>
        <v>0</v>
      </c>
      <c r="AS54" s="101">
        <v>0</v>
      </c>
      <c r="AT54" s="101">
        <v>0</v>
      </c>
      <c r="AU54" s="101">
        <v>0</v>
      </c>
      <c r="AV54" s="101">
        <v>0</v>
      </c>
      <c r="AW54" s="101">
        <v>0</v>
      </c>
      <c r="AX54" s="101">
        <v>0</v>
      </c>
      <c r="AY54" s="101">
        <v>0</v>
      </c>
      <c r="AZ54" s="101">
        <v>0</v>
      </c>
      <c r="BA54" s="101">
        <v>0</v>
      </c>
      <c r="BB54" s="101">
        <v>0</v>
      </c>
      <c r="BC54" s="101">
        <v>0</v>
      </c>
      <c r="BD54" s="101">
        <v>0</v>
      </c>
      <c r="BE54" s="101">
        <v>0</v>
      </c>
      <c r="BF54" s="102">
        <f t="shared" si="9"/>
        <v>0</v>
      </c>
      <c r="BG54" s="101">
        <v>0</v>
      </c>
      <c r="BH54" s="101">
        <v>0</v>
      </c>
      <c r="BI54" s="101">
        <v>0</v>
      </c>
      <c r="BJ54" s="101">
        <v>0</v>
      </c>
      <c r="BK54" s="101">
        <v>0</v>
      </c>
      <c r="BL54" s="101">
        <v>0</v>
      </c>
      <c r="BM54" s="101">
        <v>0</v>
      </c>
      <c r="BN54" s="101">
        <v>0</v>
      </c>
      <c r="BO54" s="101">
        <v>0</v>
      </c>
      <c r="BP54" s="101">
        <v>0</v>
      </c>
      <c r="BQ54" s="101">
        <v>0</v>
      </c>
      <c r="BR54" s="101">
        <v>0</v>
      </c>
      <c r="BS54" s="101">
        <v>0</v>
      </c>
      <c r="BT54" s="102">
        <f t="shared" si="10"/>
        <v>0</v>
      </c>
      <c r="BU54" s="101">
        <v>0</v>
      </c>
      <c r="BV54" s="101">
        <v>0</v>
      </c>
      <c r="BW54" s="101">
        <v>0</v>
      </c>
      <c r="BX54" s="101">
        <v>0</v>
      </c>
      <c r="BY54" s="101">
        <v>0</v>
      </c>
      <c r="BZ54" s="101">
        <v>0</v>
      </c>
      <c r="CA54" s="101">
        <v>0</v>
      </c>
      <c r="CB54" s="101">
        <v>0</v>
      </c>
      <c r="CC54" s="101">
        <v>0</v>
      </c>
      <c r="CD54" s="101">
        <v>0</v>
      </c>
      <c r="CE54" s="101">
        <v>0</v>
      </c>
      <c r="CF54" s="101">
        <v>0</v>
      </c>
      <c r="CG54" s="101">
        <v>0</v>
      </c>
      <c r="CH54" s="102">
        <f t="shared" si="11"/>
        <v>0</v>
      </c>
    </row>
    <row r="55" spans="1:86" ht="12" hidden="1" customHeight="1" outlineLevel="1" x14ac:dyDescent="0.3">
      <c r="A55" s="103">
        <v>43990.137999999999</v>
      </c>
      <c r="B55" s="2" t="s">
        <v>117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>
        <v>0</v>
      </c>
      <c r="P55" s="102">
        <f t="shared" si="6"/>
        <v>0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>
        <v>0</v>
      </c>
      <c r="AD55" s="102">
        <f t="shared" si="7"/>
        <v>0</v>
      </c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>
        <v>0</v>
      </c>
      <c r="AR55" s="102">
        <f t="shared" si="8"/>
        <v>0</v>
      </c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>
        <v>0</v>
      </c>
      <c r="BF55" s="102">
        <f t="shared" si="9"/>
        <v>0</v>
      </c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>
        <v>0</v>
      </c>
      <c r="BT55" s="102">
        <f t="shared" si="10"/>
        <v>0</v>
      </c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>
        <v>0</v>
      </c>
      <c r="CH55" s="102">
        <f t="shared" si="11"/>
        <v>0</v>
      </c>
    </row>
    <row r="56" spans="1:86" ht="12" hidden="1" customHeight="1" outlineLevel="1" x14ac:dyDescent="0.3">
      <c r="A56" s="103">
        <v>43990.14</v>
      </c>
      <c r="B56" s="2" t="s">
        <v>118</v>
      </c>
      <c r="C56" s="101">
        <v>0</v>
      </c>
      <c r="D56" s="101">
        <v>0</v>
      </c>
      <c r="E56" s="101">
        <v>0</v>
      </c>
      <c r="F56" s="101">
        <v>0</v>
      </c>
      <c r="G56" s="101">
        <v>0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01">
        <v>0</v>
      </c>
      <c r="O56" s="101">
        <v>0</v>
      </c>
      <c r="P56" s="102">
        <f t="shared" si="6"/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101">
        <v>0</v>
      </c>
      <c r="AA56" s="101">
        <v>0</v>
      </c>
      <c r="AB56" s="101">
        <v>0</v>
      </c>
      <c r="AC56" s="101">
        <v>0</v>
      </c>
      <c r="AD56" s="102">
        <f t="shared" si="7"/>
        <v>0</v>
      </c>
      <c r="AE56" s="101">
        <v>0</v>
      </c>
      <c r="AF56" s="101">
        <v>0</v>
      </c>
      <c r="AG56" s="101">
        <v>0</v>
      </c>
      <c r="AH56" s="101">
        <v>0</v>
      </c>
      <c r="AI56" s="101">
        <v>0</v>
      </c>
      <c r="AJ56" s="101">
        <v>0</v>
      </c>
      <c r="AK56" s="101">
        <v>0</v>
      </c>
      <c r="AL56" s="101">
        <v>0</v>
      </c>
      <c r="AM56" s="101">
        <v>0</v>
      </c>
      <c r="AN56" s="101">
        <v>0</v>
      </c>
      <c r="AO56" s="101">
        <v>0</v>
      </c>
      <c r="AP56" s="101">
        <v>0</v>
      </c>
      <c r="AQ56" s="101">
        <v>0</v>
      </c>
      <c r="AR56" s="102">
        <f t="shared" si="8"/>
        <v>0</v>
      </c>
      <c r="AS56" s="101">
        <v>0</v>
      </c>
      <c r="AT56" s="101">
        <v>0</v>
      </c>
      <c r="AU56" s="101">
        <v>0</v>
      </c>
      <c r="AV56" s="101">
        <v>0</v>
      </c>
      <c r="AW56" s="101">
        <v>0</v>
      </c>
      <c r="AX56" s="101">
        <v>0</v>
      </c>
      <c r="AY56" s="101">
        <v>0</v>
      </c>
      <c r="AZ56" s="101">
        <v>0</v>
      </c>
      <c r="BA56" s="101">
        <v>0</v>
      </c>
      <c r="BB56" s="101">
        <v>0</v>
      </c>
      <c r="BC56" s="101">
        <v>0</v>
      </c>
      <c r="BD56" s="101">
        <v>0</v>
      </c>
      <c r="BE56" s="101">
        <v>0</v>
      </c>
      <c r="BF56" s="102">
        <f t="shared" si="9"/>
        <v>0</v>
      </c>
      <c r="BG56" s="101">
        <v>0</v>
      </c>
      <c r="BH56" s="101">
        <v>0</v>
      </c>
      <c r="BI56" s="101">
        <v>0</v>
      </c>
      <c r="BJ56" s="101">
        <v>0</v>
      </c>
      <c r="BK56" s="101">
        <v>0</v>
      </c>
      <c r="BL56" s="101">
        <v>0</v>
      </c>
      <c r="BM56" s="101">
        <v>0</v>
      </c>
      <c r="BN56" s="101">
        <v>0</v>
      </c>
      <c r="BO56" s="101">
        <v>0</v>
      </c>
      <c r="BP56" s="101">
        <v>0</v>
      </c>
      <c r="BQ56" s="101">
        <v>0</v>
      </c>
      <c r="BR56" s="101">
        <v>0</v>
      </c>
      <c r="BS56" s="101">
        <v>0</v>
      </c>
      <c r="BT56" s="102">
        <f t="shared" si="10"/>
        <v>0</v>
      </c>
      <c r="BU56" s="101">
        <v>0</v>
      </c>
      <c r="BV56" s="101">
        <v>0</v>
      </c>
      <c r="BW56" s="101">
        <v>0</v>
      </c>
      <c r="BX56" s="101">
        <v>0</v>
      </c>
      <c r="BY56" s="101">
        <v>0</v>
      </c>
      <c r="BZ56" s="101">
        <v>0</v>
      </c>
      <c r="CA56" s="101">
        <v>0</v>
      </c>
      <c r="CB56" s="101">
        <v>0</v>
      </c>
      <c r="CC56" s="101">
        <v>0</v>
      </c>
      <c r="CD56" s="101">
        <v>0</v>
      </c>
      <c r="CE56" s="101">
        <v>0</v>
      </c>
      <c r="CF56" s="101">
        <v>0</v>
      </c>
      <c r="CG56" s="101">
        <v>0</v>
      </c>
      <c r="CH56" s="102">
        <f t="shared" si="11"/>
        <v>0</v>
      </c>
    </row>
    <row r="57" spans="1:86" ht="12" hidden="1" customHeight="1" outlineLevel="1" x14ac:dyDescent="0.3">
      <c r="A57" s="103">
        <v>43990.144</v>
      </c>
      <c r="B57" s="2" t="s">
        <v>119</v>
      </c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>
        <v>0</v>
      </c>
      <c r="P57" s="102">
        <f t="shared" si="6"/>
        <v>0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>
        <v>0</v>
      </c>
      <c r="AD57" s="102">
        <f t="shared" si="7"/>
        <v>0</v>
      </c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>
        <v>0</v>
      </c>
      <c r="AR57" s="102">
        <f t="shared" si="8"/>
        <v>0</v>
      </c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>
        <v>0</v>
      </c>
      <c r="BF57" s="102">
        <f t="shared" si="9"/>
        <v>0</v>
      </c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>
        <v>0</v>
      </c>
      <c r="BT57" s="102">
        <f t="shared" si="10"/>
        <v>0</v>
      </c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>
        <v>0</v>
      </c>
      <c r="CH57" s="102">
        <f t="shared" si="11"/>
        <v>0</v>
      </c>
    </row>
    <row r="58" spans="1:86" ht="12" hidden="1" customHeight="1" outlineLevel="1" x14ac:dyDescent="0.3">
      <c r="A58" s="103"/>
      <c r="B58" s="2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2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2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2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2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2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2"/>
    </row>
    <row r="59" spans="1:86" ht="12" customHeight="1" collapsed="1" x14ac:dyDescent="0.3">
      <c r="A59" s="104"/>
      <c r="B59" s="2" t="s">
        <v>19</v>
      </c>
      <c r="C59" s="101">
        <f t="shared" ref="C59:O59" si="12">SUM(C15:C58)</f>
        <v>0</v>
      </c>
      <c r="D59" s="101">
        <f t="shared" si="12"/>
        <v>0</v>
      </c>
      <c r="E59" s="101">
        <f t="shared" si="12"/>
        <v>0</v>
      </c>
      <c r="F59" s="101">
        <f t="shared" si="12"/>
        <v>710</v>
      </c>
      <c r="G59" s="101">
        <f t="shared" si="12"/>
        <v>0</v>
      </c>
      <c r="H59" s="101">
        <f t="shared" si="12"/>
        <v>0</v>
      </c>
      <c r="I59" s="101">
        <f t="shared" si="12"/>
        <v>15</v>
      </c>
      <c r="J59" s="101">
        <f t="shared" si="12"/>
        <v>83.15</v>
      </c>
      <c r="K59" s="101">
        <f t="shared" si="12"/>
        <v>0</v>
      </c>
      <c r="L59" s="101">
        <f t="shared" si="12"/>
        <v>0</v>
      </c>
      <c r="M59" s="101">
        <f t="shared" si="12"/>
        <v>0</v>
      </c>
      <c r="N59" s="101">
        <f t="shared" si="12"/>
        <v>4916.8500000000004</v>
      </c>
      <c r="O59" s="101">
        <f t="shared" si="12"/>
        <v>5725</v>
      </c>
      <c r="P59" s="102">
        <f>O59-SUM(C59:N59)</f>
        <v>0</v>
      </c>
      <c r="Q59" s="101">
        <f t="shared" ref="Q59:AC59" si="13">SUM(Q15:Q58)</f>
        <v>502.50000000000034</v>
      </c>
      <c r="R59" s="101">
        <f t="shared" si="13"/>
        <v>502.50000000000034</v>
      </c>
      <c r="S59" s="101">
        <f t="shared" si="13"/>
        <v>1161.9778285714283</v>
      </c>
      <c r="T59" s="101">
        <f t="shared" si="13"/>
        <v>1161.9778285714283</v>
      </c>
      <c r="U59" s="101">
        <f t="shared" si="13"/>
        <v>1161.9778285714283</v>
      </c>
      <c r="V59" s="101">
        <f t="shared" si="13"/>
        <v>1161.9778285714283</v>
      </c>
      <c r="W59" s="101">
        <f t="shared" si="13"/>
        <v>1161.9778285714283</v>
      </c>
      <c r="X59" s="101">
        <f t="shared" si="13"/>
        <v>1161.9778285714283</v>
      </c>
      <c r="Y59" s="101">
        <f t="shared" si="13"/>
        <v>1161.9778285714283</v>
      </c>
      <c r="Z59" s="101">
        <f t="shared" si="13"/>
        <v>1161.9778285714283</v>
      </c>
      <c r="AA59" s="101">
        <f t="shared" si="13"/>
        <v>1161.9778285714283</v>
      </c>
      <c r="AB59" s="101">
        <f t="shared" si="13"/>
        <v>1161.9778285714283</v>
      </c>
      <c r="AC59" s="101">
        <f t="shared" si="13"/>
        <v>12624.778285714281</v>
      </c>
      <c r="AD59" s="102">
        <f>AC59-SUM(Q59:AB59)</f>
        <v>0</v>
      </c>
      <c r="AE59" s="101">
        <f t="shared" ref="AE59:AQ59" si="14">SUM(AE15:AE58)</f>
        <v>502.50000000000034</v>
      </c>
      <c r="AF59" s="101">
        <f t="shared" si="14"/>
        <v>502.50000000000034</v>
      </c>
      <c r="AG59" s="101">
        <f t="shared" si="14"/>
        <v>1161.9778285714283</v>
      </c>
      <c r="AH59" s="101">
        <f t="shared" si="14"/>
        <v>1161.9778285714283</v>
      </c>
      <c r="AI59" s="101">
        <f t="shared" si="14"/>
        <v>1161.9778285714283</v>
      </c>
      <c r="AJ59" s="101">
        <f t="shared" si="14"/>
        <v>1161.9778285714283</v>
      </c>
      <c r="AK59" s="101">
        <f t="shared" si="14"/>
        <v>1161.9778285714283</v>
      </c>
      <c r="AL59" s="101">
        <f t="shared" si="14"/>
        <v>1161.9778285714283</v>
      </c>
      <c r="AM59" s="101">
        <f t="shared" si="14"/>
        <v>1161.9778285714283</v>
      </c>
      <c r="AN59" s="101">
        <f t="shared" si="14"/>
        <v>1161.9778285714283</v>
      </c>
      <c r="AO59" s="101">
        <f t="shared" si="14"/>
        <v>1161.9778285714283</v>
      </c>
      <c r="AP59" s="101">
        <f t="shared" si="14"/>
        <v>1161.9778285714283</v>
      </c>
      <c r="AQ59" s="101">
        <f t="shared" si="14"/>
        <v>12624.778285714281</v>
      </c>
      <c r="AR59" s="102">
        <f>AQ59-SUM(AE59:AP59)</f>
        <v>0</v>
      </c>
      <c r="AS59" s="101">
        <f t="shared" ref="AS59:BE59" si="15">SUM(AS15:AS58)</f>
        <v>502.50000000000034</v>
      </c>
      <c r="AT59" s="101">
        <f t="shared" si="15"/>
        <v>502.50000000000034</v>
      </c>
      <c r="AU59" s="101">
        <f t="shared" si="15"/>
        <v>1161.9778285714283</v>
      </c>
      <c r="AV59" s="101">
        <f t="shared" si="15"/>
        <v>1161.9778285714283</v>
      </c>
      <c r="AW59" s="101">
        <f t="shared" si="15"/>
        <v>1161.9778285714283</v>
      </c>
      <c r="AX59" s="101">
        <f t="shared" si="15"/>
        <v>1161.9778285714283</v>
      </c>
      <c r="AY59" s="101">
        <f t="shared" si="15"/>
        <v>1161.9778285714283</v>
      </c>
      <c r="AZ59" s="101">
        <f t="shared" si="15"/>
        <v>1161.9778285714283</v>
      </c>
      <c r="BA59" s="101">
        <f t="shared" si="15"/>
        <v>1161.9778285714283</v>
      </c>
      <c r="BB59" s="101">
        <f t="shared" si="15"/>
        <v>1161.9778285714283</v>
      </c>
      <c r="BC59" s="101">
        <f t="shared" si="15"/>
        <v>1161.9778285714283</v>
      </c>
      <c r="BD59" s="101">
        <f t="shared" si="15"/>
        <v>1161.9778285714283</v>
      </c>
      <c r="BE59" s="101">
        <f t="shared" si="15"/>
        <v>12624.778285714281</v>
      </c>
      <c r="BF59" s="102">
        <f>BE59-SUM(AS59:BD59)</f>
        <v>0</v>
      </c>
      <c r="BG59" s="101">
        <f t="shared" ref="BG59:BS59" si="16">SUM(BG15:BG58)</f>
        <v>502.50000000000034</v>
      </c>
      <c r="BH59" s="101">
        <f t="shared" si="16"/>
        <v>502.50000000000034</v>
      </c>
      <c r="BI59" s="101">
        <f t="shared" si="16"/>
        <v>1161.9778285714283</v>
      </c>
      <c r="BJ59" s="101">
        <f t="shared" si="16"/>
        <v>1161.9778285714283</v>
      </c>
      <c r="BK59" s="101">
        <f t="shared" si="16"/>
        <v>1161.9778285714283</v>
      </c>
      <c r="BL59" s="101">
        <f t="shared" si="16"/>
        <v>1161.9778285714283</v>
      </c>
      <c r="BM59" s="101">
        <f t="shared" si="16"/>
        <v>1161.9778285714283</v>
      </c>
      <c r="BN59" s="101">
        <f t="shared" si="16"/>
        <v>1161.9778285714283</v>
      </c>
      <c r="BO59" s="101">
        <f t="shared" si="16"/>
        <v>1161.9778285714283</v>
      </c>
      <c r="BP59" s="101">
        <f t="shared" si="16"/>
        <v>1161.9778285714283</v>
      </c>
      <c r="BQ59" s="101">
        <f t="shared" si="16"/>
        <v>1161.9778285714283</v>
      </c>
      <c r="BR59" s="101">
        <f t="shared" si="16"/>
        <v>1161.9778285714283</v>
      </c>
      <c r="BS59" s="101">
        <f t="shared" si="16"/>
        <v>12624.778285714281</v>
      </c>
      <c r="BT59" s="102">
        <f>BS59-SUM(BG59:BR59)</f>
        <v>0</v>
      </c>
      <c r="BU59" s="101">
        <f t="shared" ref="BU59:CG59" si="17">SUM(BU15:BU58)</f>
        <v>502.50000000000034</v>
      </c>
      <c r="BV59" s="101">
        <f t="shared" si="17"/>
        <v>502.50000000000034</v>
      </c>
      <c r="BW59" s="101">
        <f t="shared" si="17"/>
        <v>1161.9778285714283</v>
      </c>
      <c r="BX59" s="101">
        <f t="shared" si="17"/>
        <v>1161.9778285714283</v>
      </c>
      <c r="BY59" s="101">
        <f t="shared" si="17"/>
        <v>1161.9778285714283</v>
      </c>
      <c r="BZ59" s="101">
        <f t="shared" si="17"/>
        <v>1161.9778285714283</v>
      </c>
      <c r="CA59" s="101">
        <f t="shared" si="17"/>
        <v>1161.9778285714283</v>
      </c>
      <c r="CB59" s="101">
        <f t="shared" si="17"/>
        <v>1161.9778285714283</v>
      </c>
      <c r="CC59" s="101">
        <f t="shared" si="17"/>
        <v>1161.9778285714283</v>
      </c>
      <c r="CD59" s="101">
        <f t="shared" si="17"/>
        <v>1161.9778285714283</v>
      </c>
      <c r="CE59" s="101">
        <f t="shared" si="17"/>
        <v>1161.9778285714283</v>
      </c>
      <c r="CF59" s="101">
        <f t="shared" si="17"/>
        <v>1161.9778285714283</v>
      </c>
      <c r="CG59" s="101">
        <f t="shared" si="17"/>
        <v>12624.778285714281</v>
      </c>
      <c r="CH59" s="102">
        <f>CG59-SUM(BU59:CF59)</f>
        <v>0</v>
      </c>
    </row>
    <row r="60" spans="1:86" ht="12" hidden="1" customHeight="1" outlineLevel="1" x14ac:dyDescent="0.3">
      <c r="A60" s="104"/>
      <c r="B60" s="6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2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2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2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2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2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2"/>
    </row>
    <row r="61" spans="1:86" ht="12" hidden="1" customHeight="1" outlineLevel="1" x14ac:dyDescent="0.3">
      <c r="A61" s="74" t="s">
        <v>20</v>
      </c>
      <c r="B61" s="2"/>
      <c r="C61" s="101" t="s">
        <v>74</v>
      </c>
      <c r="D61" s="101" t="s">
        <v>74</v>
      </c>
      <c r="E61" s="101" t="s">
        <v>74</v>
      </c>
      <c r="F61" s="101" t="s">
        <v>74</v>
      </c>
      <c r="G61" s="101" t="s">
        <v>74</v>
      </c>
      <c r="H61" s="101" t="s">
        <v>74</v>
      </c>
      <c r="I61" s="101" t="s">
        <v>74</v>
      </c>
      <c r="J61" s="101" t="s">
        <v>74</v>
      </c>
      <c r="K61" s="101" t="s">
        <v>74</v>
      </c>
      <c r="L61" s="101" t="s">
        <v>74</v>
      </c>
      <c r="M61" s="101" t="s">
        <v>74</v>
      </c>
      <c r="N61" s="101" t="s">
        <v>74</v>
      </c>
      <c r="O61" s="101" t="s">
        <v>74</v>
      </c>
      <c r="P61" s="102" t="s">
        <v>74</v>
      </c>
      <c r="Q61" s="101" t="s">
        <v>74</v>
      </c>
      <c r="R61" s="101" t="s">
        <v>74</v>
      </c>
      <c r="S61" s="101" t="s">
        <v>74</v>
      </c>
      <c r="T61" s="101" t="s">
        <v>74</v>
      </c>
      <c r="U61" s="101" t="s">
        <v>74</v>
      </c>
      <c r="V61" s="101" t="s">
        <v>74</v>
      </c>
      <c r="W61" s="101" t="s">
        <v>74</v>
      </c>
      <c r="X61" s="101" t="s">
        <v>74</v>
      </c>
      <c r="Y61" s="101" t="s">
        <v>74</v>
      </c>
      <c r="Z61" s="101" t="s">
        <v>74</v>
      </c>
      <c r="AA61" s="101" t="s">
        <v>74</v>
      </c>
      <c r="AB61" s="101" t="s">
        <v>74</v>
      </c>
      <c r="AC61" s="101" t="s">
        <v>74</v>
      </c>
      <c r="AD61" s="102" t="s">
        <v>74</v>
      </c>
      <c r="AE61" s="101" t="s">
        <v>74</v>
      </c>
      <c r="AF61" s="101" t="s">
        <v>74</v>
      </c>
      <c r="AG61" s="101" t="s">
        <v>74</v>
      </c>
      <c r="AH61" s="101" t="s">
        <v>74</v>
      </c>
      <c r="AI61" s="101" t="s">
        <v>74</v>
      </c>
      <c r="AJ61" s="101" t="s">
        <v>74</v>
      </c>
      <c r="AK61" s="101" t="s">
        <v>74</v>
      </c>
      <c r="AL61" s="101" t="s">
        <v>74</v>
      </c>
      <c r="AM61" s="101" t="s">
        <v>74</v>
      </c>
      <c r="AN61" s="101" t="s">
        <v>74</v>
      </c>
      <c r="AO61" s="101" t="s">
        <v>74</v>
      </c>
      <c r="AP61" s="101" t="s">
        <v>74</v>
      </c>
      <c r="AQ61" s="101" t="s">
        <v>74</v>
      </c>
      <c r="AR61" s="102" t="s">
        <v>74</v>
      </c>
      <c r="AS61" s="101" t="s">
        <v>74</v>
      </c>
      <c r="AT61" s="101" t="s">
        <v>74</v>
      </c>
      <c r="AU61" s="101" t="s">
        <v>74</v>
      </c>
      <c r="AV61" s="101" t="s">
        <v>74</v>
      </c>
      <c r="AW61" s="101" t="s">
        <v>74</v>
      </c>
      <c r="AX61" s="101" t="s">
        <v>74</v>
      </c>
      <c r="AY61" s="101" t="s">
        <v>74</v>
      </c>
      <c r="AZ61" s="101" t="s">
        <v>74</v>
      </c>
      <c r="BA61" s="101" t="s">
        <v>74</v>
      </c>
      <c r="BB61" s="101" t="s">
        <v>74</v>
      </c>
      <c r="BC61" s="101" t="s">
        <v>74</v>
      </c>
      <c r="BD61" s="101" t="s">
        <v>74</v>
      </c>
      <c r="BE61" s="101" t="s">
        <v>74</v>
      </c>
      <c r="BF61" s="102" t="s">
        <v>74</v>
      </c>
      <c r="BG61" s="101" t="s">
        <v>74</v>
      </c>
      <c r="BH61" s="101" t="s">
        <v>74</v>
      </c>
      <c r="BI61" s="101" t="s">
        <v>74</v>
      </c>
      <c r="BJ61" s="101" t="s">
        <v>74</v>
      </c>
      <c r="BK61" s="101" t="s">
        <v>74</v>
      </c>
      <c r="BL61" s="101" t="s">
        <v>74</v>
      </c>
      <c r="BM61" s="101" t="s">
        <v>74</v>
      </c>
      <c r="BN61" s="101" t="s">
        <v>74</v>
      </c>
      <c r="BO61" s="101" t="s">
        <v>74</v>
      </c>
      <c r="BP61" s="101" t="s">
        <v>74</v>
      </c>
      <c r="BQ61" s="101" t="s">
        <v>74</v>
      </c>
      <c r="BR61" s="101" t="s">
        <v>74</v>
      </c>
      <c r="BS61" s="101" t="s">
        <v>74</v>
      </c>
      <c r="BT61" s="102" t="s">
        <v>74</v>
      </c>
      <c r="BU61" s="101" t="s">
        <v>74</v>
      </c>
      <c r="BV61" s="101" t="s">
        <v>74</v>
      </c>
      <c r="BW61" s="101" t="s">
        <v>74</v>
      </c>
      <c r="BX61" s="101" t="s">
        <v>74</v>
      </c>
      <c r="BY61" s="101" t="s">
        <v>74</v>
      </c>
      <c r="BZ61" s="101" t="s">
        <v>74</v>
      </c>
      <c r="CA61" s="101" t="s">
        <v>74</v>
      </c>
      <c r="CB61" s="101" t="s">
        <v>74</v>
      </c>
      <c r="CC61" s="101" t="s">
        <v>74</v>
      </c>
      <c r="CD61" s="101" t="s">
        <v>74</v>
      </c>
      <c r="CE61" s="101" t="s">
        <v>74</v>
      </c>
      <c r="CF61" s="101" t="s">
        <v>74</v>
      </c>
      <c r="CG61" s="101" t="s">
        <v>74</v>
      </c>
      <c r="CH61" s="102" t="s">
        <v>74</v>
      </c>
    </row>
    <row r="62" spans="1:86" ht="12" hidden="1" customHeight="1" outlineLevel="1" x14ac:dyDescent="0.3">
      <c r="A62" s="103" t="s">
        <v>74</v>
      </c>
      <c r="B62" s="6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2">
        <f t="shared" ref="P62:P94" si="18">O62-SUM(C62:N62)</f>
        <v>0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2">
        <f t="shared" ref="AD62:AD94" si="19">AC62-SUM(Q62:AB62)</f>
        <v>0</v>
      </c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2">
        <f t="shared" ref="AR62:AR94" si="20">AQ62-SUM(AE62:AP62)</f>
        <v>0</v>
      </c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2">
        <f t="shared" ref="BF62:BF94" si="21">BE62-SUM(AS62:BD62)</f>
        <v>0</v>
      </c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2">
        <f t="shared" ref="BT62:BT94" si="22">BS62-SUM(BG62:BR62)</f>
        <v>0</v>
      </c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2">
        <f t="shared" ref="CH62:CH94" si="23">CG62-SUM(BU62:CF62)</f>
        <v>0</v>
      </c>
    </row>
    <row r="63" spans="1:86" ht="12" hidden="1" customHeight="1" outlineLevel="1" x14ac:dyDescent="0.3">
      <c r="A63" s="103">
        <v>44000</v>
      </c>
      <c r="B63" s="6" t="s">
        <v>20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2">
        <f t="shared" si="18"/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2">
        <f t="shared" si="19"/>
        <v>0</v>
      </c>
      <c r="AE63" s="101">
        <v>0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2">
        <f t="shared" si="20"/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2">
        <f t="shared" si="21"/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2">
        <f t="shared" si="22"/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2">
        <f t="shared" si="23"/>
        <v>0</v>
      </c>
    </row>
    <row r="64" spans="1:86" ht="12" hidden="1" customHeight="1" outlineLevel="1" x14ac:dyDescent="0.3">
      <c r="A64" s="103">
        <v>44100</v>
      </c>
      <c r="B64" s="6" t="s">
        <v>121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0</v>
      </c>
      <c r="K64" s="101">
        <v>0</v>
      </c>
      <c r="L64" s="101">
        <v>0</v>
      </c>
      <c r="M64" s="101">
        <v>0</v>
      </c>
      <c r="N64" s="101">
        <v>0</v>
      </c>
      <c r="O64" s="101">
        <v>0</v>
      </c>
      <c r="P64" s="102">
        <f t="shared" si="18"/>
        <v>0</v>
      </c>
      <c r="Q64" s="101">
        <v>0</v>
      </c>
      <c r="R64" s="101">
        <v>0</v>
      </c>
      <c r="S64" s="101">
        <v>0</v>
      </c>
      <c r="T64" s="101">
        <v>0</v>
      </c>
      <c r="U64" s="101">
        <v>0</v>
      </c>
      <c r="V64" s="101">
        <v>0</v>
      </c>
      <c r="W64" s="101">
        <v>0</v>
      </c>
      <c r="X64" s="101">
        <v>0</v>
      </c>
      <c r="Y64" s="101">
        <v>0</v>
      </c>
      <c r="Z64" s="101">
        <v>0</v>
      </c>
      <c r="AA64" s="101">
        <v>0</v>
      </c>
      <c r="AB64" s="101">
        <v>0</v>
      </c>
      <c r="AC64" s="101">
        <v>0</v>
      </c>
      <c r="AD64" s="102">
        <f t="shared" si="19"/>
        <v>0</v>
      </c>
      <c r="AE64" s="101">
        <v>0</v>
      </c>
      <c r="AF64" s="101">
        <v>0</v>
      </c>
      <c r="AG64" s="101">
        <v>0</v>
      </c>
      <c r="AH64" s="101">
        <v>0</v>
      </c>
      <c r="AI64" s="101">
        <v>0</v>
      </c>
      <c r="AJ64" s="101">
        <v>0</v>
      </c>
      <c r="AK64" s="101">
        <v>0</v>
      </c>
      <c r="AL64" s="101">
        <v>0</v>
      </c>
      <c r="AM64" s="101">
        <v>0</v>
      </c>
      <c r="AN64" s="101">
        <v>0</v>
      </c>
      <c r="AO64" s="101">
        <v>0</v>
      </c>
      <c r="AP64" s="101">
        <v>0</v>
      </c>
      <c r="AQ64" s="101">
        <v>0</v>
      </c>
      <c r="AR64" s="102">
        <f t="shared" si="20"/>
        <v>0</v>
      </c>
      <c r="AS64" s="101">
        <v>0</v>
      </c>
      <c r="AT64" s="101">
        <v>0</v>
      </c>
      <c r="AU64" s="101">
        <v>0</v>
      </c>
      <c r="AV64" s="101">
        <v>0</v>
      </c>
      <c r="AW64" s="101">
        <v>0</v>
      </c>
      <c r="AX64" s="101">
        <v>0</v>
      </c>
      <c r="AY64" s="101">
        <v>0</v>
      </c>
      <c r="AZ64" s="101">
        <v>0</v>
      </c>
      <c r="BA64" s="101">
        <v>0</v>
      </c>
      <c r="BB64" s="101">
        <v>0</v>
      </c>
      <c r="BC64" s="101">
        <v>0</v>
      </c>
      <c r="BD64" s="101">
        <v>0</v>
      </c>
      <c r="BE64" s="101">
        <v>0</v>
      </c>
      <c r="BF64" s="102">
        <f t="shared" si="21"/>
        <v>0</v>
      </c>
      <c r="BG64" s="101">
        <v>0</v>
      </c>
      <c r="BH64" s="101">
        <v>0</v>
      </c>
      <c r="BI64" s="101">
        <v>0</v>
      </c>
      <c r="BJ64" s="101">
        <v>0</v>
      </c>
      <c r="BK64" s="101">
        <v>0</v>
      </c>
      <c r="BL64" s="101">
        <v>0</v>
      </c>
      <c r="BM64" s="101">
        <v>0</v>
      </c>
      <c r="BN64" s="101">
        <v>0</v>
      </c>
      <c r="BO64" s="101">
        <v>0</v>
      </c>
      <c r="BP64" s="101">
        <v>0</v>
      </c>
      <c r="BQ64" s="101">
        <v>0</v>
      </c>
      <c r="BR64" s="101">
        <v>0</v>
      </c>
      <c r="BS64" s="101">
        <v>0</v>
      </c>
      <c r="BT64" s="102">
        <f t="shared" si="22"/>
        <v>0</v>
      </c>
      <c r="BU64" s="101">
        <v>0</v>
      </c>
      <c r="BV64" s="101">
        <v>0</v>
      </c>
      <c r="BW64" s="101">
        <v>0</v>
      </c>
      <c r="BX64" s="101">
        <v>0</v>
      </c>
      <c r="BY64" s="101">
        <v>0</v>
      </c>
      <c r="BZ64" s="101">
        <v>0</v>
      </c>
      <c r="CA64" s="101">
        <v>0</v>
      </c>
      <c r="CB64" s="101">
        <v>0</v>
      </c>
      <c r="CC64" s="101">
        <v>0</v>
      </c>
      <c r="CD64" s="101">
        <v>0</v>
      </c>
      <c r="CE64" s="101">
        <v>0</v>
      </c>
      <c r="CF64" s="101">
        <v>0</v>
      </c>
      <c r="CG64" s="101">
        <v>0</v>
      </c>
      <c r="CH64" s="102">
        <f t="shared" si="23"/>
        <v>0</v>
      </c>
    </row>
    <row r="65" spans="1:86" ht="12" hidden="1" customHeight="1" outlineLevel="1" x14ac:dyDescent="0.3">
      <c r="A65" s="103">
        <v>44110</v>
      </c>
      <c r="B65" s="6" t="s">
        <v>122</v>
      </c>
      <c r="C65" s="101">
        <v>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2">
        <f t="shared" si="18"/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2">
        <f t="shared" si="19"/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2">
        <f t="shared" si="20"/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2">
        <f t="shared" si="21"/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2">
        <f t="shared" si="22"/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2">
        <f t="shared" si="23"/>
        <v>0</v>
      </c>
    </row>
    <row r="66" spans="1:86" ht="12" hidden="1" customHeight="1" outlineLevel="1" x14ac:dyDescent="0.3">
      <c r="A66" s="103">
        <v>44116</v>
      </c>
      <c r="B66" s="6" t="s">
        <v>123</v>
      </c>
      <c r="C66" s="101">
        <v>334.17</v>
      </c>
      <c r="D66" s="101">
        <v>327.51</v>
      </c>
      <c r="E66" s="101">
        <v>332.53</v>
      </c>
      <c r="F66" s="101">
        <v>436.51</v>
      </c>
      <c r="G66" s="101">
        <v>421.67</v>
      </c>
      <c r="H66" s="101">
        <v>450.76</v>
      </c>
      <c r="I66" s="101">
        <v>465.28</v>
      </c>
      <c r="J66" s="101">
        <v>450.25</v>
      </c>
      <c r="K66" s="101">
        <v>543.15</v>
      </c>
      <c r="L66" s="101">
        <v>551.71</v>
      </c>
      <c r="M66" s="101">
        <v>545.86</v>
      </c>
      <c r="N66" s="101">
        <v>490.6</v>
      </c>
      <c r="O66" s="101">
        <v>5350</v>
      </c>
      <c r="P66" s="102">
        <f t="shared" si="18"/>
        <v>0</v>
      </c>
      <c r="Q66" s="101">
        <v>445.83333333333297</v>
      </c>
      <c r="R66" s="101">
        <v>445.83333333333297</v>
      </c>
      <c r="S66" s="101">
        <v>445.83333333333297</v>
      </c>
      <c r="T66" s="101">
        <v>445.83333333333297</v>
      </c>
      <c r="U66" s="101">
        <v>445.83333333333297</v>
      </c>
      <c r="V66" s="101">
        <v>445.83333333333297</v>
      </c>
      <c r="W66" s="101">
        <v>445.83333333333297</v>
      </c>
      <c r="X66" s="101">
        <v>445.83333333333297</v>
      </c>
      <c r="Y66" s="101">
        <v>445.83333333333297</v>
      </c>
      <c r="Z66" s="101">
        <v>445.83333333333297</v>
      </c>
      <c r="AA66" s="101">
        <v>445.83333333333297</v>
      </c>
      <c r="AB66" s="101">
        <v>445.83333333333297</v>
      </c>
      <c r="AC66" s="101">
        <v>5350</v>
      </c>
      <c r="AD66" s="102">
        <f t="shared" si="19"/>
        <v>0</v>
      </c>
      <c r="AE66" s="101">
        <v>445.83333333333297</v>
      </c>
      <c r="AF66" s="101">
        <v>445.83333333333297</v>
      </c>
      <c r="AG66" s="101">
        <v>445.83333333333297</v>
      </c>
      <c r="AH66" s="101">
        <v>445.83333333333297</v>
      </c>
      <c r="AI66" s="101">
        <v>445.83333333333297</v>
      </c>
      <c r="AJ66" s="101">
        <v>445.83333333333297</v>
      </c>
      <c r="AK66" s="101">
        <v>445.83333333333297</v>
      </c>
      <c r="AL66" s="101">
        <v>445.83333333333297</v>
      </c>
      <c r="AM66" s="101">
        <v>445.83333333333297</v>
      </c>
      <c r="AN66" s="101">
        <v>445.83333333333297</v>
      </c>
      <c r="AO66" s="101">
        <v>445.83333333333297</v>
      </c>
      <c r="AP66" s="101">
        <v>445.83333333333297</v>
      </c>
      <c r="AQ66" s="101">
        <v>5350</v>
      </c>
      <c r="AR66" s="102">
        <f t="shared" si="20"/>
        <v>0</v>
      </c>
      <c r="AS66" s="101">
        <v>445.83333333333297</v>
      </c>
      <c r="AT66" s="101">
        <v>445.83333333333297</v>
      </c>
      <c r="AU66" s="101">
        <v>445.83333333333297</v>
      </c>
      <c r="AV66" s="101">
        <v>445.83333333333297</v>
      </c>
      <c r="AW66" s="101">
        <v>445.83333333333297</v>
      </c>
      <c r="AX66" s="101">
        <v>445.83333333333297</v>
      </c>
      <c r="AY66" s="101">
        <v>445.83333333333297</v>
      </c>
      <c r="AZ66" s="101">
        <v>445.83333333333297</v>
      </c>
      <c r="BA66" s="101">
        <v>445.83333333333297</v>
      </c>
      <c r="BB66" s="101">
        <v>445.83333333333297</v>
      </c>
      <c r="BC66" s="101">
        <v>445.83333333333297</v>
      </c>
      <c r="BD66" s="101">
        <v>445.83333333333297</v>
      </c>
      <c r="BE66" s="101">
        <v>5350</v>
      </c>
      <c r="BF66" s="102">
        <f t="shared" si="21"/>
        <v>0</v>
      </c>
      <c r="BG66" s="101">
        <v>445.83333333333297</v>
      </c>
      <c r="BH66" s="101">
        <v>445.83333333333297</v>
      </c>
      <c r="BI66" s="101">
        <v>445.83333333333297</v>
      </c>
      <c r="BJ66" s="101">
        <v>445.83333333333297</v>
      </c>
      <c r="BK66" s="101">
        <v>445.83333333333297</v>
      </c>
      <c r="BL66" s="101">
        <v>445.83333333333297</v>
      </c>
      <c r="BM66" s="101">
        <v>445.83333333333297</v>
      </c>
      <c r="BN66" s="101">
        <v>445.83333333333297</v>
      </c>
      <c r="BO66" s="101">
        <v>445.83333333333297</v>
      </c>
      <c r="BP66" s="101">
        <v>445.83333333333297</v>
      </c>
      <c r="BQ66" s="101">
        <v>445.83333333333297</v>
      </c>
      <c r="BR66" s="101">
        <v>445.83333333333297</v>
      </c>
      <c r="BS66" s="101">
        <v>5350</v>
      </c>
      <c r="BT66" s="102">
        <f t="shared" si="22"/>
        <v>0</v>
      </c>
      <c r="BU66" s="101">
        <v>445.83333333333297</v>
      </c>
      <c r="BV66" s="101">
        <v>445.83333333333297</v>
      </c>
      <c r="BW66" s="101">
        <v>445.83333333333297</v>
      </c>
      <c r="BX66" s="101">
        <v>445.83333333333297</v>
      </c>
      <c r="BY66" s="101">
        <v>445.83333333333297</v>
      </c>
      <c r="BZ66" s="101">
        <v>445.83333333333297</v>
      </c>
      <c r="CA66" s="101">
        <v>445.83333333333297</v>
      </c>
      <c r="CB66" s="101">
        <v>445.83333333333297</v>
      </c>
      <c r="CC66" s="101">
        <v>445.83333333333297</v>
      </c>
      <c r="CD66" s="101">
        <v>445.83333333333297</v>
      </c>
      <c r="CE66" s="101">
        <v>445.83333333333297</v>
      </c>
      <c r="CF66" s="101">
        <v>445.83333333333297</v>
      </c>
      <c r="CG66" s="101">
        <v>5350</v>
      </c>
      <c r="CH66" s="102">
        <f t="shared" si="23"/>
        <v>0</v>
      </c>
    </row>
    <row r="67" spans="1:86" ht="12" hidden="1" customHeight="1" outlineLevel="1" x14ac:dyDescent="0.3">
      <c r="A67" s="103">
        <v>44117</v>
      </c>
      <c r="B67" s="6" t="s">
        <v>125</v>
      </c>
      <c r="C67" s="101">
        <v>0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2">
        <f t="shared" si="18"/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2">
        <f t="shared" si="19"/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2">
        <f t="shared" si="20"/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2">
        <f t="shared" si="21"/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2">
        <f t="shared" si="22"/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2">
        <f t="shared" si="23"/>
        <v>0</v>
      </c>
    </row>
    <row r="68" spans="1:86" ht="12" hidden="1" customHeight="1" outlineLevel="1" x14ac:dyDescent="0.3">
      <c r="A68" s="103">
        <v>44118</v>
      </c>
      <c r="B68" s="6" t="s">
        <v>126</v>
      </c>
      <c r="C68" s="101">
        <v>0</v>
      </c>
      <c r="D68" s="101">
        <v>0</v>
      </c>
      <c r="E68" s="101">
        <v>0</v>
      </c>
      <c r="F68" s="101">
        <v>0</v>
      </c>
      <c r="G68" s="101">
        <v>0</v>
      </c>
      <c r="H68" s="101">
        <v>0</v>
      </c>
      <c r="I68" s="101">
        <v>0</v>
      </c>
      <c r="J68" s="101">
        <v>0</v>
      </c>
      <c r="K68" s="101">
        <v>0</v>
      </c>
      <c r="L68" s="101">
        <v>0</v>
      </c>
      <c r="M68" s="101">
        <v>0</v>
      </c>
      <c r="N68" s="101">
        <v>0</v>
      </c>
      <c r="O68" s="101">
        <v>0</v>
      </c>
      <c r="P68" s="102">
        <f t="shared" si="18"/>
        <v>0</v>
      </c>
      <c r="Q68" s="101">
        <v>0</v>
      </c>
      <c r="R68" s="101">
        <v>0</v>
      </c>
      <c r="S68" s="101">
        <v>0</v>
      </c>
      <c r="T68" s="101">
        <v>0</v>
      </c>
      <c r="U68" s="101">
        <v>0</v>
      </c>
      <c r="V68" s="101">
        <v>0</v>
      </c>
      <c r="W68" s="101">
        <v>0</v>
      </c>
      <c r="X68" s="101">
        <v>0</v>
      </c>
      <c r="Y68" s="101">
        <v>0</v>
      </c>
      <c r="Z68" s="101">
        <v>0</v>
      </c>
      <c r="AA68" s="101">
        <v>0</v>
      </c>
      <c r="AB68" s="101">
        <v>0</v>
      </c>
      <c r="AC68" s="101">
        <v>0</v>
      </c>
      <c r="AD68" s="102">
        <f t="shared" si="19"/>
        <v>0</v>
      </c>
      <c r="AE68" s="101">
        <v>0</v>
      </c>
      <c r="AF68" s="101">
        <v>0</v>
      </c>
      <c r="AG68" s="101">
        <v>0</v>
      </c>
      <c r="AH68" s="101">
        <v>0</v>
      </c>
      <c r="AI68" s="101">
        <v>0</v>
      </c>
      <c r="AJ68" s="101">
        <v>0</v>
      </c>
      <c r="AK68" s="101">
        <v>0</v>
      </c>
      <c r="AL68" s="101">
        <v>0</v>
      </c>
      <c r="AM68" s="101">
        <v>0</v>
      </c>
      <c r="AN68" s="101">
        <v>0</v>
      </c>
      <c r="AO68" s="101">
        <v>0</v>
      </c>
      <c r="AP68" s="101">
        <v>0</v>
      </c>
      <c r="AQ68" s="101">
        <v>0</v>
      </c>
      <c r="AR68" s="102">
        <f t="shared" si="20"/>
        <v>0</v>
      </c>
      <c r="AS68" s="101">
        <v>0</v>
      </c>
      <c r="AT68" s="101">
        <v>0</v>
      </c>
      <c r="AU68" s="101">
        <v>0</v>
      </c>
      <c r="AV68" s="101">
        <v>0</v>
      </c>
      <c r="AW68" s="101">
        <v>0</v>
      </c>
      <c r="AX68" s="101">
        <v>0</v>
      </c>
      <c r="AY68" s="101">
        <v>0</v>
      </c>
      <c r="AZ68" s="101">
        <v>0</v>
      </c>
      <c r="BA68" s="101">
        <v>0</v>
      </c>
      <c r="BB68" s="101">
        <v>0</v>
      </c>
      <c r="BC68" s="101">
        <v>0</v>
      </c>
      <c r="BD68" s="101">
        <v>0</v>
      </c>
      <c r="BE68" s="101">
        <v>0</v>
      </c>
      <c r="BF68" s="102">
        <f t="shared" si="21"/>
        <v>0</v>
      </c>
      <c r="BG68" s="101">
        <v>0</v>
      </c>
      <c r="BH68" s="101">
        <v>0</v>
      </c>
      <c r="BI68" s="101">
        <v>0</v>
      </c>
      <c r="BJ68" s="101">
        <v>0</v>
      </c>
      <c r="BK68" s="101">
        <v>0</v>
      </c>
      <c r="BL68" s="101">
        <v>0</v>
      </c>
      <c r="BM68" s="101">
        <v>0</v>
      </c>
      <c r="BN68" s="101">
        <v>0</v>
      </c>
      <c r="BO68" s="101">
        <v>0</v>
      </c>
      <c r="BP68" s="101">
        <v>0</v>
      </c>
      <c r="BQ68" s="101">
        <v>0</v>
      </c>
      <c r="BR68" s="101">
        <v>0</v>
      </c>
      <c r="BS68" s="101">
        <v>0</v>
      </c>
      <c r="BT68" s="102">
        <f t="shared" si="22"/>
        <v>0</v>
      </c>
      <c r="BU68" s="101">
        <v>0</v>
      </c>
      <c r="BV68" s="101">
        <v>0</v>
      </c>
      <c r="BW68" s="101">
        <v>0</v>
      </c>
      <c r="BX68" s="101">
        <v>0</v>
      </c>
      <c r="BY68" s="101">
        <v>0</v>
      </c>
      <c r="BZ68" s="101">
        <v>0</v>
      </c>
      <c r="CA68" s="101">
        <v>0</v>
      </c>
      <c r="CB68" s="101">
        <v>0</v>
      </c>
      <c r="CC68" s="101">
        <v>0</v>
      </c>
      <c r="CD68" s="101">
        <v>0</v>
      </c>
      <c r="CE68" s="101">
        <v>0</v>
      </c>
      <c r="CF68" s="101">
        <v>0</v>
      </c>
      <c r="CG68" s="101">
        <v>0</v>
      </c>
      <c r="CH68" s="102">
        <f t="shared" si="23"/>
        <v>0</v>
      </c>
    </row>
    <row r="69" spans="1:86" ht="12" hidden="1" customHeight="1" outlineLevel="1" x14ac:dyDescent="0.3">
      <c r="A69" s="103">
        <v>44120</v>
      </c>
      <c r="B69" s="6" t="s">
        <v>127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0</v>
      </c>
      <c r="M69" s="101">
        <v>0</v>
      </c>
      <c r="N69" s="101">
        <v>0</v>
      </c>
      <c r="O69" s="101">
        <v>0</v>
      </c>
      <c r="P69" s="102">
        <f t="shared" si="18"/>
        <v>0</v>
      </c>
      <c r="Q69" s="101">
        <v>0</v>
      </c>
      <c r="R69" s="101">
        <v>0</v>
      </c>
      <c r="S69" s="101">
        <v>0</v>
      </c>
      <c r="T69" s="101">
        <v>0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0</v>
      </c>
      <c r="AD69" s="102">
        <f t="shared" si="19"/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0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2">
        <f t="shared" si="20"/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2">
        <f t="shared" si="21"/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  <c r="BL69" s="101">
        <v>0</v>
      </c>
      <c r="BM69" s="101">
        <v>0</v>
      </c>
      <c r="BN69" s="101">
        <v>0</v>
      </c>
      <c r="BO69" s="101">
        <v>0</v>
      </c>
      <c r="BP69" s="101">
        <v>0</v>
      </c>
      <c r="BQ69" s="101">
        <v>0</v>
      </c>
      <c r="BR69" s="101">
        <v>0</v>
      </c>
      <c r="BS69" s="101">
        <v>0</v>
      </c>
      <c r="BT69" s="102">
        <f t="shared" si="22"/>
        <v>0</v>
      </c>
      <c r="BU69" s="101">
        <v>0</v>
      </c>
      <c r="BV69" s="101">
        <v>0</v>
      </c>
      <c r="BW69" s="101">
        <v>0</v>
      </c>
      <c r="BX69" s="101">
        <v>0</v>
      </c>
      <c r="BY69" s="101">
        <v>0</v>
      </c>
      <c r="BZ69" s="101">
        <v>0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2">
        <f t="shared" si="23"/>
        <v>0</v>
      </c>
    </row>
    <row r="70" spans="1:86" ht="12" hidden="1" customHeight="1" outlineLevel="1" x14ac:dyDescent="0.3">
      <c r="A70" s="103">
        <v>44130</v>
      </c>
      <c r="B70" s="6" t="s">
        <v>128</v>
      </c>
      <c r="C70" s="101">
        <v>0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2">
        <f t="shared" si="18"/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102">
        <f t="shared" si="19"/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101">
        <v>0</v>
      </c>
      <c r="AP70" s="101">
        <v>0</v>
      </c>
      <c r="AQ70" s="101">
        <v>0</v>
      </c>
      <c r="AR70" s="102">
        <f t="shared" si="20"/>
        <v>0</v>
      </c>
      <c r="AS70" s="101">
        <v>0</v>
      </c>
      <c r="AT70" s="101">
        <v>0</v>
      </c>
      <c r="AU70" s="101">
        <v>0</v>
      </c>
      <c r="AV70" s="101">
        <v>0</v>
      </c>
      <c r="AW70" s="101">
        <v>0</v>
      </c>
      <c r="AX70" s="101">
        <v>0</v>
      </c>
      <c r="AY70" s="101">
        <v>0</v>
      </c>
      <c r="AZ70" s="101">
        <v>0</v>
      </c>
      <c r="BA70" s="101">
        <v>0</v>
      </c>
      <c r="BB70" s="101">
        <v>0</v>
      </c>
      <c r="BC70" s="101">
        <v>0</v>
      </c>
      <c r="BD70" s="101">
        <v>0</v>
      </c>
      <c r="BE70" s="101">
        <v>0</v>
      </c>
      <c r="BF70" s="102">
        <f t="shared" si="21"/>
        <v>0</v>
      </c>
      <c r="BG70" s="101">
        <v>0</v>
      </c>
      <c r="BH70" s="101">
        <v>0</v>
      </c>
      <c r="BI70" s="101">
        <v>0</v>
      </c>
      <c r="BJ70" s="101">
        <v>0</v>
      </c>
      <c r="BK70" s="101">
        <v>0</v>
      </c>
      <c r="BL70" s="101">
        <v>0</v>
      </c>
      <c r="BM70" s="101">
        <v>0</v>
      </c>
      <c r="BN70" s="101">
        <v>0</v>
      </c>
      <c r="BO70" s="101">
        <v>0</v>
      </c>
      <c r="BP70" s="101">
        <v>0</v>
      </c>
      <c r="BQ70" s="101">
        <v>0</v>
      </c>
      <c r="BR70" s="101">
        <v>0</v>
      </c>
      <c r="BS70" s="101">
        <v>0</v>
      </c>
      <c r="BT70" s="102">
        <f t="shared" si="22"/>
        <v>0</v>
      </c>
      <c r="BU70" s="101">
        <v>0</v>
      </c>
      <c r="BV70" s="101">
        <v>0</v>
      </c>
      <c r="BW70" s="101">
        <v>0</v>
      </c>
      <c r="BX70" s="101">
        <v>0</v>
      </c>
      <c r="BY70" s="101">
        <v>0</v>
      </c>
      <c r="BZ70" s="101">
        <v>0</v>
      </c>
      <c r="CA70" s="101">
        <v>0</v>
      </c>
      <c r="CB70" s="101">
        <v>0</v>
      </c>
      <c r="CC70" s="101">
        <v>0</v>
      </c>
      <c r="CD70" s="101">
        <v>0</v>
      </c>
      <c r="CE70" s="101">
        <v>0</v>
      </c>
      <c r="CF70" s="101">
        <v>0</v>
      </c>
      <c r="CG70" s="101">
        <v>0</v>
      </c>
      <c r="CH70" s="102">
        <f t="shared" si="23"/>
        <v>0</v>
      </c>
    </row>
    <row r="71" spans="1:86" ht="12" hidden="1" customHeight="1" outlineLevel="1" x14ac:dyDescent="0.3">
      <c r="A71" s="103">
        <v>44146</v>
      </c>
      <c r="B71" s="6" t="s">
        <v>129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2">
        <f t="shared" si="18"/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2">
        <f t="shared" si="19"/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0</v>
      </c>
      <c r="AJ71" s="101">
        <v>0</v>
      </c>
      <c r="AK71" s="101">
        <v>0</v>
      </c>
      <c r="AL71" s="101">
        <v>0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2">
        <f t="shared" si="20"/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2">
        <f t="shared" si="21"/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  <c r="BL71" s="101">
        <v>0</v>
      </c>
      <c r="BM71" s="101">
        <v>0</v>
      </c>
      <c r="BN71" s="101">
        <v>0</v>
      </c>
      <c r="BO71" s="101">
        <v>0</v>
      </c>
      <c r="BP71" s="101">
        <v>0</v>
      </c>
      <c r="BQ71" s="101">
        <v>0</v>
      </c>
      <c r="BR71" s="101">
        <v>0</v>
      </c>
      <c r="BS71" s="101">
        <v>0</v>
      </c>
      <c r="BT71" s="102">
        <f t="shared" si="22"/>
        <v>0</v>
      </c>
      <c r="BU71" s="101">
        <v>0</v>
      </c>
      <c r="BV71" s="101">
        <v>0</v>
      </c>
      <c r="BW71" s="101">
        <v>0</v>
      </c>
      <c r="BX71" s="101">
        <v>0</v>
      </c>
      <c r="BY71" s="101">
        <v>0</v>
      </c>
      <c r="BZ71" s="101">
        <v>0</v>
      </c>
      <c r="CA71" s="101">
        <v>0</v>
      </c>
      <c r="CB71" s="101">
        <v>0</v>
      </c>
      <c r="CC71" s="101">
        <v>0</v>
      </c>
      <c r="CD71" s="101">
        <v>0</v>
      </c>
      <c r="CE71" s="101">
        <v>0</v>
      </c>
      <c r="CF71" s="101">
        <v>0</v>
      </c>
      <c r="CG71" s="101">
        <v>0</v>
      </c>
      <c r="CH71" s="102">
        <f t="shared" si="23"/>
        <v>0</v>
      </c>
    </row>
    <row r="72" spans="1:86" ht="12" hidden="1" customHeight="1" outlineLevel="1" x14ac:dyDescent="0.3">
      <c r="A72" s="103">
        <v>44170</v>
      </c>
      <c r="B72" s="6" t="s">
        <v>130</v>
      </c>
      <c r="C72" s="101">
        <v>0</v>
      </c>
      <c r="D72" s="101">
        <v>0</v>
      </c>
      <c r="E72" s="101">
        <v>0</v>
      </c>
      <c r="F72" s="101">
        <v>0</v>
      </c>
      <c r="G72" s="101">
        <v>0</v>
      </c>
      <c r="H72" s="101">
        <v>0</v>
      </c>
      <c r="I72" s="101">
        <v>0</v>
      </c>
      <c r="J72" s="101">
        <v>0</v>
      </c>
      <c r="K72" s="101">
        <v>333.33</v>
      </c>
      <c r="L72" s="101">
        <v>0</v>
      </c>
      <c r="M72" s="101">
        <v>0</v>
      </c>
      <c r="N72" s="101">
        <v>-3.5527136788005003E-14</v>
      </c>
      <c r="O72" s="101">
        <v>333.33</v>
      </c>
      <c r="P72" s="102">
        <f t="shared" si="18"/>
        <v>0</v>
      </c>
      <c r="Q72" s="101">
        <v>0</v>
      </c>
      <c r="R72" s="101">
        <v>0</v>
      </c>
      <c r="S72" s="101">
        <v>0</v>
      </c>
      <c r="T72" s="101">
        <v>0</v>
      </c>
      <c r="U72" s="101">
        <v>0</v>
      </c>
      <c r="V72" s="101">
        <v>0</v>
      </c>
      <c r="W72" s="101">
        <v>0</v>
      </c>
      <c r="X72" s="101">
        <v>0</v>
      </c>
      <c r="Y72" s="101">
        <v>0</v>
      </c>
      <c r="Z72" s="101">
        <v>0</v>
      </c>
      <c r="AA72" s="101">
        <v>0</v>
      </c>
      <c r="AB72" s="101">
        <v>0</v>
      </c>
      <c r="AC72" s="101">
        <v>0</v>
      </c>
      <c r="AD72" s="102">
        <f t="shared" si="19"/>
        <v>0</v>
      </c>
      <c r="AE72" s="101">
        <v>0</v>
      </c>
      <c r="AF72" s="101">
        <v>0</v>
      </c>
      <c r="AG72" s="101">
        <v>0</v>
      </c>
      <c r="AH72" s="101">
        <v>0</v>
      </c>
      <c r="AI72" s="101">
        <v>0</v>
      </c>
      <c r="AJ72" s="101">
        <v>0</v>
      </c>
      <c r="AK72" s="101">
        <v>0</v>
      </c>
      <c r="AL72" s="101">
        <v>0</v>
      </c>
      <c r="AM72" s="101">
        <v>0</v>
      </c>
      <c r="AN72" s="101">
        <v>0</v>
      </c>
      <c r="AO72" s="101">
        <v>0</v>
      </c>
      <c r="AP72" s="101">
        <v>0</v>
      </c>
      <c r="AQ72" s="101">
        <v>0</v>
      </c>
      <c r="AR72" s="102">
        <f t="shared" si="20"/>
        <v>0</v>
      </c>
      <c r="AS72" s="101">
        <v>0</v>
      </c>
      <c r="AT72" s="101">
        <v>0</v>
      </c>
      <c r="AU72" s="101">
        <v>0</v>
      </c>
      <c r="AV72" s="101">
        <v>0</v>
      </c>
      <c r="AW72" s="101">
        <v>0</v>
      </c>
      <c r="AX72" s="101">
        <v>0</v>
      </c>
      <c r="AY72" s="101">
        <v>0</v>
      </c>
      <c r="AZ72" s="101">
        <v>0</v>
      </c>
      <c r="BA72" s="101">
        <v>0</v>
      </c>
      <c r="BB72" s="101">
        <v>0</v>
      </c>
      <c r="BC72" s="101">
        <v>0</v>
      </c>
      <c r="BD72" s="101">
        <v>0</v>
      </c>
      <c r="BE72" s="101">
        <v>0</v>
      </c>
      <c r="BF72" s="102">
        <f t="shared" si="21"/>
        <v>0</v>
      </c>
      <c r="BG72" s="101">
        <v>0</v>
      </c>
      <c r="BH72" s="101">
        <v>0</v>
      </c>
      <c r="BI72" s="101">
        <v>0</v>
      </c>
      <c r="BJ72" s="101">
        <v>0</v>
      </c>
      <c r="BK72" s="101">
        <v>0</v>
      </c>
      <c r="BL72" s="101">
        <v>0</v>
      </c>
      <c r="BM72" s="101">
        <v>0</v>
      </c>
      <c r="BN72" s="101">
        <v>0</v>
      </c>
      <c r="BO72" s="101">
        <v>0</v>
      </c>
      <c r="BP72" s="101">
        <v>0</v>
      </c>
      <c r="BQ72" s="101">
        <v>0</v>
      </c>
      <c r="BR72" s="101">
        <v>0</v>
      </c>
      <c r="BS72" s="101">
        <v>0</v>
      </c>
      <c r="BT72" s="102">
        <f t="shared" si="22"/>
        <v>0</v>
      </c>
      <c r="BU72" s="101">
        <v>0</v>
      </c>
      <c r="BV72" s="101">
        <v>0</v>
      </c>
      <c r="BW72" s="101">
        <v>0</v>
      </c>
      <c r="BX72" s="101">
        <v>0</v>
      </c>
      <c r="BY72" s="101">
        <v>0</v>
      </c>
      <c r="BZ72" s="101">
        <v>0</v>
      </c>
      <c r="CA72" s="101">
        <v>0</v>
      </c>
      <c r="CB72" s="101">
        <v>0</v>
      </c>
      <c r="CC72" s="101">
        <v>0</v>
      </c>
      <c r="CD72" s="101">
        <v>0</v>
      </c>
      <c r="CE72" s="101">
        <v>0</v>
      </c>
      <c r="CF72" s="101">
        <v>0</v>
      </c>
      <c r="CG72" s="101">
        <v>0</v>
      </c>
      <c r="CH72" s="102">
        <f t="shared" si="23"/>
        <v>0</v>
      </c>
    </row>
    <row r="73" spans="1:86" ht="12" hidden="1" customHeight="1" outlineLevel="1" x14ac:dyDescent="0.3">
      <c r="A73" s="103">
        <v>44191</v>
      </c>
      <c r="B73" s="6" t="s">
        <v>132</v>
      </c>
      <c r="C73" s="101">
        <v>0</v>
      </c>
      <c r="D73" s="101">
        <v>0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2">
        <f t="shared" si="18"/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2">
        <f t="shared" si="19"/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101">
        <v>0</v>
      </c>
      <c r="AL73" s="101">
        <v>0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2">
        <f t="shared" si="20"/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2">
        <f t="shared" si="21"/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  <c r="BL73" s="101">
        <v>0</v>
      </c>
      <c r="BM73" s="101">
        <v>0</v>
      </c>
      <c r="BN73" s="101">
        <v>0</v>
      </c>
      <c r="BO73" s="101">
        <v>0</v>
      </c>
      <c r="BP73" s="101">
        <v>0</v>
      </c>
      <c r="BQ73" s="101">
        <v>0</v>
      </c>
      <c r="BR73" s="101">
        <v>0</v>
      </c>
      <c r="BS73" s="101">
        <v>0</v>
      </c>
      <c r="BT73" s="102">
        <f t="shared" si="22"/>
        <v>0</v>
      </c>
      <c r="BU73" s="101">
        <v>0</v>
      </c>
      <c r="BV73" s="101">
        <v>0</v>
      </c>
      <c r="BW73" s="101">
        <v>0</v>
      </c>
      <c r="BX73" s="101">
        <v>0</v>
      </c>
      <c r="BY73" s="101">
        <v>0</v>
      </c>
      <c r="BZ73" s="101">
        <v>0</v>
      </c>
      <c r="CA73" s="101">
        <v>0</v>
      </c>
      <c r="CB73" s="101">
        <v>0</v>
      </c>
      <c r="CC73" s="101">
        <v>0</v>
      </c>
      <c r="CD73" s="101">
        <v>0</v>
      </c>
      <c r="CE73" s="101">
        <v>0</v>
      </c>
      <c r="CF73" s="101">
        <v>0</v>
      </c>
      <c r="CG73" s="101">
        <v>0</v>
      </c>
      <c r="CH73" s="102">
        <f t="shared" si="23"/>
        <v>0</v>
      </c>
    </row>
    <row r="74" spans="1:86" ht="12" hidden="1" customHeight="1" outlineLevel="1" x14ac:dyDescent="0.3">
      <c r="A74" s="103">
        <v>44191.1</v>
      </c>
      <c r="B74" s="6" t="s">
        <v>134</v>
      </c>
      <c r="C74" s="101">
        <v>0</v>
      </c>
      <c r="D74" s="101">
        <v>0</v>
      </c>
      <c r="E74" s="101">
        <v>0</v>
      </c>
      <c r="F74" s="101">
        <v>0</v>
      </c>
      <c r="G74" s="101">
        <v>0</v>
      </c>
      <c r="H74" s="101">
        <v>0</v>
      </c>
      <c r="I74" s="101">
        <v>0</v>
      </c>
      <c r="J74" s="101">
        <v>0</v>
      </c>
      <c r="K74" s="101">
        <v>0</v>
      </c>
      <c r="L74" s="101">
        <v>0</v>
      </c>
      <c r="M74" s="101">
        <v>0</v>
      </c>
      <c r="N74" s="101">
        <v>0</v>
      </c>
      <c r="O74" s="101">
        <v>0</v>
      </c>
      <c r="P74" s="102">
        <f t="shared" si="18"/>
        <v>0</v>
      </c>
      <c r="Q74" s="101">
        <v>0</v>
      </c>
      <c r="R74" s="101">
        <v>0</v>
      </c>
      <c r="S74" s="101">
        <v>0</v>
      </c>
      <c r="T74" s="101">
        <v>0</v>
      </c>
      <c r="U74" s="101">
        <v>0</v>
      </c>
      <c r="V74" s="101">
        <v>0</v>
      </c>
      <c r="W74" s="101">
        <v>0</v>
      </c>
      <c r="X74" s="101">
        <v>0</v>
      </c>
      <c r="Y74" s="101">
        <v>0</v>
      </c>
      <c r="Z74" s="101">
        <v>0</v>
      </c>
      <c r="AA74" s="101">
        <v>0</v>
      </c>
      <c r="AB74" s="101">
        <v>0</v>
      </c>
      <c r="AC74" s="101">
        <v>0</v>
      </c>
      <c r="AD74" s="102">
        <f t="shared" si="19"/>
        <v>0</v>
      </c>
      <c r="AE74" s="101">
        <v>0</v>
      </c>
      <c r="AF74" s="101">
        <v>0</v>
      </c>
      <c r="AG74" s="101">
        <v>0</v>
      </c>
      <c r="AH74" s="101">
        <v>0</v>
      </c>
      <c r="AI74" s="101">
        <v>0</v>
      </c>
      <c r="AJ74" s="101">
        <v>0</v>
      </c>
      <c r="AK74" s="101">
        <v>0</v>
      </c>
      <c r="AL74" s="101">
        <v>0</v>
      </c>
      <c r="AM74" s="101">
        <v>0</v>
      </c>
      <c r="AN74" s="101">
        <v>0</v>
      </c>
      <c r="AO74" s="101">
        <v>0</v>
      </c>
      <c r="AP74" s="101">
        <v>0</v>
      </c>
      <c r="AQ74" s="101">
        <v>0</v>
      </c>
      <c r="AR74" s="102">
        <f t="shared" si="20"/>
        <v>0</v>
      </c>
      <c r="AS74" s="101">
        <v>0</v>
      </c>
      <c r="AT74" s="101">
        <v>0</v>
      </c>
      <c r="AU74" s="101">
        <v>0</v>
      </c>
      <c r="AV74" s="101">
        <v>0</v>
      </c>
      <c r="AW74" s="101">
        <v>0</v>
      </c>
      <c r="AX74" s="101">
        <v>0</v>
      </c>
      <c r="AY74" s="101">
        <v>0</v>
      </c>
      <c r="AZ74" s="101">
        <v>0</v>
      </c>
      <c r="BA74" s="101">
        <v>0</v>
      </c>
      <c r="BB74" s="101">
        <v>0</v>
      </c>
      <c r="BC74" s="101">
        <v>0</v>
      </c>
      <c r="BD74" s="101">
        <v>0</v>
      </c>
      <c r="BE74" s="101">
        <v>0</v>
      </c>
      <c r="BF74" s="102">
        <f t="shared" si="21"/>
        <v>0</v>
      </c>
      <c r="BG74" s="101">
        <v>0</v>
      </c>
      <c r="BH74" s="101">
        <v>0</v>
      </c>
      <c r="BI74" s="101">
        <v>0</v>
      </c>
      <c r="BJ74" s="101">
        <v>0</v>
      </c>
      <c r="BK74" s="101">
        <v>0</v>
      </c>
      <c r="BL74" s="101">
        <v>0</v>
      </c>
      <c r="BM74" s="101">
        <v>0</v>
      </c>
      <c r="BN74" s="101">
        <v>0</v>
      </c>
      <c r="BO74" s="101">
        <v>0</v>
      </c>
      <c r="BP74" s="101">
        <v>0</v>
      </c>
      <c r="BQ74" s="101">
        <v>0</v>
      </c>
      <c r="BR74" s="101">
        <v>0</v>
      </c>
      <c r="BS74" s="101">
        <v>0</v>
      </c>
      <c r="BT74" s="102">
        <f t="shared" si="22"/>
        <v>0</v>
      </c>
      <c r="BU74" s="101">
        <v>0</v>
      </c>
      <c r="BV74" s="101">
        <v>0</v>
      </c>
      <c r="BW74" s="101">
        <v>0</v>
      </c>
      <c r="BX74" s="101">
        <v>0</v>
      </c>
      <c r="BY74" s="101">
        <v>0</v>
      </c>
      <c r="BZ74" s="101">
        <v>0</v>
      </c>
      <c r="CA74" s="101">
        <v>0</v>
      </c>
      <c r="CB74" s="101">
        <v>0</v>
      </c>
      <c r="CC74" s="101">
        <v>0</v>
      </c>
      <c r="CD74" s="101">
        <v>0</v>
      </c>
      <c r="CE74" s="101">
        <v>0</v>
      </c>
      <c r="CF74" s="101">
        <v>0</v>
      </c>
      <c r="CG74" s="101">
        <v>0</v>
      </c>
      <c r="CH74" s="102">
        <f t="shared" si="23"/>
        <v>0</v>
      </c>
    </row>
    <row r="75" spans="1:86" ht="12" hidden="1" customHeight="1" outlineLevel="1" x14ac:dyDescent="0.3">
      <c r="A75" s="103">
        <v>44530</v>
      </c>
      <c r="B75" s="6" t="s">
        <v>135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2">
        <f t="shared" si="18"/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2">
        <f t="shared" si="19"/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2">
        <f t="shared" si="20"/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2">
        <f t="shared" si="21"/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2">
        <f t="shared" si="22"/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2">
        <f t="shared" si="23"/>
        <v>0</v>
      </c>
    </row>
    <row r="76" spans="1:86" ht="12" hidden="1" customHeight="1" outlineLevel="1" x14ac:dyDescent="0.3">
      <c r="A76" s="103">
        <v>44540</v>
      </c>
      <c r="B76" s="6" t="s">
        <v>136</v>
      </c>
      <c r="C76" s="101">
        <v>0</v>
      </c>
      <c r="D76" s="101">
        <v>0</v>
      </c>
      <c r="E76" s="101">
        <v>0</v>
      </c>
      <c r="F76" s="101">
        <v>0</v>
      </c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2">
        <f t="shared" si="18"/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101">
        <v>0</v>
      </c>
      <c r="X76" s="101">
        <v>0</v>
      </c>
      <c r="Y76" s="101">
        <v>0</v>
      </c>
      <c r="Z76" s="101">
        <v>0</v>
      </c>
      <c r="AA76" s="101">
        <v>0</v>
      </c>
      <c r="AB76" s="101">
        <v>0</v>
      </c>
      <c r="AC76" s="101">
        <v>0</v>
      </c>
      <c r="AD76" s="102">
        <f t="shared" si="19"/>
        <v>0</v>
      </c>
      <c r="AE76" s="101">
        <v>0</v>
      </c>
      <c r="AF76" s="101">
        <v>0</v>
      </c>
      <c r="AG76" s="101">
        <v>0</v>
      </c>
      <c r="AH76" s="101">
        <v>0</v>
      </c>
      <c r="AI76" s="101">
        <v>0</v>
      </c>
      <c r="AJ76" s="101">
        <v>0</v>
      </c>
      <c r="AK76" s="101">
        <v>0</v>
      </c>
      <c r="AL76" s="101">
        <v>0</v>
      </c>
      <c r="AM76" s="101">
        <v>0</v>
      </c>
      <c r="AN76" s="101">
        <v>0</v>
      </c>
      <c r="AO76" s="101">
        <v>0</v>
      </c>
      <c r="AP76" s="101">
        <v>0</v>
      </c>
      <c r="AQ76" s="101">
        <v>0</v>
      </c>
      <c r="AR76" s="102">
        <f t="shared" si="20"/>
        <v>0</v>
      </c>
      <c r="AS76" s="101">
        <v>0</v>
      </c>
      <c r="AT76" s="101">
        <v>0</v>
      </c>
      <c r="AU76" s="101">
        <v>0</v>
      </c>
      <c r="AV76" s="101">
        <v>0</v>
      </c>
      <c r="AW76" s="101">
        <v>0</v>
      </c>
      <c r="AX76" s="101">
        <v>0</v>
      </c>
      <c r="AY76" s="101">
        <v>0</v>
      </c>
      <c r="AZ76" s="101">
        <v>0</v>
      </c>
      <c r="BA76" s="101">
        <v>0</v>
      </c>
      <c r="BB76" s="101">
        <v>0</v>
      </c>
      <c r="BC76" s="101">
        <v>0</v>
      </c>
      <c r="BD76" s="101">
        <v>0</v>
      </c>
      <c r="BE76" s="101">
        <v>0</v>
      </c>
      <c r="BF76" s="102">
        <f t="shared" si="21"/>
        <v>0</v>
      </c>
      <c r="BG76" s="101">
        <v>0</v>
      </c>
      <c r="BH76" s="101">
        <v>0</v>
      </c>
      <c r="BI76" s="101">
        <v>0</v>
      </c>
      <c r="BJ76" s="101">
        <v>0</v>
      </c>
      <c r="BK76" s="101">
        <v>0</v>
      </c>
      <c r="BL76" s="101">
        <v>0</v>
      </c>
      <c r="BM76" s="101">
        <v>0</v>
      </c>
      <c r="BN76" s="101">
        <v>0</v>
      </c>
      <c r="BO76" s="101">
        <v>0</v>
      </c>
      <c r="BP76" s="101">
        <v>0</v>
      </c>
      <c r="BQ76" s="101">
        <v>0</v>
      </c>
      <c r="BR76" s="101">
        <v>0</v>
      </c>
      <c r="BS76" s="101">
        <v>0</v>
      </c>
      <c r="BT76" s="102">
        <f t="shared" si="22"/>
        <v>0</v>
      </c>
      <c r="BU76" s="101">
        <v>0</v>
      </c>
      <c r="BV76" s="101">
        <v>0</v>
      </c>
      <c r="BW76" s="101">
        <v>0</v>
      </c>
      <c r="BX76" s="101">
        <v>0</v>
      </c>
      <c r="BY76" s="101">
        <v>0</v>
      </c>
      <c r="BZ76" s="101">
        <v>0</v>
      </c>
      <c r="CA76" s="101">
        <v>0</v>
      </c>
      <c r="CB76" s="101">
        <v>0</v>
      </c>
      <c r="CC76" s="101">
        <v>0</v>
      </c>
      <c r="CD76" s="101">
        <v>0</v>
      </c>
      <c r="CE76" s="101">
        <v>0</v>
      </c>
      <c r="CF76" s="101">
        <v>0</v>
      </c>
      <c r="CG76" s="101">
        <v>0</v>
      </c>
      <c r="CH76" s="102">
        <f t="shared" si="23"/>
        <v>0</v>
      </c>
    </row>
    <row r="77" spans="1:86" ht="12" hidden="1" customHeight="1" outlineLevel="1" x14ac:dyDescent="0.3">
      <c r="A77" s="103">
        <v>44550</v>
      </c>
      <c r="B77" s="6" t="s">
        <v>137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2">
        <f t="shared" si="18"/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0</v>
      </c>
      <c r="AA77" s="101">
        <v>0</v>
      </c>
      <c r="AB77" s="101">
        <v>0</v>
      </c>
      <c r="AC77" s="101">
        <v>0</v>
      </c>
      <c r="AD77" s="102">
        <f t="shared" si="19"/>
        <v>0</v>
      </c>
      <c r="AE77" s="101">
        <v>0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2">
        <f t="shared" si="20"/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2">
        <f t="shared" si="21"/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  <c r="BL77" s="101">
        <v>0</v>
      </c>
      <c r="BM77" s="101">
        <v>0</v>
      </c>
      <c r="BN77" s="101">
        <v>0</v>
      </c>
      <c r="BO77" s="101">
        <v>0</v>
      </c>
      <c r="BP77" s="101">
        <v>0</v>
      </c>
      <c r="BQ77" s="101">
        <v>0</v>
      </c>
      <c r="BR77" s="101">
        <v>0</v>
      </c>
      <c r="BS77" s="101">
        <v>0</v>
      </c>
      <c r="BT77" s="102">
        <f t="shared" si="22"/>
        <v>0</v>
      </c>
      <c r="BU77" s="101">
        <v>0</v>
      </c>
      <c r="BV77" s="101">
        <v>0</v>
      </c>
      <c r="BW77" s="101">
        <v>0</v>
      </c>
      <c r="BX77" s="101">
        <v>0</v>
      </c>
      <c r="BY77" s="101">
        <v>0</v>
      </c>
      <c r="BZ77" s="101">
        <v>0</v>
      </c>
      <c r="CA77" s="101">
        <v>0</v>
      </c>
      <c r="CB77" s="101">
        <v>0</v>
      </c>
      <c r="CC77" s="101">
        <v>0</v>
      </c>
      <c r="CD77" s="101">
        <v>0</v>
      </c>
      <c r="CE77" s="101">
        <v>0</v>
      </c>
      <c r="CF77" s="101">
        <v>0</v>
      </c>
      <c r="CG77" s="101">
        <v>0</v>
      </c>
      <c r="CH77" s="102">
        <f t="shared" si="23"/>
        <v>0</v>
      </c>
    </row>
    <row r="78" spans="1:86" ht="12" hidden="1" customHeight="1" outlineLevel="1" x14ac:dyDescent="0.3">
      <c r="A78" s="103">
        <v>44560</v>
      </c>
      <c r="B78" s="6" t="s">
        <v>138</v>
      </c>
      <c r="C78" s="101">
        <v>0</v>
      </c>
      <c r="D78" s="101">
        <v>0</v>
      </c>
      <c r="E78" s="101">
        <v>0</v>
      </c>
      <c r="F78" s="101">
        <v>0</v>
      </c>
      <c r="G78" s="101">
        <v>0</v>
      </c>
      <c r="H78" s="101">
        <v>0</v>
      </c>
      <c r="I78" s="101">
        <v>0</v>
      </c>
      <c r="J78" s="101">
        <v>0</v>
      </c>
      <c r="K78" s="101">
        <v>0</v>
      </c>
      <c r="L78" s="101">
        <v>0</v>
      </c>
      <c r="M78" s="101">
        <v>0</v>
      </c>
      <c r="N78" s="101">
        <v>0</v>
      </c>
      <c r="O78" s="101">
        <v>0</v>
      </c>
      <c r="P78" s="102">
        <f t="shared" si="18"/>
        <v>0</v>
      </c>
      <c r="Q78" s="101">
        <v>0</v>
      </c>
      <c r="R78" s="101">
        <v>0</v>
      </c>
      <c r="S78" s="101">
        <v>0</v>
      </c>
      <c r="T78" s="101">
        <v>0</v>
      </c>
      <c r="U78" s="101">
        <v>0</v>
      </c>
      <c r="V78" s="101">
        <v>0</v>
      </c>
      <c r="W78" s="101">
        <v>0</v>
      </c>
      <c r="X78" s="101">
        <v>0</v>
      </c>
      <c r="Y78" s="101">
        <v>0</v>
      </c>
      <c r="Z78" s="101">
        <v>0</v>
      </c>
      <c r="AA78" s="101">
        <v>0</v>
      </c>
      <c r="AB78" s="101">
        <v>0</v>
      </c>
      <c r="AC78" s="101">
        <v>0</v>
      </c>
      <c r="AD78" s="102">
        <f t="shared" si="19"/>
        <v>0</v>
      </c>
      <c r="AE78" s="101">
        <v>0</v>
      </c>
      <c r="AF78" s="101">
        <v>0</v>
      </c>
      <c r="AG78" s="101">
        <v>0</v>
      </c>
      <c r="AH78" s="101">
        <v>0</v>
      </c>
      <c r="AI78" s="101">
        <v>0</v>
      </c>
      <c r="AJ78" s="101">
        <v>0</v>
      </c>
      <c r="AK78" s="101">
        <v>0</v>
      </c>
      <c r="AL78" s="101">
        <v>0</v>
      </c>
      <c r="AM78" s="101">
        <v>0</v>
      </c>
      <c r="AN78" s="101">
        <v>0</v>
      </c>
      <c r="AO78" s="101">
        <v>0</v>
      </c>
      <c r="AP78" s="101">
        <v>0</v>
      </c>
      <c r="AQ78" s="101">
        <v>0</v>
      </c>
      <c r="AR78" s="102">
        <f t="shared" si="20"/>
        <v>0</v>
      </c>
      <c r="AS78" s="101">
        <v>0</v>
      </c>
      <c r="AT78" s="101">
        <v>0</v>
      </c>
      <c r="AU78" s="101">
        <v>0</v>
      </c>
      <c r="AV78" s="101">
        <v>0</v>
      </c>
      <c r="AW78" s="101">
        <v>0</v>
      </c>
      <c r="AX78" s="101">
        <v>0</v>
      </c>
      <c r="AY78" s="101">
        <v>0</v>
      </c>
      <c r="AZ78" s="101">
        <v>0</v>
      </c>
      <c r="BA78" s="101">
        <v>0</v>
      </c>
      <c r="BB78" s="101">
        <v>0</v>
      </c>
      <c r="BC78" s="101">
        <v>0</v>
      </c>
      <c r="BD78" s="101">
        <v>0</v>
      </c>
      <c r="BE78" s="101">
        <v>0</v>
      </c>
      <c r="BF78" s="102">
        <f t="shared" si="21"/>
        <v>0</v>
      </c>
      <c r="BG78" s="101">
        <v>0</v>
      </c>
      <c r="BH78" s="101">
        <v>0</v>
      </c>
      <c r="BI78" s="101">
        <v>0</v>
      </c>
      <c r="BJ78" s="101">
        <v>0</v>
      </c>
      <c r="BK78" s="101">
        <v>0</v>
      </c>
      <c r="BL78" s="101">
        <v>0</v>
      </c>
      <c r="BM78" s="101">
        <v>0</v>
      </c>
      <c r="BN78" s="101">
        <v>0</v>
      </c>
      <c r="BO78" s="101">
        <v>0</v>
      </c>
      <c r="BP78" s="101">
        <v>0</v>
      </c>
      <c r="BQ78" s="101">
        <v>0</v>
      </c>
      <c r="BR78" s="101">
        <v>0</v>
      </c>
      <c r="BS78" s="101">
        <v>0</v>
      </c>
      <c r="BT78" s="102">
        <f t="shared" si="22"/>
        <v>0</v>
      </c>
      <c r="BU78" s="101">
        <v>0</v>
      </c>
      <c r="BV78" s="101">
        <v>0</v>
      </c>
      <c r="BW78" s="101">
        <v>0</v>
      </c>
      <c r="BX78" s="101">
        <v>0</v>
      </c>
      <c r="BY78" s="101">
        <v>0</v>
      </c>
      <c r="BZ78" s="101">
        <v>0</v>
      </c>
      <c r="CA78" s="101">
        <v>0</v>
      </c>
      <c r="CB78" s="101">
        <v>0</v>
      </c>
      <c r="CC78" s="101">
        <v>0</v>
      </c>
      <c r="CD78" s="101">
        <v>0</v>
      </c>
      <c r="CE78" s="101">
        <v>0</v>
      </c>
      <c r="CF78" s="101">
        <v>0</v>
      </c>
      <c r="CG78" s="101">
        <v>0</v>
      </c>
      <c r="CH78" s="102">
        <f t="shared" si="23"/>
        <v>0</v>
      </c>
    </row>
    <row r="79" spans="1:86" ht="12" hidden="1" customHeight="1" outlineLevel="1" x14ac:dyDescent="0.3">
      <c r="A79" s="103">
        <v>44570</v>
      </c>
      <c r="B79" s="6" t="s">
        <v>139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2">
        <f t="shared" si="18"/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2">
        <f t="shared" si="19"/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2">
        <f t="shared" si="20"/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2">
        <f t="shared" si="21"/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2">
        <f t="shared" si="22"/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2">
        <f t="shared" si="23"/>
        <v>0</v>
      </c>
    </row>
    <row r="80" spans="1:86" ht="12" hidden="1" customHeight="1" outlineLevel="1" x14ac:dyDescent="0.3">
      <c r="A80" s="103">
        <v>44570.1</v>
      </c>
      <c r="B80" s="6" t="s">
        <v>140</v>
      </c>
      <c r="C80" s="101">
        <v>0</v>
      </c>
      <c r="D80" s="101">
        <v>0</v>
      </c>
      <c r="E80" s="101">
        <v>0</v>
      </c>
      <c r="F80" s="101">
        <v>0</v>
      </c>
      <c r="G80" s="101">
        <v>0</v>
      </c>
      <c r="H80" s="101">
        <v>0</v>
      </c>
      <c r="I80" s="101">
        <v>0</v>
      </c>
      <c r="J80" s="101">
        <v>0</v>
      </c>
      <c r="K80" s="101">
        <v>0</v>
      </c>
      <c r="L80" s="101">
        <v>0</v>
      </c>
      <c r="M80" s="101">
        <v>0</v>
      </c>
      <c r="N80" s="101">
        <v>0</v>
      </c>
      <c r="O80" s="101">
        <v>0</v>
      </c>
      <c r="P80" s="102">
        <f t="shared" si="18"/>
        <v>0</v>
      </c>
      <c r="Q80" s="101">
        <v>0</v>
      </c>
      <c r="R80" s="101">
        <v>0</v>
      </c>
      <c r="S80" s="101">
        <v>0</v>
      </c>
      <c r="T80" s="101">
        <v>0</v>
      </c>
      <c r="U80" s="101">
        <v>0</v>
      </c>
      <c r="V80" s="101">
        <v>0</v>
      </c>
      <c r="W80" s="101">
        <v>0</v>
      </c>
      <c r="X80" s="101">
        <v>0</v>
      </c>
      <c r="Y80" s="101">
        <v>0</v>
      </c>
      <c r="Z80" s="101">
        <v>0</v>
      </c>
      <c r="AA80" s="101">
        <v>0</v>
      </c>
      <c r="AB80" s="101">
        <v>0</v>
      </c>
      <c r="AC80" s="101">
        <v>0</v>
      </c>
      <c r="AD80" s="102">
        <f t="shared" si="19"/>
        <v>0</v>
      </c>
      <c r="AE80" s="101">
        <v>0</v>
      </c>
      <c r="AF80" s="101">
        <v>0</v>
      </c>
      <c r="AG80" s="101">
        <v>0</v>
      </c>
      <c r="AH80" s="101">
        <v>0</v>
      </c>
      <c r="AI80" s="101">
        <v>0</v>
      </c>
      <c r="AJ80" s="101">
        <v>0</v>
      </c>
      <c r="AK80" s="101">
        <v>0</v>
      </c>
      <c r="AL80" s="101">
        <v>0</v>
      </c>
      <c r="AM80" s="101">
        <v>0</v>
      </c>
      <c r="AN80" s="101">
        <v>0</v>
      </c>
      <c r="AO80" s="101">
        <v>0</v>
      </c>
      <c r="AP80" s="101">
        <v>0</v>
      </c>
      <c r="AQ80" s="101">
        <v>0</v>
      </c>
      <c r="AR80" s="102">
        <f t="shared" si="20"/>
        <v>0</v>
      </c>
      <c r="AS80" s="101">
        <v>0</v>
      </c>
      <c r="AT80" s="101">
        <v>0</v>
      </c>
      <c r="AU80" s="101">
        <v>0</v>
      </c>
      <c r="AV80" s="101">
        <v>0</v>
      </c>
      <c r="AW80" s="101">
        <v>0</v>
      </c>
      <c r="AX80" s="101">
        <v>0</v>
      </c>
      <c r="AY80" s="101">
        <v>0</v>
      </c>
      <c r="AZ80" s="101">
        <v>0</v>
      </c>
      <c r="BA80" s="101">
        <v>0</v>
      </c>
      <c r="BB80" s="101">
        <v>0</v>
      </c>
      <c r="BC80" s="101">
        <v>0</v>
      </c>
      <c r="BD80" s="101">
        <v>0</v>
      </c>
      <c r="BE80" s="101">
        <v>0</v>
      </c>
      <c r="BF80" s="102">
        <f t="shared" si="21"/>
        <v>0</v>
      </c>
      <c r="BG80" s="101">
        <v>0</v>
      </c>
      <c r="BH80" s="101">
        <v>0</v>
      </c>
      <c r="BI80" s="101">
        <v>0</v>
      </c>
      <c r="BJ80" s="101">
        <v>0</v>
      </c>
      <c r="BK80" s="101">
        <v>0</v>
      </c>
      <c r="BL80" s="101">
        <v>0</v>
      </c>
      <c r="BM80" s="101">
        <v>0</v>
      </c>
      <c r="BN80" s="101">
        <v>0</v>
      </c>
      <c r="BO80" s="101">
        <v>0</v>
      </c>
      <c r="BP80" s="101">
        <v>0</v>
      </c>
      <c r="BQ80" s="101">
        <v>0</v>
      </c>
      <c r="BR80" s="101">
        <v>0</v>
      </c>
      <c r="BS80" s="101">
        <v>0</v>
      </c>
      <c r="BT80" s="102">
        <f t="shared" si="22"/>
        <v>0</v>
      </c>
      <c r="BU80" s="101">
        <v>0</v>
      </c>
      <c r="BV80" s="101">
        <v>0</v>
      </c>
      <c r="BW80" s="101">
        <v>0</v>
      </c>
      <c r="BX80" s="101">
        <v>0</v>
      </c>
      <c r="BY80" s="101">
        <v>0</v>
      </c>
      <c r="BZ80" s="101">
        <v>0</v>
      </c>
      <c r="CA80" s="101">
        <v>0</v>
      </c>
      <c r="CB80" s="101">
        <v>0</v>
      </c>
      <c r="CC80" s="101">
        <v>0</v>
      </c>
      <c r="CD80" s="101">
        <v>0</v>
      </c>
      <c r="CE80" s="101">
        <v>0</v>
      </c>
      <c r="CF80" s="101">
        <v>0</v>
      </c>
      <c r="CG80" s="101">
        <v>0</v>
      </c>
      <c r="CH80" s="102">
        <f t="shared" si="23"/>
        <v>0</v>
      </c>
    </row>
    <row r="81" spans="1:86" ht="12" hidden="1" customHeight="1" outlineLevel="1" x14ac:dyDescent="0.3">
      <c r="A81" s="103">
        <v>44570.11</v>
      </c>
      <c r="B81" s="6" t="s">
        <v>141</v>
      </c>
      <c r="C81" s="101">
        <v>0</v>
      </c>
      <c r="D81" s="101">
        <v>0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2">
        <f t="shared" si="18"/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0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2">
        <f t="shared" si="19"/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2">
        <f t="shared" si="20"/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2">
        <f t="shared" si="21"/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2">
        <f t="shared" si="22"/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2">
        <f t="shared" si="23"/>
        <v>0</v>
      </c>
    </row>
    <row r="82" spans="1:86" ht="12" hidden="1" customHeight="1" outlineLevel="1" x14ac:dyDescent="0.3">
      <c r="A82" s="103">
        <v>44570.2</v>
      </c>
      <c r="B82" s="6" t="s">
        <v>142</v>
      </c>
      <c r="C82" s="101">
        <v>32300.46</v>
      </c>
      <c r="D82" s="101">
        <v>305.45000000000101</v>
      </c>
      <c r="E82" s="101">
        <v>724.95999999998605</v>
      </c>
      <c r="F82" s="101">
        <v>206.91999999999899</v>
      </c>
      <c r="G82" s="101">
        <v>0</v>
      </c>
      <c r="H82" s="101">
        <v>220.11</v>
      </c>
      <c r="I82" s="101">
        <v>35085.229999999799</v>
      </c>
      <c r="J82" s="101">
        <v>1305.47000000001</v>
      </c>
      <c r="K82" s="101">
        <v>0</v>
      </c>
      <c r="L82" s="101">
        <v>8658.50000000002</v>
      </c>
      <c r="M82" s="101">
        <v>44.34</v>
      </c>
      <c r="N82" s="101">
        <v>1.83717929758132E-10</v>
      </c>
      <c r="O82" s="101">
        <v>78851.44</v>
      </c>
      <c r="P82" s="102">
        <f t="shared" si="18"/>
        <v>0</v>
      </c>
      <c r="Q82" s="101">
        <v>6346.5793170731704</v>
      </c>
      <c r="R82" s="101">
        <v>6346.5793170731704</v>
      </c>
      <c r="S82" s="101">
        <v>6346.5793170731704</v>
      </c>
      <c r="T82" s="101">
        <v>6346.5793170731704</v>
      </c>
      <c r="U82" s="101">
        <v>6346.5793170731704</v>
      </c>
      <c r="V82" s="101">
        <v>6346.5793170731704</v>
      </c>
      <c r="W82" s="101">
        <v>6346.5793170731704</v>
      </c>
      <c r="X82" s="101">
        <v>6346.5793170731704</v>
      </c>
      <c r="Y82" s="101">
        <v>6346.5793170731704</v>
      </c>
      <c r="Z82" s="101">
        <v>6346.5793170731704</v>
      </c>
      <c r="AA82" s="101">
        <v>6346.5793170731704</v>
      </c>
      <c r="AB82" s="101">
        <v>6346.5793170731704</v>
      </c>
      <c r="AC82" s="101">
        <v>76158.951804878001</v>
      </c>
      <c r="AD82" s="102">
        <f t="shared" si="19"/>
        <v>0</v>
      </c>
      <c r="AE82" s="101">
        <v>6346.5793170731704</v>
      </c>
      <c r="AF82" s="101">
        <v>6346.5793170731704</v>
      </c>
      <c r="AG82" s="101">
        <v>6346.5793170731704</v>
      </c>
      <c r="AH82" s="101">
        <v>6346.5793170731704</v>
      </c>
      <c r="AI82" s="101">
        <v>6346.5793170731704</v>
      </c>
      <c r="AJ82" s="101">
        <v>6346.5793170731704</v>
      </c>
      <c r="AK82" s="101">
        <v>6346.5793170731704</v>
      </c>
      <c r="AL82" s="101">
        <v>6346.5793170731704</v>
      </c>
      <c r="AM82" s="101">
        <v>6346.5793170731704</v>
      </c>
      <c r="AN82" s="101">
        <v>6346.5793170731704</v>
      </c>
      <c r="AO82" s="101">
        <v>6346.5793170731704</v>
      </c>
      <c r="AP82" s="101">
        <v>6346.5793170731704</v>
      </c>
      <c r="AQ82" s="101">
        <v>76158.951804878001</v>
      </c>
      <c r="AR82" s="102">
        <f t="shared" si="20"/>
        <v>0</v>
      </c>
      <c r="AS82" s="101">
        <v>6346.5793170731704</v>
      </c>
      <c r="AT82" s="101">
        <v>6346.5793170731704</v>
      </c>
      <c r="AU82" s="101">
        <v>6346.5793170731704</v>
      </c>
      <c r="AV82" s="101">
        <v>6346.5793170731704</v>
      </c>
      <c r="AW82" s="101">
        <v>6346.5793170731704</v>
      </c>
      <c r="AX82" s="101">
        <v>6346.5793170731704</v>
      </c>
      <c r="AY82" s="101">
        <v>6346.5793170731704</v>
      </c>
      <c r="AZ82" s="101">
        <v>6346.5793170731704</v>
      </c>
      <c r="BA82" s="101">
        <v>6346.5793170731704</v>
      </c>
      <c r="BB82" s="101">
        <v>6346.5793170731704</v>
      </c>
      <c r="BC82" s="101">
        <v>6346.5793170731704</v>
      </c>
      <c r="BD82" s="101">
        <v>6346.5793170731704</v>
      </c>
      <c r="BE82" s="101">
        <v>76158.951804878001</v>
      </c>
      <c r="BF82" s="102">
        <f t="shared" si="21"/>
        <v>0</v>
      </c>
      <c r="BG82" s="101">
        <v>6346.5793170731704</v>
      </c>
      <c r="BH82" s="101">
        <v>6346.5793170731704</v>
      </c>
      <c r="BI82" s="101">
        <v>6346.5793170731704</v>
      </c>
      <c r="BJ82" s="101">
        <v>6346.5793170731704</v>
      </c>
      <c r="BK82" s="101">
        <v>6346.5793170731704</v>
      </c>
      <c r="BL82" s="101">
        <v>6346.5793170731704</v>
      </c>
      <c r="BM82" s="101">
        <v>6346.5793170731704</v>
      </c>
      <c r="BN82" s="101">
        <v>6346.5793170731704</v>
      </c>
      <c r="BO82" s="101">
        <v>6346.5793170731704</v>
      </c>
      <c r="BP82" s="101">
        <v>6346.5793170731704</v>
      </c>
      <c r="BQ82" s="101">
        <v>6346.5793170731704</v>
      </c>
      <c r="BR82" s="101">
        <v>6346.5793170731704</v>
      </c>
      <c r="BS82" s="101">
        <v>76158.951804878001</v>
      </c>
      <c r="BT82" s="102">
        <f t="shared" si="22"/>
        <v>0</v>
      </c>
      <c r="BU82" s="101">
        <v>6346.5793170731704</v>
      </c>
      <c r="BV82" s="101">
        <v>6346.5793170731704</v>
      </c>
      <c r="BW82" s="101">
        <v>6346.5793170731704</v>
      </c>
      <c r="BX82" s="101">
        <v>6346.5793170731704</v>
      </c>
      <c r="BY82" s="101">
        <v>6346.5793170731704</v>
      </c>
      <c r="BZ82" s="101">
        <v>6346.5793170731704</v>
      </c>
      <c r="CA82" s="101">
        <v>6346.5793170731704</v>
      </c>
      <c r="CB82" s="101">
        <v>6346.5793170731704</v>
      </c>
      <c r="CC82" s="101">
        <v>6346.5793170731704</v>
      </c>
      <c r="CD82" s="101">
        <v>6346.5793170731704</v>
      </c>
      <c r="CE82" s="101">
        <v>6346.5793170731704</v>
      </c>
      <c r="CF82" s="101">
        <v>6346.5793170731704</v>
      </c>
      <c r="CG82" s="101">
        <v>76158.951804878001</v>
      </c>
      <c r="CH82" s="102">
        <f t="shared" si="23"/>
        <v>0</v>
      </c>
    </row>
    <row r="83" spans="1:86" ht="12" hidden="1" customHeight="1" outlineLevel="1" x14ac:dyDescent="0.3">
      <c r="A83" s="103">
        <v>44570.3</v>
      </c>
      <c r="B83" s="6" t="s">
        <v>144</v>
      </c>
      <c r="C83" s="101">
        <v>0</v>
      </c>
      <c r="D83" s="101">
        <v>0</v>
      </c>
      <c r="E83" s="101">
        <v>0</v>
      </c>
      <c r="F83" s="101">
        <v>0</v>
      </c>
      <c r="G83" s="101">
        <v>0</v>
      </c>
      <c r="H83" s="101">
        <v>0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30000</v>
      </c>
      <c r="O83" s="101">
        <v>30000</v>
      </c>
      <c r="P83" s="102">
        <f t="shared" si="18"/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30000</v>
      </c>
      <c r="AB83" s="101">
        <v>0</v>
      </c>
      <c r="AC83" s="101">
        <v>30000</v>
      </c>
      <c r="AD83" s="102">
        <f t="shared" si="19"/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0</v>
      </c>
      <c r="AK83" s="101">
        <v>0</v>
      </c>
      <c r="AL83" s="101">
        <v>0</v>
      </c>
      <c r="AM83" s="101">
        <v>0</v>
      </c>
      <c r="AN83" s="101">
        <v>0</v>
      </c>
      <c r="AO83" s="101">
        <v>30000</v>
      </c>
      <c r="AP83" s="101">
        <v>0</v>
      </c>
      <c r="AQ83" s="101">
        <v>30000</v>
      </c>
      <c r="AR83" s="102">
        <f t="shared" si="20"/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0</v>
      </c>
      <c r="BB83" s="101">
        <v>0</v>
      </c>
      <c r="BC83" s="101">
        <v>30000</v>
      </c>
      <c r="BD83" s="101">
        <v>0</v>
      </c>
      <c r="BE83" s="101">
        <v>30000</v>
      </c>
      <c r="BF83" s="102">
        <f t="shared" si="21"/>
        <v>0</v>
      </c>
      <c r="BG83" s="101">
        <v>0</v>
      </c>
      <c r="BH83" s="101">
        <v>0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1">
        <v>0</v>
      </c>
      <c r="BQ83" s="101">
        <v>30000</v>
      </c>
      <c r="BR83" s="101">
        <v>0</v>
      </c>
      <c r="BS83" s="101">
        <v>30000</v>
      </c>
      <c r="BT83" s="102">
        <f t="shared" si="22"/>
        <v>0</v>
      </c>
      <c r="BU83" s="101">
        <v>0</v>
      </c>
      <c r="BV83" s="101">
        <v>0</v>
      </c>
      <c r="BW83" s="101">
        <v>0</v>
      </c>
      <c r="BX83" s="101">
        <v>0</v>
      </c>
      <c r="BY83" s="101">
        <v>0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30000</v>
      </c>
      <c r="CF83" s="101">
        <v>0</v>
      </c>
      <c r="CG83" s="101">
        <v>30000</v>
      </c>
      <c r="CH83" s="102">
        <f t="shared" si="23"/>
        <v>0</v>
      </c>
    </row>
    <row r="84" spans="1:86" ht="12" hidden="1" customHeight="1" outlineLevel="1" x14ac:dyDescent="0.3">
      <c r="A84" s="103">
        <v>44570.400000000001</v>
      </c>
      <c r="B84" s="6" t="s">
        <v>146</v>
      </c>
      <c r="C84" s="101">
        <v>0</v>
      </c>
      <c r="D84" s="101">
        <v>0</v>
      </c>
      <c r="E84" s="101">
        <v>0</v>
      </c>
      <c r="F84" s="101">
        <v>0</v>
      </c>
      <c r="G84" s="101">
        <v>0</v>
      </c>
      <c r="H84" s="101">
        <v>0</v>
      </c>
      <c r="I84" s="101">
        <v>0</v>
      </c>
      <c r="J84" s="101">
        <v>0</v>
      </c>
      <c r="K84" s="101">
        <v>0</v>
      </c>
      <c r="L84" s="101">
        <v>0</v>
      </c>
      <c r="M84" s="101">
        <v>0</v>
      </c>
      <c r="N84" s="101">
        <v>0</v>
      </c>
      <c r="O84" s="101">
        <v>0</v>
      </c>
      <c r="P84" s="102">
        <f t="shared" si="18"/>
        <v>0</v>
      </c>
      <c r="Q84" s="101">
        <v>0</v>
      </c>
      <c r="R84" s="101">
        <v>5000</v>
      </c>
      <c r="S84" s="101">
        <v>0</v>
      </c>
      <c r="T84" s="101">
        <v>0</v>
      </c>
      <c r="U84" s="101">
        <v>0</v>
      </c>
      <c r="V84" s="101">
        <v>0</v>
      </c>
      <c r="W84" s="101">
        <v>0</v>
      </c>
      <c r="X84" s="101">
        <v>0</v>
      </c>
      <c r="Y84" s="101">
        <v>0</v>
      </c>
      <c r="Z84" s="101">
        <v>0</v>
      </c>
      <c r="AA84" s="101">
        <v>0</v>
      </c>
      <c r="AB84" s="101">
        <v>0</v>
      </c>
      <c r="AC84" s="101">
        <v>5000</v>
      </c>
      <c r="AD84" s="102">
        <f t="shared" si="19"/>
        <v>0</v>
      </c>
      <c r="AE84" s="101">
        <v>0</v>
      </c>
      <c r="AF84" s="101">
        <v>5000</v>
      </c>
      <c r="AG84" s="101">
        <v>0</v>
      </c>
      <c r="AH84" s="101">
        <v>0</v>
      </c>
      <c r="AI84" s="101">
        <v>0</v>
      </c>
      <c r="AJ84" s="101">
        <v>0</v>
      </c>
      <c r="AK84" s="101">
        <v>0</v>
      </c>
      <c r="AL84" s="101">
        <v>0</v>
      </c>
      <c r="AM84" s="101">
        <v>0</v>
      </c>
      <c r="AN84" s="101">
        <v>0</v>
      </c>
      <c r="AO84" s="101">
        <v>0</v>
      </c>
      <c r="AP84" s="101">
        <v>0</v>
      </c>
      <c r="AQ84" s="101">
        <v>5000</v>
      </c>
      <c r="AR84" s="102">
        <f t="shared" si="20"/>
        <v>0</v>
      </c>
      <c r="AS84" s="101">
        <v>0</v>
      </c>
      <c r="AT84" s="101">
        <v>5000</v>
      </c>
      <c r="AU84" s="101">
        <v>0</v>
      </c>
      <c r="AV84" s="101">
        <v>0</v>
      </c>
      <c r="AW84" s="101">
        <v>0</v>
      </c>
      <c r="AX84" s="101">
        <v>0</v>
      </c>
      <c r="AY84" s="101">
        <v>0</v>
      </c>
      <c r="AZ84" s="101">
        <v>0</v>
      </c>
      <c r="BA84" s="101">
        <v>0</v>
      </c>
      <c r="BB84" s="101">
        <v>0</v>
      </c>
      <c r="BC84" s="101">
        <v>0</v>
      </c>
      <c r="BD84" s="101">
        <v>0</v>
      </c>
      <c r="BE84" s="101">
        <v>5000</v>
      </c>
      <c r="BF84" s="102">
        <f t="shared" si="21"/>
        <v>0</v>
      </c>
      <c r="BG84" s="101">
        <v>0</v>
      </c>
      <c r="BH84" s="101">
        <v>5000</v>
      </c>
      <c r="BI84" s="101">
        <v>0</v>
      </c>
      <c r="BJ84" s="101">
        <v>0</v>
      </c>
      <c r="BK84" s="101">
        <v>0</v>
      </c>
      <c r="BL84" s="101">
        <v>0</v>
      </c>
      <c r="BM84" s="101">
        <v>0</v>
      </c>
      <c r="BN84" s="101">
        <v>0</v>
      </c>
      <c r="BO84" s="101">
        <v>0</v>
      </c>
      <c r="BP84" s="101">
        <v>0</v>
      </c>
      <c r="BQ84" s="101">
        <v>0</v>
      </c>
      <c r="BR84" s="101">
        <v>0</v>
      </c>
      <c r="BS84" s="101">
        <v>5000</v>
      </c>
      <c r="BT84" s="102">
        <f t="shared" si="22"/>
        <v>0</v>
      </c>
      <c r="BU84" s="101">
        <v>0</v>
      </c>
      <c r="BV84" s="101">
        <v>5000</v>
      </c>
      <c r="BW84" s="101">
        <v>0</v>
      </c>
      <c r="BX84" s="101">
        <v>0</v>
      </c>
      <c r="BY84" s="101">
        <v>0</v>
      </c>
      <c r="BZ84" s="101">
        <v>0</v>
      </c>
      <c r="CA84" s="101">
        <v>0</v>
      </c>
      <c r="CB84" s="101">
        <v>0</v>
      </c>
      <c r="CC84" s="101">
        <v>0</v>
      </c>
      <c r="CD84" s="101">
        <v>0</v>
      </c>
      <c r="CE84" s="101">
        <v>0</v>
      </c>
      <c r="CF84" s="101">
        <v>0</v>
      </c>
      <c r="CG84" s="101">
        <v>5000</v>
      </c>
      <c r="CH84" s="102">
        <f t="shared" si="23"/>
        <v>0</v>
      </c>
    </row>
    <row r="85" spans="1:86" ht="12" hidden="1" customHeight="1" outlineLevel="1" x14ac:dyDescent="0.3">
      <c r="A85" s="103">
        <v>44570.5</v>
      </c>
      <c r="B85" s="6" t="s">
        <v>148</v>
      </c>
      <c r="C85" s="101">
        <v>0</v>
      </c>
      <c r="D85" s="101">
        <v>0</v>
      </c>
      <c r="E85" s="101">
        <v>0</v>
      </c>
      <c r="F85" s="101">
        <v>99985</v>
      </c>
      <c r="G85" s="101">
        <v>0</v>
      </c>
      <c r="H85" s="101">
        <v>0</v>
      </c>
      <c r="I85" s="101">
        <v>0</v>
      </c>
      <c r="J85" s="101">
        <v>0</v>
      </c>
      <c r="K85" s="101">
        <v>0</v>
      </c>
      <c r="L85" s="101">
        <v>0</v>
      </c>
      <c r="M85" s="101">
        <v>0</v>
      </c>
      <c r="N85" s="101">
        <v>0</v>
      </c>
      <c r="O85" s="101">
        <v>99985</v>
      </c>
      <c r="P85" s="102">
        <f t="shared" si="18"/>
        <v>0</v>
      </c>
      <c r="Q85" s="101">
        <v>0</v>
      </c>
      <c r="R85" s="101">
        <v>0</v>
      </c>
      <c r="S85" s="101">
        <v>0</v>
      </c>
      <c r="T85" s="101">
        <v>0</v>
      </c>
      <c r="U85" s="101">
        <v>0</v>
      </c>
      <c r="V85" s="101">
        <v>0</v>
      </c>
      <c r="W85" s="101">
        <v>0</v>
      </c>
      <c r="X85" s="101">
        <v>0</v>
      </c>
      <c r="Y85" s="101">
        <v>0</v>
      </c>
      <c r="Z85" s="101">
        <v>0</v>
      </c>
      <c r="AA85" s="101">
        <v>0</v>
      </c>
      <c r="AB85" s="101">
        <v>0</v>
      </c>
      <c r="AC85" s="101">
        <v>0</v>
      </c>
      <c r="AD85" s="102">
        <f t="shared" si="19"/>
        <v>0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0</v>
      </c>
      <c r="AO85" s="101">
        <v>0</v>
      </c>
      <c r="AP85" s="101">
        <v>0</v>
      </c>
      <c r="AQ85" s="101">
        <v>0</v>
      </c>
      <c r="AR85" s="102">
        <f t="shared" si="20"/>
        <v>0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0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2">
        <f t="shared" si="21"/>
        <v>0</v>
      </c>
      <c r="BG85" s="101">
        <v>0</v>
      </c>
      <c r="BH85" s="101">
        <v>0</v>
      </c>
      <c r="BI85" s="101">
        <v>0</v>
      </c>
      <c r="BJ85" s="101">
        <v>0</v>
      </c>
      <c r="BK85" s="101">
        <v>0</v>
      </c>
      <c r="BL85" s="101">
        <v>0</v>
      </c>
      <c r="BM85" s="101">
        <v>0</v>
      </c>
      <c r="BN85" s="101">
        <v>0</v>
      </c>
      <c r="BO85" s="101">
        <v>0</v>
      </c>
      <c r="BP85" s="101">
        <v>0</v>
      </c>
      <c r="BQ85" s="101">
        <v>0</v>
      </c>
      <c r="BR85" s="101">
        <v>0</v>
      </c>
      <c r="BS85" s="101">
        <v>0</v>
      </c>
      <c r="BT85" s="102">
        <f t="shared" si="22"/>
        <v>0</v>
      </c>
      <c r="BU85" s="101">
        <v>0</v>
      </c>
      <c r="BV85" s="101">
        <v>0</v>
      </c>
      <c r="BW85" s="101">
        <v>0</v>
      </c>
      <c r="BX85" s="101">
        <v>0</v>
      </c>
      <c r="BY85" s="101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2">
        <f t="shared" si="23"/>
        <v>0</v>
      </c>
    </row>
    <row r="86" spans="1:86" ht="12" hidden="1" customHeight="1" outlineLevel="1" x14ac:dyDescent="0.3">
      <c r="A86" s="103">
        <v>44570.6</v>
      </c>
      <c r="B86" s="6" t="s">
        <v>150</v>
      </c>
      <c r="C86" s="101">
        <v>0</v>
      </c>
      <c r="D86" s="101">
        <v>0</v>
      </c>
      <c r="E86" s="101">
        <v>0</v>
      </c>
      <c r="F86" s="101">
        <v>0</v>
      </c>
      <c r="G86" s="101">
        <v>0</v>
      </c>
      <c r="H86" s="101">
        <v>0</v>
      </c>
      <c r="I86" s="101">
        <v>0</v>
      </c>
      <c r="J86" s="101">
        <v>0</v>
      </c>
      <c r="K86" s="101">
        <v>0</v>
      </c>
      <c r="L86" s="101">
        <v>0</v>
      </c>
      <c r="M86" s="101">
        <v>0</v>
      </c>
      <c r="N86" s="101">
        <v>0</v>
      </c>
      <c r="O86" s="101">
        <v>0</v>
      </c>
      <c r="P86" s="102">
        <f t="shared" si="18"/>
        <v>0</v>
      </c>
      <c r="Q86" s="101">
        <v>625</v>
      </c>
      <c r="R86" s="101">
        <v>625</v>
      </c>
      <c r="S86" s="101">
        <v>625</v>
      </c>
      <c r="T86" s="101">
        <v>625</v>
      </c>
      <c r="U86" s="101">
        <v>625</v>
      </c>
      <c r="V86" s="101">
        <v>625</v>
      </c>
      <c r="W86" s="101">
        <v>625</v>
      </c>
      <c r="X86" s="101">
        <v>625</v>
      </c>
      <c r="Y86" s="101">
        <v>625</v>
      </c>
      <c r="Z86" s="101">
        <v>625</v>
      </c>
      <c r="AA86" s="101">
        <v>625</v>
      </c>
      <c r="AB86" s="101">
        <v>625</v>
      </c>
      <c r="AC86" s="101">
        <v>7500</v>
      </c>
      <c r="AD86" s="102">
        <f t="shared" si="19"/>
        <v>0</v>
      </c>
      <c r="AE86" s="101">
        <v>625</v>
      </c>
      <c r="AF86" s="101">
        <v>625</v>
      </c>
      <c r="AG86" s="101">
        <v>625</v>
      </c>
      <c r="AH86" s="101">
        <v>625</v>
      </c>
      <c r="AI86" s="101">
        <v>625</v>
      </c>
      <c r="AJ86" s="101">
        <v>625</v>
      </c>
      <c r="AK86" s="101">
        <v>625</v>
      </c>
      <c r="AL86" s="101">
        <v>625</v>
      </c>
      <c r="AM86" s="101">
        <v>625</v>
      </c>
      <c r="AN86" s="101">
        <v>625</v>
      </c>
      <c r="AO86" s="101">
        <v>625</v>
      </c>
      <c r="AP86" s="101">
        <v>625</v>
      </c>
      <c r="AQ86" s="101">
        <v>7500</v>
      </c>
      <c r="AR86" s="102">
        <f t="shared" si="20"/>
        <v>0</v>
      </c>
      <c r="AS86" s="101">
        <v>625</v>
      </c>
      <c r="AT86" s="101">
        <v>625</v>
      </c>
      <c r="AU86" s="101">
        <v>625</v>
      </c>
      <c r="AV86" s="101">
        <v>625</v>
      </c>
      <c r="AW86" s="101">
        <v>625</v>
      </c>
      <c r="AX86" s="101">
        <v>625</v>
      </c>
      <c r="AY86" s="101">
        <v>625</v>
      </c>
      <c r="AZ86" s="101">
        <v>625</v>
      </c>
      <c r="BA86" s="101">
        <v>625</v>
      </c>
      <c r="BB86" s="101">
        <v>625</v>
      </c>
      <c r="BC86" s="101">
        <v>625</v>
      </c>
      <c r="BD86" s="101">
        <v>625</v>
      </c>
      <c r="BE86" s="101">
        <v>7500</v>
      </c>
      <c r="BF86" s="102">
        <f t="shared" si="21"/>
        <v>0</v>
      </c>
      <c r="BG86" s="101">
        <v>625</v>
      </c>
      <c r="BH86" s="101">
        <v>625</v>
      </c>
      <c r="BI86" s="101">
        <v>625</v>
      </c>
      <c r="BJ86" s="101">
        <v>625</v>
      </c>
      <c r="BK86" s="101">
        <v>625</v>
      </c>
      <c r="BL86" s="101">
        <v>625</v>
      </c>
      <c r="BM86" s="101">
        <v>625</v>
      </c>
      <c r="BN86" s="101">
        <v>625</v>
      </c>
      <c r="BO86" s="101">
        <v>625</v>
      </c>
      <c r="BP86" s="101">
        <v>625</v>
      </c>
      <c r="BQ86" s="101">
        <v>625</v>
      </c>
      <c r="BR86" s="101">
        <v>625</v>
      </c>
      <c r="BS86" s="101">
        <v>7500</v>
      </c>
      <c r="BT86" s="102">
        <f t="shared" si="22"/>
        <v>0</v>
      </c>
      <c r="BU86" s="101">
        <v>625</v>
      </c>
      <c r="BV86" s="101">
        <v>625</v>
      </c>
      <c r="BW86" s="101">
        <v>625</v>
      </c>
      <c r="BX86" s="101">
        <v>625</v>
      </c>
      <c r="BY86" s="101">
        <v>625</v>
      </c>
      <c r="BZ86" s="101">
        <v>625</v>
      </c>
      <c r="CA86" s="101">
        <v>625</v>
      </c>
      <c r="CB86" s="101">
        <v>625</v>
      </c>
      <c r="CC86" s="101">
        <v>625</v>
      </c>
      <c r="CD86" s="101">
        <v>625</v>
      </c>
      <c r="CE86" s="101">
        <v>625</v>
      </c>
      <c r="CF86" s="101">
        <v>625</v>
      </c>
      <c r="CG86" s="101">
        <v>7500</v>
      </c>
      <c r="CH86" s="102">
        <f t="shared" si="23"/>
        <v>0</v>
      </c>
    </row>
    <row r="87" spans="1:86" ht="12" hidden="1" customHeight="1" outlineLevel="1" x14ac:dyDescent="0.3">
      <c r="A87" s="103">
        <v>44570.7</v>
      </c>
      <c r="B87" s="6" t="s">
        <v>152</v>
      </c>
      <c r="C87" s="101">
        <v>0</v>
      </c>
      <c r="D87" s="101">
        <v>0</v>
      </c>
      <c r="E87" s="101">
        <v>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0</v>
      </c>
      <c r="O87" s="101">
        <v>0</v>
      </c>
      <c r="P87" s="102">
        <f t="shared" si="18"/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0</v>
      </c>
      <c r="AD87" s="102">
        <f t="shared" si="19"/>
        <v>0</v>
      </c>
      <c r="AE87" s="101">
        <v>0</v>
      </c>
      <c r="AF87" s="101">
        <v>0</v>
      </c>
      <c r="AG87" s="101">
        <v>0</v>
      </c>
      <c r="AH87" s="101">
        <v>0</v>
      </c>
      <c r="AI87" s="101">
        <v>0</v>
      </c>
      <c r="AJ87" s="101">
        <v>0</v>
      </c>
      <c r="AK87" s="101">
        <v>0</v>
      </c>
      <c r="AL87" s="101">
        <v>0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2">
        <f t="shared" si="20"/>
        <v>0</v>
      </c>
      <c r="AS87" s="101">
        <v>0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2">
        <f t="shared" si="21"/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  <c r="BL87" s="101">
        <v>0</v>
      </c>
      <c r="BM87" s="101">
        <v>0</v>
      </c>
      <c r="BN87" s="101">
        <v>0</v>
      </c>
      <c r="BO87" s="101">
        <v>0</v>
      </c>
      <c r="BP87" s="101">
        <v>0</v>
      </c>
      <c r="BQ87" s="101">
        <v>0</v>
      </c>
      <c r="BR87" s="101">
        <v>0</v>
      </c>
      <c r="BS87" s="101">
        <v>0</v>
      </c>
      <c r="BT87" s="102">
        <f t="shared" si="22"/>
        <v>0</v>
      </c>
      <c r="BU87" s="101">
        <v>0</v>
      </c>
      <c r="BV87" s="101">
        <v>0</v>
      </c>
      <c r="BW87" s="101">
        <v>0</v>
      </c>
      <c r="BX87" s="101">
        <v>0</v>
      </c>
      <c r="BY87" s="101">
        <v>0</v>
      </c>
      <c r="BZ87" s="101">
        <v>0</v>
      </c>
      <c r="CA87" s="101">
        <v>0</v>
      </c>
      <c r="CB87" s="101">
        <v>0</v>
      </c>
      <c r="CC87" s="101">
        <v>0</v>
      </c>
      <c r="CD87" s="101">
        <v>0</v>
      </c>
      <c r="CE87" s="101">
        <v>0</v>
      </c>
      <c r="CF87" s="101">
        <v>0</v>
      </c>
      <c r="CG87" s="101">
        <v>0</v>
      </c>
      <c r="CH87" s="102">
        <f t="shared" si="23"/>
        <v>0</v>
      </c>
    </row>
    <row r="88" spans="1:86" ht="12" hidden="1" customHeight="1" outlineLevel="1" x14ac:dyDescent="0.3">
      <c r="A88" s="103">
        <v>44570.8</v>
      </c>
      <c r="B88" s="6" t="s">
        <v>153</v>
      </c>
      <c r="C88" s="101">
        <v>0</v>
      </c>
      <c r="D88" s="101">
        <v>0</v>
      </c>
      <c r="E88" s="101">
        <v>0</v>
      </c>
      <c r="F88" s="101">
        <v>0</v>
      </c>
      <c r="G88" s="101">
        <v>0</v>
      </c>
      <c r="H88" s="101">
        <v>0</v>
      </c>
      <c r="I88" s="101">
        <v>0</v>
      </c>
      <c r="J88" s="101">
        <v>0</v>
      </c>
      <c r="K88" s="101">
        <v>0</v>
      </c>
      <c r="L88" s="101">
        <v>0</v>
      </c>
      <c r="M88" s="101">
        <v>0</v>
      </c>
      <c r="N88" s="101">
        <v>0</v>
      </c>
      <c r="O88" s="101">
        <v>0</v>
      </c>
      <c r="P88" s="102">
        <f t="shared" si="18"/>
        <v>0</v>
      </c>
      <c r="Q88" s="101">
        <v>0</v>
      </c>
      <c r="R88" s="101">
        <v>0</v>
      </c>
      <c r="S88" s="101">
        <v>0</v>
      </c>
      <c r="T88" s="101">
        <v>0</v>
      </c>
      <c r="U88" s="101">
        <v>0</v>
      </c>
      <c r="V88" s="101">
        <v>0</v>
      </c>
      <c r="W88" s="101">
        <v>0</v>
      </c>
      <c r="X88" s="101">
        <v>0</v>
      </c>
      <c r="Y88" s="101">
        <v>0</v>
      </c>
      <c r="Z88" s="101">
        <v>0</v>
      </c>
      <c r="AA88" s="101">
        <v>0</v>
      </c>
      <c r="AB88" s="101">
        <v>0</v>
      </c>
      <c r="AC88" s="101">
        <v>0</v>
      </c>
      <c r="AD88" s="102">
        <f t="shared" si="19"/>
        <v>0</v>
      </c>
      <c r="AE88" s="101">
        <v>0</v>
      </c>
      <c r="AF88" s="101">
        <v>0</v>
      </c>
      <c r="AG88" s="101">
        <v>0</v>
      </c>
      <c r="AH88" s="101">
        <v>0</v>
      </c>
      <c r="AI88" s="101">
        <v>0</v>
      </c>
      <c r="AJ88" s="101">
        <v>0</v>
      </c>
      <c r="AK88" s="101">
        <v>0</v>
      </c>
      <c r="AL88" s="101">
        <v>0</v>
      </c>
      <c r="AM88" s="101">
        <v>0</v>
      </c>
      <c r="AN88" s="101">
        <v>0</v>
      </c>
      <c r="AO88" s="101">
        <v>0</v>
      </c>
      <c r="AP88" s="101">
        <v>0</v>
      </c>
      <c r="AQ88" s="101">
        <v>0</v>
      </c>
      <c r="AR88" s="102">
        <f t="shared" si="20"/>
        <v>0</v>
      </c>
      <c r="AS88" s="101">
        <v>0</v>
      </c>
      <c r="AT88" s="101">
        <v>0</v>
      </c>
      <c r="AU88" s="101">
        <v>0</v>
      </c>
      <c r="AV88" s="101">
        <v>0</v>
      </c>
      <c r="AW88" s="101">
        <v>0</v>
      </c>
      <c r="AX88" s="101">
        <v>0</v>
      </c>
      <c r="AY88" s="101">
        <v>0</v>
      </c>
      <c r="AZ88" s="101">
        <v>0</v>
      </c>
      <c r="BA88" s="101">
        <v>0</v>
      </c>
      <c r="BB88" s="101">
        <v>0</v>
      </c>
      <c r="BC88" s="101">
        <v>0</v>
      </c>
      <c r="BD88" s="101">
        <v>0</v>
      </c>
      <c r="BE88" s="101">
        <v>0</v>
      </c>
      <c r="BF88" s="102">
        <f t="shared" si="21"/>
        <v>0</v>
      </c>
      <c r="BG88" s="101">
        <v>0</v>
      </c>
      <c r="BH88" s="101">
        <v>0</v>
      </c>
      <c r="BI88" s="101">
        <v>0</v>
      </c>
      <c r="BJ88" s="101">
        <v>0</v>
      </c>
      <c r="BK88" s="101">
        <v>0</v>
      </c>
      <c r="BL88" s="101">
        <v>0</v>
      </c>
      <c r="BM88" s="101">
        <v>0</v>
      </c>
      <c r="BN88" s="101">
        <v>0</v>
      </c>
      <c r="BO88" s="101">
        <v>0</v>
      </c>
      <c r="BP88" s="101">
        <v>0</v>
      </c>
      <c r="BQ88" s="101">
        <v>0</v>
      </c>
      <c r="BR88" s="101">
        <v>0</v>
      </c>
      <c r="BS88" s="101">
        <v>0</v>
      </c>
      <c r="BT88" s="102">
        <f t="shared" si="22"/>
        <v>0</v>
      </c>
      <c r="BU88" s="101">
        <v>0</v>
      </c>
      <c r="BV88" s="101">
        <v>0</v>
      </c>
      <c r="BW88" s="101">
        <v>0</v>
      </c>
      <c r="BX88" s="101">
        <v>0</v>
      </c>
      <c r="BY88" s="101">
        <v>0</v>
      </c>
      <c r="BZ88" s="101">
        <v>0</v>
      </c>
      <c r="CA88" s="101">
        <v>0</v>
      </c>
      <c r="CB88" s="101">
        <v>0</v>
      </c>
      <c r="CC88" s="101">
        <v>0</v>
      </c>
      <c r="CD88" s="101">
        <v>0</v>
      </c>
      <c r="CE88" s="101">
        <v>0</v>
      </c>
      <c r="CF88" s="101">
        <v>0</v>
      </c>
      <c r="CG88" s="101">
        <v>0</v>
      </c>
      <c r="CH88" s="102">
        <f t="shared" si="23"/>
        <v>0</v>
      </c>
    </row>
    <row r="89" spans="1:86" ht="12" hidden="1" customHeight="1" outlineLevel="1" x14ac:dyDescent="0.3">
      <c r="A89" s="103">
        <v>44570.9</v>
      </c>
      <c r="B89" s="6" t="s">
        <v>154</v>
      </c>
      <c r="C89" s="101">
        <v>0</v>
      </c>
      <c r="D89" s="101">
        <v>0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0</v>
      </c>
      <c r="M89" s="101">
        <v>0</v>
      </c>
      <c r="N89" s="101">
        <v>0</v>
      </c>
      <c r="O89" s="101">
        <v>0</v>
      </c>
      <c r="P89" s="102">
        <f t="shared" si="18"/>
        <v>0</v>
      </c>
      <c r="Q89" s="101">
        <v>0</v>
      </c>
      <c r="R89" s="101">
        <v>0</v>
      </c>
      <c r="S89" s="101">
        <v>0</v>
      </c>
      <c r="T89" s="101">
        <v>0</v>
      </c>
      <c r="U89" s="101">
        <v>0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2">
        <f t="shared" si="19"/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0</v>
      </c>
      <c r="AL89" s="101">
        <v>0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2">
        <f t="shared" si="20"/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2">
        <f t="shared" si="21"/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  <c r="BL89" s="101">
        <v>0</v>
      </c>
      <c r="BM89" s="101">
        <v>0</v>
      </c>
      <c r="BN89" s="101">
        <v>0</v>
      </c>
      <c r="BO89" s="101">
        <v>0</v>
      </c>
      <c r="BP89" s="101">
        <v>0</v>
      </c>
      <c r="BQ89" s="101">
        <v>0</v>
      </c>
      <c r="BR89" s="101">
        <v>0</v>
      </c>
      <c r="BS89" s="101">
        <v>0</v>
      </c>
      <c r="BT89" s="102">
        <f t="shared" si="22"/>
        <v>0</v>
      </c>
      <c r="BU89" s="101">
        <v>0</v>
      </c>
      <c r="BV89" s="101">
        <v>0</v>
      </c>
      <c r="BW89" s="101">
        <v>0</v>
      </c>
      <c r="BX89" s="101">
        <v>0</v>
      </c>
      <c r="BY89" s="101">
        <v>0</v>
      </c>
      <c r="BZ89" s="101">
        <v>0</v>
      </c>
      <c r="CA89" s="101">
        <v>0</v>
      </c>
      <c r="CB89" s="101">
        <v>0</v>
      </c>
      <c r="CC89" s="101">
        <v>0</v>
      </c>
      <c r="CD89" s="101">
        <v>0</v>
      </c>
      <c r="CE89" s="101">
        <v>0</v>
      </c>
      <c r="CF89" s="101">
        <v>0</v>
      </c>
      <c r="CG89" s="101">
        <v>0</v>
      </c>
      <c r="CH89" s="102">
        <f t="shared" si="23"/>
        <v>0</v>
      </c>
    </row>
    <row r="90" spans="1:86" ht="12" hidden="1" customHeight="1" outlineLevel="1" x14ac:dyDescent="0.3">
      <c r="A90" s="103">
        <v>44591</v>
      </c>
      <c r="B90" s="6" t="s">
        <v>155</v>
      </c>
      <c r="C90" s="101">
        <v>165000</v>
      </c>
      <c r="D90" s="101">
        <v>0</v>
      </c>
      <c r="E90" s="101">
        <v>0</v>
      </c>
      <c r="F90" s="101">
        <v>0</v>
      </c>
      <c r="G90" s="101">
        <v>0</v>
      </c>
      <c r="H90" s="101">
        <v>-165000</v>
      </c>
      <c r="I90" s="101">
        <v>0</v>
      </c>
      <c r="J90" s="101">
        <v>0</v>
      </c>
      <c r="K90" s="101">
        <v>0</v>
      </c>
      <c r="L90" s="101">
        <v>0</v>
      </c>
      <c r="M90" s="101">
        <v>0</v>
      </c>
      <c r="N90" s="101">
        <v>0</v>
      </c>
      <c r="O90" s="101">
        <v>0</v>
      </c>
      <c r="P90" s="102">
        <f t="shared" si="18"/>
        <v>0</v>
      </c>
      <c r="Q90" s="101">
        <v>0</v>
      </c>
      <c r="R90" s="101">
        <v>0</v>
      </c>
      <c r="S90" s="101">
        <v>0</v>
      </c>
      <c r="T90" s="101">
        <v>0</v>
      </c>
      <c r="U90" s="101">
        <v>0</v>
      </c>
      <c r="V90" s="101">
        <v>0</v>
      </c>
      <c r="W90" s="101">
        <v>0</v>
      </c>
      <c r="X90" s="101">
        <v>0</v>
      </c>
      <c r="Y90" s="101">
        <v>0</v>
      </c>
      <c r="Z90" s="101">
        <v>0</v>
      </c>
      <c r="AA90" s="101">
        <v>0</v>
      </c>
      <c r="AB90" s="101">
        <v>0</v>
      </c>
      <c r="AC90" s="101">
        <v>0</v>
      </c>
      <c r="AD90" s="102">
        <f t="shared" si="19"/>
        <v>0</v>
      </c>
      <c r="AE90" s="101">
        <v>0</v>
      </c>
      <c r="AF90" s="101">
        <v>0</v>
      </c>
      <c r="AG90" s="101">
        <v>0</v>
      </c>
      <c r="AH90" s="101">
        <v>0</v>
      </c>
      <c r="AI90" s="101">
        <v>0</v>
      </c>
      <c r="AJ90" s="101">
        <v>0</v>
      </c>
      <c r="AK90" s="101">
        <v>0</v>
      </c>
      <c r="AL90" s="101">
        <v>0</v>
      </c>
      <c r="AM90" s="101">
        <v>0</v>
      </c>
      <c r="AN90" s="101">
        <v>0</v>
      </c>
      <c r="AO90" s="101">
        <v>0</v>
      </c>
      <c r="AP90" s="101">
        <v>0</v>
      </c>
      <c r="AQ90" s="101">
        <v>0</v>
      </c>
      <c r="AR90" s="102">
        <f t="shared" si="20"/>
        <v>0</v>
      </c>
      <c r="AS90" s="101">
        <v>0</v>
      </c>
      <c r="AT90" s="101">
        <v>0</v>
      </c>
      <c r="AU90" s="101">
        <v>0</v>
      </c>
      <c r="AV90" s="101">
        <v>0</v>
      </c>
      <c r="AW90" s="101">
        <v>0</v>
      </c>
      <c r="AX90" s="101">
        <v>0</v>
      </c>
      <c r="AY90" s="101">
        <v>0</v>
      </c>
      <c r="AZ90" s="101">
        <v>0</v>
      </c>
      <c r="BA90" s="101">
        <v>0</v>
      </c>
      <c r="BB90" s="101">
        <v>0</v>
      </c>
      <c r="BC90" s="101">
        <v>0</v>
      </c>
      <c r="BD90" s="101">
        <v>0</v>
      </c>
      <c r="BE90" s="101">
        <v>0</v>
      </c>
      <c r="BF90" s="102">
        <f t="shared" si="21"/>
        <v>0</v>
      </c>
      <c r="BG90" s="101">
        <v>0</v>
      </c>
      <c r="BH90" s="101">
        <v>0</v>
      </c>
      <c r="BI90" s="101">
        <v>0</v>
      </c>
      <c r="BJ90" s="101">
        <v>0</v>
      </c>
      <c r="BK90" s="101">
        <v>0</v>
      </c>
      <c r="BL90" s="101">
        <v>0</v>
      </c>
      <c r="BM90" s="101">
        <v>0</v>
      </c>
      <c r="BN90" s="101">
        <v>0</v>
      </c>
      <c r="BO90" s="101">
        <v>0</v>
      </c>
      <c r="BP90" s="101">
        <v>0</v>
      </c>
      <c r="BQ90" s="101">
        <v>0</v>
      </c>
      <c r="BR90" s="101">
        <v>0</v>
      </c>
      <c r="BS90" s="101">
        <v>0</v>
      </c>
      <c r="BT90" s="102">
        <f t="shared" si="22"/>
        <v>0</v>
      </c>
      <c r="BU90" s="101">
        <v>0</v>
      </c>
      <c r="BV90" s="101">
        <v>0</v>
      </c>
      <c r="BW90" s="101">
        <v>0</v>
      </c>
      <c r="BX90" s="101">
        <v>0</v>
      </c>
      <c r="BY90" s="101">
        <v>0</v>
      </c>
      <c r="BZ90" s="101">
        <v>0</v>
      </c>
      <c r="CA90" s="101">
        <v>0</v>
      </c>
      <c r="CB90" s="101">
        <v>0</v>
      </c>
      <c r="CC90" s="101">
        <v>0</v>
      </c>
      <c r="CD90" s="101">
        <v>0</v>
      </c>
      <c r="CE90" s="101">
        <v>0</v>
      </c>
      <c r="CF90" s="101">
        <v>0</v>
      </c>
      <c r="CG90" s="101">
        <v>0</v>
      </c>
      <c r="CH90" s="102">
        <f t="shared" si="23"/>
        <v>0</v>
      </c>
    </row>
    <row r="91" spans="1:86" ht="12" hidden="1" customHeight="1" outlineLevel="1" x14ac:dyDescent="0.3">
      <c r="A91" s="103">
        <v>44990</v>
      </c>
      <c r="B91" s="6" t="s">
        <v>157</v>
      </c>
      <c r="C91" s="101">
        <v>0</v>
      </c>
      <c r="D91" s="101">
        <v>0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2">
        <f t="shared" si="18"/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2">
        <f t="shared" si="19"/>
        <v>0</v>
      </c>
      <c r="AE91" s="101">
        <v>0</v>
      </c>
      <c r="AF91" s="101">
        <v>0</v>
      </c>
      <c r="AG91" s="101">
        <v>0</v>
      </c>
      <c r="AH91" s="101">
        <v>0</v>
      </c>
      <c r="AI91" s="101">
        <v>0</v>
      </c>
      <c r="AJ91" s="101">
        <v>0</v>
      </c>
      <c r="AK91" s="101">
        <v>0</v>
      </c>
      <c r="AL91" s="101">
        <v>0</v>
      </c>
      <c r="AM91" s="101">
        <v>0</v>
      </c>
      <c r="AN91" s="101">
        <v>0</v>
      </c>
      <c r="AO91" s="101">
        <v>0</v>
      </c>
      <c r="AP91" s="101">
        <v>0</v>
      </c>
      <c r="AQ91" s="101">
        <v>0</v>
      </c>
      <c r="AR91" s="102">
        <f t="shared" si="20"/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2">
        <f t="shared" si="21"/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  <c r="BL91" s="101">
        <v>0</v>
      </c>
      <c r="BM91" s="101">
        <v>0</v>
      </c>
      <c r="BN91" s="101">
        <v>0</v>
      </c>
      <c r="BO91" s="101">
        <v>0</v>
      </c>
      <c r="BP91" s="101">
        <v>0</v>
      </c>
      <c r="BQ91" s="101">
        <v>0</v>
      </c>
      <c r="BR91" s="101">
        <v>0</v>
      </c>
      <c r="BS91" s="101">
        <v>0</v>
      </c>
      <c r="BT91" s="102">
        <f t="shared" si="22"/>
        <v>0</v>
      </c>
      <c r="BU91" s="101">
        <v>0</v>
      </c>
      <c r="BV91" s="101">
        <v>0</v>
      </c>
      <c r="BW91" s="101">
        <v>0</v>
      </c>
      <c r="BX91" s="101">
        <v>0</v>
      </c>
      <c r="BY91" s="101">
        <v>0</v>
      </c>
      <c r="BZ91" s="101">
        <v>0</v>
      </c>
      <c r="CA91" s="101">
        <v>0</v>
      </c>
      <c r="CB91" s="101">
        <v>0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2">
        <f t="shared" si="23"/>
        <v>0</v>
      </c>
    </row>
    <row r="92" spans="1:86" ht="12" hidden="1" customHeight="1" outlineLevel="1" x14ac:dyDescent="0.3">
      <c r="A92" s="103">
        <v>44990.1</v>
      </c>
      <c r="B92" s="6" t="s">
        <v>158</v>
      </c>
      <c r="C92" s="101">
        <v>0</v>
      </c>
      <c r="D92" s="101">
        <v>0</v>
      </c>
      <c r="E92" s="101">
        <v>0</v>
      </c>
      <c r="F92" s="101">
        <v>0</v>
      </c>
      <c r="G92" s="101">
        <v>0</v>
      </c>
      <c r="H92" s="101">
        <v>0</v>
      </c>
      <c r="I92" s="101">
        <v>0</v>
      </c>
      <c r="J92" s="101">
        <v>0</v>
      </c>
      <c r="K92" s="101">
        <v>0</v>
      </c>
      <c r="L92" s="101">
        <v>0</v>
      </c>
      <c r="M92" s="101">
        <v>0</v>
      </c>
      <c r="N92" s="101">
        <v>0</v>
      </c>
      <c r="O92" s="101">
        <v>0</v>
      </c>
      <c r="P92" s="102">
        <f t="shared" si="18"/>
        <v>0</v>
      </c>
      <c r="Q92" s="101">
        <v>0</v>
      </c>
      <c r="R92" s="101">
        <v>0</v>
      </c>
      <c r="S92" s="101">
        <v>0</v>
      </c>
      <c r="T92" s="101">
        <v>0</v>
      </c>
      <c r="U92" s="101">
        <v>0</v>
      </c>
      <c r="V92" s="101">
        <v>0</v>
      </c>
      <c r="W92" s="101">
        <v>0</v>
      </c>
      <c r="X92" s="101">
        <v>0</v>
      </c>
      <c r="Y92" s="101">
        <v>0</v>
      </c>
      <c r="Z92" s="101">
        <v>0</v>
      </c>
      <c r="AA92" s="101">
        <v>0</v>
      </c>
      <c r="AB92" s="101">
        <v>0</v>
      </c>
      <c r="AC92" s="101">
        <v>0</v>
      </c>
      <c r="AD92" s="102">
        <f t="shared" si="19"/>
        <v>0</v>
      </c>
      <c r="AE92" s="101">
        <v>0</v>
      </c>
      <c r="AF92" s="101">
        <v>0</v>
      </c>
      <c r="AG92" s="101">
        <v>0</v>
      </c>
      <c r="AH92" s="101">
        <v>0</v>
      </c>
      <c r="AI92" s="101">
        <v>0</v>
      </c>
      <c r="AJ92" s="101">
        <v>0</v>
      </c>
      <c r="AK92" s="101">
        <v>0</v>
      </c>
      <c r="AL92" s="101">
        <v>0</v>
      </c>
      <c r="AM92" s="101">
        <v>0</v>
      </c>
      <c r="AN92" s="101">
        <v>0</v>
      </c>
      <c r="AO92" s="101">
        <v>0</v>
      </c>
      <c r="AP92" s="101">
        <v>0</v>
      </c>
      <c r="AQ92" s="101">
        <v>0</v>
      </c>
      <c r="AR92" s="102">
        <f t="shared" si="20"/>
        <v>0</v>
      </c>
      <c r="AS92" s="101">
        <v>0</v>
      </c>
      <c r="AT92" s="101">
        <v>0</v>
      </c>
      <c r="AU92" s="101">
        <v>0</v>
      </c>
      <c r="AV92" s="101">
        <v>0</v>
      </c>
      <c r="AW92" s="101">
        <v>0</v>
      </c>
      <c r="AX92" s="101">
        <v>0</v>
      </c>
      <c r="AY92" s="101">
        <v>0</v>
      </c>
      <c r="AZ92" s="101">
        <v>0</v>
      </c>
      <c r="BA92" s="101">
        <v>0</v>
      </c>
      <c r="BB92" s="101">
        <v>0</v>
      </c>
      <c r="BC92" s="101">
        <v>0</v>
      </c>
      <c r="BD92" s="101">
        <v>0</v>
      </c>
      <c r="BE92" s="101">
        <v>0</v>
      </c>
      <c r="BF92" s="102">
        <f t="shared" si="21"/>
        <v>0</v>
      </c>
      <c r="BG92" s="101">
        <v>0</v>
      </c>
      <c r="BH92" s="101">
        <v>0</v>
      </c>
      <c r="BI92" s="101">
        <v>0</v>
      </c>
      <c r="BJ92" s="101">
        <v>0</v>
      </c>
      <c r="BK92" s="101">
        <v>0</v>
      </c>
      <c r="BL92" s="101">
        <v>0</v>
      </c>
      <c r="BM92" s="101">
        <v>0</v>
      </c>
      <c r="BN92" s="101">
        <v>0</v>
      </c>
      <c r="BO92" s="101">
        <v>0</v>
      </c>
      <c r="BP92" s="101">
        <v>0</v>
      </c>
      <c r="BQ92" s="101">
        <v>0</v>
      </c>
      <c r="BR92" s="101">
        <v>0</v>
      </c>
      <c r="BS92" s="101">
        <v>0</v>
      </c>
      <c r="BT92" s="102">
        <f t="shared" si="22"/>
        <v>0</v>
      </c>
      <c r="BU92" s="101">
        <v>0</v>
      </c>
      <c r="BV92" s="101">
        <v>0</v>
      </c>
      <c r="BW92" s="101">
        <v>0</v>
      </c>
      <c r="BX92" s="101">
        <v>0</v>
      </c>
      <c r="BY92" s="101">
        <v>0</v>
      </c>
      <c r="BZ92" s="101">
        <v>0</v>
      </c>
      <c r="CA92" s="101">
        <v>0</v>
      </c>
      <c r="CB92" s="101">
        <v>0</v>
      </c>
      <c r="CC92" s="101">
        <v>0</v>
      </c>
      <c r="CD92" s="101">
        <v>0</v>
      </c>
      <c r="CE92" s="101">
        <v>0</v>
      </c>
      <c r="CF92" s="101">
        <v>0</v>
      </c>
      <c r="CG92" s="101">
        <v>0</v>
      </c>
      <c r="CH92" s="102">
        <f t="shared" si="23"/>
        <v>0</v>
      </c>
    </row>
    <row r="93" spans="1:86" ht="12" hidden="1" customHeight="1" outlineLevel="1" x14ac:dyDescent="0.3">
      <c r="A93" s="103">
        <v>44991</v>
      </c>
      <c r="B93" s="6" t="s">
        <v>159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0</v>
      </c>
      <c r="M93" s="101">
        <v>0</v>
      </c>
      <c r="N93" s="101">
        <v>0</v>
      </c>
      <c r="O93" s="101">
        <v>0</v>
      </c>
      <c r="P93" s="102">
        <f t="shared" si="18"/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</v>
      </c>
      <c r="AD93" s="102">
        <f t="shared" si="19"/>
        <v>0</v>
      </c>
      <c r="AE93" s="101">
        <v>0</v>
      </c>
      <c r="AF93" s="101">
        <v>0</v>
      </c>
      <c r="AG93" s="101">
        <v>0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1">
        <v>0</v>
      </c>
      <c r="AQ93" s="101">
        <v>0</v>
      </c>
      <c r="AR93" s="102">
        <f t="shared" si="20"/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2">
        <f t="shared" si="21"/>
        <v>0</v>
      </c>
      <c r="BG93" s="101">
        <v>0</v>
      </c>
      <c r="BH93" s="101">
        <v>0</v>
      </c>
      <c r="BI93" s="101">
        <v>0</v>
      </c>
      <c r="BJ93" s="101">
        <v>0</v>
      </c>
      <c r="BK93" s="101">
        <v>0</v>
      </c>
      <c r="BL93" s="101">
        <v>0</v>
      </c>
      <c r="BM93" s="101">
        <v>0</v>
      </c>
      <c r="BN93" s="101">
        <v>0</v>
      </c>
      <c r="BO93" s="101">
        <v>0</v>
      </c>
      <c r="BP93" s="101">
        <v>0</v>
      </c>
      <c r="BQ93" s="101">
        <v>0</v>
      </c>
      <c r="BR93" s="101">
        <v>0</v>
      </c>
      <c r="BS93" s="101">
        <v>0</v>
      </c>
      <c r="BT93" s="102">
        <f t="shared" si="22"/>
        <v>0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2">
        <f t="shared" si="23"/>
        <v>0</v>
      </c>
    </row>
    <row r="94" spans="1:86" ht="12" hidden="1" customHeight="1" outlineLevel="1" x14ac:dyDescent="0.3">
      <c r="A94" s="103">
        <v>44999</v>
      </c>
      <c r="B94" s="6" t="s">
        <v>160</v>
      </c>
      <c r="C94" s="101">
        <v>0</v>
      </c>
      <c r="D94" s="101">
        <v>0</v>
      </c>
      <c r="E94" s="101">
        <v>49.26</v>
      </c>
      <c r="F94" s="101">
        <v>1758.78999999998</v>
      </c>
      <c r="G94" s="101">
        <v>816.06999999999903</v>
      </c>
      <c r="H94" s="101">
        <v>37882.229999999901</v>
      </c>
      <c r="I94" s="101">
        <v>-5466.4000000003398</v>
      </c>
      <c r="J94" s="101">
        <v>-25603.07</v>
      </c>
      <c r="K94" s="101">
        <v>-152.37999999999701</v>
      </c>
      <c r="L94" s="101">
        <v>1711.3399999999899</v>
      </c>
      <c r="M94" s="101">
        <v>13140.9</v>
      </c>
      <c r="N94" s="101">
        <v>-24136.7399999995</v>
      </c>
      <c r="O94" s="101">
        <v>0</v>
      </c>
      <c r="P94" s="102">
        <f t="shared" si="18"/>
        <v>-4.0017766878008842E-11</v>
      </c>
      <c r="Q94" s="101">
        <v>0</v>
      </c>
      <c r="R94" s="101">
        <v>0</v>
      </c>
      <c r="S94" s="101">
        <v>0</v>
      </c>
      <c r="T94" s="101">
        <v>0</v>
      </c>
      <c r="U94" s="101">
        <v>0</v>
      </c>
      <c r="V94" s="101">
        <v>0</v>
      </c>
      <c r="W94" s="101">
        <v>0</v>
      </c>
      <c r="X94" s="101">
        <v>0</v>
      </c>
      <c r="Y94" s="101">
        <v>0</v>
      </c>
      <c r="Z94" s="101">
        <v>0</v>
      </c>
      <c r="AA94" s="101">
        <v>0</v>
      </c>
      <c r="AB94" s="101">
        <v>0</v>
      </c>
      <c r="AC94" s="101">
        <v>0</v>
      </c>
      <c r="AD94" s="102">
        <f t="shared" si="19"/>
        <v>0</v>
      </c>
      <c r="AE94" s="101">
        <v>0</v>
      </c>
      <c r="AF94" s="101">
        <v>0</v>
      </c>
      <c r="AG94" s="101">
        <v>0</v>
      </c>
      <c r="AH94" s="101">
        <v>0</v>
      </c>
      <c r="AI94" s="101">
        <v>0</v>
      </c>
      <c r="AJ94" s="101">
        <v>0</v>
      </c>
      <c r="AK94" s="101">
        <v>0</v>
      </c>
      <c r="AL94" s="101">
        <v>0</v>
      </c>
      <c r="AM94" s="101">
        <v>0</v>
      </c>
      <c r="AN94" s="101">
        <v>0</v>
      </c>
      <c r="AO94" s="101">
        <v>0</v>
      </c>
      <c r="AP94" s="101">
        <v>0</v>
      </c>
      <c r="AQ94" s="101">
        <v>0</v>
      </c>
      <c r="AR94" s="102">
        <f t="shared" si="20"/>
        <v>0</v>
      </c>
      <c r="AS94" s="101">
        <v>0</v>
      </c>
      <c r="AT94" s="101">
        <v>0</v>
      </c>
      <c r="AU94" s="101">
        <v>0</v>
      </c>
      <c r="AV94" s="101">
        <v>0</v>
      </c>
      <c r="AW94" s="101">
        <v>0</v>
      </c>
      <c r="AX94" s="101">
        <v>0</v>
      </c>
      <c r="AY94" s="101">
        <v>0</v>
      </c>
      <c r="AZ94" s="101">
        <v>0</v>
      </c>
      <c r="BA94" s="101">
        <v>0</v>
      </c>
      <c r="BB94" s="101">
        <v>0</v>
      </c>
      <c r="BC94" s="101">
        <v>0</v>
      </c>
      <c r="BD94" s="101">
        <v>0</v>
      </c>
      <c r="BE94" s="101">
        <v>0</v>
      </c>
      <c r="BF94" s="102">
        <f t="shared" si="21"/>
        <v>0</v>
      </c>
      <c r="BG94" s="101">
        <v>0</v>
      </c>
      <c r="BH94" s="101">
        <v>0</v>
      </c>
      <c r="BI94" s="101">
        <v>0</v>
      </c>
      <c r="BJ94" s="101">
        <v>0</v>
      </c>
      <c r="BK94" s="101">
        <v>0</v>
      </c>
      <c r="BL94" s="101">
        <v>0</v>
      </c>
      <c r="BM94" s="101">
        <v>0</v>
      </c>
      <c r="BN94" s="101">
        <v>0</v>
      </c>
      <c r="BO94" s="101">
        <v>0</v>
      </c>
      <c r="BP94" s="101">
        <v>0</v>
      </c>
      <c r="BQ94" s="101">
        <v>0</v>
      </c>
      <c r="BR94" s="101">
        <v>0</v>
      </c>
      <c r="BS94" s="101">
        <v>0</v>
      </c>
      <c r="BT94" s="102">
        <f t="shared" si="22"/>
        <v>0</v>
      </c>
      <c r="BU94" s="101">
        <v>0</v>
      </c>
      <c r="BV94" s="101">
        <v>0</v>
      </c>
      <c r="BW94" s="101">
        <v>0</v>
      </c>
      <c r="BX94" s="101">
        <v>0</v>
      </c>
      <c r="BY94" s="101">
        <v>0</v>
      </c>
      <c r="BZ94" s="101">
        <v>0</v>
      </c>
      <c r="CA94" s="101">
        <v>0</v>
      </c>
      <c r="CB94" s="101">
        <v>0</v>
      </c>
      <c r="CC94" s="101">
        <v>0</v>
      </c>
      <c r="CD94" s="101">
        <v>0</v>
      </c>
      <c r="CE94" s="101">
        <v>0</v>
      </c>
      <c r="CF94" s="101">
        <v>0</v>
      </c>
      <c r="CG94" s="101">
        <v>0</v>
      </c>
      <c r="CH94" s="102">
        <f t="shared" si="23"/>
        <v>0</v>
      </c>
    </row>
    <row r="95" spans="1:86" ht="12" hidden="1" customHeight="1" outlineLevel="1" x14ac:dyDescent="0.3">
      <c r="A95" s="103"/>
      <c r="B95" s="2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2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2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2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2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2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2"/>
    </row>
    <row r="96" spans="1:86" ht="12" customHeight="1" collapsed="1" x14ac:dyDescent="0.3">
      <c r="A96" s="104"/>
      <c r="B96" s="2" t="s">
        <v>20</v>
      </c>
      <c r="C96" s="101">
        <f t="shared" ref="C96:O96" si="24">SUM(C62:C95)</f>
        <v>197634.63</v>
      </c>
      <c r="D96" s="101">
        <f t="shared" si="24"/>
        <v>632.96000000000095</v>
      </c>
      <c r="E96" s="101">
        <f t="shared" si="24"/>
        <v>1106.7499999999861</v>
      </c>
      <c r="F96" s="101">
        <f t="shared" si="24"/>
        <v>102387.21999999997</v>
      </c>
      <c r="G96" s="101">
        <f t="shared" si="24"/>
        <v>1237.7399999999991</v>
      </c>
      <c r="H96" s="101">
        <f t="shared" si="24"/>
        <v>-126446.90000000011</v>
      </c>
      <c r="I96" s="101">
        <f t="shared" si="24"/>
        <v>30084.109999999459</v>
      </c>
      <c r="J96" s="101">
        <f t="shared" si="24"/>
        <v>-23847.349999999991</v>
      </c>
      <c r="K96" s="101">
        <f t="shared" si="24"/>
        <v>724.10000000000298</v>
      </c>
      <c r="L96" s="101">
        <f t="shared" si="24"/>
        <v>10921.55000000001</v>
      </c>
      <c r="M96" s="101">
        <f t="shared" si="24"/>
        <v>13731.1</v>
      </c>
      <c r="N96" s="101">
        <f t="shared" si="24"/>
        <v>6353.8600000006845</v>
      </c>
      <c r="O96" s="101">
        <f t="shared" si="24"/>
        <v>214519.77000000002</v>
      </c>
      <c r="P96" s="102">
        <f>O96-SUM(C96:N96)</f>
        <v>0</v>
      </c>
      <c r="Q96" s="101">
        <f t="shared" ref="Q96:AC96" si="25">SUM(Q62:Q95)</f>
        <v>7417.4126504065034</v>
      </c>
      <c r="R96" s="101">
        <f t="shared" si="25"/>
        <v>12417.412650406503</v>
      </c>
      <c r="S96" s="101">
        <f t="shared" si="25"/>
        <v>7417.4126504065034</v>
      </c>
      <c r="T96" s="101">
        <f t="shared" si="25"/>
        <v>7417.4126504065034</v>
      </c>
      <c r="U96" s="101">
        <f t="shared" si="25"/>
        <v>7417.4126504065034</v>
      </c>
      <c r="V96" s="101">
        <f t="shared" si="25"/>
        <v>7417.4126504065034</v>
      </c>
      <c r="W96" s="101">
        <f t="shared" si="25"/>
        <v>7417.4126504065034</v>
      </c>
      <c r="X96" s="101">
        <f t="shared" si="25"/>
        <v>7417.4126504065034</v>
      </c>
      <c r="Y96" s="101">
        <f t="shared" si="25"/>
        <v>7417.4126504065034</v>
      </c>
      <c r="Z96" s="101">
        <f t="shared" si="25"/>
        <v>7417.4126504065034</v>
      </c>
      <c r="AA96" s="101">
        <f t="shared" si="25"/>
        <v>37417.412650406506</v>
      </c>
      <c r="AB96" s="101">
        <f t="shared" si="25"/>
        <v>7417.4126504065034</v>
      </c>
      <c r="AC96" s="101">
        <f t="shared" si="25"/>
        <v>124008.951804878</v>
      </c>
      <c r="AD96" s="102">
        <f>AC96-SUM(Q96:AB96)</f>
        <v>0</v>
      </c>
      <c r="AE96" s="101">
        <f t="shared" ref="AE96:AQ96" si="26">SUM(AE62:AE95)</f>
        <v>7417.4126504065034</v>
      </c>
      <c r="AF96" s="101">
        <f t="shared" si="26"/>
        <v>12417.412650406503</v>
      </c>
      <c r="AG96" s="101">
        <f t="shared" si="26"/>
        <v>7417.4126504065034</v>
      </c>
      <c r="AH96" s="101">
        <f t="shared" si="26"/>
        <v>7417.4126504065034</v>
      </c>
      <c r="AI96" s="101">
        <f t="shared" si="26"/>
        <v>7417.4126504065034</v>
      </c>
      <c r="AJ96" s="101">
        <f t="shared" si="26"/>
        <v>7417.4126504065034</v>
      </c>
      <c r="AK96" s="101">
        <f t="shared" si="26"/>
        <v>7417.4126504065034</v>
      </c>
      <c r="AL96" s="101">
        <f t="shared" si="26"/>
        <v>7417.4126504065034</v>
      </c>
      <c r="AM96" s="101">
        <f t="shared" si="26"/>
        <v>7417.4126504065034</v>
      </c>
      <c r="AN96" s="101">
        <f t="shared" si="26"/>
        <v>7417.4126504065034</v>
      </c>
      <c r="AO96" s="101">
        <f t="shared" si="26"/>
        <v>37417.412650406506</v>
      </c>
      <c r="AP96" s="101">
        <f t="shared" si="26"/>
        <v>7417.4126504065034</v>
      </c>
      <c r="AQ96" s="101">
        <f t="shared" si="26"/>
        <v>124008.951804878</v>
      </c>
      <c r="AR96" s="102">
        <f>AQ96-SUM(AE96:AP96)</f>
        <v>0</v>
      </c>
      <c r="AS96" s="101">
        <f t="shared" ref="AS96:BE96" si="27">SUM(AS62:AS95)</f>
        <v>7417.4126504065034</v>
      </c>
      <c r="AT96" s="101">
        <f t="shared" si="27"/>
        <v>12417.412650406503</v>
      </c>
      <c r="AU96" s="101">
        <f t="shared" si="27"/>
        <v>7417.4126504065034</v>
      </c>
      <c r="AV96" s="101">
        <f t="shared" si="27"/>
        <v>7417.4126504065034</v>
      </c>
      <c r="AW96" s="101">
        <f t="shared" si="27"/>
        <v>7417.4126504065034</v>
      </c>
      <c r="AX96" s="101">
        <f t="shared" si="27"/>
        <v>7417.4126504065034</v>
      </c>
      <c r="AY96" s="101">
        <f t="shared" si="27"/>
        <v>7417.4126504065034</v>
      </c>
      <c r="AZ96" s="101">
        <f t="shared" si="27"/>
        <v>7417.4126504065034</v>
      </c>
      <c r="BA96" s="101">
        <f t="shared" si="27"/>
        <v>7417.4126504065034</v>
      </c>
      <c r="BB96" s="101">
        <f t="shared" si="27"/>
        <v>7417.4126504065034</v>
      </c>
      <c r="BC96" s="101">
        <f t="shared" si="27"/>
        <v>37417.412650406506</v>
      </c>
      <c r="BD96" s="101">
        <f t="shared" si="27"/>
        <v>7417.4126504065034</v>
      </c>
      <c r="BE96" s="101">
        <f t="shared" si="27"/>
        <v>124008.951804878</v>
      </c>
      <c r="BF96" s="102">
        <f>BE96-SUM(AS96:BD96)</f>
        <v>0</v>
      </c>
      <c r="BG96" s="101">
        <f t="shared" ref="BG96:BS96" si="28">SUM(BG62:BG95)</f>
        <v>7417.4126504065034</v>
      </c>
      <c r="BH96" s="101">
        <f t="shared" si="28"/>
        <v>12417.412650406503</v>
      </c>
      <c r="BI96" s="101">
        <f t="shared" si="28"/>
        <v>7417.4126504065034</v>
      </c>
      <c r="BJ96" s="101">
        <f t="shared" si="28"/>
        <v>7417.4126504065034</v>
      </c>
      <c r="BK96" s="101">
        <f t="shared" si="28"/>
        <v>7417.4126504065034</v>
      </c>
      <c r="BL96" s="101">
        <f t="shared" si="28"/>
        <v>7417.4126504065034</v>
      </c>
      <c r="BM96" s="101">
        <f t="shared" si="28"/>
        <v>7417.4126504065034</v>
      </c>
      <c r="BN96" s="101">
        <f t="shared" si="28"/>
        <v>7417.4126504065034</v>
      </c>
      <c r="BO96" s="101">
        <f t="shared" si="28"/>
        <v>7417.4126504065034</v>
      </c>
      <c r="BP96" s="101">
        <f t="shared" si="28"/>
        <v>7417.4126504065034</v>
      </c>
      <c r="BQ96" s="101">
        <f t="shared" si="28"/>
        <v>37417.412650406506</v>
      </c>
      <c r="BR96" s="101">
        <f t="shared" si="28"/>
        <v>7417.4126504065034</v>
      </c>
      <c r="BS96" s="101">
        <f t="shared" si="28"/>
        <v>124008.951804878</v>
      </c>
      <c r="BT96" s="102">
        <f>BS96-SUM(BG96:BR96)</f>
        <v>0</v>
      </c>
      <c r="BU96" s="101">
        <f t="shared" ref="BU96:CG96" si="29">SUM(BU62:BU95)</f>
        <v>7417.4126504065034</v>
      </c>
      <c r="BV96" s="101">
        <f t="shared" si="29"/>
        <v>12417.412650406503</v>
      </c>
      <c r="BW96" s="101">
        <f t="shared" si="29"/>
        <v>7417.4126504065034</v>
      </c>
      <c r="BX96" s="101">
        <f t="shared" si="29"/>
        <v>7417.4126504065034</v>
      </c>
      <c r="BY96" s="101">
        <f t="shared" si="29"/>
        <v>7417.4126504065034</v>
      </c>
      <c r="BZ96" s="101">
        <f t="shared" si="29"/>
        <v>7417.4126504065034</v>
      </c>
      <c r="CA96" s="101">
        <f t="shared" si="29"/>
        <v>7417.4126504065034</v>
      </c>
      <c r="CB96" s="101">
        <f t="shared" si="29"/>
        <v>7417.4126504065034</v>
      </c>
      <c r="CC96" s="101">
        <f t="shared" si="29"/>
        <v>7417.4126504065034</v>
      </c>
      <c r="CD96" s="101">
        <f t="shared" si="29"/>
        <v>7417.4126504065034</v>
      </c>
      <c r="CE96" s="101">
        <f t="shared" si="29"/>
        <v>37417.412650406506</v>
      </c>
      <c r="CF96" s="101">
        <f t="shared" si="29"/>
        <v>7417.4126504065034</v>
      </c>
      <c r="CG96" s="101">
        <f t="shared" si="29"/>
        <v>124008.951804878</v>
      </c>
      <c r="CH96" s="102">
        <f>CG96-SUM(BU96:CF96)</f>
        <v>0</v>
      </c>
    </row>
    <row r="97" spans="1:86" ht="12" hidden="1" customHeight="1" outlineLevel="1" x14ac:dyDescent="0.3">
      <c r="A97" s="104"/>
      <c r="B97" s="6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2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2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2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2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2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2"/>
    </row>
    <row r="98" spans="1:86" ht="12" hidden="1" customHeight="1" outlineLevel="1" x14ac:dyDescent="0.3">
      <c r="A98" s="74" t="s">
        <v>21</v>
      </c>
      <c r="B98" s="2"/>
      <c r="C98" s="101" t="s">
        <v>74</v>
      </c>
      <c r="D98" s="101" t="s">
        <v>74</v>
      </c>
      <c r="E98" s="101" t="s">
        <v>74</v>
      </c>
      <c r="F98" s="101" t="s">
        <v>74</v>
      </c>
      <c r="G98" s="101" t="s">
        <v>74</v>
      </c>
      <c r="H98" s="101" t="s">
        <v>74</v>
      </c>
      <c r="I98" s="101" t="s">
        <v>74</v>
      </c>
      <c r="J98" s="101" t="s">
        <v>74</v>
      </c>
      <c r="K98" s="101" t="s">
        <v>74</v>
      </c>
      <c r="L98" s="101" t="s">
        <v>74</v>
      </c>
      <c r="M98" s="101" t="s">
        <v>74</v>
      </c>
      <c r="N98" s="101" t="s">
        <v>74</v>
      </c>
      <c r="O98" s="101" t="s">
        <v>74</v>
      </c>
      <c r="P98" s="102" t="s">
        <v>74</v>
      </c>
      <c r="Q98" s="101" t="s">
        <v>74</v>
      </c>
      <c r="R98" s="101" t="s">
        <v>74</v>
      </c>
      <c r="S98" s="101" t="s">
        <v>74</v>
      </c>
      <c r="T98" s="101" t="s">
        <v>74</v>
      </c>
      <c r="U98" s="101" t="s">
        <v>74</v>
      </c>
      <c r="V98" s="101" t="s">
        <v>74</v>
      </c>
      <c r="W98" s="101" t="s">
        <v>74</v>
      </c>
      <c r="X98" s="101" t="s">
        <v>74</v>
      </c>
      <c r="Y98" s="101" t="s">
        <v>74</v>
      </c>
      <c r="Z98" s="101" t="s">
        <v>74</v>
      </c>
      <c r="AA98" s="101" t="s">
        <v>74</v>
      </c>
      <c r="AB98" s="101" t="s">
        <v>74</v>
      </c>
      <c r="AC98" s="101" t="s">
        <v>74</v>
      </c>
      <c r="AD98" s="102" t="s">
        <v>74</v>
      </c>
      <c r="AE98" s="101" t="s">
        <v>74</v>
      </c>
      <c r="AF98" s="101" t="s">
        <v>74</v>
      </c>
      <c r="AG98" s="101" t="s">
        <v>74</v>
      </c>
      <c r="AH98" s="101" t="s">
        <v>74</v>
      </c>
      <c r="AI98" s="101" t="s">
        <v>74</v>
      </c>
      <c r="AJ98" s="101" t="s">
        <v>74</v>
      </c>
      <c r="AK98" s="101" t="s">
        <v>74</v>
      </c>
      <c r="AL98" s="101" t="s">
        <v>74</v>
      </c>
      <c r="AM98" s="101" t="s">
        <v>74</v>
      </c>
      <c r="AN98" s="101" t="s">
        <v>74</v>
      </c>
      <c r="AO98" s="101" t="s">
        <v>74</v>
      </c>
      <c r="AP98" s="101" t="s">
        <v>74</v>
      </c>
      <c r="AQ98" s="101" t="s">
        <v>74</v>
      </c>
      <c r="AR98" s="102" t="s">
        <v>74</v>
      </c>
      <c r="AS98" s="101" t="s">
        <v>74</v>
      </c>
      <c r="AT98" s="101" t="s">
        <v>74</v>
      </c>
      <c r="AU98" s="101" t="s">
        <v>74</v>
      </c>
      <c r="AV98" s="101" t="s">
        <v>74</v>
      </c>
      <c r="AW98" s="101" t="s">
        <v>74</v>
      </c>
      <c r="AX98" s="101" t="s">
        <v>74</v>
      </c>
      <c r="AY98" s="101" t="s">
        <v>74</v>
      </c>
      <c r="AZ98" s="101" t="s">
        <v>74</v>
      </c>
      <c r="BA98" s="101" t="s">
        <v>74</v>
      </c>
      <c r="BB98" s="101" t="s">
        <v>74</v>
      </c>
      <c r="BC98" s="101" t="s">
        <v>74</v>
      </c>
      <c r="BD98" s="101" t="s">
        <v>74</v>
      </c>
      <c r="BE98" s="101" t="s">
        <v>74</v>
      </c>
      <c r="BF98" s="102" t="s">
        <v>74</v>
      </c>
      <c r="BG98" s="101" t="s">
        <v>74</v>
      </c>
      <c r="BH98" s="101" t="s">
        <v>74</v>
      </c>
      <c r="BI98" s="101" t="s">
        <v>74</v>
      </c>
      <c r="BJ98" s="101" t="s">
        <v>74</v>
      </c>
      <c r="BK98" s="101" t="s">
        <v>74</v>
      </c>
      <c r="BL98" s="101" t="s">
        <v>74</v>
      </c>
      <c r="BM98" s="101" t="s">
        <v>74</v>
      </c>
      <c r="BN98" s="101" t="s">
        <v>74</v>
      </c>
      <c r="BO98" s="101" t="s">
        <v>74</v>
      </c>
      <c r="BP98" s="101" t="s">
        <v>74</v>
      </c>
      <c r="BQ98" s="101" t="s">
        <v>74</v>
      </c>
      <c r="BR98" s="101" t="s">
        <v>74</v>
      </c>
      <c r="BS98" s="101" t="s">
        <v>74</v>
      </c>
      <c r="BT98" s="102" t="s">
        <v>74</v>
      </c>
      <c r="BU98" s="101" t="s">
        <v>74</v>
      </c>
      <c r="BV98" s="101" t="s">
        <v>74</v>
      </c>
      <c r="BW98" s="101" t="s">
        <v>74</v>
      </c>
      <c r="BX98" s="101" t="s">
        <v>74</v>
      </c>
      <c r="BY98" s="101" t="s">
        <v>74</v>
      </c>
      <c r="BZ98" s="101" t="s">
        <v>74</v>
      </c>
      <c r="CA98" s="101" t="s">
        <v>74</v>
      </c>
      <c r="CB98" s="101" t="s">
        <v>74</v>
      </c>
      <c r="CC98" s="101" t="s">
        <v>74</v>
      </c>
      <c r="CD98" s="101" t="s">
        <v>74</v>
      </c>
      <c r="CE98" s="101" t="s">
        <v>74</v>
      </c>
      <c r="CF98" s="101" t="s">
        <v>74</v>
      </c>
      <c r="CG98" s="101" t="s">
        <v>74</v>
      </c>
      <c r="CH98" s="102" t="s">
        <v>74</v>
      </c>
    </row>
    <row r="99" spans="1:86" ht="12" hidden="1" customHeight="1" outlineLevel="1" x14ac:dyDescent="0.3">
      <c r="A99" s="103" t="s">
        <v>74</v>
      </c>
      <c r="B99" s="6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2">
        <f t="shared" ref="P99:P133" si="30">O99-SUM(C99:N99)</f>
        <v>0</v>
      </c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2">
        <f t="shared" ref="AD99:AD133" si="31">AC99-SUM(Q99:AB99)</f>
        <v>0</v>
      </c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2">
        <f t="shared" ref="AR99:AR133" si="32">AQ99-SUM(AE99:AP99)</f>
        <v>0</v>
      </c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2">
        <f t="shared" ref="BF99:BF133" si="33">BE99-SUM(AS99:BD99)</f>
        <v>0</v>
      </c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2">
        <f t="shared" ref="BT99:BT133" si="34">BS99-SUM(BG99:BR99)</f>
        <v>0</v>
      </c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2">
        <f t="shared" ref="CH99:CH133" si="35">CG99-SUM(BU99:CF99)</f>
        <v>0</v>
      </c>
    </row>
    <row r="100" spans="1:86" ht="12" hidden="1" customHeight="1" outlineLevel="1" x14ac:dyDescent="0.3">
      <c r="A100" s="103">
        <v>46000</v>
      </c>
      <c r="B100" s="6" t="s">
        <v>21</v>
      </c>
      <c r="C100" s="101">
        <v>0</v>
      </c>
      <c r="D100" s="101">
        <v>0</v>
      </c>
      <c r="E100" s="101">
        <v>0</v>
      </c>
      <c r="F100" s="101">
        <v>0</v>
      </c>
      <c r="G100" s="101">
        <v>0</v>
      </c>
      <c r="H100" s="101">
        <v>0</v>
      </c>
      <c r="I100" s="101">
        <v>0</v>
      </c>
      <c r="J100" s="101">
        <v>0</v>
      </c>
      <c r="K100" s="101">
        <v>0</v>
      </c>
      <c r="L100" s="101">
        <v>0</v>
      </c>
      <c r="M100" s="101">
        <v>0</v>
      </c>
      <c r="N100" s="101">
        <v>0</v>
      </c>
      <c r="O100" s="101">
        <v>0</v>
      </c>
      <c r="P100" s="102">
        <f t="shared" si="30"/>
        <v>0</v>
      </c>
      <c r="Q100" s="101">
        <v>0</v>
      </c>
      <c r="R100" s="101">
        <v>0</v>
      </c>
      <c r="S100" s="101">
        <v>0</v>
      </c>
      <c r="T100" s="101">
        <v>0</v>
      </c>
      <c r="U100" s="101">
        <v>0</v>
      </c>
      <c r="V100" s="101">
        <v>0</v>
      </c>
      <c r="W100" s="101">
        <v>0</v>
      </c>
      <c r="X100" s="101">
        <v>0</v>
      </c>
      <c r="Y100" s="101">
        <v>0</v>
      </c>
      <c r="Z100" s="101">
        <v>0</v>
      </c>
      <c r="AA100" s="101">
        <v>0</v>
      </c>
      <c r="AB100" s="101">
        <v>0</v>
      </c>
      <c r="AC100" s="101">
        <v>0</v>
      </c>
      <c r="AD100" s="102">
        <f t="shared" si="31"/>
        <v>0</v>
      </c>
      <c r="AE100" s="101">
        <v>0</v>
      </c>
      <c r="AF100" s="101">
        <v>0</v>
      </c>
      <c r="AG100" s="101">
        <v>0</v>
      </c>
      <c r="AH100" s="101">
        <v>0</v>
      </c>
      <c r="AI100" s="101">
        <v>0</v>
      </c>
      <c r="AJ100" s="101">
        <v>0</v>
      </c>
      <c r="AK100" s="101">
        <v>0</v>
      </c>
      <c r="AL100" s="101">
        <v>0</v>
      </c>
      <c r="AM100" s="101">
        <v>0</v>
      </c>
      <c r="AN100" s="101">
        <v>0</v>
      </c>
      <c r="AO100" s="101">
        <v>0</v>
      </c>
      <c r="AP100" s="101">
        <v>0</v>
      </c>
      <c r="AQ100" s="101">
        <v>0</v>
      </c>
      <c r="AR100" s="102">
        <f t="shared" si="32"/>
        <v>0</v>
      </c>
      <c r="AS100" s="101">
        <v>0</v>
      </c>
      <c r="AT100" s="101">
        <v>0</v>
      </c>
      <c r="AU100" s="101">
        <v>0</v>
      </c>
      <c r="AV100" s="101">
        <v>0</v>
      </c>
      <c r="AW100" s="101">
        <v>0</v>
      </c>
      <c r="AX100" s="101">
        <v>0</v>
      </c>
      <c r="AY100" s="101">
        <v>0</v>
      </c>
      <c r="AZ100" s="101">
        <v>0</v>
      </c>
      <c r="BA100" s="101">
        <v>0</v>
      </c>
      <c r="BB100" s="101">
        <v>0</v>
      </c>
      <c r="BC100" s="101">
        <v>0</v>
      </c>
      <c r="BD100" s="101">
        <v>0</v>
      </c>
      <c r="BE100" s="101">
        <v>0</v>
      </c>
      <c r="BF100" s="102">
        <f t="shared" si="33"/>
        <v>0</v>
      </c>
      <c r="BG100" s="101">
        <v>0</v>
      </c>
      <c r="BH100" s="101">
        <v>0</v>
      </c>
      <c r="BI100" s="101">
        <v>0</v>
      </c>
      <c r="BJ100" s="101">
        <v>0</v>
      </c>
      <c r="BK100" s="101">
        <v>0</v>
      </c>
      <c r="BL100" s="101">
        <v>0</v>
      </c>
      <c r="BM100" s="101">
        <v>0</v>
      </c>
      <c r="BN100" s="101">
        <v>0</v>
      </c>
      <c r="BO100" s="101">
        <v>0</v>
      </c>
      <c r="BP100" s="101">
        <v>0</v>
      </c>
      <c r="BQ100" s="101">
        <v>0</v>
      </c>
      <c r="BR100" s="101">
        <v>0</v>
      </c>
      <c r="BS100" s="101">
        <v>0</v>
      </c>
      <c r="BT100" s="102">
        <f t="shared" si="34"/>
        <v>0</v>
      </c>
      <c r="BU100" s="101">
        <v>0</v>
      </c>
      <c r="BV100" s="101">
        <v>0</v>
      </c>
      <c r="BW100" s="101">
        <v>0</v>
      </c>
      <c r="BX100" s="101">
        <v>0</v>
      </c>
      <c r="BY100" s="101">
        <v>0</v>
      </c>
      <c r="BZ100" s="101">
        <v>0</v>
      </c>
      <c r="CA100" s="101">
        <v>0</v>
      </c>
      <c r="CB100" s="101">
        <v>0</v>
      </c>
      <c r="CC100" s="101">
        <v>0</v>
      </c>
      <c r="CD100" s="101">
        <v>0</v>
      </c>
      <c r="CE100" s="101">
        <v>0</v>
      </c>
      <c r="CF100" s="101">
        <v>0</v>
      </c>
      <c r="CG100" s="101">
        <v>0</v>
      </c>
      <c r="CH100" s="102">
        <f t="shared" si="35"/>
        <v>0</v>
      </c>
    </row>
    <row r="101" spans="1:86" ht="12" hidden="1" customHeight="1" outlineLevel="1" x14ac:dyDescent="0.3">
      <c r="A101" s="103">
        <v>46100</v>
      </c>
      <c r="B101" s="6" t="s">
        <v>162</v>
      </c>
      <c r="C101" s="101">
        <v>0</v>
      </c>
      <c r="D101" s="101">
        <v>0</v>
      </c>
      <c r="E101" s="101">
        <v>0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2">
        <f t="shared" si="30"/>
        <v>0</v>
      </c>
      <c r="Q101" s="101">
        <v>0</v>
      </c>
      <c r="R101" s="101">
        <v>0</v>
      </c>
      <c r="S101" s="101">
        <v>0</v>
      </c>
      <c r="T101" s="101">
        <v>0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2">
        <f t="shared" si="31"/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0</v>
      </c>
      <c r="AK101" s="101">
        <v>0</v>
      </c>
      <c r="AL101" s="101">
        <v>0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2">
        <f t="shared" si="32"/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0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2">
        <f t="shared" si="33"/>
        <v>0</v>
      </c>
      <c r="BG101" s="101">
        <v>0</v>
      </c>
      <c r="BH101" s="101">
        <v>0</v>
      </c>
      <c r="BI101" s="101">
        <v>0</v>
      </c>
      <c r="BJ101" s="101">
        <v>0</v>
      </c>
      <c r="BK101" s="101">
        <v>0</v>
      </c>
      <c r="BL101" s="101">
        <v>0</v>
      </c>
      <c r="BM101" s="101">
        <v>0</v>
      </c>
      <c r="BN101" s="101">
        <v>0</v>
      </c>
      <c r="BO101" s="101">
        <v>0</v>
      </c>
      <c r="BP101" s="101">
        <v>0</v>
      </c>
      <c r="BQ101" s="101">
        <v>0</v>
      </c>
      <c r="BR101" s="101">
        <v>0</v>
      </c>
      <c r="BS101" s="101">
        <v>0</v>
      </c>
      <c r="BT101" s="102">
        <f t="shared" si="34"/>
        <v>0</v>
      </c>
      <c r="BU101" s="101">
        <v>0</v>
      </c>
      <c r="BV101" s="101">
        <v>0</v>
      </c>
      <c r="BW101" s="101">
        <v>0</v>
      </c>
      <c r="BX101" s="101">
        <v>0</v>
      </c>
      <c r="BY101" s="101">
        <v>0</v>
      </c>
      <c r="BZ101" s="101">
        <v>0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2">
        <f t="shared" si="35"/>
        <v>0</v>
      </c>
    </row>
    <row r="102" spans="1:86" ht="12" hidden="1" customHeight="1" outlineLevel="1" x14ac:dyDescent="0.3">
      <c r="A102" s="103">
        <v>46200</v>
      </c>
      <c r="B102" s="6" t="s">
        <v>163</v>
      </c>
      <c r="C102" s="101">
        <v>0</v>
      </c>
      <c r="D102" s="101">
        <v>0</v>
      </c>
      <c r="E102" s="101">
        <v>0</v>
      </c>
      <c r="F102" s="101">
        <v>0</v>
      </c>
      <c r="G102" s="101">
        <v>0</v>
      </c>
      <c r="H102" s="101">
        <v>0</v>
      </c>
      <c r="I102" s="101">
        <v>0</v>
      </c>
      <c r="J102" s="101">
        <v>0</v>
      </c>
      <c r="K102" s="101">
        <v>0</v>
      </c>
      <c r="L102" s="101">
        <v>0</v>
      </c>
      <c r="M102" s="101">
        <v>0</v>
      </c>
      <c r="N102" s="101">
        <v>0</v>
      </c>
      <c r="O102" s="101">
        <v>0</v>
      </c>
      <c r="P102" s="102">
        <f t="shared" si="30"/>
        <v>0</v>
      </c>
      <c r="Q102" s="101">
        <v>0</v>
      </c>
      <c r="R102" s="101">
        <v>0</v>
      </c>
      <c r="S102" s="101">
        <v>0</v>
      </c>
      <c r="T102" s="101">
        <v>0</v>
      </c>
      <c r="U102" s="101">
        <v>0</v>
      </c>
      <c r="V102" s="101">
        <v>0</v>
      </c>
      <c r="W102" s="101">
        <v>0</v>
      </c>
      <c r="X102" s="101">
        <v>0</v>
      </c>
      <c r="Y102" s="101">
        <v>0</v>
      </c>
      <c r="Z102" s="101">
        <v>0</v>
      </c>
      <c r="AA102" s="101">
        <v>0</v>
      </c>
      <c r="AB102" s="101">
        <v>0</v>
      </c>
      <c r="AC102" s="101">
        <v>0</v>
      </c>
      <c r="AD102" s="102">
        <f t="shared" si="31"/>
        <v>0</v>
      </c>
      <c r="AE102" s="101">
        <v>0</v>
      </c>
      <c r="AF102" s="101">
        <v>0</v>
      </c>
      <c r="AG102" s="101">
        <v>0</v>
      </c>
      <c r="AH102" s="101">
        <v>0</v>
      </c>
      <c r="AI102" s="101">
        <v>0</v>
      </c>
      <c r="AJ102" s="101">
        <v>0</v>
      </c>
      <c r="AK102" s="101">
        <v>0</v>
      </c>
      <c r="AL102" s="101">
        <v>0</v>
      </c>
      <c r="AM102" s="101">
        <v>0</v>
      </c>
      <c r="AN102" s="101">
        <v>0</v>
      </c>
      <c r="AO102" s="101">
        <v>0</v>
      </c>
      <c r="AP102" s="101">
        <v>0</v>
      </c>
      <c r="AQ102" s="101">
        <v>0</v>
      </c>
      <c r="AR102" s="102">
        <f t="shared" si="32"/>
        <v>0</v>
      </c>
      <c r="AS102" s="101">
        <v>0</v>
      </c>
      <c r="AT102" s="101">
        <v>0</v>
      </c>
      <c r="AU102" s="101">
        <v>0</v>
      </c>
      <c r="AV102" s="101">
        <v>0</v>
      </c>
      <c r="AW102" s="101">
        <v>0</v>
      </c>
      <c r="AX102" s="101">
        <v>0</v>
      </c>
      <c r="AY102" s="101">
        <v>0</v>
      </c>
      <c r="AZ102" s="101">
        <v>0</v>
      </c>
      <c r="BA102" s="101">
        <v>0</v>
      </c>
      <c r="BB102" s="101">
        <v>0</v>
      </c>
      <c r="BC102" s="101">
        <v>0</v>
      </c>
      <c r="BD102" s="101">
        <v>0</v>
      </c>
      <c r="BE102" s="101">
        <v>0</v>
      </c>
      <c r="BF102" s="102">
        <f t="shared" si="33"/>
        <v>0</v>
      </c>
      <c r="BG102" s="101">
        <v>0</v>
      </c>
      <c r="BH102" s="101">
        <v>0</v>
      </c>
      <c r="BI102" s="101">
        <v>0</v>
      </c>
      <c r="BJ102" s="101">
        <v>0</v>
      </c>
      <c r="BK102" s="101">
        <v>0</v>
      </c>
      <c r="BL102" s="101">
        <v>0</v>
      </c>
      <c r="BM102" s="101">
        <v>0</v>
      </c>
      <c r="BN102" s="101">
        <v>0</v>
      </c>
      <c r="BO102" s="101">
        <v>0</v>
      </c>
      <c r="BP102" s="101">
        <v>0</v>
      </c>
      <c r="BQ102" s="101">
        <v>0</v>
      </c>
      <c r="BR102" s="101">
        <v>0</v>
      </c>
      <c r="BS102" s="101">
        <v>0</v>
      </c>
      <c r="BT102" s="102">
        <f t="shared" si="34"/>
        <v>0</v>
      </c>
      <c r="BU102" s="101">
        <v>0</v>
      </c>
      <c r="BV102" s="101">
        <v>0</v>
      </c>
      <c r="BW102" s="101">
        <v>0</v>
      </c>
      <c r="BX102" s="101">
        <v>0</v>
      </c>
      <c r="BY102" s="101">
        <v>0</v>
      </c>
      <c r="BZ102" s="101">
        <v>0</v>
      </c>
      <c r="CA102" s="101">
        <v>0</v>
      </c>
      <c r="CB102" s="101">
        <v>0</v>
      </c>
      <c r="CC102" s="101">
        <v>0</v>
      </c>
      <c r="CD102" s="101">
        <v>0</v>
      </c>
      <c r="CE102" s="101">
        <v>0</v>
      </c>
      <c r="CF102" s="101">
        <v>0</v>
      </c>
      <c r="CG102" s="101">
        <v>0</v>
      </c>
      <c r="CH102" s="102">
        <f t="shared" si="35"/>
        <v>0</v>
      </c>
    </row>
    <row r="103" spans="1:86" ht="12" hidden="1" customHeight="1" outlineLevel="1" x14ac:dyDescent="0.3">
      <c r="A103" s="103">
        <v>46230</v>
      </c>
      <c r="B103" s="6" t="s">
        <v>164</v>
      </c>
      <c r="C103" s="101">
        <v>0</v>
      </c>
      <c r="D103" s="101">
        <v>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2">
        <f t="shared" si="30"/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0</v>
      </c>
      <c r="Z103" s="101">
        <v>0</v>
      </c>
      <c r="AA103" s="101">
        <v>0</v>
      </c>
      <c r="AB103" s="101">
        <v>0</v>
      </c>
      <c r="AC103" s="101">
        <v>0</v>
      </c>
      <c r="AD103" s="102">
        <f t="shared" si="31"/>
        <v>0</v>
      </c>
      <c r="AE103" s="101">
        <v>0</v>
      </c>
      <c r="AF103" s="101">
        <v>0</v>
      </c>
      <c r="AG103" s="101">
        <v>0</v>
      </c>
      <c r="AH103" s="101">
        <v>0</v>
      </c>
      <c r="AI103" s="101">
        <v>0</v>
      </c>
      <c r="AJ103" s="101">
        <v>0</v>
      </c>
      <c r="AK103" s="101">
        <v>0</v>
      </c>
      <c r="AL103" s="101">
        <v>0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2">
        <f t="shared" si="32"/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2">
        <f t="shared" si="33"/>
        <v>0</v>
      </c>
      <c r="BG103" s="101">
        <v>0</v>
      </c>
      <c r="BH103" s="101">
        <v>0</v>
      </c>
      <c r="BI103" s="101">
        <v>0</v>
      </c>
      <c r="BJ103" s="101">
        <v>0</v>
      </c>
      <c r="BK103" s="101">
        <v>0</v>
      </c>
      <c r="BL103" s="101">
        <v>0</v>
      </c>
      <c r="BM103" s="101">
        <v>0</v>
      </c>
      <c r="BN103" s="101">
        <v>0</v>
      </c>
      <c r="BO103" s="101">
        <v>0</v>
      </c>
      <c r="BP103" s="101">
        <v>0</v>
      </c>
      <c r="BQ103" s="101">
        <v>0</v>
      </c>
      <c r="BR103" s="101">
        <v>0</v>
      </c>
      <c r="BS103" s="101">
        <v>0</v>
      </c>
      <c r="BT103" s="102">
        <f t="shared" si="34"/>
        <v>0</v>
      </c>
      <c r="BU103" s="101">
        <v>0</v>
      </c>
      <c r="BV103" s="101">
        <v>0</v>
      </c>
      <c r="BW103" s="101">
        <v>0</v>
      </c>
      <c r="BX103" s="101">
        <v>0</v>
      </c>
      <c r="BY103" s="101">
        <v>0</v>
      </c>
      <c r="BZ103" s="101">
        <v>0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2">
        <f t="shared" si="35"/>
        <v>0</v>
      </c>
    </row>
    <row r="104" spans="1:86" ht="12" hidden="1" customHeight="1" outlineLevel="1" x14ac:dyDescent="0.3">
      <c r="A104" s="103">
        <v>46300</v>
      </c>
      <c r="B104" s="6" t="s">
        <v>165</v>
      </c>
      <c r="C104" s="101">
        <v>0</v>
      </c>
      <c r="D104" s="101">
        <v>0</v>
      </c>
      <c r="E104" s="101">
        <v>0</v>
      </c>
      <c r="F104" s="101">
        <v>0</v>
      </c>
      <c r="G104" s="101">
        <v>0</v>
      </c>
      <c r="H104" s="101">
        <v>0</v>
      </c>
      <c r="I104" s="101">
        <v>0</v>
      </c>
      <c r="J104" s="101">
        <v>0</v>
      </c>
      <c r="K104" s="101">
        <v>0</v>
      </c>
      <c r="L104" s="101">
        <v>0</v>
      </c>
      <c r="M104" s="101">
        <v>0</v>
      </c>
      <c r="N104" s="101">
        <v>0</v>
      </c>
      <c r="O104" s="101">
        <v>0</v>
      </c>
      <c r="P104" s="102">
        <f t="shared" si="30"/>
        <v>0</v>
      </c>
      <c r="Q104" s="101">
        <v>0</v>
      </c>
      <c r="R104" s="101">
        <v>0</v>
      </c>
      <c r="S104" s="101">
        <v>0</v>
      </c>
      <c r="T104" s="101">
        <v>0</v>
      </c>
      <c r="U104" s="101">
        <v>0</v>
      </c>
      <c r="V104" s="101">
        <v>0</v>
      </c>
      <c r="W104" s="101">
        <v>0</v>
      </c>
      <c r="X104" s="101">
        <v>0</v>
      </c>
      <c r="Y104" s="101">
        <v>0</v>
      </c>
      <c r="Z104" s="101">
        <v>0</v>
      </c>
      <c r="AA104" s="101">
        <v>0</v>
      </c>
      <c r="AB104" s="101">
        <v>0</v>
      </c>
      <c r="AC104" s="101">
        <v>0</v>
      </c>
      <c r="AD104" s="102">
        <f t="shared" si="31"/>
        <v>0</v>
      </c>
      <c r="AE104" s="101">
        <v>0</v>
      </c>
      <c r="AF104" s="101">
        <v>0</v>
      </c>
      <c r="AG104" s="101">
        <v>0</v>
      </c>
      <c r="AH104" s="101">
        <v>0</v>
      </c>
      <c r="AI104" s="101">
        <v>0</v>
      </c>
      <c r="AJ104" s="101">
        <v>0</v>
      </c>
      <c r="AK104" s="101">
        <v>0</v>
      </c>
      <c r="AL104" s="101">
        <v>0</v>
      </c>
      <c r="AM104" s="101">
        <v>0</v>
      </c>
      <c r="AN104" s="101">
        <v>0</v>
      </c>
      <c r="AO104" s="101">
        <v>0</v>
      </c>
      <c r="AP104" s="101">
        <v>0</v>
      </c>
      <c r="AQ104" s="101">
        <v>0</v>
      </c>
      <c r="AR104" s="102">
        <f t="shared" si="32"/>
        <v>0</v>
      </c>
      <c r="AS104" s="101">
        <v>0</v>
      </c>
      <c r="AT104" s="101">
        <v>0</v>
      </c>
      <c r="AU104" s="101">
        <v>0</v>
      </c>
      <c r="AV104" s="101">
        <v>0</v>
      </c>
      <c r="AW104" s="101">
        <v>0</v>
      </c>
      <c r="AX104" s="101">
        <v>0</v>
      </c>
      <c r="AY104" s="101">
        <v>0</v>
      </c>
      <c r="AZ104" s="101">
        <v>0</v>
      </c>
      <c r="BA104" s="101">
        <v>0</v>
      </c>
      <c r="BB104" s="101">
        <v>0</v>
      </c>
      <c r="BC104" s="101">
        <v>0</v>
      </c>
      <c r="BD104" s="101">
        <v>0</v>
      </c>
      <c r="BE104" s="101">
        <v>0</v>
      </c>
      <c r="BF104" s="102">
        <f t="shared" si="33"/>
        <v>0</v>
      </c>
      <c r="BG104" s="101">
        <v>0</v>
      </c>
      <c r="BH104" s="101">
        <v>0</v>
      </c>
      <c r="BI104" s="101">
        <v>0</v>
      </c>
      <c r="BJ104" s="101">
        <v>0</v>
      </c>
      <c r="BK104" s="101">
        <v>0</v>
      </c>
      <c r="BL104" s="101">
        <v>0</v>
      </c>
      <c r="BM104" s="101">
        <v>0</v>
      </c>
      <c r="BN104" s="101">
        <v>0</v>
      </c>
      <c r="BO104" s="101">
        <v>0</v>
      </c>
      <c r="BP104" s="101">
        <v>0</v>
      </c>
      <c r="BQ104" s="101">
        <v>0</v>
      </c>
      <c r="BR104" s="101">
        <v>0</v>
      </c>
      <c r="BS104" s="101">
        <v>0</v>
      </c>
      <c r="BT104" s="102">
        <f t="shared" si="34"/>
        <v>0</v>
      </c>
      <c r="BU104" s="101">
        <v>0</v>
      </c>
      <c r="BV104" s="101">
        <v>0</v>
      </c>
      <c r="BW104" s="101">
        <v>0</v>
      </c>
      <c r="BX104" s="101">
        <v>0</v>
      </c>
      <c r="BY104" s="101">
        <v>0</v>
      </c>
      <c r="BZ104" s="101">
        <v>0</v>
      </c>
      <c r="CA104" s="101">
        <v>0</v>
      </c>
      <c r="CB104" s="101">
        <v>0</v>
      </c>
      <c r="CC104" s="101">
        <v>0</v>
      </c>
      <c r="CD104" s="101">
        <v>0</v>
      </c>
      <c r="CE104" s="101">
        <v>0</v>
      </c>
      <c r="CF104" s="101">
        <v>0</v>
      </c>
      <c r="CG104" s="101">
        <v>0</v>
      </c>
      <c r="CH104" s="102">
        <f t="shared" si="35"/>
        <v>0</v>
      </c>
    </row>
    <row r="105" spans="1:86" ht="12" hidden="1" customHeight="1" outlineLevel="1" x14ac:dyDescent="0.3">
      <c r="A105" s="103">
        <v>46400</v>
      </c>
      <c r="B105" s="6" t="s">
        <v>166</v>
      </c>
      <c r="C105" s="101">
        <v>0</v>
      </c>
      <c r="D105" s="101">
        <v>0</v>
      </c>
      <c r="E105" s="101">
        <v>0</v>
      </c>
      <c r="F105" s="101">
        <v>0</v>
      </c>
      <c r="G105" s="101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0</v>
      </c>
      <c r="M105" s="101">
        <v>0</v>
      </c>
      <c r="N105" s="101">
        <v>0</v>
      </c>
      <c r="O105" s="101">
        <v>0</v>
      </c>
      <c r="P105" s="102">
        <f t="shared" si="30"/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0</v>
      </c>
      <c r="AD105" s="102">
        <f t="shared" si="31"/>
        <v>0</v>
      </c>
      <c r="AE105" s="101">
        <v>0</v>
      </c>
      <c r="AF105" s="101">
        <v>0</v>
      </c>
      <c r="AG105" s="101">
        <v>0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2">
        <f t="shared" si="32"/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2">
        <f t="shared" si="33"/>
        <v>0</v>
      </c>
      <c r="BG105" s="101">
        <v>0</v>
      </c>
      <c r="BH105" s="101">
        <v>0</v>
      </c>
      <c r="BI105" s="101">
        <v>0</v>
      </c>
      <c r="BJ105" s="101">
        <v>0</v>
      </c>
      <c r="BK105" s="101">
        <v>0</v>
      </c>
      <c r="BL105" s="101">
        <v>0</v>
      </c>
      <c r="BM105" s="101">
        <v>0</v>
      </c>
      <c r="BN105" s="101">
        <v>0</v>
      </c>
      <c r="BO105" s="101">
        <v>0</v>
      </c>
      <c r="BP105" s="101">
        <v>0</v>
      </c>
      <c r="BQ105" s="101">
        <v>0</v>
      </c>
      <c r="BR105" s="101">
        <v>0</v>
      </c>
      <c r="BS105" s="101">
        <v>0</v>
      </c>
      <c r="BT105" s="102">
        <f t="shared" si="34"/>
        <v>0</v>
      </c>
      <c r="BU105" s="101">
        <v>0</v>
      </c>
      <c r="BV105" s="101">
        <v>0</v>
      </c>
      <c r="BW105" s="101">
        <v>0</v>
      </c>
      <c r="BX105" s="101">
        <v>0</v>
      </c>
      <c r="BY105" s="101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2">
        <f t="shared" si="35"/>
        <v>0</v>
      </c>
    </row>
    <row r="106" spans="1:86" ht="12" hidden="1" customHeight="1" outlineLevel="1" x14ac:dyDescent="0.3">
      <c r="A106" s="103">
        <v>46500</v>
      </c>
      <c r="B106" s="6" t="s">
        <v>167</v>
      </c>
      <c r="C106" s="101">
        <v>0</v>
      </c>
      <c r="D106" s="101">
        <v>0</v>
      </c>
      <c r="E106" s="101">
        <v>0</v>
      </c>
      <c r="F106" s="101">
        <v>0</v>
      </c>
      <c r="G106" s="101">
        <v>0</v>
      </c>
      <c r="H106" s="101">
        <v>0</v>
      </c>
      <c r="I106" s="101">
        <v>0</v>
      </c>
      <c r="J106" s="101">
        <v>0</v>
      </c>
      <c r="K106" s="101">
        <v>0</v>
      </c>
      <c r="L106" s="101">
        <v>0</v>
      </c>
      <c r="M106" s="101">
        <v>0</v>
      </c>
      <c r="N106" s="101">
        <v>0</v>
      </c>
      <c r="O106" s="101">
        <v>0</v>
      </c>
      <c r="P106" s="102">
        <f t="shared" si="30"/>
        <v>0</v>
      </c>
      <c r="Q106" s="101">
        <v>0</v>
      </c>
      <c r="R106" s="101">
        <v>0</v>
      </c>
      <c r="S106" s="101">
        <v>0</v>
      </c>
      <c r="T106" s="101">
        <v>0</v>
      </c>
      <c r="U106" s="101">
        <v>0</v>
      </c>
      <c r="V106" s="101">
        <v>0</v>
      </c>
      <c r="W106" s="101">
        <v>0</v>
      </c>
      <c r="X106" s="101">
        <v>0</v>
      </c>
      <c r="Y106" s="101">
        <v>0</v>
      </c>
      <c r="Z106" s="101">
        <v>0</v>
      </c>
      <c r="AA106" s="101">
        <v>0</v>
      </c>
      <c r="AB106" s="101">
        <v>0</v>
      </c>
      <c r="AC106" s="101">
        <v>0</v>
      </c>
      <c r="AD106" s="102">
        <f t="shared" si="31"/>
        <v>0</v>
      </c>
      <c r="AE106" s="101">
        <v>0</v>
      </c>
      <c r="AF106" s="101">
        <v>0</v>
      </c>
      <c r="AG106" s="101">
        <v>0</v>
      </c>
      <c r="AH106" s="101">
        <v>0</v>
      </c>
      <c r="AI106" s="101">
        <v>0</v>
      </c>
      <c r="AJ106" s="101">
        <v>0</v>
      </c>
      <c r="AK106" s="101">
        <v>0</v>
      </c>
      <c r="AL106" s="101">
        <v>0</v>
      </c>
      <c r="AM106" s="101">
        <v>0</v>
      </c>
      <c r="AN106" s="101">
        <v>0</v>
      </c>
      <c r="AO106" s="101">
        <v>0</v>
      </c>
      <c r="AP106" s="101">
        <v>0</v>
      </c>
      <c r="AQ106" s="101">
        <v>0</v>
      </c>
      <c r="AR106" s="102">
        <f t="shared" si="32"/>
        <v>0</v>
      </c>
      <c r="AS106" s="101">
        <v>0</v>
      </c>
      <c r="AT106" s="101">
        <v>0</v>
      </c>
      <c r="AU106" s="101">
        <v>0</v>
      </c>
      <c r="AV106" s="101">
        <v>0</v>
      </c>
      <c r="AW106" s="101">
        <v>0</v>
      </c>
      <c r="AX106" s="101">
        <v>0</v>
      </c>
      <c r="AY106" s="101">
        <v>0</v>
      </c>
      <c r="AZ106" s="101">
        <v>0</v>
      </c>
      <c r="BA106" s="101">
        <v>0</v>
      </c>
      <c r="BB106" s="101">
        <v>0</v>
      </c>
      <c r="BC106" s="101">
        <v>0</v>
      </c>
      <c r="BD106" s="101">
        <v>0</v>
      </c>
      <c r="BE106" s="101">
        <v>0</v>
      </c>
      <c r="BF106" s="102">
        <f t="shared" si="33"/>
        <v>0</v>
      </c>
      <c r="BG106" s="101">
        <v>0</v>
      </c>
      <c r="BH106" s="101">
        <v>0</v>
      </c>
      <c r="BI106" s="101">
        <v>0</v>
      </c>
      <c r="BJ106" s="101">
        <v>0</v>
      </c>
      <c r="BK106" s="101">
        <v>0</v>
      </c>
      <c r="BL106" s="101">
        <v>0</v>
      </c>
      <c r="BM106" s="101">
        <v>0</v>
      </c>
      <c r="BN106" s="101">
        <v>0</v>
      </c>
      <c r="BO106" s="101">
        <v>0</v>
      </c>
      <c r="BP106" s="101">
        <v>0</v>
      </c>
      <c r="BQ106" s="101">
        <v>0</v>
      </c>
      <c r="BR106" s="101">
        <v>0</v>
      </c>
      <c r="BS106" s="101">
        <v>0</v>
      </c>
      <c r="BT106" s="102">
        <f t="shared" si="34"/>
        <v>0</v>
      </c>
      <c r="BU106" s="101">
        <v>0</v>
      </c>
      <c r="BV106" s="101">
        <v>0</v>
      </c>
      <c r="BW106" s="101">
        <v>0</v>
      </c>
      <c r="BX106" s="101">
        <v>0</v>
      </c>
      <c r="BY106" s="101">
        <v>0</v>
      </c>
      <c r="BZ106" s="101">
        <v>0</v>
      </c>
      <c r="CA106" s="101">
        <v>0</v>
      </c>
      <c r="CB106" s="101">
        <v>0</v>
      </c>
      <c r="CC106" s="101">
        <v>0</v>
      </c>
      <c r="CD106" s="101">
        <v>0</v>
      </c>
      <c r="CE106" s="101">
        <v>0</v>
      </c>
      <c r="CF106" s="101">
        <v>0</v>
      </c>
      <c r="CG106" s="101">
        <v>0</v>
      </c>
      <c r="CH106" s="102">
        <f t="shared" si="35"/>
        <v>0</v>
      </c>
    </row>
    <row r="107" spans="1:86" ht="12" hidden="1" customHeight="1" outlineLevel="1" x14ac:dyDescent="0.3">
      <c r="A107" s="103">
        <v>46511</v>
      </c>
      <c r="B107" s="6" t="s">
        <v>168</v>
      </c>
      <c r="C107" s="101">
        <v>0</v>
      </c>
      <c r="D107" s="101">
        <v>414201.59999999998</v>
      </c>
      <c r="E107" s="101">
        <v>414201.59999999998</v>
      </c>
      <c r="F107" s="101">
        <v>524747.16</v>
      </c>
      <c r="G107" s="101">
        <v>451050.12</v>
      </c>
      <c r="H107" s="101">
        <v>451050.12</v>
      </c>
      <c r="I107" s="101">
        <v>451050.12</v>
      </c>
      <c r="J107" s="101">
        <v>532304.06000000006</v>
      </c>
      <c r="K107" s="101">
        <v>454504.5</v>
      </c>
      <c r="L107" s="101">
        <v>473761.5</v>
      </c>
      <c r="M107" s="101">
        <v>0</v>
      </c>
      <c r="N107" s="101">
        <v>678743.83</v>
      </c>
      <c r="O107" s="101">
        <v>4845614.6100000003</v>
      </c>
      <c r="P107" s="102">
        <f t="shared" si="30"/>
        <v>0</v>
      </c>
      <c r="Q107" s="101">
        <v>0</v>
      </c>
      <c r="R107" s="101">
        <v>464289.408</v>
      </c>
      <c r="S107" s="101">
        <v>464289.408</v>
      </c>
      <c r="T107" s="101">
        <v>464289.408</v>
      </c>
      <c r="U107" s="101">
        <v>464289.408</v>
      </c>
      <c r="V107" s="101">
        <v>464289.408</v>
      </c>
      <c r="W107" s="101">
        <v>464289.408</v>
      </c>
      <c r="X107" s="101">
        <v>464289.408</v>
      </c>
      <c r="Y107" s="101">
        <v>464289.408</v>
      </c>
      <c r="Z107" s="101">
        <v>464289.408</v>
      </c>
      <c r="AA107" s="101">
        <v>0</v>
      </c>
      <c r="AB107" s="101">
        <v>464289.408</v>
      </c>
      <c r="AC107" s="101">
        <v>4642894.08</v>
      </c>
      <c r="AD107" s="102">
        <f t="shared" si="31"/>
        <v>0</v>
      </c>
      <c r="AE107" s="101">
        <v>0</v>
      </c>
      <c r="AF107" s="101">
        <v>478218.09023999999</v>
      </c>
      <c r="AG107" s="101">
        <v>478218.09023999999</v>
      </c>
      <c r="AH107" s="101">
        <v>478218.09023999999</v>
      </c>
      <c r="AI107" s="101">
        <v>478218.09023999999</v>
      </c>
      <c r="AJ107" s="101">
        <v>478218.09023999999</v>
      </c>
      <c r="AK107" s="101">
        <v>478218.09023999999</v>
      </c>
      <c r="AL107" s="101">
        <v>478218.09023999999</v>
      </c>
      <c r="AM107" s="101">
        <v>478218.09023999999</v>
      </c>
      <c r="AN107" s="101">
        <v>478218.09023999999</v>
      </c>
      <c r="AO107" s="101">
        <v>0</v>
      </c>
      <c r="AP107" s="101">
        <v>478218.09023999999</v>
      </c>
      <c r="AQ107" s="101">
        <v>4782180.9024</v>
      </c>
      <c r="AR107" s="102">
        <f t="shared" si="32"/>
        <v>0</v>
      </c>
      <c r="AS107" s="101">
        <v>0</v>
      </c>
      <c r="AT107" s="101">
        <v>492564.63294719998</v>
      </c>
      <c r="AU107" s="101">
        <v>492564.63294719998</v>
      </c>
      <c r="AV107" s="101">
        <v>492564.63294719998</v>
      </c>
      <c r="AW107" s="101">
        <v>492564.63294719998</v>
      </c>
      <c r="AX107" s="101">
        <v>492564.63294719998</v>
      </c>
      <c r="AY107" s="101">
        <v>492564.63294719998</v>
      </c>
      <c r="AZ107" s="101">
        <v>492564.63294719998</v>
      </c>
      <c r="BA107" s="101">
        <v>492564.63294719998</v>
      </c>
      <c r="BB107" s="101">
        <v>492564.63294719998</v>
      </c>
      <c r="BC107" s="101">
        <v>0</v>
      </c>
      <c r="BD107" s="101">
        <v>492564.63294719998</v>
      </c>
      <c r="BE107" s="101">
        <v>4925646.3294719998</v>
      </c>
      <c r="BF107" s="102">
        <f t="shared" si="33"/>
        <v>0</v>
      </c>
      <c r="BG107" s="101">
        <v>0</v>
      </c>
      <c r="BH107" s="101">
        <v>507341.57193561603</v>
      </c>
      <c r="BI107" s="101">
        <v>507341.57193561603</v>
      </c>
      <c r="BJ107" s="101">
        <v>507341.57193561603</v>
      </c>
      <c r="BK107" s="101">
        <v>507341.57193561603</v>
      </c>
      <c r="BL107" s="101">
        <v>507341.57193561603</v>
      </c>
      <c r="BM107" s="101">
        <v>507341.57193561603</v>
      </c>
      <c r="BN107" s="101">
        <v>507341.57193561603</v>
      </c>
      <c r="BO107" s="101">
        <v>507341.57193561603</v>
      </c>
      <c r="BP107" s="101">
        <v>507341.57193561603</v>
      </c>
      <c r="BQ107" s="101">
        <v>0</v>
      </c>
      <c r="BR107" s="101">
        <v>507341.57193561603</v>
      </c>
      <c r="BS107" s="101">
        <v>5073415.7193561597</v>
      </c>
      <c r="BT107" s="102">
        <f t="shared" si="34"/>
        <v>0</v>
      </c>
      <c r="BU107" s="101">
        <v>0</v>
      </c>
      <c r="BV107" s="101">
        <v>522561.81909368403</v>
      </c>
      <c r="BW107" s="101">
        <v>522561.81909368403</v>
      </c>
      <c r="BX107" s="101">
        <v>522561.81909368403</v>
      </c>
      <c r="BY107" s="101">
        <v>522561.81909368403</v>
      </c>
      <c r="BZ107" s="101">
        <v>522561.81909368403</v>
      </c>
      <c r="CA107" s="101">
        <v>522561.81909368403</v>
      </c>
      <c r="CB107" s="101">
        <v>522561.81909368403</v>
      </c>
      <c r="CC107" s="101">
        <v>522561.81909368403</v>
      </c>
      <c r="CD107" s="101">
        <v>522561.81909368403</v>
      </c>
      <c r="CE107" s="101">
        <v>0</v>
      </c>
      <c r="CF107" s="101">
        <v>522561.81909368403</v>
      </c>
      <c r="CG107" s="101">
        <v>5225618.1909368401</v>
      </c>
      <c r="CH107" s="102">
        <f t="shared" si="35"/>
        <v>0</v>
      </c>
    </row>
    <row r="108" spans="1:86" ht="12" hidden="1" customHeight="1" outlineLevel="1" x14ac:dyDescent="0.3">
      <c r="A108" s="103">
        <v>46512</v>
      </c>
      <c r="B108" s="6" t="s">
        <v>170</v>
      </c>
      <c r="C108" s="101">
        <v>0</v>
      </c>
      <c r="D108" s="101">
        <v>0</v>
      </c>
      <c r="E108" s="101">
        <v>0</v>
      </c>
      <c r="F108" s="101">
        <v>0</v>
      </c>
      <c r="G108" s="101">
        <v>0</v>
      </c>
      <c r="H108" s="101">
        <v>0</v>
      </c>
      <c r="I108" s="101">
        <v>0</v>
      </c>
      <c r="J108" s="101">
        <v>0</v>
      </c>
      <c r="K108" s="101">
        <v>0</v>
      </c>
      <c r="L108" s="101">
        <v>0</v>
      </c>
      <c r="M108" s="101">
        <v>0</v>
      </c>
      <c r="N108" s="101">
        <v>0</v>
      </c>
      <c r="O108" s="101">
        <v>0</v>
      </c>
      <c r="P108" s="102">
        <f t="shared" si="30"/>
        <v>0</v>
      </c>
      <c r="Q108" s="101">
        <v>0</v>
      </c>
      <c r="R108" s="101">
        <v>0</v>
      </c>
      <c r="S108" s="101">
        <v>0</v>
      </c>
      <c r="T108" s="101">
        <v>0</v>
      </c>
      <c r="U108" s="101">
        <v>0</v>
      </c>
      <c r="V108" s="101">
        <v>0</v>
      </c>
      <c r="W108" s="101">
        <v>0</v>
      </c>
      <c r="X108" s="101">
        <v>0</v>
      </c>
      <c r="Y108" s="101">
        <v>0</v>
      </c>
      <c r="Z108" s="101">
        <v>0</v>
      </c>
      <c r="AA108" s="101">
        <v>0</v>
      </c>
      <c r="AB108" s="101">
        <v>0</v>
      </c>
      <c r="AC108" s="101">
        <v>0</v>
      </c>
      <c r="AD108" s="102">
        <f t="shared" si="31"/>
        <v>0</v>
      </c>
      <c r="AE108" s="101">
        <v>0</v>
      </c>
      <c r="AF108" s="101">
        <v>0</v>
      </c>
      <c r="AG108" s="101">
        <v>0</v>
      </c>
      <c r="AH108" s="101">
        <v>0</v>
      </c>
      <c r="AI108" s="101">
        <v>0</v>
      </c>
      <c r="AJ108" s="101">
        <v>0</v>
      </c>
      <c r="AK108" s="101">
        <v>0</v>
      </c>
      <c r="AL108" s="101">
        <v>0</v>
      </c>
      <c r="AM108" s="101">
        <v>0</v>
      </c>
      <c r="AN108" s="101">
        <v>0</v>
      </c>
      <c r="AO108" s="101">
        <v>0</v>
      </c>
      <c r="AP108" s="101">
        <v>0</v>
      </c>
      <c r="AQ108" s="101">
        <v>0</v>
      </c>
      <c r="AR108" s="102">
        <f t="shared" si="32"/>
        <v>0</v>
      </c>
      <c r="AS108" s="101">
        <v>0</v>
      </c>
      <c r="AT108" s="101">
        <v>0</v>
      </c>
      <c r="AU108" s="101">
        <v>0</v>
      </c>
      <c r="AV108" s="101">
        <v>0</v>
      </c>
      <c r="AW108" s="101">
        <v>0</v>
      </c>
      <c r="AX108" s="101">
        <v>0</v>
      </c>
      <c r="AY108" s="101">
        <v>0</v>
      </c>
      <c r="AZ108" s="101">
        <v>0</v>
      </c>
      <c r="BA108" s="101">
        <v>0</v>
      </c>
      <c r="BB108" s="101">
        <v>0</v>
      </c>
      <c r="BC108" s="101">
        <v>0</v>
      </c>
      <c r="BD108" s="101">
        <v>0</v>
      </c>
      <c r="BE108" s="101">
        <v>0</v>
      </c>
      <c r="BF108" s="102">
        <f t="shared" si="33"/>
        <v>0</v>
      </c>
      <c r="BG108" s="101">
        <v>0</v>
      </c>
      <c r="BH108" s="101">
        <v>0</v>
      </c>
      <c r="BI108" s="101">
        <v>0</v>
      </c>
      <c r="BJ108" s="101">
        <v>0</v>
      </c>
      <c r="BK108" s="101">
        <v>0</v>
      </c>
      <c r="BL108" s="101">
        <v>0</v>
      </c>
      <c r="BM108" s="101">
        <v>0</v>
      </c>
      <c r="BN108" s="101">
        <v>0</v>
      </c>
      <c r="BO108" s="101">
        <v>0</v>
      </c>
      <c r="BP108" s="101">
        <v>0</v>
      </c>
      <c r="BQ108" s="101">
        <v>0</v>
      </c>
      <c r="BR108" s="101">
        <v>0</v>
      </c>
      <c r="BS108" s="101">
        <v>0</v>
      </c>
      <c r="BT108" s="102">
        <f t="shared" si="34"/>
        <v>0</v>
      </c>
      <c r="BU108" s="101">
        <v>0</v>
      </c>
      <c r="BV108" s="101">
        <v>0</v>
      </c>
      <c r="BW108" s="101">
        <v>0</v>
      </c>
      <c r="BX108" s="101">
        <v>0</v>
      </c>
      <c r="BY108" s="101">
        <v>0</v>
      </c>
      <c r="BZ108" s="101">
        <v>0</v>
      </c>
      <c r="CA108" s="101">
        <v>0</v>
      </c>
      <c r="CB108" s="101">
        <v>0</v>
      </c>
      <c r="CC108" s="101">
        <v>0</v>
      </c>
      <c r="CD108" s="101">
        <v>0</v>
      </c>
      <c r="CE108" s="101">
        <v>0</v>
      </c>
      <c r="CF108" s="101">
        <v>0</v>
      </c>
      <c r="CG108" s="101">
        <v>0</v>
      </c>
      <c r="CH108" s="102">
        <f t="shared" si="35"/>
        <v>0</v>
      </c>
    </row>
    <row r="109" spans="1:86" ht="12" hidden="1" customHeight="1" outlineLevel="1" x14ac:dyDescent="0.3">
      <c r="A109" s="103">
        <v>46515</v>
      </c>
      <c r="B109" s="6" t="s">
        <v>171</v>
      </c>
      <c r="C109" s="101">
        <v>0</v>
      </c>
      <c r="D109" s="101">
        <v>0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2">
        <f t="shared" si="30"/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0</v>
      </c>
      <c r="X109" s="101">
        <v>0</v>
      </c>
      <c r="Y109" s="101">
        <v>0</v>
      </c>
      <c r="Z109" s="101">
        <v>0</v>
      </c>
      <c r="AA109" s="101">
        <v>0</v>
      </c>
      <c r="AB109" s="101">
        <v>0</v>
      </c>
      <c r="AC109" s="101">
        <v>0</v>
      </c>
      <c r="AD109" s="102">
        <f t="shared" si="31"/>
        <v>0</v>
      </c>
      <c r="AE109" s="101">
        <v>0</v>
      </c>
      <c r="AF109" s="101">
        <v>0</v>
      </c>
      <c r="AG109" s="101">
        <v>0</v>
      </c>
      <c r="AH109" s="101">
        <v>0</v>
      </c>
      <c r="AI109" s="101">
        <v>0</v>
      </c>
      <c r="AJ109" s="101">
        <v>0</v>
      </c>
      <c r="AK109" s="101">
        <v>0</v>
      </c>
      <c r="AL109" s="101">
        <v>0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2">
        <f t="shared" si="32"/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2">
        <f t="shared" si="33"/>
        <v>0</v>
      </c>
      <c r="BG109" s="101">
        <v>0</v>
      </c>
      <c r="BH109" s="101">
        <v>0</v>
      </c>
      <c r="BI109" s="101">
        <v>0</v>
      </c>
      <c r="BJ109" s="101">
        <v>0</v>
      </c>
      <c r="BK109" s="101">
        <v>0</v>
      </c>
      <c r="BL109" s="101">
        <v>0</v>
      </c>
      <c r="BM109" s="101">
        <v>0</v>
      </c>
      <c r="BN109" s="101">
        <v>0</v>
      </c>
      <c r="BO109" s="101">
        <v>0</v>
      </c>
      <c r="BP109" s="101">
        <v>0</v>
      </c>
      <c r="BQ109" s="101">
        <v>0</v>
      </c>
      <c r="BR109" s="101">
        <v>0</v>
      </c>
      <c r="BS109" s="101">
        <v>0</v>
      </c>
      <c r="BT109" s="102">
        <f t="shared" si="34"/>
        <v>0</v>
      </c>
      <c r="BU109" s="101">
        <v>0</v>
      </c>
      <c r="BV109" s="101">
        <v>0</v>
      </c>
      <c r="BW109" s="101">
        <v>0</v>
      </c>
      <c r="BX109" s="101">
        <v>0</v>
      </c>
      <c r="BY109" s="101">
        <v>0</v>
      </c>
      <c r="BZ109" s="101">
        <v>0</v>
      </c>
      <c r="CA109" s="101">
        <v>0</v>
      </c>
      <c r="CB109" s="101">
        <v>0</v>
      </c>
      <c r="CC109" s="101">
        <v>0</v>
      </c>
      <c r="CD109" s="101">
        <v>0</v>
      </c>
      <c r="CE109" s="101">
        <v>0</v>
      </c>
      <c r="CF109" s="101">
        <v>0</v>
      </c>
      <c r="CG109" s="101">
        <v>0</v>
      </c>
      <c r="CH109" s="102">
        <f t="shared" si="35"/>
        <v>0</v>
      </c>
    </row>
    <row r="110" spans="1:86" ht="12" hidden="1" customHeight="1" outlineLevel="1" x14ac:dyDescent="0.3">
      <c r="A110" s="103">
        <v>46520</v>
      </c>
      <c r="B110" s="6" t="s">
        <v>172</v>
      </c>
      <c r="C110" s="101">
        <v>0</v>
      </c>
      <c r="D110" s="101">
        <v>0</v>
      </c>
      <c r="E110" s="101">
        <v>0</v>
      </c>
      <c r="F110" s="101">
        <v>0</v>
      </c>
      <c r="G110" s="101">
        <v>0</v>
      </c>
      <c r="H110" s="101">
        <v>0</v>
      </c>
      <c r="I110" s="101">
        <v>0</v>
      </c>
      <c r="J110" s="101">
        <v>0</v>
      </c>
      <c r="K110" s="101">
        <v>0</v>
      </c>
      <c r="L110" s="101">
        <v>0</v>
      </c>
      <c r="M110" s="101">
        <v>0</v>
      </c>
      <c r="N110" s="101">
        <v>0</v>
      </c>
      <c r="O110" s="101">
        <v>0</v>
      </c>
      <c r="P110" s="102">
        <f t="shared" si="30"/>
        <v>0</v>
      </c>
      <c r="Q110" s="101">
        <v>0</v>
      </c>
      <c r="R110" s="101">
        <v>0</v>
      </c>
      <c r="S110" s="101">
        <v>0</v>
      </c>
      <c r="T110" s="101">
        <v>0</v>
      </c>
      <c r="U110" s="101">
        <v>0</v>
      </c>
      <c r="V110" s="101">
        <v>0</v>
      </c>
      <c r="W110" s="101">
        <v>0</v>
      </c>
      <c r="X110" s="101">
        <v>0</v>
      </c>
      <c r="Y110" s="101">
        <v>0</v>
      </c>
      <c r="Z110" s="101">
        <v>0</v>
      </c>
      <c r="AA110" s="101">
        <v>0</v>
      </c>
      <c r="AB110" s="101">
        <v>0</v>
      </c>
      <c r="AC110" s="101">
        <v>0</v>
      </c>
      <c r="AD110" s="102">
        <f t="shared" si="31"/>
        <v>0</v>
      </c>
      <c r="AE110" s="101">
        <v>0</v>
      </c>
      <c r="AF110" s="101">
        <v>0</v>
      </c>
      <c r="AG110" s="101">
        <v>0</v>
      </c>
      <c r="AH110" s="101">
        <v>0</v>
      </c>
      <c r="AI110" s="101">
        <v>0</v>
      </c>
      <c r="AJ110" s="101">
        <v>0</v>
      </c>
      <c r="AK110" s="101">
        <v>0</v>
      </c>
      <c r="AL110" s="101">
        <v>0</v>
      </c>
      <c r="AM110" s="101">
        <v>0</v>
      </c>
      <c r="AN110" s="101">
        <v>0</v>
      </c>
      <c r="AO110" s="101">
        <v>0</v>
      </c>
      <c r="AP110" s="101">
        <v>0</v>
      </c>
      <c r="AQ110" s="101">
        <v>0</v>
      </c>
      <c r="AR110" s="102">
        <f t="shared" si="32"/>
        <v>0</v>
      </c>
      <c r="AS110" s="101">
        <v>0</v>
      </c>
      <c r="AT110" s="101">
        <v>0</v>
      </c>
      <c r="AU110" s="101">
        <v>0</v>
      </c>
      <c r="AV110" s="101">
        <v>0</v>
      </c>
      <c r="AW110" s="101">
        <v>0</v>
      </c>
      <c r="AX110" s="101">
        <v>0</v>
      </c>
      <c r="AY110" s="101">
        <v>0</v>
      </c>
      <c r="AZ110" s="101">
        <v>0</v>
      </c>
      <c r="BA110" s="101">
        <v>0</v>
      </c>
      <c r="BB110" s="101">
        <v>0</v>
      </c>
      <c r="BC110" s="101">
        <v>0</v>
      </c>
      <c r="BD110" s="101">
        <v>0</v>
      </c>
      <c r="BE110" s="101">
        <v>0</v>
      </c>
      <c r="BF110" s="102">
        <f t="shared" si="33"/>
        <v>0</v>
      </c>
      <c r="BG110" s="101">
        <v>0</v>
      </c>
      <c r="BH110" s="101">
        <v>0</v>
      </c>
      <c r="BI110" s="101">
        <v>0</v>
      </c>
      <c r="BJ110" s="101">
        <v>0</v>
      </c>
      <c r="BK110" s="101">
        <v>0</v>
      </c>
      <c r="BL110" s="101">
        <v>0</v>
      </c>
      <c r="BM110" s="101">
        <v>0</v>
      </c>
      <c r="BN110" s="101">
        <v>0</v>
      </c>
      <c r="BO110" s="101">
        <v>0</v>
      </c>
      <c r="BP110" s="101">
        <v>0</v>
      </c>
      <c r="BQ110" s="101">
        <v>0</v>
      </c>
      <c r="BR110" s="101">
        <v>0</v>
      </c>
      <c r="BS110" s="101">
        <v>0</v>
      </c>
      <c r="BT110" s="102">
        <f t="shared" si="34"/>
        <v>0</v>
      </c>
      <c r="BU110" s="101">
        <v>0</v>
      </c>
      <c r="BV110" s="101">
        <v>0</v>
      </c>
      <c r="BW110" s="101">
        <v>0</v>
      </c>
      <c r="BX110" s="101">
        <v>0</v>
      </c>
      <c r="BY110" s="101">
        <v>0</v>
      </c>
      <c r="BZ110" s="101">
        <v>0</v>
      </c>
      <c r="CA110" s="101">
        <v>0</v>
      </c>
      <c r="CB110" s="101">
        <v>0</v>
      </c>
      <c r="CC110" s="101">
        <v>0</v>
      </c>
      <c r="CD110" s="101">
        <v>0</v>
      </c>
      <c r="CE110" s="101">
        <v>0</v>
      </c>
      <c r="CF110" s="101">
        <v>0</v>
      </c>
      <c r="CG110" s="101">
        <v>0</v>
      </c>
      <c r="CH110" s="102">
        <f t="shared" si="35"/>
        <v>0</v>
      </c>
    </row>
    <row r="111" spans="1:86" ht="12" hidden="1" customHeight="1" outlineLevel="1" x14ac:dyDescent="0.3">
      <c r="A111" s="103">
        <v>46530</v>
      </c>
      <c r="B111" s="6" t="s">
        <v>173</v>
      </c>
      <c r="C111" s="101">
        <v>0</v>
      </c>
      <c r="D111" s="101">
        <v>0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2">
        <f t="shared" si="30"/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0</v>
      </c>
      <c r="AD111" s="102">
        <f t="shared" si="31"/>
        <v>0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2">
        <f t="shared" si="32"/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2">
        <f t="shared" si="33"/>
        <v>0</v>
      </c>
      <c r="BG111" s="101">
        <v>0</v>
      </c>
      <c r="BH111" s="101">
        <v>0</v>
      </c>
      <c r="BI111" s="101">
        <v>0</v>
      </c>
      <c r="BJ111" s="101">
        <v>0</v>
      </c>
      <c r="BK111" s="101">
        <v>0</v>
      </c>
      <c r="BL111" s="101">
        <v>0</v>
      </c>
      <c r="BM111" s="101">
        <v>0</v>
      </c>
      <c r="BN111" s="101">
        <v>0</v>
      </c>
      <c r="BO111" s="101">
        <v>0</v>
      </c>
      <c r="BP111" s="101">
        <v>0</v>
      </c>
      <c r="BQ111" s="101">
        <v>0</v>
      </c>
      <c r="BR111" s="101">
        <v>0</v>
      </c>
      <c r="BS111" s="101">
        <v>0</v>
      </c>
      <c r="BT111" s="102">
        <f t="shared" si="34"/>
        <v>0</v>
      </c>
      <c r="BU111" s="101">
        <v>0</v>
      </c>
      <c r="BV111" s="101">
        <v>0</v>
      </c>
      <c r="BW111" s="101">
        <v>0</v>
      </c>
      <c r="BX111" s="101">
        <v>0</v>
      </c>
      <c r="BY111" s="101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2">
        <f t="shared" si="35"/>
        <v>0</v>
      </c>
    </row>
    <row r="112" spans="1:86" ht="12" hidden="1" customHeight="1" outlineLevel="1" x14ac:dyDescent="0.3">
      <c r="A112" s="103">
        <v>46550</v>
      </c>
      <c r="B112" s="6" t="s">
        <v>174</v>
      </c>
      <c r="C112" s="101">
        <v>0</v>
      </c>
      <c r="D112" s="101">
        <v>0</v>
      </c>
      <c r="E112" s="101">
        <v>0</v>
      </c>
      <c r="F112" s="101">
        <v>0</v>
      </c>
      <c r="G112" s="101">
        <v>0</v>
      </c>
      <c r="H112" s="101">
        <v>0</v>
      </c>
      <c r="I112" s="101">
        <v>0</v>
      </c>
      <c r="J112" s="101">
        <v>0</v>
      </c>
      <c r="K112" s="101">
        <v>0</v>
      </c>
      <c r="L112" s="101">
        <v>0</v>
      </c>
      <c r="M112" s="101">
        <v>0</v>
      </c>
      <c r="N112" s="101">
        <v>0</v>
      </c>
      <c r="O112" s="101">
        <v>0</v>
      </c>
      <c r="P112" s="102">
        <f t="shared" si="30"/>
        <v>0</v>
      </c>
      <c r="Q112" s="101">
        <v>0</v>
      </c>
      <c r="R112" s="101">
        <v>0</v>
      </c>
      <c r="S112" s="101">
        <v>0</v>
      </c>
      <c r="T112" s="101">
        <v>0</v>
      </c>
      <c r="U112" s="101">
        <v>0</v>
      </c>
      <c r="V112" s="101">
        <v>0</v>
      </c>
      <c r="W112" s="101">
        <v>0</v>
      </c>
      <c r="X112" s="101">
        <v>0</v>
      </c>
      <c r="Y112" s="101">
        <v>0</v>
      </c>
      <c r="Z112" s="101">
        <v>0</v>
      </c>
      <c r="AA112" s="101">
        <v>0</v>
      </c>
      <c r="AB112" s="101">
        <v>0</v>
      </c>
      <c r="AC112" s="101">
        <v>0</v>
      </c>
      <c r="AD112" s="102">
        <f t="shared" si="31"/>
        <v>0</v>
      </c>
      <c r="AE112" s="101">
        <v>0</v>
      </c>
      <c r="AF112" s="101">
        <v>0</v>
      </c>
      <c r="AG112" s="101">
        <v>0</v>
      </c>
      <c r="AH112" s="101">
        <v>0</v>
      </c>
      <c r="AI112" s="101">
        <v>0</v>
      </c>
      <c r="AJ112" s="101">
        <v>0</v>
      </c>
      <c r="AK112" s="101">
        <v>0</v>
      </c>
      <c r="AL112" s="101">
        <v>0</v>
      </c>
      <c r="AM112" s="101">
        <v>0</v>
      </c>
      <c r="AN112" s="101">
        <v>0</v>
      </c>
      <c r="AO112" s="101">
        <v>0</v>
      </c>
      <c r="AP112" s="101">
        <v>0</v>
      </c>
      <c r="AQ112" s="101">
        <v>0</v>
      </c>
      <c r="AR112" s="102">
        <f t="shared" si="32"/>
        <v>0</v>
      </c>
      <c r="AS112" s="101">
        <v>0</v>
      </c>
      <c r="AT112" s="101">
        <v>0</v>
      </c>
      <c r="AU112" s="101">
        <v>0</v>
      </c>
      <c r="AV112" s="101">
        <v>0</v>
      </c>
      <c r="AW112" s="101">
        <v>0</v>
      </c>
      <c r="AX112" s="101">
        <v>0</v>
      </c>
      <c r="AY112" s="101">
        <v>0</v>
      </c>
      <c r="AZ112" s="101">
        <v>0</v>
      </c>
      <c r="BA112" s="101">
        <v>0</v>
      </c>
      <c r="BB112" s="101">
        <v>0</v>
      </c>
      <c r="BC112" s="101">
        <v>0</v>
      </c>
      <c r="BD112" s="101">
        <v>0</v>
      </c>
      <c r="BE112" s="101">
        <v>0</v>
      </c>
      <c r="BF112" s="102">
        <f t="shared" si="33"/>
        <v>0</v>
      </c>
      <c r="BG112" s="101">
        <v>0</v>
      </c>
      <c r="BH112" s="101">
        <v>0</v>
      </c>
      <c r="BI112" s="101">
        <v>0</v>
      </c>
      <c r="BJ112" s="101">
        <v>0</v>
      </c>
      <c r="BK112" s="101">
        <v>0</v>
      </c>
      <c r="BL112" s="101">
        <v>0</v>
      </c>
      <c r="BM112" s="101">
        <v>0</v>
      </c>
      <c r="BN112" s="101">
        <v>0</v>
      </c>
      <c r="BO112" s="101">
        <v>0</v>
      </c>
      <c r="BP112" s="101">
        <v>0</v>
      </c>
      <c r="BQ112" s="101">
        <v>0</v>
      </c>
      <c r="BR112" s="101">
        <v>0</v>
      </c>
      <c r="BS112" s="101">
        <v>0</v>
      </c>
      <c r="BT112" s="102">
        <f t="shared" si="34"/>
        <v>0</v>
      </c>
      <c r="BU112" s="101">
        <v>0</v>
      </c>
      <c r="BV112" s="101">
        <v>0</v>
      </c>
      <c r="BW112" s="101">
        <v>0</v>
      </c>
      <c r="BX112" s="101">
        <v>0</v>
      </c>
      <c r="BY112" s="101">
        <v>0</v>
      </c>
      <c r="BZ112" s="101">
        <v>0</v>
      </c>
      <c r="CA112" s="101">
        <v>0</v>
      </c>
      <c r="CB112" s="101">
        <v>0</v>
      </c>
      <c r="CC112" s="101">
        <v>0</v>
      </c>
      <c r="CD112" s="101">
        <v>0</v>
      </c>
      <c r="CE112" s="101">
        <v>0</v>
      </c>
      <c r="CF112" s="101">
        <v>0</v>
      </c>
      <c r="CG112" s="101">
        <v>0</v>
      </c>
      <c r="CH112" s="102">
        <f t="shared" si="35"/>
        <v>0</v>
      </c>
    </row>
    <row r="113" spans="1:86" ht="12" hidden="1" customHeight="1" outlineLevel="1" x14ac:dyDescent="0.3">
      <c r="A113" s="103">
        <v>46570</v>
      </c>
      <c r="B113" s="6" t="s">
        <v>175</v>
      </c>
      <c r="C113" s="101">
        <v>0</v>
      </c>
      <c r="D113" s="101">
        <v>0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2">
        <f t="shared" si="30"/>
        <v>0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0</v>
      </c>
      <c r="AD113" s="102">
        <f t="shared" si="31"/>
        <v>0</v>
      </c>
      <c r="AE113" s="101">
        <v>0</v>
      </c>
      <c r="AF113" s="101">
        <v>0</v>
      </c>
      <c r="AG113" s="101">
        <v>0</v>
      </c>
      <c r="AH113" s="101">
        <v>0</v>
      </c>
      <c r="AI113" s="101">
        <v>0</v>
      </c>
      <c r="AJ113" s="101">
        <v>0</v>
      </c>
      <c r="AK113" s="101">
        <v>0</v>
      </c>
      <c r="AL113" s="101">
        <v>0</v>
      </c>
      <c r="AM113" s="101">
        <v>0</v>
      </c>
      <c r="AN113" s="101">
        <v>0</v>
      </c>
      <c r="AO113" s="101">
        <v>0</v>
      </c>
      <c r="AP113" s="101">
        <v>0</v>
      </c>
      <c r="AQ113" s="101">
        <v>0</v>
      </c>
      <c r="AR113" s="102">
        <f t="shared" si="32"/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0</v>
      </c>
      <c r="BB113" s="101">
        <v>0</v>
      </c>
      <c r="BC113" s="101">
        <v>0</v>
      </c>
      <c r="BD113" s="101">
        <v>0</v>
      </c>
      <c r="BE113" s="101">
        <v>0</v>
      </c>
      <c r="BF113" s="102">
        <f t="shared" si="33"/>
        <v>0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2">
        <f t="shared" si="34"/>
        <v>0</v>
      </c>
      <c r="BU113" s="101">
        <v>0</v>
      </c>
      <c r="BV113" s="101">
        <v>0</v>
      </c>
      <c r="BW113" s="101">
        <v>0</v>
      </c>
      <c r="BX113" s="101">
        <v>0</v>
      </c>
      <c r="BY113" s="101">
        <v>0</v>
      </c>
      <c r="BZ113" s="101">
        <v>0</v>
      </c>
      <c r="CA113" s="101">
        <v>0</v>
      </c>
      <c r="CB113" s="101">
        <v>0</v>
      </c>
      <c r="CC113" s="101">
        <v>0</v>
      </c>
      <c r="CD113" s="101">
        <v>0</v>
      </c>
      <c r="CE113" s="101">
        <v>0</v>
      </c>
      <c r="CF113" s="101">
        <v>0</v>
      </c>
      <c r="CG113" s="101">
        <v>0</v>
      </c>
      <c r="CH113" s="102">
        <f t="shared" si="35"/>
        <v>0</v>
      </c>
    </row>
    <row r="114" spans="1:86" ht="12" hidden="1" customHeight="1" outlineLevel="1" x14ac:dyDescent="0.3">
      <c r="A114" s="103">
        <v>46590</v>
      </c>
      <c r="B114" s="6" t="s">
        <v>176</v>
      </c>
      <c r="C114" s="101">
        <v>0</v>
      </c>
      <c r="D114" s="101">
        <v>0</v>
      </c>
      <c r="E114" s="101">
        <v>0</v>
      </c>
      <c r="F114" s="101">
        <v>0</v>
      </c>
      <c r="G114" s="101">
        <v>0</v>
      </c>
      <c r="H114" s="101">
        <v>0</v>
      </c>
      <c r="I114" s="101">
        <v>0</v>
      </c>
      <c r="J114" s="101">
        <v>0</v>
      </c>
      <c r="K114" s="101">
        <v>0</v>
      </c>
      <c r="L114" s="101">
        <v>0</v>
      </c>
      <c r="M114" s="101">
        <v>0</v>
      </c>
      <c r="N114" s="101">
        <v>0</v>
      </c>
      <c r="O114" s="101">
        <v>0</v>
      </c>
      <c r="P114" s="102">
        <f t="shared" si="30"/>
        <v>0</v>
      </c>
      <c r="Q114" s="101">
        <v>0</v>
      </c>
      <c r="R114" s="101">
        <v>0</v>
      </c>
      <c r="S114" s="101">
        <v>0</v>
      </c>
      <c r="T114" s="101">
        <v>0</v>
      </c>
      <c r="U114" s="101">
        <v>0</v>
      </c>
      <c r="V114" s="101">
        <v>0</v>
      </c>
      <c r="W114" s="101">
        <v>0</v>
      </c>
      <c r="X114" s="101">
        <v>0</v>
      </c>
      <c r="Y114" s="101">
        <v>0</v>
      </c>
      <c r="Z114" s="101">
        <v>0</v>
      </c>
      <c r="AA114" s="101">
        <v>0</v>
      </c>
      <c r="AB114" s="101">
        <v>0</v>
      </c>
      <c r="AC114" s="101">
        <v>0</v>
      </c>
      <c r="AD114" s="102">
        <f t="shared" si="31"/>
        <v>0</v>
      </c>
      <c r="AE114" s="101">
        <v>0</v>
      </c>
      <c r="AF114" s="101">
        <v>0</v>
      </c>
      <c r="AG114" s="101">
        <v>0</v>
      </c>
      <c r="AH114" s="101">
        <v>0</v>
      </c>
      <c r="AI114" s="101">
        <v>0</v>
      </c>
      <c r="AJ114" s="101">
        <v>0</v>
      </c>
      <c r="AK114" s="101">
        <v>0</v>
      </c>
      <c r="AL114" s="101">
        <v>0</v>
      </c>
      <c r="AM114" s="101">
        <v>0</v>
      </c>
      <c r="AN114" s="101">
        <v>0</v>
      </c>
      <c r="AO114" s="101">
        <v>0</v>
      </c>
      <c r="AP114" s="101">
        <v>0</v>
      </c>
      <c r="AQ114" s="101">
        <v>0</v>
      </c>
      <c r="AR114" s="102">
        <f t="shared" si="32"/>
        <v>0</v>
      </c>
      <c r="AS114" s="101">
        <v>0</v>
      </c>
      <c r="AT114" s="101">
        <v>0</v>
      </c>
      <c r="AU114" s="101">
        <v>0</v>
      </c>
      <c r="AV114" s="101">
        <v>0</v>
      </c>
      <c r="AW114" s="101">
        <v>0</v>
      </c>
      <c r="AX114" s="101">
        <v>0</v>
      </c>
      <c r="AY114" s="101">
        <v>0</v>
      </c>
      <c r="AZ114" s="101">
        <v>0</v>
      </c>
      <c r="BA114" s="101">
        <v>0</v>
      </c>
      <c r="BB114" s="101">
        <v>0</v>
      </c>
      <c r="BC114" s="101">
        <v>0</v>
      </c>
      <c r="BD114" s="101">
        <v>0</v>
      </c>
      <c r="BE114" s="101">
        <v>0</v>
      </c>
      <c r="BF114" s="102">
        <f t="shared" si="33"/>
        <v>0</v>
      </c>
      <c r="BG114" s="101">
        <v>0</v>
      </c>
      <c r="BH114" s="101">
        <v>0</v>
      </c>
      <c r="BI114" s="101">
        <v>0</v>
      </c>
      <c r="BJ114" s="101">
        <v>0</v>
      </c>
      <c r="BK114" s="101">
        <v>0</v>
      </c>
      <c r="BL114" s="101">
        <v>0</v>
      </c>
      <c r="BM114" s="101">
        <v>0</v>
      </c>
      <c r="BN114" s="101">
        <v>0</v>
      </c>
      <c r="BO114" s="101">
        <v>0</v>
      </c>
      <c r="BP114" s="101">
        <v>0</v>
      </c>
      <c r="BQ114" s="101">
        <v>0</v>
      </c>
      <c r="BR114" s="101">
        <v>0</v>
      </c>
      <c r="BS114" s="101">
        <v>0</v>
      </c>
      <c r="BT114" s="102">
        <f t="shared" si="34"/>
        <v>0</v>
      </c>
      <c r="BU114" s="101">
        <v>0</v>
      </c>
      <c r="BV114" s="101">
        <v>0</v>
      </c>
      <c r="BW114" s="101">
        <v>0</v>
      </c>
      <c r="BX114" s="101">
        <v>0</v>
      </c>
      <c r="BY114" s="101">
        <v>0</v>
      </c>
      <c r="BZ114" s="101">
        <v>0</v>
      </c>
      <c r="CA114" s="101">
        <v>0</v>
      </c>
      <c r="CB114" s="101">
        <v>0</v>
      </c>
      <c r="CC114" s="101">
        <v>0</v>
      </c>
      <c r="CD114" s="101">
        <v>0</v>
      </c>
      <c r="CE114" s="101">
        <v>0</v>
      </c>
      <c r="CF114" s="101">
        <v>0</v>
      </c>
      <c r="CG114" s="101">
        <v>0</v>
      </c>
      <c r="CH114" s="102">
        <f t="shared" si="35"/>
        <v>0</v>
      </c>
    </row>
    <row r="115" spans="1:86" ht="12" hidden="1" customHeight="1" outlineLevel="1" x14ac:dyDescent="0.3">
      <c r="A115" s="103">
        <v>46591</v>
      </c>
      <c r="B115" s="6" t="s">
        <v>177</v>
      </c>
      <c r="C115" s="101">
        <v>0</v>
      </c>
      <c r="D115" s="101">
        <v>0</v>
      </c>
      <c r="E115" s="101">
        <v>0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2">
        <f t="shared" si="30"/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0</v>
      </c>
      <c r="W115" s="101">
        <v>0</v>
      </c>
      <c r="X115" s="101">
        <v>0</v>
      </c>
      <c r="Y115" s="101">
        <v>0</v>
      </c>
      <c r="Z115" s="101">
        <v>0</v>
      </c>
      <c r="AA115" s="101">
        <v>0</v>
      </c>
      <c r="AB115" s="101">
        <v>0</v>
      </c>
      <c r="AC115" s="101">
        <v>0</v>
      </c>
      <c r="AD115" s="102">
        <f t="shared" si="31"/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0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2">
        <f t="shared" si="32"/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2">
        <f t="shared" si="33"/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2">
        <f t="shared" si="34"/>
        <v>0</v>
      </c>
      <c r="BU115" s="101">
        <v>0</v>
      </c>
      <c r="BV115" s="101">
        <v>0</v>
      </c>
      <c r="BW115" s="101">
        <v>0</v>
      </c>
      <c r="BX115" s="101">
        <v>0</v>
      </c>
      <c r="BY115" s="101">
        <v>0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2">
        <f t="shared" si="35"/>
        <v>0</v>
      </c>
    </row>
    <row r="116" spans="1:86" ht="12" hidden="1" customHeight="1" outlineLevel="1" x14ac:dyDescent="0.3">
      <c r="A116" s="103">
        <v>46592</v>
      </c>
      <c r="B116" s="6" t="s">
        <v>178</v>
      </c>
      <c r="C116" s="101">
        <v>0</v>
      </c>
      <c r="D116" s="101">
        <v>0</v>
      </c>
      <c r="E116" s="101">
        <v>0</v>
      </c>
      <c r="F116" s="101">
        <v>0</v>
      </c>
      <c r="G116" s="101">
        <v>0</v>
      </c>
      <c r="H116" s="101">
        <v>0</v>
      </c>
      <c r="I116" s="101">
        <v>0</v>
      </c>
      <c r="J116" s="101">
        <v>0</v>
      </c>
      <c r="K116" s="101">
        <v>0</v>
      </c>
      <c r="L116" s="101">
        <v>0</v>
      </c>
      <c r="M116" s="101">
        <v>0</v>
      </c>
      <c r="N116" s="101">
        <v>0</v>
      </c>
      <c r="O116" s="101">
        <v>0</v>
      </c>
      <c r="P116" s="102">
        <f t="shared" si="30"/>
        <v>0</v>
      </c>
      <c r="Q116" s="101">
        <v>0</v>
      </c>
      <c r="R116" s="101">
        <v>0</v>
      </c>
      <c r="S116" s="101">
        <v>0</v>
      </c>
      <c r="T116" s="101">
        <v>0</v>
      </c>
      <c r="U116" s="101">
        <v>0</v>
      </c>
      <c r="V116" s="101">
        <v>0</v>
      </c>
      <c r="W116" s="101">
        <v>0</v>
      </c>
      <c r="X116" s="101">
        <v>0</v>
      </c>
      <c r="Y116" s="101">
        <v>0</v>
      </c>
      <c r="Z116" s="101">
        <v>0</v>
      </c>
      <c r="AA116" s="101">
        <v>0</v>
      </c>
      <c r="AB116" s="101">
        <v>0</v>
      </c>
      <c r="AC116" s="101">
        <v>0</v>
      </c>
      <c r="AD116" s="102">
        <f t="shared" si="31"/>
        <v>0</v>
      </c>
      <c r="AE116" s="101">
        <v>0</v>
      </c>
      <c r="AF116" s="101">
        <v>0</v>
      </c>
      <c r="AG116" s="101">
        <v>0</v>
      </c>
      <c r="AH116" s="101">
        <v>0</v>
      </c>
      <c r="AI116" s="101">
        <v>0</v>
      </c>
      <c r="AJ116" s="101">
        <v>0</v>
      </c>
      <c r="AK116" s="101">
        <v>0</v>
      </c>
      <c r="AL116" s="101">
        <v>0</v>
      </c>
      <c r="AM116" s="101">
        <v>0</v>
      </c>
      <c r="AN116" s="101">
        <v>0</v>
      </c>
      <c r="AO116" s="101">
        <v>0</v>
      </c>
      <c r="AP116" s="101">
        <v>0</v>
      </c>
      <c r="AQ116" s="101">
        <v>0</v>
      </c>
      <c r="AR116" s="102">
        <f t="shared" si="32"/>
        <v>0</v>
      </c>
      <c r="AS116" s="101">
        <v>0</v>
      </c>
      <c r="AT116" s="101">
        <v>0</v>
      </c>
      <c r="AU116" s="101">
        <v>0</v>
      </c>
      <c r="AV116" s="101">
        <v>0</v>
      </c>
      <c r="AW116" s="101">
        <v>0</v>
      </c>
      <c r="AX116" s="101">
        <v>0</v>
      </c>
      <c r="AY116" s="101">
        <v>0</v>
      </c>
      <c r="AZ116" s="101">
        <v>0</v>
      </c>
      <c r="BA116" s="101">
        <v>0</v>
      </c>
      <c r="BB116" s="101">
        <v>0</v>
      </c>
      <c r="BC116" s="101">
        <v>0</v>
      </c>
      <c r="BD116" s="101">
        <v>0</v>
      </c>
      <c r="BE116" s="101">
        <v>0</v>
      </c>
      <c r="BF116" s="102">
        <f t="shared" si="33"/>
        <v>0</v>
      </c>
      <c r="BG116" s="101">
        <v>0</v>
      </c>
      <c r="BH116" s="101">
        <v>0</v>
      </c>
      <c r="BI116" s="101">
        <v>0</v>
      </c>
      <c r="BJ116" s="101">
        <v>0</v>
      </c>
      <c r="BK116" s="101">
        <v>0</v>
      </c>
      <c r="BL116" s="101">
        <v>0</v>
      </c>
      <c r="BM116" s="101">
        <v>0</v>
      </c>
      <c r="BN116" s="101">
        <v>0</v>
      </c>
      <c r="BO116" s="101">
        <v>0</v>
      </c>
      <c r="BP116" s="101">
        <v>0</v>
      </c>
      <c r="BQ116" s="101">
        <v>0</v>
      </c>
      <c r="BR116" s="101">
        <v>0</v>
      </c>
      <c r="BS116" s="101">
        <v>0</v>
      </c>
      <c r="BT116" s="102">
        <f t="shared" si="34"/>
        <v>0</v>
      </c>
      <c r="BU116" s="101">
        <v>0</v>
      </c>
      <c r="BV116" s="101">
        <v>0</v>
      </c>
      <c r="BW116" s="101">
        <v>0</v>
      </c>
      <c r="BX116" s="101">
        <v>0</v>
      </c>
      <c r="BY116" s="101">
        <v>0</v>
      </c>
      <c r="BZ116" s="101">
        <v>0</v>
      </c>
      <c r="CA116" s="101">
        <v>0</v>
      </c>
      <c r="CB116" s="101">
        <v>0</v>
      </c>
      <c r="CC116" s="101">
        <v>0</v>
      </c>
      <c r="CD116" s="101">
        <v>0</v>
      </c>
      <c r="CE116" s="101">
        <v>0</v>
      </c>
      <c r="CF116" s="101">
        <v>0</v>
      </c>
      <c r="CG116" s="101">
        <v>0</v>
      </c>
      <c r="CH116" s="102">
        <f t="shared" si="35"/>
        <v>0</v>
      </c>
    </row>
    <row r="117" spans="1:86" ht="12" hidden="1" customHeight="1" outlineLevel="1" x14ac:dyDescent="0.3">
      <c r="A117" s="103">
        <v>46593</v>
      </c>
      <c r="B117" s="6" t="s">
        <v>179</v>
      </c>
      <c r="C117" s="101">
        <v>0</v>
      </c>
      <c r="D117" s="101">
        <v>0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2">
        <f t="shared" si="30"/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2">
        <f t="shared" si="31"/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2">
        <f t="shared" si="32"/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2">
        <f t="shared" si="33"/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2">
        <f t="shared" si="34"/>
        <v>0</v>
      </c>
      <c r="BU117" s="101">
        <v>0</v>
      </c>
      <c r="BV117" s="101">
        <v>0</v>
      </c>
      <c r="BW117" s="101">
        <v>0</v>
      </c>
      <c r="BX117" s="101">
        <v>0</v>
      </c>
      <c r="BY117" s="101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2">
        <f t="shared" si="35"/>
        <v>0</v>
      </c>
    </row>
    <row r="118" spans="1:86" ht="12" hidden="1" customHeight="1" outlineLevel="1" x14ac:dyDescent="0.3">
      <c r="A118" s="103">
        <v>46594</v>
      </c>
      <c r="B118" s="6" t="s">
        <v>180</v>
      </c>
      <c r="C118" s="101">
        <v>0</v>
      </c>
      <c r="D118" s="101">
        <v>0</v>
      </c>
      <c r="E118" s="101">
        <v>0</v>
      </c>
      <c r="F118" s="101">
        <v>0</v>
      </c>
      <c r="G118" s="101">
        <v>0</v>
      </c>
      <c r="H118" s="101">
        <v>0</v>
      </c>
      <c r="I118" s="101">
        <v>0</v>
      </c>
      <c r="J118" s="101">
        <v>0</v>
      </c>
      <c r="K118" s="101">
        <v>0</v>
      </c>
      <c r="L118" s="101">
        <v>0</v>
      </c>
      <c r="M118" s="101">
        <v>0</v>
      </c>
      <c r="N118" s="101">
        <v>0</v>
      </c>
      <c r="O118" s="101">
        <v>0</v>
      </c>
      <c r="P118" s="102">
        <f t="shared" si="30"/>
        <v>0</v>
      </c>
      <c r="Q118" s="101">
        <v>0</v>
      </c>
      <c r="R118" s="101">
        <v>0</v>
      </c>
      <c r="S118" s="101">
        <v>0</v>
      </c>
      <c r="T118" s="101">
        <v>0</v>
      </c>
      <c r="U118" s="101">
        <v>0</v>
      </c>
      <c r="V118" s="101">
        <v>0</v>
      </c>
      <c r="W118" s="101">
        <v>0</v>
      </c>
      <c r="X118" s="101">
        <v>0</v>
      </c>
      <c r="Y118" s="101">
        <v>0</v>
      </c>
      <c r="Z118" s="101">
        <v>0</v>
      </c>
      <c r="AA118" s="101">
        <v>0</v>
      </c>
      <c r="AB118" s="101">
        <v>0</v>
      </c>
      <c r="AC118" s="101">
        <v>0</v>
      </c>
      <c r="AD118" s="102">
        <f t="shared" si="31"/>
        <v>0</v>
      </c>
      <c r="AE118" s="101">
        <v>0</v>
      </c>
      <c r="AF118" s="101">
        <v>0</v>
      </c>
      <c r="AG118" s="101">
        <v>0</v>
      </c>
      <c r="AH118" s="101">
        <v>0</v>
      </c>
      <c r="AI118" s="101">
        <v>0</v>
      </c>
      <c r="AJ118" s="101">
        <v>0</v>
      </c>
      <c r="AK118" s="101">
        <v>0</v>
      </c>
      <c r="AL118" s="101">
        <v>0</v>
      </c>
      <c r="AM118" s="101">
        <v>0</v>
      </c>
      <c r="AN118" s="101">
        <v>0</v>
      </c>
      <c r="AO118" s="101">
        <v>0</v>
      </c>
      <c r="AP118" s="101">
        <v>0</v>
      </c>
      <c r="AQ118" s="101">
        <v>0</v>
      </c>
      <c r="AR118" s="102">
        <f t="shared" si="32"/>
        <v>0</v>
      </c>
      <c r="AS118" s="101">
        <v>0</v>
      </c>
      <c r="AT118" s="101">
        <v>0</v>
      </c>
      <c r="AU118" s="101">
        <v>0</v>
      </c>
      <c r="AV118" s="101">
        <v>0</v>
      </c>
      <c r="AW118" s="101">
        <v>0</v>
      </c>
      <c r="AX118" s="101">
        <v>0</v>
      </c>
      <c r="AY118" s="101">
        <v>0</v>
      </c>
      <c r="AZ118" s="101">
        <v>0</v>
      </c>
      <c r="BA118" s="101">
        <v>0</v>
      </c>
      <c r="BB118" s="101">
        <v>0</v>
      </c>
      <c r="BC118" s="101">
        <v>0</v>
      </c>
      <c r="BD118" s="101">
        <v>0</v>
      </c>
      <c r="BE118" s="101">
        <v>0</v>
      </c>
      <c r="BF118" s="102">
        <f t="shared" si="33"/>
        <v>0</v>
      </c>
      <c r="BG118" s="101">
        <v>0</v>
      </c>
      <c r="BH118" s="101">
        <v>0</v>
      </c>
      <c r="BI118" s="101">
        <v>0</v>
      </c>
      <c r="BJ118" s="101">
        <v>0</v>
      </c>
      <c r="BK118" s="101">
        <v>0</v>
      </c>
      <c r="BL118" s="101">
        <v>0</v>
      </c>
      <c r="BM118" s="101">
        <v>0</v>
      </c>
      <c r="BN118" s="101">
        <v>0</v>
      </c>
      <c r="BO118" s="101">
        <v>0</v>
      </c>
      <c r="BP118" s="101">
        <v>0</v>
      </c>
      <c r="BQ118" s="101">
        <v>0</v>
      </c>
      <c r="BR118" s="101">
        <v>0</v>
      </c>
      <c r="BS118" s="101">
        <v>0</v>
      </c>
      <c r="BT118" s="102">
        <f t="shared" si="34"/>
        <v>0</v>
      </c>
      <c r="BU118" s="101">
        <v>0</v>
      </c>
      <c r="BV118" s="101">
        <v>0</v>
      </c>
      <c r="BW118" s="101">
        <v>0</v>
      </c>
      <c r="BX118" s="101">
        <v>0</v>
      </c>
      <c r="BY118" s="101">
        <v>0</v>
      </c>
      <c r="BZ118" s="101">
        <v>0</v>
      </c>
      <c r="CA118" s="101">
        <v>0</v>
      </c>
      <c r="CB118" s="101">
        <v>0</v>
      </c>
      <c r="CC118" s="101">
        <v>0</v>
      </c>
      <c r="CD118" s="101">
        <v>0</v>
      </c>
      <c r="CE118" s="101">
        <v>0</v>
      </c>
      <c r="CF118" s="101">
        <v>0</v>
      </c>
      <c r="CG118" s="101">
        <v>0</v>
      </c>
      <c r="CH118" s="102">
        <f t="shared" si="35"/>
        <v>0</v>
      </c>
    </row>
    <row r="119" spans="1:86" ht="12" hidden="1" customHeight="1" outlineLevel="1" x14ac:dyDescent="0.3">
      <c r="A119" s="103">
        <v>46595</v>
      </c>
      <c r="B119" s="6" t="s">
        <v>181</v>
      </c>
      <c r="C119" s="101">
        <v>0</v>
      </c>
      <c r="D119" s="101">
        <v>0</v>
      </c>
      <c r="E119" s="101">
        <v>0</v>
      </c>
      <c r="F119" s="101">
        <v>0</v>
      </c>
      <c r="G119" s="101">
        <v>0</v>
      </c>
      <c r="H119" s="101">
        <v>0</v>
      </c>
      <c r="I119" s="101">
        <v>0</v>
      </c>
      <c r="J119" s="101">
        <v>0</v>
      </c>
      <c r="K119" s="101">
        <v>0</v>
      </c>
      <c r="L119" s="101">
        <v>0</v>
      </c>
      <c r="M119" s="101">
        <v>0</v>
      </c>
      <c r="N119" s="101">
        <v>0</v>
      </c>
      <c r="O119" s="101">
        <v>0</v>
      </c>
      <c r="P119" s="102">
        <f t="shared" si="30"/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0</v>
      </c>
      <c r="Z119" s="101">
        <v>0</v>
      </c>
      <c r="AA119" s="101">
        <v>0</v>
      </c>
      <c r="AB119" s="101">
        <v>0</v>
      </c>
      <c r="AC119" s="101">
        <v>0</v>
      </c>
      <c r="AD119" s="102">
        <f t="shared" si="31"/>
        <v>0</v>
      </c>
      <c r="AE119" s="101">
        <v>0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0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2">
        <f t="shared" si="32"/>
        <v>0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2">
        <f t="shared" si="33"/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0</v>
      </c>
      <c r="BT119" s="102">
        <f t="shared" si="34"/>
        <v>0</v>
      </c>
      <c r="BU119" s="101">
        <v>0</v>
      </c>
      <c r="BV119" s="101">
        <v>0</v>
      </c>
      <c r="BW119" s="101">
        <v>0</v>
      </c>
      <c r="BX119" s="101">
        <v>0</v>
      </c>
      <c r="BY119" s="101">
        <v>0</v>
      </c>
      <c r="BZ119" s="101">
        <v>0</v>
      </c>
      <c r="CA119" s="101">
        <v>0</v>
      </c>
      <c r="CB119" s="101">
        <v>0</v>
      </c>
      <c r="CC119" s="101">
        <v>0</v>
      </c>
      <c r="CD119" s="101">
        <v>0</v>
      </c>
      <c r="CE119" s="101">
        <v>0</v>
      </c>
      <c r="CF119" s="101">
        <v>0</v>
      </c>
      <c r="CG119" s="101">
        <v>0</v>
      </c>
      <c r="CH119" s="102">
        <f t="shared" si="35"/>
        <v>0</v>
      </c>
    </row>
    <row r="120" spans="1:86" ht="12" hidden="1" customHeight="1" outlineLevel="1" x14ac:dyDescent="0.3">
      <c r="A120" s="103">
        <v>46610</v>
      </c>
      <c r="B120" s="6" t="s">
        <v>182</v>
      </c>
      <c r="C120" s="101">
        <v>0</v>
      </c>
      <c r="D120" s="101">
        <v>0</v>
      </c>
      <c r="E120" s="101">
        <v>0</v>
      </c>
      <c r="F120" s="101">
        <v>0</v>
      </c>
      <c r="G120" s="101">
        <v>0</v>
      </c>
      <c r="H120" s="101">
        <v>0</v>
      </c>
      <c r="I120" s="101">
        <v>0</v>
      </c>
      <c r="J120" s="101">
        <v>0</v>
      </c>
      <c r="K120" s="101">
        <v>0</v>
      </c>
      <c r="L120" s="101">
        <v>0</v>
      </c>
      <c r="M120" s="101">
        <v>0</v>
      </c>
      <c r="N120" s="101">
        <v>0</v>
      </c>
      <c r="O120" s="101">
        <v>0</v>
      </c>
      <c r="P120" s="102">
        <f t="shared" si="30"/>
        <v>0</v>
      </c>
      <c r="Q120" s="101">
        <v>0</v>
      </c>
      <c r="R120" s="101">
        <v>0</v>
      </c>
      <c r="S120" s="101">
        <v>0</v>
      </c>
      <c r="T120" s="101">
        <v>0</v>
      </c>
      <c r="U120" s="101">
        <v>0</v>
      </c>
      <c r="V120" s="101">
        <v>0</v>
      </c>
      <c r="W120" s="101">
        <v>0</v>
      </c>
      <c r="X120" s="101">
        <v>0</v>
      </c>
      <c r="Y120" s="101">
        <v>0</v>
      </c>
      <c r="Z120" s="101">
        <v>0</v>
      </c>
      <c r="AA120" s="101">
        <v>0</v>
      </c>
      <c r="AB120" s="101">
        <v>0</v>
      </c>
      <c r="AC120" s="101">
        <v>0</v>
      </c>
      <c r="AD120" s="102">
        <f t="shared" si="31"/>
        <v>0</v>
      </c>
      <c r="AE120" s="101">
        <v>0</v>
      </c>
      <c r="AF120" s="101">
        <v>0</v>
      </c>
      <c r="AG120" s="101">
        <v>0</v>
      </c>
      <c r="AH120" s="101">
        <v>0</v>
      </c>
      <c r="AI120" s="101">
        <v>0</v>
      </c>
      <c r="AJ120" s="101">
        <v>0</v>
      </c>
      <c r="AK120" s="101">
        <v>0</v>
      </c>
      <c r="AL120" s="101">
        <v>0</v>
      </c>
      <c r="AM120" s="101">
        <v>0</v>
      </c>
      <c r="AN120" s="101">
        <v>0</v>
      </c>
      <c r="AO120" s="101">
        <v>0</v>
      </c>
      <c r="AP120" s="101">
        <v>0</v>
      </c>
      <c r="AQ120" s="101">
        <v>0</v>
      </c>
      <c r="AR120" s="102">
        <f t="shared" si="32"/>
        <v>0</v>
      </c>
      <c r="AS120" s="101">
        <v>0</v>
      </c>
      <c r="AT120" s="101">
        <v>0</v>
      </c>
      <c r="AU120" s="101">
        <v>0</v>
      </c>
      <c r="AV120" s="101">
        <v>0</v>
      </c>
      <c r="AW120" s="101">
        <v>0</v>
      </c>
      <c r="AX120" s="101">
        <v>0</v>
      </c>
      <c r="AY120" s="101">
        <v>0</v>
      </c>
      <c r="AZ120" s="101">
        <v>0</v>
      </c>
      <c r="BA120" s="101">
        <v>0</v>
      </c>
      <c r="BB120" s="101">
        <v>0</v>
      </c>
      <c r="BC120" s="101">
        <v>0</v>
      </c>
      <c r="BD120" s="101">
        <v>0</v>
      </c>
      <c r="BE120" s="101">
        <v>0</v>
      </c>
      <c r="BF120" s="102">
        <f t="shared" si="33"/>
        <v>0</v>
      </c>
      <c r="BG120" s="101">
        <v>0</v>
      </c>
      <c r="BH120" s="101">
        <v>0</v>
      </c>
      <c r="BI120" s="101">
        <v>0</v>
      </c>
      <c r="BJ120" s="101">
        <v>0</v>
      </c>
      <c r="BK120" s="101">
        <v>0</v>
      </c>
      <c r="BL120" s="101">
        <v>0</v>
      </c>
      <c r="BM120" s="101">
        <v>0</v>
      </c>
      <c r="BN120" s="101">
        <v>0</v>
      </c>
      <c r="BO120" s="101">
        <v>0</v>
      </c>
      <c r="BP120" s="101">
        <v>0</v>
      </c>
      <c r="BQ120" s="101">
        <v>0</v>
      </c>
      <c r="BR120" s="101">
        <v>0</v>
      </c>
      <c r="BS120" s="101">
        <v>0</v>
      </c>
      <c r="BT120" s="102">
        <f t="shared" si="34"/>
        <v>0</v>
      </c>
      <c r="BU120" s="101">
        <v>0</v>
      </c>
      <c r="BV120" s="101">
        <v>0</v>
      </c>
      <c r="BW120" s="101">
        <v>0</v>
      </c>
      <c r="BX120" s="101">
        <v>0</v>
      </c>
      <c r="BY120" s="101">
        <v>0</v>
      </c>
      <c r="BZ120" s="101">
        <v>0</v>
      </c>
      <c r="CA120" s="101">
        <v>0</v>
      </c>
      <c r="CB120" s="101">
        <v>0</v>
      </c>
      <c r="CC120" s="101">
        <v>0</v>
      </c>
      <c r="CD120" s="101">
        <v>0</v>
      </c>
      <c r="CE120" s="101">
        <v>0</v>
      </c>
      <c r="CF120" s="101">
        <v>0</v>
      </c>
      <c r="CG120" s="101">
        <v>0</v>
      </c>
      <c r="CH120" s="102">
        <f t="shared" si="35"/>
        <v>0</v>
      </c>
    </row>
    <row r="121" spans="1:86" ht="12" hidden="1" customHeight="1" outlineLevel="1" x14ac:dyDescent="0.3">
      <c r="A121" s="103">
        <v>46611</v>
      </c>
      <c r="B121" s="6" t="s">
        <v>183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2">
        <f t="shared" si="30"/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2">
        <f t="shared" si="31"/>
        <v>0</v>
      </c>
      <c r="AE121" s="101">
        <v>0</v>
      </c>
      <c r="AF121" s="101">
        <v>0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2">
        <f t="shared" si="32"/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2">
        <f t="shared" si="33"/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2">
        <f t="shared" si="34"/>
        <v>0</v>
      </c>
      <c r="BU121" s="101">
        <v>0</v>
      </c>
      <c r="BV121" s="101">
        <v>0</v>
      </c>
      <c r="BW121" s="101">
        <v>0</v>
      </c>
      <c r="BX121" s="101">
        <v>0</v>
      </c>
      <c r="BY121" s="101">
        <v>0</v>
      </c>
      <c r="BZ121" s="101">
        <v>0</v>
      </c>
      <c r="CA121" s="101">
        <v>0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2">
        <f t="shared" si="35"/>
        <v>0</v>
      </c>
    </row>
    <row r="122" spans="1:86" ht="12" hidden="1" customHeight="1" outlineLevel="1" x14ac:dyDescent="0.3">
      <c r="A122" s="103">
        <v>46612</v>
      </c>
      <c r="B122" s="6" t="s">
        <v>184</v>
      </c>
      <c r="C122" s="101">
        <v>0</v>
      </c>
      <c r="D122" s="101">
        <v>0</v>
      </c>
      <c r="E122" s="101">
        <v>0</v>
      </c>
      <c r="F122" s="101">
        <v>0</v>
      </c>
      <c r="G122" s="101">
        <v>0</v>
      </c>
      <c r="H122" s="101">
        <v>0</v>
      </c>
      <c r="I122" s="101">
        <v>0</v>
      </c>
      <c r="J122" s="101">
        <v>0</v>
      </c>
      <c r="K122" s="101">
        <v>0</v>
      </c>
      <c r="L122" s="101">
        <v>0</v>
      </c>
      <c r="M122" s="101">
        <v>0</v>
      </c>
      <c r="N122" s="101">
        <v>0</v>
      </c>
      <c r="O122" s="101">
        <v>0</v>
      </c>
      <c r="P122" s="102">
        <f t="shared" si="30"/>
        <v>0</v>
      </c>
      <c r="Q122" s="101">
        <v>0</v>
      </c>
      <c r="R122" s="101">
        <v>0</v>
      </c>
      <c r="S122" s="101">
        <v>0</v>
      </c>
      <c r="T122" s="101">
        <v>0</v>
      </c>
      <c r="U122" s="101">
        <v>0</v>
      </c>
      <c r="V122" s="101">
        <v>0</v>
      </c>
      <c r="W122" s="101">
        <v>0</v>
      </c>
      <c r="X122" s="101">
        <v>0</v>
      </c>
      <c r="Y122" s="101">
        <v>0</v>
      </c>
      <c r="Z122" s="101">
        <v>0</v>
      </c>
      <c r="AA122" s="101">
        <v>0</v>
      </c>
      <c r="AB122" s="101">
        <v>0</v>
      </c>
      <c r="AC122" s="101">
        <v>0</v>
      </c>
      <c r="AD122" s="102">
        <f t="shared" si="31"/>
        <v>0</v>
      </c>
      <c r="AE122" s="101">
        <v>0</v>
      </c>
      <c r="AF122" s="101">
        <v>0</v>
      </c>
      <c r="AG122" s="101">
        <v>0</v>
      </c>
      <c r="AH122" s="101">
        <v>0</v>
      </c>
      <c r="AI122" s="101">
        <v>0</v>
      </c>
      <c r="AJ122" s="101">
        <v>0</v>
      </c>
      <c r="AK122" s="101">
        <v>0</v>
      </c>
      <c r="AL122" s="101">
        <v>0</v>
      </c>
      <c r="AM122" s="101">
        <v>0</v>
      </c>
      <c r="AN122" s="101">
        <v>0</v>
      </c>
      <c r="AO122" s="101">
        <v>0</v>
      </c>
      <c r="AP122" s="101">
        <v>0</v>
      </c>
      <c r="AQ122" s="101">
        <v>0</v>
      </c>
      <c r="AR122" s="102">
        <f t="shared" si="32"/>
        <v>0</v>
      </c>
      <c r="AS122" s="101">
        <v>0</v>
      </c>
      <c r="AT122" s="101">
        <v>0</v>
      </c>
      <c r="AU122" s="101">
        <v>0</v>
      </c>
      <c r="AV122" s="101">
        <v>0</v>
      </c>
      <c r="AW122" s="101">
        <v>0</v>
      </c>
      <c r="AX122" s="101">
        <v>0</v>
      </c>
      <c r="AY122" s="101">
        <v>0</v>
      </c>
      <c r="AZ122" s="101">
        <v>0</v>
      </c>
      <c r="BA122" s="101">
        <v>0</v>
      </c>
      <c r="BB122" s="101">
        <v>0</v>
      </c>
      <c r="BC122" s="101">
        <v>0</v>
      </c>
      <c r="BD122" s="101">
        <v>0</v>
      </c>
      <c r="BE122" s="101">
        <v>0</v>
      </c>
      <c r="BF122" s="102">
        <f t="shared" si="33"/>
        <v>0</v>
      </c>
      <c r="BG122" s="101">
        <v>0</v>
      </c>
      <c r="BH122" s="101">
        <v>0</v>
      </c>
      <c r="BI122" s="101">
        <v>0</v>
      </c>
      <c r="BJ122" s="101">
        <v>0</v>
      </c>
      <c r="BK122" s="101">
        <v>0</v>
      </c>
      <c r="BL122" s="101">
        <v>0</v>
      </c>
      <c r="BM122" s="101">
        <v>0</v>
      </c>
      <c r="BN122" s="101">
        <v>0</v>
      </c>
      <c r="BO122" s="101">
        <v>0</v>
      </c>
      <c r="BP122" s="101">
        <v>0</v>
      </c>
      <c r="BQ122" s="101">
        <v>0</v>
      </c>
      <c r="BR122" s="101">
        <v>0</v>
      </c>
      <c r="BS122" s="101">
        <v>0</v>
      </c>
      <c r="BT122" s="102">
        <f t="shared" si="34"/>
        <v>0</v>
      </c>
      <c r="BU122" s="101">
        <v>0</v>
      </c>
      <c r="BV122" s="101">
        <v>0</v>
      </c>
      <c r="BW122" s="101">
        <v>0</v>
      </c>
      <c r="BX122" s="101">
        <v>0</v>
      </c>
      <c r="BY122" s="101">
        <v>0</v>
      </c>
      <c r="BZ122" s="101">
        <v>0</v>
      </c>
      <c r="CA122" s="101">
        <v>0</v>
      </c>
      <c r="CB122" s="101">
        <v>0</v>
      </c>
      <c r="CC122" s="101">
        <v>0</v>
      </c>
      <c r="CD122" s="101">
        <v>0</v>
      </c>
      <c r="CE122" s="101">
        <v>0</v>
      </c>
      <c r="CF122" s="101">
        <v>0</v>
      </c>
      <c r="CG122" s="101">
        <v>0</v>
      </c>
      <c r="CH122" s="102">
        <f t="shared" si="35"/>
        <v>0</v>
      </c>
    </row>
    <row r="123" spans="1:86" ht="12" hidden="1" customHeight="1" outlineLevel="1" x14ac:dyDescent="0.3">
      <c r="A123" s="103">
        <v>46615</v>
      </c>
      <c r="B123" s="6" t="s">
        <v>185</v>
      </c>
      <c r="C123" s="101">
        <v>0</v>
      </c>
      <c r="D123" s="101">
        <v>0</v>
      </c>
      <c r="E123" s="101">
        <v>0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2">
        <f t="shared" si="30"/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2">
        <f t="shared" si="31"/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2">
        <f t="shared" si="32"/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2">
        <f t="shared" si="33"/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2">
        <f t="shared" si="34"/>
        <v>0</v>
      </c>
      <c r="BU123" s="101">
        <v>0</v>
      </c>
      <c r="BV123" s="101">
        <v>0</v>
      </c>
      <c r="BW123" s="101">
        <v>0</v>
      </c>
      <c r="BX123" s="101">
        <v>0</v>
      </c>
      <c r="BY123" s="101">
        <v>0</v>
      </c>
      <c r="BZ123" s="101">
        <v>0</v>
      </c>
      <c r="CA123" s="101">
        <v>0</v>
      </c>
      <c r="CB123" s="101">
        <v>0</v>
      </c>
      <c r="CC123" s="101">
        <v>0</v>
      </c>
      <c r="CD123" s="101">
        <v>0</v>
      </c>
      <c r="CE123" s="101">
        <v>0</v>
      </c>
      <c r="CF123" s="101">
        <v>0</v>
      </c>
      <c r="CG123" s="101">
        <v>0</v>
      </c>
      <c r="CH123" s="102">
        <f t="shared" si="35"/>
        <v>0</v>
      </c>
    </row>
    <row r="124" spans="1:86" ht="12" hidden="1" customHeight="1" outlineLevel="1" x14ac:dyDescent="0.3">
      <c r="A124" s="103">
        <v>46640</v>
      </c>
      <c r="B124" s="6" t="s">
        <v>186</v>
      </c>
      <c r="C124" s="101">
        <v>0</v>
      </c>
      <c r="D124" s="101">
        <v>0</v>
      </c>
      <c r="E124" s="101">
        <v>0</v>
      </c>
      <c r="F124" s="101">
        <v>0</v>
      </c>
      <c r="G124" s="101">
        <v>0</v>
      </c>
      <c r="H124" s="101">
        <v>0</v>
      </c>
      <c r="I124" s="101">
        <v>0</v>
      </c>
      <c r="J124" s="101">
        <v>0</v>
      </c>
      <c r="K124" s="101">
        <v>0</v>
      </c>
      <c r="L124" s="101">
        <v>0</v>
      </c>
      <c r="M124" s="101">
        <v>0</v>
      </c>
      <c r="N124" s="101">
        <v>0</v>
      </c>
      <c r="O124" s="101">
        <v>0</v>
      </c>
      <c r="P124" s="102">
        <f t="shared" si="30"/>
        <v>0</v>
      </c>
      <c r="Q124" s="101">
        <v>0</v>
      </c>
      <c r="R124" s="101">
        <v>0</v>
      </c>
      <c r="S124" s="101">
        <v>0</v>
      </c>
      <c r="T124" s="101">
        <v>0</v>
      </c>
      <c r="U124" s="101">
        <v>0</v>
      </c>
      <c r="V124" s="101">
        <v>0</v>
      </c>
      <c r="W124" s="101">
        <v>0</v>
      </c>
      <c r="X124" s="101">
        <v>0</v>
      </c>
      <c r="Y124" s="101">
        <v>0</v>
      </c>
      <c r="Z124" s="101">
        <v>0</v>
      </c>
      <c r="AA124" s="101">
        <v>0</v>
      </c>
      <c r="AB124" s="101">
        <v>0</v>
      </c>
      <c r="AC124" s="101">
        <v>0</v>
      </c>
      <c r="AD124" s="102">
        <f t="shared" si="31"/>
        <v>0</v>
      </c>
      <c r="AE124" s="101">
        <v>0</v>
      </c>
      <c r="AF124" s="101">
        <v>0</v>
      </c>
      <c r="AG124" s="101">
        <v>0</v>
      </c>
      <c r="AH124" s="101">
        <v>0</v>
      </c>
      <c r="AI124" s="101">
        <v>0</v>
      </c>
      <c r="AJ124" s="101">
        <v>0</v>
      </c>
      <c r="AK124" s="101">
        <v>0</v>
      </c>
      <c r="AL124" s="101">
        <v>0</v>
      </c>
      <c r="AM124" s="101">
        <v>0</v>
      </c>
      <c r="AN124" s="101">
        <v>0</v>
      </c>
      <c r="AO124" s="101">
        <v>0</v>
      </c>
      <c r="AP124" s="101">
        <v>0</v>
      </c>
      <c r="AQ124" s="101">
        <v>0</v>
      </c>
      <c r="AR124" s="102">
        <f t="shared" si="32"/>
        <v>0</v>
      </c>
      <c r="AS124" s="101">
        <v>0</v>
      </c>
      <c r="AT124" s="101">
        <v>0</v>
      </c>
      <c r="AU124" s="101">
        <v>0</v>
      </c>
      <c r="AV124" s="101">
        <v>0</v>
      </c>
      <c r="AW124" s="101">
        <v>0</v>
      </c>
      <c r="AX124" s="101">
        <v>0</v>
      </c>
      <c r="AY124" s="101">
        <v>0</v>
      </c>
      <c r="AZ124" s="101">
        <v>0</v>
      </c>
      <c r="BA124" s="101">
        <v>0</v>
      </c>
      <c r="BB124" s="101">
        <v>0</v>
      </c>
      <c r="BC124" s="101">
        <v>0</v>
      </c>
      <c r="BD124" s="101">
        <v>0</v>
      </c>
      <c r="BE124" s="101">
        <v>0</v>
      </c>
      <c r="BF124" s="102">
        <f t="shared" si="33"/>
        <v>0</v>
      </c>
      <c r="BG124" s="101">
        <v>0</v>
      </c>
      <c r="BH124" s="101">
        <v>0</v>
      </c>
      <c r="BI124" s="101">
        <v>0</v>
      </c>
      <c r="BJ124" s="101">
        <v>0</v>
      </c>
      <c r="BK124" s="101">
        <v>0</v>
      </c>
      <c r="BL124" s="101">
        <v>0</v>
      </c>
      <c r="BM124" s="101">
        <v>0</v>
      </c>
      <c r="BN124" s="101">
        <v>0</v>
      </c>
      <c r="BO124" s="101">
        <v>0</v>
      </c>
      <c r="BP124" s="101">
        <v>0</v>
      </c>
      <c r="BQ124" s="101">
        <v>0</v>
      </c>
      <c r="BR124" s="101">
        <v>0</v>
      </c>
      <c r="BS124" s="101">
        <v>0</v>
      </c>
      <c r="BT124" s="102">
        <f t="shared" si="34"/>
        <v>0</v>
      </c>
      <c r="BU124" s="101">
        <v>0</v>
      </c>
      <c r="BV124" s="101">
        <v>0</v>
      </c>
      <c r="BW124" s="101">
        <v>0</v>
      </c>
      <c r="BX124" s="101">
        <v>0</v>
      </c>
      <c r="BY124" s="101">
        <v>0</v>
      </c>
      <c r="BZ124" s="101">
        <v>0</v>
      </c>
      <c r="CA124" s="101">
        <v>0</v>
      </c>
      <c r="CB124" s="101">
        <v>0</v>
      </c>
      <c r="CC124" s="101">
        <v>0</v>
      </c>
      <c r="CD124" s="101">
        <v>0</v>
      </c>
      <c r="CE124" s="101">
        <v>0</v>
      </c>
      <c r="CF124" s="101">
        <v>0</v>
      </c>
      <c r="CG124" s="101">
        <v>0</v>
      </c>
      <c r="CH124" s="102">
        <f t="shared" si="35"/>
        <v>0</v>
      </c>
    </row>
    <row r="125" spans="1:86" ht="12" hidden="1" customHeight="1" outlineLevel="1" x14ac:dyDescent="0.3">
      <c r="A125" s="103">
        <v>46720</v>
      </c>
      <c r="B125" s="6" t="s">
        <v>187</v>
      </c>
      <c r="C125" s="101">
        <v>0</v>
      </c>
      <c r="D125" s="101">
        <v>0</v>
      </c>
      <c r="E125" s="101">
        <v>0</v>
      </c>
      <c r="F125" s="101">
        <v>0</v>
      </c>
      <c r="G125" s="101">
        <v>0</v>
      </c>
      <c r="H125" s="101">
        <v>0</v>
      </c>
      <c r="I125" s="101">
        <v>0</v>
      </c>
      <c r="J125" s="101">
        <v>0</v>
      </c>
      <c r="K125" s="101">
        <v>0</v>
      </c>
      <c r="L125" s="101">
        <v>0</v>
      </c>
      <c r="M125" s="101">
        <v>0</v>
      </c>
      <c r="N125" s="101">
        <v>0</v>
      </c>
      <c r="O125" s="101">
        <v>0</v>
      </c>
      <c r="P125" s="102">
        <f t="shared" si="30"/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0</v>
      </c>
      <c r="AA125" s="101">
        <v>0</v>
      </c>
      <c r="AB125" s="101">
        <v>0</v>
      </c>
      <c r="AC125" s="101">
        <v>0</v>
      </c>
      <c r="AD125" s="102">
        <f t="shared" si="31"/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2">
        <f t="shared" si="32"/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2">
        <f t="shared" si="33"/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2">
        <f t="shared" si="34"/>
        <v>0</v>
      </c>
      <c r="BU125" s="101">
        <v>0</v>
      </c>
      <c r="BV125" s="101">
        <v>0</v>
      </c>
      <c r="BW125" s="101">
        <v>0</v>
      </c>
      <c r="BX125" s="101">
        <v>0</v>
      </c>
      <c r="BY125" s="101">
        <v>0</v>
      </c>
      <c r="BZ125" s="101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2">
        <f t="shared" si="35"/>
        <v>0</v>
      </c>
    </row>
    <row r="126" spans="1:86" ht="12" hidden="1" customHeight="1" outlineLevel="1" x14ac:dyDescent="0.3">
      <c r="A126" s="103">
        <v>46750</v>
      </c>
      <c r="B126" s="6" t="s">
        <v>188</v>
      </c>
      <c r="C126" s="101">
        <v>0</v>
      </c>
      <c r="D126" s="101">
        <v>0</v>
      </c>
      <c r="E126" s="101">
        <v>0</v>
      </c>
      <c r="F126" s="101">
        <v>0</v>
      </c>
      <c r="G126" s="101">
        <v>0</v>
      </c>
      <c r="H126" s="101">
        <v>0</v>
      </c>
      <c r="I126" s="101">
        <v>0</v>
      </c>
      <c r="J126" s="101">
        <v>0</v>
      </c>
      <c r="K126" s="101">
        <v>0</v>
      </c>
      <c r="L126" s="101">
        <v>0</v>
      </c>
      <c r="M126" s="101">
        <v>0</v>
      </c>
      <c r="N126" s="101">
        <v>0</v>
      </c>
      <c r="O126" s="101">
        <v>0</v>
      </c>
      <c r="P126" s="102">
        <f t="shared" si="30"/>
        <v>0</v>
      </c>
      <c r="Q126" s="101">
        <v>0</v>
      </c>
      <c r="R126" s="101">
        <v>0</v>
      </c>
      <c r="S126" s="101">
        <v>0</v>
      </c>
      <c r="T126" s="101">
        <v>0</v>
      </c>
      <c r="U126" s="101">
        <v>0</v>
      </c>
      <c r="V126" s="101">
        <v>0</v>
      </c>
      <c r="W126" s="101">
        <v>0</v>
      </c>
      <c r="X126" s="101">
        <v>0</v>
      </c>
      <c r="Y126" s="101">
        <v>0</v>
      </c>
      <c r="Z126" s="101">
        <v>0</v>
      </c>
      <c r="AA126" s="101">
        <v>0</v>
      </c>
      <c r="AB126" s="101">
        <v>0</v>
      </c>
      <c r="AC126" s="101">
        <v>0</v>
      </c>
      <c r="AD126" s="102">
        <f t="shared" si="31"/>
        <v>0</v>
      </c>
      <c r="AE126" s="101">
        <v>0</v>
      </c>
      <c r="AF126" s="101">
        <v>0</v>
      </c>
      <c r="AG126" s="101">
        <v>0</v>
      </c>
      <c r="AH126" s="101">
        <v>0</v>
      </c>
      <c r="AI126" s="101">
        <v>0</v>
      </c>
      <c r="AJ126" s="101">
        <v>0</v>
      </c>
      <c r="AK126" s="101">
        <v>0</v>
      </c>
      <c r="AL126" s="101">
        <v>0</v>
      </c>
      <c r="AM126" s="101">
        <v>0</v>
      </c>
      <c r="AN126" s="101">
        <v>0</v>
      </c>
      <c r="AO126" s="101">
        <v>0</v>
      </c>
      <c r="AP126" s="101">
        <v>0</v>
      </c>
      <c r="AQ126" s="101">
        <v>0</v>
      </c>
      <c r="AR126" s="102">
        <f t="shared" si="32"/>
        <v>0</v>
      </c>
      <c r="AS126" s="101">
        <v>0</v>
      </c>
      <c r="AT126" s="101">
        <v>0</v>
      </c>
      <c r="AU126" s="101">
        <v>0</v>
      </c>
      <c r="AV126" s="101">
        <v>0</v>
      </c>
      <c r="AW126" s="101">
        <v>0</v>
      </c>
      <c r="AX126" s="101">
        <v>0</v>
      </c>
      <c r="AY126" s="101">
        <v>0</v>
      </c>
      <c r="AZ126" s="101">
        <v>0</v>
      </c>
      <c r="BA126" s="101">
        <v>0</v>
      </c>
      <c r="BB126" s="101">
        <v>0</v>
      </c>
      <c r="BC126" s="101">
        <v>0</v>
      </c>
      <c r="BD126" s="101">
        <v>0</v>
      </c>
      <c r="BE126" s="101">
        <v>0</v>
      </c>
      <c r="BF126" s="102">
        <f t="shared" si="33"/>
        <v>0</v>
      </c>
      <c r="BG126" s="101">
        <v>0</v>
      </c>
      <c r="BH126" s="101">
        <v>0</v>
      </c>
      <c r="BI126" s="101">
        <v>0</v>
      </c>
      <c r="BJ126" s="101">
        <v>0</v>
      </c>
      <c r="BK126" s="101">
        <v>0</v>
      </c>
      <c r="BL126" s="101">
        <v>0</v>
      </c>
      <c r="BM126" s="101">
        <v>0</v>
      </c>
      <c r="BN126" s="101">
        <v>0</v>
      </c>
      <c r="BO126" s="101">
        <v>0</v>
      </c>
      <c r="BP126" s="101">
        <v>0</v>
      </c>
      <c r="BQ126" s="101">
        <v>0</v>
      </c>
      <c r="BR126" s="101">
        <v>0</v>
      </c>
      <c r="BS126" s="101">
        <v>0</v>
      </c>
      <c r="BT126" s="102">
        <f t="shared" si="34"/>
        <v>0</v>
      </c>
      <c r="BU126" s="101">
        <v>0</v>
      </c>
      <c r="BV126" s="101">
        <v>0</v>
      </c>
      <c r="BW126" s="101">
        <v>0</v>
      </c>
      <c r="BX126" s="101">
        <v>0</v>
      </c>
      <c r="BY126" s="101">
        <v>0</v>
      </c>
      <c r="BZ126" s="101">
        <v>0</v>
      </c>
      <c r="CA126" s="101">
        <v>0</v>
      </c>
      <c r="CB126" s="101">
        <v>0</v>
      </c>
      <c r="CC126" s="101">
        <v>0</v>
      </c>
      <c r="CD126" s="101">
        <v>0</v>
      </c>
      <c r="CE126" s="101">
        <v>0</v>
      </c>
      <c r="CF126" s="101">
        <v>0</v>
      </c>
      <c r="CG126" s="101">
        <v>0</v>
      </c>
      <c r="CH126" s="102">
        <f t="shared" si="35"/>
        <v>0</v>
      </c>
    </row>
    <row r="127" spans="1:86" ht="12" hidden="1" customHeight="1" outlineLevel="1" x14ac:dyDescent="0.3">
      <c r="A127" s="103">
        <v>46760</v>
      </c>
      <c r="B127" s="6" t="s">
        <v>189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2">
        <f t="shared" si="30"/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2">
        <f t="shared" si="31"/>
        <v>0</v>
      </c>
      <c r="AE127" s="101">
        <v>0</v>
      </c>
      <c r="AF127" s="101">
        <v>0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2">
        <f t="shared" si="32"/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2">
        <f t="shared" si="33"/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2">
        <f t="shared" si="34"/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2">
        <f t="shared" si="35"/>
        <v>0</v>
      </c>
    </row>
    <row r="128" spans="1:86" ht="12" hidden="1" customHeight="1" outlineLevel="1" x14ac:dyDescent="0.3">
      <c r="A128" s="103">
        <v>46790</v>
      </c>
      <c r="B128" s="6" t="s">
        <v>190</v>
      </c>
      <c r="C128" s="101">
        <v>0</v>
      </c>
      <c r="D128" s="101">
        <v>0</v>
      </c>
      <c r="E128" s="101">
        <v>0</v>
      </c>
      <c r="F128" s="101">
        <v>0</v>
      </c>
      <c r="G128" s="101">
        <v>0</v>
      </c>
      <c r="H128" s="101">
        <v>0</v>
      </c>
      <c r="I128" s="101">
        <v>0</v>
      </c>
      <c r="J128" s="101">
        <v>0</v>
      </c>
      <c r="K128" s="101">
        <v>0</v>
      </c>
      <c r="L128" s="101">
        <v>0</v>
      </c>
      <c r="M128" s="101">
        <v>0</v>
      </c>
      <c r="N128" s="101">
        <v>0</v>
      </c>
      <c r="O128" s="101">
        <v>0</v>
      </c>
      <c r="P128" s="102">
        <f t="shared" si="30"/>
        <v>0</v>
      </c>
      <c r="Q128" s="101">
        <v>0</v>
      </c>
      <c r="R128" s="101">
        <v>0</v>
      </c>
      <c r="S128" s="101">
        <v>0</v>
      </c>
      <c r="T128" s="101">
        <v>0</v>
      </c>
      <c r="U128" s="101">
        <v>0</v>
      </c>
      <c r="V128" s="101">
        <v>0</v>
      </c>
      <c r="W128" s="101">
        <v>0</v>
      </c>
      <c r="X128" s="101">
        <v>0</v>
      </c>
      <c r="Y128" s="101">
        <v>0</v>
      </c>
      <c r="Z128" s="101">
        <v>0</v>
      </c>
      <c r="AA128" s="101">
        <v>0</v>
      </c>
      <c r="AB128" s="101">
        <v>0</v>
      </c>
      <c r="AC128" s="101">
        <v>0</v>
      </c>
      <c r="AD128" s="102">
        <f t="shared" si="31"/>
        <v>0</v>
      </c>
      <c r="AE128" s="101">
        <v>0</v>
      </c>
      <c r="AF128" s="101">
        <v>0</v>
      </c>
      <c r="AG128" s="101">
        <v>0</v>
      </c>
      <c r="AH128" s="101">
        <v>0</v>
      </c>
      <c r="AI128" s="101">
        <v>0</v>
      </c>
      <c r="AJ128" s="101">
        <v>0</v>
      </c>
      <c r="AK128" s="101">
        <v>0</v>
      </c>
      <c r="AL128" s="101">
        <v>0</v>
      </c>
      <c r="AM128" s="101">
        <v>0</v>
      </c>
      <c r="AN128" s="101">
        <v>0</v>
      </c>
      <c r="AO128" s="101">
        <v>0</v>
      </c>
      <c r="AP128" s="101">
        <v>0</v>
      </c>
      <c r="AQ128" s="101">
        <v>0</v>
      </c>
      <c r="AR128" s="102">
        <f t="shared" si="32"/>
        <v>0</v>
      </c>
      <c r="AS128" s="101">
        <v>0</v>
      </c>
      <c r="AT128" s="101">
        <v>0</v>
      </c>
      <c r="AU128" s="101">
        <v>0</v>
      </c>
      <c r="AV128" s="101">
        <v>0</v>
      </c>
      <c r="AW128" s="101">
        <v>0</v>
      </c>
      <c r="AX128" s="101">
        <v>0</v>
      </c>
      <c r="AY128" s="101">
        <v>0</v>
      </c>
      <c r="AZ128" s="101">
        <v>0</v>
      </c>
      <c r="BA128" s="101">
        <v>0</v>
      </c>
      <c r="BB128" s="101">
        <v>0</v>
      </c>
      <c r="BC128" s="101">
        <v>0</v>
      </c>
      <c r="BD128" s="101">
        <v>0</v>
      </c>
      <c r="BE128" s="101">
        <v>0</v>
      </c>
      <c r="BF128" s="102">
        <f t="shared" si="33"/>
        <v>0</v>
      </c>
      <c r="BG128" s="101">
        <v>0</v>
      </c>
      <c r="BH128" s="101">
        <v>0</v>
      </c>
      <c r="BI128" s="101">
        <v>0</v>
      </c>
      <c r="BJ128" s="101">
        <v>0</v>
      </c>
      <c r="BK128" s="101">
        <v>0</v>
      </c>
      <c r="BL128" s="101">
        <v>0</v>
      </c>
      <c r="BM128" s="101">
        <v>0</v>
      </c>
      <c r="BN128" s="101">
        <v>0</v>
      </c>
      <c r="BO128" s="101">
        <v>0</v>
      </c>
      <c r="BP128" s="101">
        <v>0</v>
      </c>
      <c r="BQ128" s="101">
        <v>0</v>
      </c>
      <c r="BR128" s="101">
        <v>0</v>
      </c>
      <c r="BS128" s="101">
        <v>0</v>
      </c>
      <c r="BT128" s="102">
        <f t="shared" si="34"/>
        <v>0</v>
      </c>
      <c r="BU128" s="101">
        <v>0</v>
      </c>
      <c r="BV128" s="101">
        <v>0</v>
      </c>
      <c r="BW128" s="101">
        <v>0</v>
      </c>
      <c r="BX128" s="101">
        <v>0</v>
      </c>
      <c r="BY128" s="101">
        <v>0</v>
      </c>
      <c r="BZ128" s="101">
        <v>0</v>
      </c>
      <c r="CA128" s="101">
        <v>0</v>
      </c>
      <c r="CB128" s="101">
        <v>0</v>
      </c>
      <c r="CC128" s="101">
        <v>0</v>
      </c>
      <c r="CD128" s="101">
        <v>0</v>
      </c>
      <c r="CE128" s="101">
        <v>0</v>
      </c>
      <c r="CF128" s="101">
        <v>0</v>
      </c>
      <c r="CG128" s="101">
        <v>0</v>
      </c>
      <c r="CH128" s="102">
        <f t="shared" si="35"/>
        <v>0</v>
      </c>
    </row>
    <row r="129" spans="1:86" ht="12" hidden="1" customHeight="1" outlineLevel="1" x14ac:dyDescent="0.3">
      <c r="A129" s="103">
        <v>46800</v>
      </c>
      <c r="B129" s="6" t="s">
        <v>191</v>
      </c>
      <c r="C129" s="101">
        <v>0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0</v>
      </c>
      <c r="P129" s="102">
        <f t="shared" si="30"/>
        <v>0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0</v>
      </c>
      <c r="Z129" s="101">
        <v>0</v>
      </c>
      <c r="AA129" s="101">
        <v>0</v>
      </c>
      <c r="AB129" s="101">
        <v>0</v>
      </c>
      <c r="AC129" s="101">
        <v>0</v>
      </c>
      <c r="AD129" s="102">
        <f t="shared" si="31"/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2">
        <f t="shared" si="32"/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2">
        <f t="shared" si="33"/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2">
        <f t="shared" si="34"/>
        <v>0</v>
      </c>
      <c r="BU129" s="101">
        <v>0</v>
      </c>
      <c r="BV129" s="101">
        <v>0</v>
      </c>
      <c r="BW129" s="101">
        <v>0</v>
      </c>
      <c r="BX129" s="101">
        <v>0</v>
      </c>
      <c r="BY129" s="101">
        <v>0</v>
      </c>
      <c r="BZ129" s="101">
        <v>0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2">
        <f t="shared" si="35"/>
        <v>0</v>
      </c>
    </row>
    <row r="130" spans="1:86" ht="12" hidden="1" customHeight="1" outlineLevel="1" x14ac:dyDescent="0.3">
      <c r="A130" s="103">
        <v>46980</v>
      </c>
      <c r="B130" s="6" t="s">
        <v>192</v>
      </c>
      <c r="C130" s="101">
        <v>0</v>
      </c>
      <c r="D130" s="101">
        <v>0</v>
      </c>
      <c r="E130" s="101">
        <v>0</v>
      </c>
      <c r="F130" s="101">
        <v>0</v>
      </c>
      <c r="G130" s="101">
        <v>0</v>
      </c>
      <c r="H130" s="101">
        <v>0</v>
      </c>
      <c r="I130" s="101">
        <v>21200</v>
      </c>
      <c r="J130" s="101">
        <v>24318</v>
      </c>
      <c r="K130" s="101">
        <v>0</v>
      </c>
      <c r="L130" s="101">
        <v>-16200</v>
      </c>
      <c r="M130" s="101">
        <v>0</v>
      </c>
      <c r="N130" s="101">
        <v>76791.45</v>
      </c>
      <c r="O130" s="101">
        <v>106109.45</v>
      </c>
      <c r="P130" s="102">
        <f t="shared" si="30"/>
        <v>0</v>
      </c>
      <c r="Q130" s="101">
        <v>0</v>
      </c>
      <c r="R130" s="101">
        <v>0</v>
      </c>
      <c r="S130" s="101">
        <v>0</v>
      </c>
      <c r="T130" s="101">
        <v>0</v>
      </c>
      <c r="U130" s="101">
        <v>0</v>
      </c>
      <c r="V130" s="101">
        <v>0</v>
      </c>
      <c r="W130" s="101">
        <v>0</v>
      </c>
      <c r="X130" s="101">
        <v>0</v>
      </c>
      <c r="Y130" s="101">
        <v>0</v>
      </c>
      <c r="Z130" s="101">
        <v>0</v>
      </c>
      <c r="AA130" s="101">
        <v>0</v>
      </c>
      <c r="AB130" s="101">
        <v>0</v>
      </c>
      <c r="AC130" s="101">
        <v>0</v>
      </c>
      <c r="AD130" s="102">
        <f t="shared" si="31"/>
        <v>0</v>
      </c>
      <c r="AE130" s="101">
        <v>0</v>
      </c>
      <c r="AF130" s="101">
        <v>0</v>
      </c>
      <c r="AG130" s="101">
        <v>0</v>
      </c>
      <c r="AH130" s="101">
        <v>0</v>
      </c>
      <c r="AI130" s="101">
        <v>0</v>
      </c>
      <c r="AJ130" s="101">
        <v>0</v>
      </c>
      <c r="AK130" s="101">
        <v>0</v>
      </c>
      <c r="AL130" s="101">
        <v>0</v>
      </c>
      <c r="AM130" s="101">
        <v>0</v>
      </c>
      <c r="AN130" s="101">
        <v>0</v>
      </c>
      <c r="AO130" s="101">
        <v>0</v>
      </c>
      <c r="AP130" s="101">
        <v>0</v>
      </c>
      <c r="AQ130" s="101">
        <v>0</v>
      </c>
      <c r="AR130" s="102">
        <f t="shared" si="32"/>
        <v>0</v>
      </c>
      <c r="AS130" s="101">
        <v>0</v>
      </c>
      <c r="AT130" s="101">
        <v>0</v>
      </c>
      <c r="AU130" s="101">
        <v>0</v>
      </c>
      <c r="AV130" s="101">
        <v>0</v>
      </c>
      <c r="AW130" s="101">
        <v>0</v>
      </c>
      <c r="AX130" s="101">
        <v>0</v>
      </c>
      <c r="AY130" s="101">
        <v>0</v>
      </c>
      <c r="AZ130" s="101">
        <v>0</v>
      </c>
      <c r="BA130" s="101">
        <v>0</v>
      </c>
      <c r="BB130" s="101">
        <v>0</v>
      </c>
      <c r="BC130" s="101">
        <v>0</v>
      </c>
      <c r="BD130" s="101">
        <v>0</v>
      </c>
      <c r="BE130" s="101">
        <v>0</v>
      </c>
      <c r="BF130" s="102">
        <f t="shared" si="33"/>
        <v>0</v>
      </c>
      <c r="BG130" s="101">
        <v>0</v>
      </c>
      <c r="BH130" s="101">
        <v>0</v>
      </c>
      <c r="BI130" s="101">
        <v>0</v>
      </c>
      <c r="BJ130" s="101">
        <v>0</v>
      </c>
      <c r="BK130" s="101">
        <v>0</v>
      </c>
      <c r="BL130" s="101">
        <v>0</v>
      </c>
      <c r="BM130" s="101">
        <v>0</v>
      </c>
      <c r="BN130" s="101">
        <v>0</v>
      </c>
      <c r="BO130" s="101">
        <v>0</v>
      </c>
      <c r="BP130" s="101">
        <v>0</v>
      </c>
      <c r="BQ130" s="101">
        <v>0</v>
      </c>
      <c r="BR130" s="101">
        <v>0</v>
      </c>
      <c r="BS130" s="101">
        <v>0</v>
      </c>
      <c r="BT130" s="102">
        <f t="shared" si="34"/>
        <v>0</v>
      </c>
      <c r="BU130" s="101">
        <v>0</v>
      </c>
      <c r="BV130" s="101">
        <v>0</v>
      </c>
      <c r="BW130" s="101">
        <v>0</v>
      </c>
      <c r="BX130" s="101">
        <v>0</v>
      </c>
      <c r="BY130" s="101">
        <v>0</v>
      </c>
      <c r="BZ130" s="101">
        <v>0</v>
      </c>
      <c r="CA130" s="101">
        <v>0</v>
      </c>
      <c r="CB130" s="101">
        <v>0</v>
      </c>
      <c r="CC130" s="101">
        <v>0</v>
      </c>
      <c r="CD130" s="101">
        <v>0</v>
      </c>
      <c r="CE130" s="101">
        <v>0</v>
      </c>
      <c r="CF130" s="101">
        <v>0</v>
      </c>
      <c r="CG130" s="101">
        <v>0</v>
      </c>
      <c r="CH130" s="102">
        <f t="shared" si="35"/>
        <v>0</v>
      </c>
    </row>
    <row r="131" spans="1:86" ht="12" hidden="1" customHeight="1" outlineLevel="1" x14ac:dyDescent="0.3">
      <c r="A131" s="103">
        <v>46981</v>
      </c>
      <c r="B131" s="6" t="s">
        <v>194</v>
      </c>
      <c r="C131" s="101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0</v>
      </c>
      <c r="K131" s="101">
        <v>0</v>
      </c>
      <c r="L131" s="101">
        <v>0</v>
      </c>
      <c r="M131" s="101">
        <v>0</v>
      </c>
      <c r="N131" s="101">
        <v>0</v>
      </c>
      <c r="O131" s="101">
        <v>0</v>
      </c>
      <c r="P131" s="102">
        <f t="shared" si="30"/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2">
        <f t="shared" si="31"/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2">
        <f t="shared" si="32"/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2">
        <f t="shared" si="33"/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2">
        <f t="shared" si="34"/>
        <v>0</v>
      </c>
      <c r="BU131" s="101">
        <v>0</v>
      </c>
      <c r="BV131" s="101">
        <v>0</v>
      </c>
      <c r="BW131" s="101">
        <v>0</v>
      </c>
      <c r="BX131" s="101">
        <v>0</v>
      </c>
      <c r="BY131" s="101">
        <v>0</v>
      </c>
      <c r="BZ131" s="101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2">
        <f t="shared" si="35"/>
        <v>0</v>
      </c>
    </row>
    <row r="132" spans="1:86" ht="12" hidden="1" customHeight="1" outlineLevel="1" x14ac:dyDescent="0.3">
      <c r="A132" s="103">
        <v>46990</v>
      </c>
      <c r="B132" s="6" t="s">
        <v>195</v>
      </c>
      <c r="C132" s="101">
        <v>0</v>
      </c>
      <c r="D132" s="101">
        <v>6400</v>
      </c>
      <c r="E132" s="101">
        <v>6400</v>
      </c>
      <c r="F132" s="101">
        <v>6400</v>
      </c>
      <c r="G132" s="101">
        <v>6400</v>
      </c>
      <c r="H132" s="101">
        <v>10400</v>
      </c>
      <c r="I132" s="101">
        <v>7200</v>
      </c>
      <c r="J132" s="101">
        <v>7200</v>
      </c>
      <c r="K132" s="101">
        <v>7200</v>
      </c>
      <c r="L132" s="101">
        <v>7200</v>
      </c>
      <c r="M132" s="101">
        <v>0</v>
      </c>
      <c r="N132" s="101">
        <v>8447.7691740832997</v>
      </c>
      <c r="O132" s="101">
        <v>73247.769174083296</v>
      </c>
      <c r="P132" s="102">
        <f t="shared" si="30"/>
        <v>0</v>
      </c>
      <c r="Q132" s="101">
        <v>0</v>
      </c>
      <c r="R132" s="101">
        <v>7088.5218461538598</v>
      </c>
      <c r="S132" s="101">
        <v>7088.5218461538598</v>
      </c>
      <c r="T132" s="101">
        <v>7088.5218461538598</v>
      </c>
      <c r="U132" s="101">
        <v>7088.5218461538598</v>
      </c>
      <c r="V132" s="101">
        <v>7088.5218461538598</v>
      </c>
      <c r="W132" s="101">
        <v>7088.5218461538598</v>
      </c>
      <c r="X132" s="101">
        <v>7088.5218461538598</v>
      </c>
      <c r="Y132" s="101">
        <v>7088.5218461538598</v>
      </c>
      <c r="Z132" s="101">
        <v>7088.5218461538598</v>
      </c>
      <c r="AA132" s="101">
        <v>0</v>
      </c>
      <c r="AB132" s="101">
        <v>7088.5218461538598</v>
      </c>
      <c r="AC132" s="101">
        <v>70885.218461538607</v>
      </c>
      <c r="AD132" s="102">
        <f t="shared" si="31"/>
        <v>0</v>
      </c>
      <c r="AE132" s="101">
        <v>0</v>
      </c>
      <c r="AF132" s="101">
        <v>7159.4070646153996</v>
      </c>
      <c r="AG132" s="101">
        <v>7159.4070646153996</v>
      </c>
      <c r="AH132" s="101">
        <v>7159.4070646153996</v>
      </c>
      <c r="AI132" s="101">
        <v>7159.4070646153996</v>
      </c>
      <c r="AJ132" s="101">
        <v>7159.4070646153996</v>
      </c>
      <c r="AK132" s="101">
        <v>7159.4070646153996</v>
      </c>
      <c r="AL132" s="101">
        <v>7159.4070646153996</v>
      </c>
      <c r="AM132" s="101">
        <v>7159.4070646153996</v>
      </c>
      <c r="AN132" s="101">
        <v>7159.4070646153996</v>
      </c>
      <c r="AO132" s="101">
        <v>0</v>
      </c>
      <c r="AP132" s="101">
        <v>7159.4070646153996</v>
      </c>
      <c r="AQ132" s="101">
        <v>71594.070646153996</v>
      </c>
      <c r="AR132" s="102">
        <f t="shared" si="32"/>
        <v>0</v>
      </c>
      <c r="AS132" s="101">
        <v>0</v>
      </c>
      <c r="AT132" s="101">
        <v>7231.0011352615502</v>
      </c>
      <c r="AU132" s="101">
        <v>7231.0011352615502</v>
      </c>
      <c r="AV132" s="101">
        <v>7231.0011352615502</v>
      </c>
      <c r="AW132" s="101">
        <v>7231.0011352615502</v>
      </c>
      <c r="AX132" s="101">
        <v>7231.0011352615502</v>
      </c>
      <c r="AY132" s="101">
        <v>7231.0011352615502</v>
      </c>
      <c r="AZ132" s="101">
        <v>7231.0011352615502</v>
      </c>
      <c r="BA132" s="101">
        <v>7231.0011352615502</v>
      </c>
      <c r="BB132" s="101">
        <v>7231.0011352615502</v>
      </c>
      <c r="BC132" s="101">
        <v>0</v>
      </c>
      <c r="BD132" s="101">
        <v>7231.0011352615502</v>
      </c>
      <c r="BE132" s="101">
        <v>72310.011352615504</v>
      </c>
      <c r="BF132" s="102">
        <f t="shared" si="33"/>
        <v>0</v>
      </c>
      <c r="BG132" s="101">
        <v>0</v>
      </c>
      <c r="BH132" s="101">
        <v>7303.31114661417</v>
      </c>
      <c r="BI132" s="101">
        <v>7303.31114661417</v>
      </c>
      <c r="BJ132" s="101">
        <v>7303.31114661417</v>
      </c>
      <c r="BK132" s="101">
        <v>7303.31114661417</v>
      </c>
      <c r="BL132" s="101">
        <v>7303.31114661417</v>
      </c>
      <c r="BM132" s="101">
        <v>7303.31114661417</v>
      </c>
      <c r="BN132" s="101">
        <v>7303.31114661417</v>
      </c>
      <c r="BO132" s="101">
        <v>7303.31114661417</v>
      </c>
      <c r="BP132" s="101">
        <v>7303.31114661417</v>
      </c>
      <c r="BQ132" s="101">
        <v>0</v>
      </c>
      <c r="BR132" s="101">
        <v>7303.31114661417</v>
      </c>
      <c r="BS132" s="101">
        <v>73033.111466141694</v>
      </c>
      <c r="BT132" s="102">
        <f t="shared" si="34"/>
        <v>0</v>
      </c>
      <c r="BU132" s="101">
        <v>0</v>
      </c>
      <c r="BV132" s="101">
        <v>7376.3442580803103</v>
      </c>
      <c r="BW132" s="101">
        <v>7376.3442580803103</v>
      </c>
      <c r="BX132" s="101">
        <v>7376.3442580803103</v>
      </c>
      <c r="BY132" s="101">
        <v>7376.3442580803103</v>
      </c>
      <c r="BZ132" s="101">
        <v>7376.3442580803103</v>
      </c>
      <c r="CA132" s="101">
        <v>7376.3442580803103</v>
      </c>
      <c r="CB132" s="101">
        <v>7376.3442580803103</v>
      </c>
      <c r="CC132" s="101">
        <v>7376.3442580803103</v>
      </c>
      <c r="CD132" s="101">
        <v>7376.3442580803103</v>
      </c>
      <c r="CE132" s="101">
        <v>0</v>
      </c>
      <c r="CF132" s="101">
        <v>7376.3442580803103</v>
      </c>
      <c r="CG132" s="101">
        <v>73763.442580803094</v>
      </c>
      <c r="CH132" s="102">
        <f t="shared" si="35"/>
        <v>0</v>
      </c>
    </row>
    <row r="133" spans="1:86" ht="12" hidden="1" customHeight="1" outlineLevel="1" x14ac:dyDescent="0.3">
      <c r="A133" s="103">
        <v>46991</v>
      </c>
      <c r="B133" s="6" t="s">
        <v>197</v>
      </c>
      <c r="C133" s="101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22214.89</v>
      </c>
      <c r="J133" s="101">
        <v>0</v>
      </c>
      <c r="K133" s="101">
        <v>0</v>
      </c>
      <c r="L133" s="101">
        <v>0</v>
      </c>
      <c r="M133" s="101">
        <v>0</v>
      </c>
      <c r="N133" s="101">
        <v>0</v>
      </c>
      <c r="O133" s="101">
        <v>22214.89</v>
      </c>
      <c r="P133" s="102">
        <f t="shared" si="30"/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0</v>
      </c>
      <c r="Z133" s="101">
        <v>0</v>
      </c>
      <c r="AA133" s="101">
        <v>0</v>
      </c>
      <c r="AB133" s="101">
        <v>0</v>
      </c>
      <c r="AC133" s="101">
        <v>0</v>
      </c>
      <c r="AD133" s="102">
        <f t="shared" si="31"/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0</v>
      </c>
      <c r="AK133" s="101">
        <v>0</v>
      </c>
      <c r="AL133" s="101">
        <v>0</v>
      </c>
      <c r="AM133" s="101">
        <v>0</v>
      </c>
      <c r="AN133" s="101">
        <v>0</v>
      </c>
      <c r="AO133" s="101">
        <v>0</v>
      </c>
      <c r="AP133" s="101">
        <v>0</v>
      </c>
      <c r="AQ133" s="101">
        <v>0</v>
      </c>
      <c r="AR133" s="102">
        <f t="shared" si="32"/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2">
        <f t="shared" si="33"/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2">
        <f t="shared" si="34"/>
        <v>0</v>
      </c>
      <c r="BU133" s="101">
        <v>0</v>
      </c>
      <c r="BV133" s="101">
        <v>0</v>
      </c>
      <c r="BW133" s="101">
        <v>0</v>
      </c>
      <c r="BX133" s="101">
        <v>0</v>
      </c>
      <c r="BY133" s="101">
        <v>0</v>
      </c>
      <c r="BZ133" s="101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2">
        <f t="shared" si="35"/>
        <v>0</v>
      </c>
    </row>
    <row r="134" spans="1:86" ht="12" hidden="1" customHeight="1" outlineLevel="1" x14ac:dyDescent="0.3">
      <c r="A134" s="103"/>
      <c r="B134" s="2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2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2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2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2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2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2"/>
    </row>
    <row r="135" spans="1:86" ht="12" customHeight="1" collapsed="1" x14ac:dyDescent="0.3">
      <c r="A135" s="104"/>
      <c r="B135" s="2" t="s">
        <v>21</v>
      </c>
      <c r="C135" s="101">
        <f t="shared" ref="C135:O135" si="36">SUM(C99:C134)</f>
        <v>0</v>
      </c>
      <c r="D135" s="101">
        <f t="shared" si="36"/>
        <v>420601.59999999998</v>
      </c>
      <c r="E135" s="101">
        <f t="shared" si="36"/>
        <v>420601.59999999998</v>
      </c>
      <c r="F135" s="101">
        <f t="shared" si="36"/>
        <v>531147.16</v>
      </c>
      <c r="G135" s="101">
        <f t="shared" si="36"/>
        <v>457450.12</v>
      </c>
      <c r="H135" s="101">
        <f t="shared" si="36"/>
        <v>461450.12</v>
      </c>
      <c r="I135" s="101">
        <f t="shared" si="36"/>
        <v>501665.01</v>
      </c>
      <c r="J135" s="101">
        <f t="shared" si="36"/>
        <v>563822.06000000006</v>
      </c>
      <c r="K135" s="101">
        <f t="shared" si="36"/>
        <v>461704.5</v>
      </c>
      <c r="L135" s="101">
        <f t="shared" si="36"/>
        <v>464761.5</v>
      </c>
      <c r="M135" s="101">
        <f t="shared" si="36"/>
        <v>0</v>
      </c>
      <c r="N135" s="101">
        <f t="shared" si="36"/>
        <v>763983.04917408316</v>
      </c>
      <c r="O135" s="101">
        <f t="shared" si="36"/>
        <v>5047186.7191740833</v>
      </c>
      <c r="P135" s="102">
        <f>O135-SUM(C135:N135)</f>
        <v>0</v>
      </c>
      <c r="Q135" s="101">
        <f t="shared" ref="Q135:AC135" si="37">SUM(Q99:Q134)</f>
        <v>0</v>
      </c>
      <c r="R135" s="101">
        <f t="shared" si="37"/>
        <v>471377.92984615383</v>
      </c>
      <c r="S135" s="101">
        <f t="shared" si="37"/>
        <v>471377.92984615383</v>
      </c>
      <c r="T135" s="101">
        <f t="shared" si="37"/>
        <v>471377.92984615383</v>
      </c>
      <c r="U135" s="101">
        <f t="shared" si="37"/>
        <v>471377.92984615383</v>
      </c>
      <c r="V135" s="101">
        <f t="shared" si="37"/>
        <v>471377.92984615383</v>
      </c>
      <c r="W135" s="101">
        <f t="shared" si="37"/>
        <v>471377.92984615383</v>
      </c>
      <c r="X135" s="101">
        <f t="shared" si="37"/>
        <v>471377.92984615383</v>
      </c>
      <c r="Y135" s="101">
        <f t="shared" si="37"/>
        <v>471377.92984615383</v>
      </c>
      <c r="Z135" s="101">
        <f t="shared" si="37"/>
        <v>471377.92984615383</v>
      </c>
      <c r="AA135" s="101">
        <f t="shared" si="37"/>
        <v>0</v>
      </c>
      <c r="AB135" s="101">
        <f t="shared" si="37"/>
        <v>471377.92984615383</v>
      </c>
      <c r="AC135" s="101">
        <f t="shared" si="37"/>
        <v>4713779.2984615387</v>
      </c>
      <c r="AD135" s="102">
        <f>AC135-SUM(Q135:AB135)</f>
        <v>0</v>
      </c>
      <c r="AE135" s="101">
        <f t="shared" ref="AE135:AQ135" si="38">SUM(AE99:AE134)</f>
        <v>0</v>
      </c>
      <c r="AF135" s="101">
        <f t="shared" si="38"/>
        <v>485377.49730461539</v>
      </c>
      <c r="AG135" s="101">
        <f t="shared" si="38"/>
        <v>485377.49730461539</v>
      </c>
      <c r="AH135" s="101">
        <f t="shared" si="38"/>
        <v>485377.49730461539</v>
      </c>
      <c r="AI135" s="101">
        <f t="shared" si="38"/>
        <v>485377.49730461539</v>
      </c>
      <c r="AJ135" s="101">
        <f t="shared" si="38"/>
        <v>485377.49730461539</v>
      </c>
      <c r="AK135" s="101">
        <f t="shared" si="38"/>
        <v>485377.49730461539</v>
      </c>
      <c r="AL135" s="101">
        <f t="shared" si="38"/>
        <v>485377.49730461539</v>
      </c>
      <c r="AM135" s="101">
        <f t="shared" si="38"/>
        <v>485377.49730461539</v>
      </c>
      <c r="AN135" s="101">
        <f t="shared" si="38"/>
        <v>485377.49730461539</v>
      </c>
      <c r="AO135" s="101">
        <f t="shared" si="38"/>
        <v>0</v>
      </c>
      <c r="AP135" s="101">
        <f t="shared" si="38"/>
        <v>485377.49730461539</v>
      </c>
      <c r="AQ135" s="101">
        <f t="shared" si="38"/>
        <v>4853774.9730461538</v>
      </c>
      <c r="AR135" s="102">
        <f>AQ135-SUM(AE135:AP135)</f>
        <v>0</v>
      </c>
      <c r="AS135" s="101">
        <f t="shared" ref="AS135:BE135" si="39">SUM(AS99:AS134)</f>
        <v>0</v>
      </c>
      <c r="AT135" s="101">
        <f t="shared" si="39"/>
        <v>499795.63408246153</v>
      </c>
      <c r="AU135" s="101">
        <f t="shared" si="39"/>
        <v>499795.63408246153</v>
      </c>
      <c r="AV135" s="101">
        <f t="shared" si="39"/>
        <v>499795.63408246153</v>
      </c>
      <c r="AW135" s="101">
        <f t="shared" si="39"/>
        <v>499795.63408246153</v>
      </c>
      <c r="AX135" s="101">
        <f t="shared" si="39"/>
        <v>499795.63408246153</v>
      </c>
      <c r="AY135" s="101">
        <f t="shared" si="39"/>
        <v>499795.63408246153</v>
      </c>
      <c r="AZ135" s="101">
        <f t="shared" si="39"/>
        <v>499795.63408246153</v>
      </c>
      <c r="BA135" s="101">
        <f t="shared" si="39"/>
        <v>499795.63408246153</v>
      </c>
      <c r="BB135" s="101">
        <f t="shared" si="39"/>
        <v>499795.63408246153</v>
      </c>
      <c r="BC135" s="101">
        <f t="shared" si="39"/>
        <v>0</v>
      </c>
      <c r="BD135" s="101">
        <f t="shared" si="39"/>
        <v>499795.63408246153</v>
      </c>
      <c r="BE135" s="101">
        <f t="shared" si="39"/>
        <v>4997956.3408246152</v>
      </c>
      <c r="BF135" s="102">
        <f>BE135-SUM(AS135:BD135)</f>
        <v>0</v>
      </c>
      <c r="BG135" s="101">
        <f t="shared" ref="BG135:BS135" si="40">SUM(BG99:BG134)</f>
        <v>0</v>
      </c>
      <c r="BH135" s="101">
        <f t="shared" si="40"/>
        <v>514644.88308223017</v>
      </c>
      <c r="BI135" s="101">
        <f t="shared" si="40"/>
        <v>514644.88308223017</v>
      </c>
      <c r="BJ135" s="101">
        <f t="shared" si="40"/>
        <v>514644.88308223017</v>
      </c>
      <c r="BK135" s="101">
        <f t="shared" si="40"/>
        <v>514644.88308223017</v>
      </c>
      <c r="BL135" s="101">
        <f t="shared" si="40"/>
        <v>514644.88308223017</v>
      </c>
      <c r="BM135" s="101">
        <f t="shared" si="40"/>
        <v>514644.88308223017</v>
      </c>
      <c r="BN135" s="101">
        <f t="shared" si="40"/>
        <v>514644.88308223017</v>
      </c>
      <c r="BO135" s="101">
        <f t="shared" si="40"/>
        <v>514644.88308223017</v>
      </c>
      <c r="BP135" s="101">
        <f t="shared" si="40"/>
        <v>514644.88308223017</v>
      </c>
      <c r="BQ135" s="101">
        <f t="shared" si="40"/>
        <v>0</v>
      </c>
      <c r="BR135" s="101">
        <f t="shared" si="40"/>
        <v>514644.88308223017</v>
      </c>
      <c r="BS135" s="101">
        <f t="shared" si="40"/>
        <v>5146448.8308223011</v>
      </c>
      <c r="BT135" s="102">
        <f>BS135-SUM(BG135:BR135)</f>
        <v>0</v>
      </c>
      <c r="BU135" s="101">
        <f t="shared" ref="BU135:CG135" si="41">SUM(BU99:BU134)</f>
        <v>0</v>
      </c>
      <c r="BV135" s="101">
        <f t="shared" si="41"/>
        <v>529938.16335176432</v>
      </c>
      <c r="BW135" s="101">
        <f t="shared" si="41"/>
        <v>529938.16335176432</v>
      </c>
      <c r="BX135" s="101">
        <f t="shared" si="41"/>
        <v>529938.16335176432</v>
      </c>
      <c r="BY135" s="101">
        <f t="shared" si="41"/>
        <v>529938.16335176432</v>
      </c>
      <c r="BZ135" s="101">
        <f t="shared" si="41"/>
        <v>529938.16335176432</v>
      </c>
      <c r="CA135" s="101">
        <f t="shared" si="41"/>
        <v>529938.16335176432</v>
      </c>
      <c r="CB135" s="101">
        <f t="shared" si="41"/>
        <v>529938.16335176432</v>
      </c>
      <c r="CC135" s="101">
        <f t="shared" si="41"/>
        <v>529938.16335176432</v>
      </c>
      <c r="CD135" s="101">
        <f t="shared" si="41"/>
        <v>529938.16335176432</v>
      </c>
      <c r="CE135" s="101">
        <f t="shared" si="41"/>
        <v>0</v>
      </c>
      <c r="CF135" s="101">
        <f t="shared" si="41"/>
        <v>529938.16335176432</v>
      </c>
      <c r="CG135" s="101">
        <f t="shared" si="41"/>
        <v>5299381.6335176434</v>
      </c>
      <c r="CH135" s="102">
        <f>CG135-SUM(BU135:CF135)</f>
        <v>0</v>
      </c>
    </row>
    <row r="136" spans="1:86" ht="12" hidden="1" customHeight="1" outlineLevel="1" x14ac:dyDescent="0.3">
      <c r="A136" s="104"/>
      <c r="B136" s="6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2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2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2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2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2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2"/>
    </row>
    <row r="137" spans="1:86" ht="12" hidden="1" customHeight="1" outlineLevel="1" x14ac:dyDescent="0.3">
      <c r="A137" s="74" t="s">
        <v>22</v>
      </c>
      <c r="B137" s="2"/>
      <c r="C137" s="101" t="s">
        <v>74</v>
      </c>
      <c r="D137" s="101" t="s">
        <v>74</v>
      </c>
      <c r="E137" s="101" t="s">
        <v>74</v>
      </c>
      <c r="F137" s="101" t="s">
        <v>74</v>
      </c>
      <c r="G137" s="101" t="s">
        <v>74</v>
      </c>
      <c r="H137" s="101" t="s">
        <v>74</v>
      </c>
      <c r="I137" s="101" t="s">
        <v>74</v>
      </c>
      <c r="J137" s="101" t="s">
        <v>74</v>
      </c>
      <c r="K137" s="101" t="s">
        <v>74</v>
      </c>
      <c r="L137" s="101" t="s">
        <v>74</v>
      </c>
      <c r="M137" s="101" t="s">
        <v>74</v>
      </c>
      <c r="N137" s="101" t="s">
        <v>74</v>
      </c>
      <c r="O137" s="101" t="s">
        <v>74</v>
      </c>
      <c r="P137" s="102" t="s">
        <v>74</v>
      </c>
      <c r="Q137" s="101" t="s">
        <v>74</v>
      </c>
      <c r="R137" s="101" t="s">
        <v>74</v>
      </c>
      <c r="S137" s="101" t="s">
        <v>74</v>
      </c>
      <c r="T137" s="101" t="s">
        <v>74</v>
      </c>
      <c r="U137" s="101" t="s">
        <v>74</v>
      </c>
      <c r="V137" s="101" t="s">
        <v>74</v>
      </c>
      <c r="W137" s="101" t="s">
        <v>74</v>
      </c>
      <c r="X137" s="101" t="s">
        <v>74</v>
      </c>
      <c r="Y137" s="101" t="s">
        <v>74</v>
      </c>
      <c r="Z137" s="101" t="s">
        <v>74</v>
      </c>
      <c r="AA137" s="101" t="s">
        <v>74</v>
      </c>
      <c r="AB137" s="101" t="s">
        <v>74</v>
      </c>
      <c r="AC137" s="101" t="s">
        <v>74</v>
      </c>
      <c r="AD137" s="102" t="s">
        <v>74</v>
      </c>
      <c r="AE137" s="101" t="s">
        <v>74</v>
      </c>
      <c r="AF137" s="101" t="s">
        <v>74</v>
      </c>
      <c r="AG137" s="101" t="s">
        <v>74</v>
      </c>
      <c r="AH137" s="101" t="s">
        <v>74</v>
      </c>
      <c r="AI137" s="101" t="s">
        <v>74</v>
      </c>
      <c r="AJ137" s="101" t="s">
        <v>74</v>
      </c>
      <c r="AK137" s="101" t="s">
        <v>74</v>
      </c>
      <c r="AL137" s="101" t="s">
        <v>74</v>
      </c>
      <c r="AM137" s="101" t="s">
        <v>74</v>
      </c>
      <c r="AN137" s="101" t="s">
        <v>74</v>
      </c>
      <c r="AO137" s="101" t="s">
        <v>74</v>
      </c>
      <c r="AP137" s="101" t="s">
        <v>74</v>
      </c>
      <c r="AQ137" s="101" t="s">
        <v>74</v>
      </c>
      <c r="AR137" s="102" t="s">
        <v>74</v>
      </c>
      <c r="AS137" s="101" t="s">
        <v>74</v>
      </c>
      <c r="AT137" s="101" t="s">
        <v>74</v>
      </c>
      <c r="AU137" s="101" t="s">
        <v>74</v>
      </c>
      <c r="AV137" s="101" t="s">
        <v>74</v>
      </c>
      <c r="AW137" s="101" t="s">
        <v>74</v>
      </c>
      <c r="AX137" s="101" t="s">
        <v>74</v>
      </c>
      <c r="AY137" s="101" t="s">
        <v>74</v>
      </c>
      <c r="AZ137" s="101" t="s">
        <v>74</v>
      </c>
      <c r="BA137" s="101" t="s">
        <v>74</v>
      </c>
      <c r="BB137" s="101" t="s">
        <v>74</v>
      </c>
      <c r="BC137" s="101" t="s">
        <v>74</v>
      </c>
      <c r="BD137" s="101" t="s">
        <v>74</v>
      </c>
      <c r="BE137" s="101" t="s">
        <v>74</v>
      </c>
      <c r="BF137" s="102" t="s">
        <v>74</v>
      </c>
      <c r="BG137" s="101" t="s">
        <v>74</v>
      </c>
      <c r="BH137" s="101" t="s">
        <v>74</v>
      </c>
      <c r="BI137" s="101" t="s">
        <v>74</v>
      </c>
      <c r="BJ137" s="101" t="s">
        <v>74</v>
      </c>
      <c r="BK137" s="101" t="s">
        <v>74</v>
      </c>
      <c r="BL137" s="101" t="s">
        <v>74</v>
      </c>
      <c r="BM137" s="101" t="s">
        <v>74</v>
      </c>
      <c r="BN137" s="101" t="s">
        <v>74</v>
      </c>
      <c r="BO137" s="101" t="s">
        <v>74</v>
      </c>
      <c r="BP137" s="101" t="s">
        <v>74</v>
      </c>
      <c r="BQ137" s="101" t="s">
        <v>74</v>
      </c>
      <c r="BR137" s="101" t="s">
        <v>74</v>
      </c>
      <c r="BS137" s="101" t="s">
        <v>74</v>
      </c>
      <c r="BT137" s="102" t="s">
        <v>74</v>
      </c>
      <c r="BU137" s="101" t="s">
        <v>74</v>
      </c>
      <c r="BV137" s="101" t="s">
        <v>74</v>
      </c>
      <c r="BW137" s="101" t="s">
        <v>74</v>
      </c>
      <c r="BX137" s="101" t="s">
        <v>74</v>
      </c>
      <c r="BY137" s="101" t="s">
        <v>74</v>
      </c>
      <c r="BZ137" s="101" t="s">
        <v>74</v>
      </c>
      <c r="CA137" s="101" t="s">
        <v>74</v>
      </c>
      <c r="CB137" s="101" t="s">
        <v>74</v>
      </c>
      <c r="CC137" s="101" t="s">
        <v>74</v>
      </c>
      <c r="CD137" s="101" t="s">
        <v>74</v>
      </c>
      <c r="CE137" s="101" t="s">
        <v>74</v>
      </c>
      <c r="CF137" s="101" t="s">
        <v>74</v>
      </c>
      <c r="CG137" s="101" t="s">
        <v>74</v>
      </c>
      <c r="CH137" s="102" t="s">
        <v>74</v>
      </c>
    </row>
    <row r="138" spans="1:86" ht="12" hidden="1" customHeight="1" outlineLevel="1" x14ac:dyDescent="0.3">
      <c r="A138" s="103" t="s">
        <v>74</v>
      </c>
      <c r="B138" s="2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2">
        <f t="shared" ref="P138:P170" si="42">O138-SUM(C138:N138)</f>
        <v>0</v>
      </c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2">
        <f t="shared" ref="AD138:AD170" si="43">AC138-SUM(Q138:AB138)</f>
        <v>0</v>
      </c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2">
        <f t="shared" ref="AR138:AR170" si="44">AQ138-SUM(AE138:AP138)</f>
        <v>0</v>
      </c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2">
        <f t="shared" ref="BF138:BF170" si="45">BE138-SUM(AS138:BD138)</f>
        <v>0</v>
      </c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2">
        <f t="shared" ref="BT138:BT170" si="46">BS138-SUM(BG138:BR138)</f>
        <v>0</v>
      </c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2">
        <f t="shared" ref="CH138:CH170" si="47">CG138-SUM(BU138:CF138)</f>
        <v>0</v>
      </c>
    </row>
    <row r="139" spans="1:86" ht="12" hidden="1" customHeight="1" outlineLevel="1" x14ac:dyDescent="0.3">
      <c r="A139" s="103">
        <v>47000</v>
      </c>
      <c r="B139" s="2" t="s">
        <v>200</v>
      </c>
      <c r="C139" s="101">
        <v>0</v>
      </c>
      <c r="D139" s="101">
        <v>0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2">
        <f t="shared" si="42"/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0</v>
      </c>
      <c r="Z139" s="101">
        <v>0</v>
      </c>
      <c r="AA139" s="101">
        <v>0</v>
      </c>
      <c r="AB139" s="101">
        <v>0</v>
      </c>
      <c r="AC139" s="101">
        <v>0</v>
      </c>
      <c r="AD139" s="102">
        <f t="shared" si="43"/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0</v>
      </c>
      <c r="AM139" s="101">
        <v>0</v>
      </c>
      <c r="AN139" s="101">
        <v>0</v>
      </c>
      <c r="AO139" s="101">
        <v>0</v>
      </c>
      <c r="AP139" s="101">
        <v>0</v>
      </c>
      <c r="AQ139" s="101">
        <v>0</v>
      </c>
      <c r="AR139" s="102">
        <f t="shared" si="44"/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2">
        <f t="shared" si="45"/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2">
        <f t="shared" si="46"/>
        <v>0</v>
      </c>
      <c r="BU139" s="101">
        <v>0</v>
      </c>
      <c r="BV139" s="101">
        <v>0</v>
      </c>
      <c r="BW139" s="101">
        <v>0</v>
      </c>
      <c r="BX139" s="101">
        <v>0</v>
      </c>
      <c r="BY139" s="101">
        <v>0</v>
      </c>
      <c r="BZ139" s="101">
        <v>0</v>
      </c>
      <c r="CA139" s="101">
        <v>0</v>
      </c>
      <c r="CB139" s="101">
        <v>0</v>
      </c>
      <c r="CC139" s="101">
        <v>0</v>
      </c>
      <c r="CD139" s="101">
        <v>0</v>
      </c>
      <c r="CE139" s="101">
        <v>0</v>
      </c>
      <c r="CF139" s="101">
        <v>0</v>
      </c>
      <c r="CG139" s="101">
        <v>0</v>
      </c>
      <c r="CH139" s="102">
        <f t="shared" si="47"/>
        <v>0</v>
      </c>
    </row>
    <row r="140" spans="1:86" ht="12" hidden="1" customHeight="1" outlineLevel="1" x14ac:dyDescent="0.3">
      <c r="A140" s="103">
        <v>47100</v>
      </c>
      <c r="B140" s="2" t="s">
        <v>201</v>
      </c>
      <c r="C140" s="101">
        <v>0</v>
      </c>
      <c r="D140" s="101">
        <v>0</v>
      </c>
      <c r="E140" s="101">
        <v>0</v>
      </c>
      <c r="F140" s="101">
        <v>0</v>
      </c>
      <c r="G140" s="101">
        <v>0</v>
      </c>
      <c r="H140" s="101">
        <v>0</v>
      </c>
      <c r="I140" s="101">
        <v>0</v>
      </c>
      <c r="J140" s="101">
        <v>0</v>
      </c>
      <c r="K140" s="101">
        <v>0</v>
      </c>
      <c r="L140" s="101">
        <v>0</v>
      </c>
      <c r="M140" s="101">
        <v>0</v>
      </c>
      <c r="N140" s="101">
        <v>0</v>
      </c>
      <c r="O140" s="101">
        <v>0</v>
      </c>
      <c r="P140" s="102">
        <f t="shared" si="42"/>
        <v>0</v>
      </c>
      <c r="Q140" s="101">
        <v>0</v>
      </c>
      <c r="R140" s="101">
        <v>0</v>
      </c>
      <c r="S140" s="101">
        <v>0</v>
      </c>
      <c r="T140" s="101">
        <v>0</v>
      </c>
      <c r="U140" s="101">
        <v>0</v>
      </c>
      <c r="V140" s="101">
        <v>0</v>
      </c>
      <c r="W140" s="101">
        <v>0</v>
      </c>
      <c r="X140" s="101">
        <v>0</v>
      </c>
      <c r="Y140" s="101">
        <v>0</v>
      </c>
      <c r="Z140" s="101">
        <v>0</v>
      </c>
      <c r="AA140" s="101">
        <v>0</v>
      </c>
      <c r="AB140" s="101">
        <v>0</v>
      </c>
      <c r="AC140" s="101">
        <v>0</v>
      </c>
      <c r="AD140" s="102">
        <f t="shared" si="43"/>
        <v>0</v>
      </c>
      <c r="AE140" s="101">
        <v>0</v>
      </c>
      <c r="AF140" s="101">
        <v>0</v>
      </c>
      <c r="AG140" s="101">
        <v>0</v>
      </c>
      <c r="AH140" s="101">
        <v>0</v>
      </c>
      <c r="AI140" s="101">
        <v>0</v>
      </c>
      <c r="AJ140" s="101">
        <v>0</v>
      </c>
      <c r="AK140" s="101">
        <v>0</v>
      </c>
      <c r="AL140" s="101">
        <v>0</v>
      </c>
      <c r="AM140" s="101">
        <v>0</v>
      </c>
      <c r="AN140" s="101">
        <v>0</v>
      </c>
      <c r="AO140" s="101">
        <v>0</v>
      </c>
      <c r="AP140" s="101">
        <v>0</v>
      </c>
      <c r="AQ140" s="101">
        <v>0</v>
      </c>
      <c r="AR140" s="102">
        <f t="shared" si="44"/>
        <v>0</v>
      </c>
      <c r="AS140" s="101">
        <v>0</v>
      </c>
      <c r="AT140" s="101">
        <v>0</v>
      </c>
      <c r="AU140" s="101">
        <v>0</v>
      </c>
      <c r="AV140" s="101">
        <v>0</v>
      </c>
      <c r="AW140" s="101">
        <v>0</v>
      </c>
      <c r="AX140" s="101">
        <v>0</v>
      </c>
      <c r="AY140" s="101">
        <v>0</v>
      </c>
      <c r="AZ140" s="101">
        <v>0</v>
      </c>
      <c r="BA140" s="101">
        <v>0</v>
      </c>
      <c r="BB140" s="101">
        <v>0</v>
      </c>
      <c r="BC140" s="101">
        <v>0</v>
      </c>
      <c r="BD140" s="101">
        <v>0</v>
      </c>
      <c r="BE140" s="101">
        <v>0</v>
      </c>
      <c r="BF140" s="102">
        <f t="shared" si="45"/>
        <v>0</v>
      </c>
      <c r="BG140" s="101">
        <v>0</v>
      </c>
      <c r="BH140" s="101">
        <v>0</v>
      </c>
      <c r="BI140" s="101">
        <v>0</v>
      </c>
      <c r="BJ140" s="101">
        <v>0</v>
      </c>
      <c r="BK140" s="101">
        <v>0</v>
      </c>
      <c r="BL140" s="101">
        <v>0</v>
      </c>
      <c r="BM140" s="101">
        <v>0</v>
      </c>
      <c r="BN140" s="101">
        <v>0</v>
      </c>
      <c r="BO140" s="101">
        <v>0</v>
      </c>
      <c r="BP140" s="101">
        <v>0</v>
      </c>
      <c r="BQ140" s="101">
        <v>0</v>
      </c>
      <c r="BR140" s="101">
        <v>0</v>
      </c>
      <c r="BS140" s="101">
        <v>0</v>
      </c>
      <c r="BT140" s="102">
        <f t="shared" si="46"/>
        <v>0</v>
      </c>
      <c r="BU140" s="101">
        <v>0</v>
      </c>
      <c r="BV140" s="101">
        <v>0</v>
      </c>
      <c r="BW140" s="101">
        <v>0</v>
      </c>
      <c r="BX140" s="101">
        <v>0</v>
      </c>
      <c r="BY140" s="101">
        <v>0</v>
      </c>
      <c r="BZ140" s="101">
        <v>0</v>
      </c>
      <c r="CA140" s="101">
        <v>0</v>
      </c>
      <c r="CB140" s="101">
        <v>0</v>
      </c>
      <c r="CC140" s="101">
        <v>0</v>
      </c>
      <c r="CD140" s="101">
        <v>0</v>
      </c>
      <c r="CE140" s="101">
        <v>0</v>
      </c>
      <c r="CF140" s="101">
        <v>0</v>
      </c>
      <c r="CG140" s="101">
        <v>0</v>
      </c>
      <c r="CH140" s="102">
        <f t="shared" si="47"/>
        <v>0</v>
      </c>
    </row>
    <row r="141" spans="1:86" ht="12" hidden="1" customHeight="1" outlineLevel="1" x14ac:dyDescent="0.3">
      <c r="A141" s="103">
        <v>47100.1</v>
      </c>
      <c r="B141" s="2" t="s">
        <v>202</v>
      </c>
      <c r="C141" s="101">
        <v>0</v>
      </c>
      <c r="D141" s="101">
        <v>0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2">
        <f t="shared" si="42"/>
        <v>0</v>
      </c>
      <c r="Q141" s="101">
        <v>0</v>
      </c>
      <c r="R141" s="101">
        <v>0</v>
      </c>
      <c r="S141" s="101">
        <v>0</v>
      </c>
      <c r="T141" s="101">
        <v>0</v>
      </c>
      <c r="U141" s="101">
        <v>0</v>
      </c>
      <c r="V141" s="101">
        <v>0</v>
      </c>
      <c r="W141" s="101">
        <v>0</v>
      </c>
      <c r="X141" s="101">
        <v>0</v>
      </c>
      <c r="Y141" s="101">
        <v>0</v>
      </c>
      <c r="Z141" s="101">
        <v>0</v>
      </c>
      <c r="AA141" s="101">
        <v>0</v>
      </c>
      <c r="AB141" s="101">
        <v>0</v>
      </c>
      <c r="AC141" s="101">
        <v>0</v>
      </c>
      <c r="AD141" s="102">
        <f t="shared" si="43"/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2">
        <f t="shared" si="44"/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2">
        <f t="shared" si="45"/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2">
        <f t="shared" si="46"/>
        <v>0</v>
      </c>
      <c r="BU141" s="101">
        <v>0</v>
      </c>
      <c r="BV141" s="101">
        <v>0</v>
      </c>
      <c r="BW141" s="101">
        <v>0</v>
      </c>
      <c r="BX141" s="101">
        <v>0</v>
      </c>
      <c r="BY141" s="101">
        <v>0</v>
      </c>
      <c r="BZ141" s="101">
        <v>0</v>
      </c>
      <c r="CA141" s="101">
        <v>0</v>
      </c>
      <c r="CB141" s="101">
        <v>0</v>
      </c>
      <c r="CC141" s="101">
        <v>0</v>
      </c>
      <c r="CD141" s="101">
        <v>0</v>
      </c>
      <c r="CE141" s="101">
        <v>0</v>
      </c>
      <c r="CF141" s="101">
        <v>0</v>
      </c>
      <c r="CG141" s="101">
        <v>0</v>
      </c>
      <c r="CH141" s="102">
        <f t="shared" si="47"/>
        <v>0</v>
      </c>
    </row>
    <row r="142" spans="1:86" ht="12" hidden="1" customHeight="1" outlineLevel="1" x14ac:dyDescent="0.3">
      <c r="A142" s="103">
        <v>47100.2</v>
      </c>
      <c r="B142" s="2" t="s">
        <v>203</v>
      </c>
      <c r="C142" s="101">
        <v>0</v>
      </c>
      <c r="D142" s="101">
        <v>0</v>
      </c>
      <c r="E142" s="101">
        <v>0</v>
      </c>
      <c r="F142" s="101">
        <v>0</v>
      </c>
      <c r="G142" s="101">
        <v>0</v>
      </c>
      <c r="H142" s="101">
        <v>0</v>
      </c>
      <c r="I142" s="101">
        <v>0</v>
      </c>
      <c r="J142" s="101">
        <v>0</v>
      </c>
      <c r="K142" s="101">
        <v>0</v>
      </c>
      <c r="L142" s="101">
        <v>0</v>
      </c>
      <c r="M142" s="101">
        <v>0</v>
      </c>
      <c r="N142" s="101">
        <v>0</v>
      </c>
      <c r="O142" s="101">
        <v>0</v>
      </c>
      <c r="P142" s="102">
        <f t="shared" si="42"/>
        <v>0</v>
      </c>
      <c r="Q142" s="101">
        <v>0</v>
      </c>
      <c r="R142" s="101">
        <v>0</v>
      </c>
      <c r="S142" s="101">
        <v>0</v>
      </c>
      <c r="T142" s="101">
        <v>0</v>
      </c>
      <c r="U142" s="101">
        <v>0</v>
      </c>
      <c r="V142" s="101">
        <v>0</v>
      </c>
      <c r="W142" s="101">
        <v>0</v>
      </c>
      <c r="X142" s="101">
        <v>0</v>
      </c>
      <c r="Y142" s="101">
        <v>0</v>
      </c>
      <c r="Z142" s="101">
        <v>0</v>
      </c>
      <c r="AA142" s="101">
        <v>0</v>
      </c>
      <c r="AB142" s="101">
        <v>0</v>
      </c>
      <c r="AC142" s="101">
        <v>0</v>
      </c>
      <c r="AD142" s="102">
        <f t="shared" si="43"/>
        <v>0</v>
      </c>
      <c r="AE142" s="101">
        <v>0</v>
      </c>
      <c r="AF142" s="101">
        <v>0</v>
      </c>
      <c r="AG142" s="101">
        <v>0</v>
      </c>
      <c r="AH142" s="101">
        <v>0</v>
      </c>
      <c r="AI142" s="101">
        <v>0</v>
      </c>
      <c r="AJ142" s="101">
        <v>0</v>
      </c>
      <c r="AK142" s="101">
        <v>0</v>
      </c>
      <c r="AL142" s="101">
        <v>0</v>
      </c>
      <c r="AM142" s="101">
        <v>0</v>
      </c>
      <c r="AN142" s="101">
        <v>0</v>
      </c>
      <c r="AO142" s="101">
        <v>0</v>
      </c>
      <c r="AP142" s="101">
        <v>0</v>
      </c>
      <c r="AQ142" s="101">
        <v>0</v>
      </c>
      <c r="AR142" s="102">
        <f t="shared" si="44"/>
        <v>0</v>
      </c>
      <c r="AS142" s="101">
        <v>0</v>
      </c>
      <c r="AT142" s="101">
        <v>0</v>
      </c>
      <c r="AU142" s="101">
        <v>0</v>
      </c>
      <c r="AV142" s="101">
        <v>0</v>
      </c>
      <c r="AW142" s="101">
        <v>0</v>
      </c>
      <c r="AX142" s="101">
        <v>0</v>
      </c>
      <c r="AY142" s="101">
        <v>0</v>
      </c>
      <c r="AZ142" s="101">
        <v>0</v>
      </c>
      <c r="BA142" s="101">
        <v>0</v>
      </c>
      <c r="BB142" s="101">
        <v>0</v>
      </c>
      <c r="BC142" s="101">
        <v>0</v>
      </c>
      <c r="BD142" s="101">
        <v>0</v>
      </c>
      <c r="BE142" s="101">
        <v>0</v>
      </c>
      <c r="BF142" s="102">
        <f t="shared" si="45"/>
        <v>0</v>
      </c>
      <c r="BG142" s="101">
        <v>0</v>
      </c>
      <c r="BH142" s="101">
        <v>0</v>
      </c>
      <c r="BI142" s="101">
        <v>0</v>
      </c>
      <c r="BJ142" s="101">
        <v>0</v>
      </c>
      <c r="BK142" s="101">
        <v>0</v>
      </c>
      <c r="BL142" s="101">
        <v>0</v>
      </c>
      <c r="BM142" s="101">
        <v>0</v>
      </c>
      <c r="BN142" s="101">
        <v>0</v>
      </c>
      <c r="BO142" s="101">
        <v>0</v>
      </c>
      <c r="BP142" s="101">
        <v>0</v>
      </c>
      <c r="BQ142" s="101">
        <v>0</v>
      </c>
      <c r="BR142" s="101">
        <v>0</v>
      </c>
      <c r="BS142" s="101">
        <v>0</v>
      </c>
      <c r="BT142" s="102">
        <f t="shared" si="46"/>
        <v>0</v>
      </c>
      <c r="BU142" s="101">
        <v>0</v>
      </c>
      <c r="BV142" s="101">
        <v>0</v>
      </c>
      <c r="BW142" s="101">
        <v>0</v>
      </c>
      <c r="BX142" s="101">
        <v>0</v>
      </c>
      <c r="BY142" s="101">
        <v>0</v>
      </c>
      <c r="BZ142" s="101">
        <v>0</v>
      </c>
      <c r="CA142" s="101">
        <v>0</v>
      </c>
      <c r="CB142" s="101">
        <v>0</v>
      </c>
      <c r="CC142" s="101">
        <v>0</v>
      </c>
      <c r="CD142" s="101">
        <v>0</v>
      </c>
      <c r="CE142" s="101">
        <v>0</v>
      </c>
      <c r="CF142" s="101">
        <v>0</v>
      </c>
      <c r="CG142" s="101">
        <v>0</v>
      </c>
      <c r="CH142" s="102">
        <f t="shared" si="47"/>
        <v>0</v>
      </c>
    </row>
    <row r="143" spans="1:86" ht="12" hidden="1" customHeight="1" outlineLevel="1" x14ac:dyDescent="0.3">
      <c r="A143" s="103">
        <v>47111</v>
      </c>
      <c r="B143" s="2" t="s">
        <v>204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1">
        <v>1884.6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3.4106051316484799E-13</v>
      </c>
      <c r="O143" s="101">
        <v>1884.6</v>
      </c>
      <c r="P143" s="102">
        <f t="shared" si="42"/>
        <v>0</v>
      </c>
      <c r="Q143" s="101">
        <v>0</v>
      </c>
      <c r="R143" s="101">
        <v>0</v>
      </c>
      <c r="S143" s="101">
        <v>0</v>
      </c>
      <c r="T143" s="101">
        <v>17989.670057142899</v>
      </c>
      <c r="U143" s="101">
        <v>17989.670057142899</v>
      </c>
      <c r="V143" s="101">
        <v>17989.670057142899</v>
      </c>
      <c r="W143" s="101">
        <v>17989.670057142899</v>
      </c>
      <c r="X143" s="101">
        <v>17989.670057142899</v>
      </c>
      <c r="Y143" s="101">
        <v>17989.670057142899</v>
      </c>
      <c r="Z143" s="101">
        <v>17989.670057142899</v>
      </c>
      <c r="AA143" s="101">
        <v>17989.670057142899</v>
      </c>
      <c r="AB143" s="101">
        <v>17989.670057142899</v>
      </c>
      <c r="AC143" s="101">
        <v>161907.03051428599</v>
      </c>
      <c r="AD143" s="102">
        <f t="shared" si="43"/>
        <v>0</v>
      </c>
      <c r="AE143" s="101">
        <v>0</v>
      </c>
      <c r="AF143" s="101">
        <v>0</v>
      </c>
      <c r="AG143" s="101">
        <v>0</v>
      </c>
      <c r="AH143" s="101">
        <v>17989.670057142899</v>
      </c>
      <c r="AI143" s="101">
        <v>17989.670057142899</v>
      </c>
      <c r="AJ143" s="101">
        <v>17989.670057142899</v>
      </c>
      <c r="AK143" s="101">
        <v>17989.670057142899</v>
      </c>
      <c r="AL143" s="101">
        <v>17989.670057142899</v>
      </c>
      <c r="AM143" s="101">
        <v>17989.670057142899</v>
      </c>
      <c r="AN143" s="101">
        <v>17989.670057142899</v>
      </c>
      <c r="AO143" s="101">
        <v>17989.670057142899</v>
      </c>
      <c r="AP143" s="101">
        <v>17989.670057142899</v>
      </c>
      <c r="AQ143" s="101">
        <v>161907.03051428599</v>
      </c>
      <c r="AR143" s="102">
        <f t="shared" si="44"/>
        <v>0</v>
      </c>
      <c r="AS143" s="101">
        <v>0</v>
      </c>
      <c r="AT143" s="101">
        <v>0</v>
      </c>
      <c r="AU143" s="101">
        <v>0</v>
      </c>
      <c r="AV143" s="101">
        <v>17989.670057142899</v>
      </c>
      <c r="AW143" s="101">
        <v>17989.670057142899</v>
      </c>
      <c r="AX143" s="101">
        <v>17989.670057142899</v>
      </c>
      <c r="AY143" s="101">
        <v>17989.670057142899</v>
      </c>
      <c r="AZ143" s="101">
        <v>17989.670057142899</v>
      </c>
      <c r="BA143" s="101">
        <v>17989.670057142899</v>
      </c>
      <c r="BB143" s="101">
        <v>17989.670057142899</v>
      </c>
      <c r="BC143" s="101">
        <v>17989.670057142899</v>
      </c>
      <c r="BD143" s="101">
        <v>17989.670057142899</v>
      </c>
      <c r="BE143" s="101">
        <v>161907.03051428599</v>
      </c>
      <c r="BF143" s="102">
        <f t="shared" si="45"/>
        <v>0</v>
      </c>
      <c r="BG143" s="101">
        <v>0</v>
      </c>
      <c r="BH143" s="101">
        <v>0</v>
      </c>
      <c r="BI143" s="101">
        <v>0</v>
      </c>
      <c r="BJ143" s="101">
        <v>17989.670057142899</v>
      </c>
      <c r="BK143" s="101">
        <v>17989.670057142899</v>
      </c>
      <c r="BL143" s="101">
        <v>17989.670057142899</v>
      </c>
      <c r="BM143" s="101">
        <v>17989.670057142899</v>
      </c>
      <c r="BN143" s="101">
        <v>17989.670057142899</v>
      </c>
      <c r="BO143" s="101">
        <v>17989.670057142899</v>
      </c>
      <c r="BP143" s="101">
        <v>17989.670057142899</v>
      </c>
      <c r="BQ143" s="101">
        <v>17989.670057142899</v>
      </c>
      <c r="BR143" s="101">
        <v>17989.670057142899</v>
      </c>
      <c r="BS143" s="101">
        <v>161907.03051428599</v>
      </c>
      <c r="BT143" s="102">
        <f t="shared" si="46"/>
        <v>0</v>
      </c>
      <c r="BU143" s="101">
        <v>0</v>
      </c>
      <c r="BV143" s="101">
        <v>0</v>
      </c>
      <c r="BW143" s="101">
        <v>0</v>
      </c>
      <c r="BX143" s="101">
        <v>17989.670057142899</v>
      </c>
      <c r="BY143" s="101">
        <v>17989.670057142899</v>
      </c>
      <c r="BZ143" s="101">
        <v>17989.670057142899</v>
      </c>
      <c r="CA143" s="101">
        <v>17989.670057142899</v>
      </c>
      <c r="CB143" s="101">
        <v>17989.670057142899</v>
      </c>
      <c r="CC143" s="101">
        <v>17989.670057142899</v>
      </c>
      <c r="CD143" s="101">
        <v>17989.670057142899</v>
      </c>
      <c r="CE143" s="101">
        <v>17989.670057142899</v>
      </c>
      <c r="CF143" s="101">
        <v>17989.670057142899</v>
      </c>
      <c r="CG143" s="101">
        <v>161907.03051428599</v>
      </c>
      <c r="CH143" s="102">
        <f t="shared" si="47"/>
        <v>0</v>
      </c>
    </row>
    <row r="144" spans="1:86" ht="12" hidden="1" customHeight="1" outlineLevel="1" x14ac:dyDescent="0.3">
      <c r="A144" s="103">
        <v>47112</v>
      </c>
      <c r="B144" s="2" t="s">
        <v>206</v>
      </c>
      <c r="C144" s="101">
        <v>0</v>
      </c>
      <c r="D144" s="101">
        <v>0</v>
      </c>
      <c r="E144" s="101">
        <v>0</v>
      </c>
      <c r="F144" s="101">
        <v>0</v>
      </c>
      <c r="G144" s="101">
        <v>0</v>
      </c>
      <c r="H144" s="101">
        <v>0</v>
      </c>
      <c r="I144" s="101">
        <v>0</v>
      </c>
      <c r="J144" s="101">
        <v>0</v>
      </c>
      <c r="K144" s="101">
        <v>0</v>
      </c>
      <c r="L144" s="101">
        <v>0</v>
      </c>
      <c r="M144" s="101">
        <v>0</v>
      </c>
      <c r="N144" s="101">
        <v>0</v>
      </c>
      <c r="O144" s="101">
        <v>0</v>
      </c>
      <c r="P144" s="102">
        <f t="shared" si="42"/>
        <v>0</v>
      </c>
      <c r="Q144" s="101">
        <v>0</v>
      </c>
      <c r="R144" s="101">
        <v>0</v>
      </c>
      <c r="S144" s="101">
        <v>0</v>
      </c>
      <c r="T144" s="101">
        <v>0</v>
      </c>
      <c r="U144" s="101">
        <v>0</v>
      </c>
      <c r="V144" s="101">
        <v>0</v>
      </c>
      <c r="W144" s="101">
        <v>0</v>
      </c>
      <c r="X144" s="101">
        <v>0</v>
      </c>
      <c r="Y144" s="101">
        <v>0</v>
      </c>
      <c r="Z144" s="101">
        <v>0</v>
      </c>
      <c r="AA144" s="101">
        <v>0</v>
      </c>
      <c r="AB144" s="101">
        <v>0</v>
      </c>
      <c r="AC144" s="101">
        <v>0</v>
      </c>
      <c r="AD144" s="102">
        <f t="shared" si="43"/>
        <v>0</v>
      </c>
      <c r="AE144" s="101">
        <v>0</v>
      </c>
      <c r="AF144" s="101">
        <v>0</v>
      </c>
      <c r="AG144" s="101">
        <v>0</v>
      </c>
      <c r="AH144" s="101">
        <v>0</v>
      </c>
      <c r="AI144" s="101">
        <v>0</v>
      </c>
      <c r="AJ144" s="101">
        <v>0</v>
      </c>
      <c r="AK144" s="101">
        <v>0</v>
      </c>
      <c r="AL144" s="101">
        <v>0</v>
      </c>
      <c r="AM144" s="101">
        <v>0</v>
      </c>
      <c r="AN144" s="101">
        <v>0</v>
      </c>
      <c r="AO144" s="101">
        <v>0</v>
      </c>
      <c r="AP144" s="101">
        <v>0</v>
      </c>
      <c r="AQ144" s="101">
        <v>0</v>
      </c>
      <c r="AR144" s="102">
        <f t="shared" si="44"/>
        <v>0</v>
      </c>
      <c r="AS144" s="101">
        <v>0</v>
      </c>
      <c r="AT144" s="101">
        <v>0</v>
      </c>
      <c r="AU144" s="101">
        <v>0</v>
      </c>
      <c r="AV144" s="101">
        <v>0</v>
      </c>
      <c r="AW144" s="101">
        <v>0</v>
      </c>
      <c r="AX144" s="101">
        <v>0</v>
      </c>
      <c r="AY144" s="101">
        <v>0</v>
      </c>
      <c r="AZ144" s="101">
        <v>0</v>
      </c>
      <c r="BA144" s="101">
        <v>0</v>
      </c>
      <c r="BB144" s="101">
        <v>0</v>
      </c>
      <c r="BC144" s="101">
        <v>0</v>
      </c>
      <c r="BD144" s="101">
        <v>0</v>
      </c>
      <c r="BE144" s="101">
        <v>0</v>
      </c>
      <c r="BF144" s="102">
        <f t="shared" si="45"/>
        <v>0</v>
      </c>
      <c r="BG144" s="101">
        <v>0</v>
      </c>
      <c r="BH144" s="101">
        <v>0</v>
      </c>
      <c r="BI144" s="101">
        <v>0</v>
      </c>
      <c r="BJ144" s="101">
        <v>0</v>
      </c>
      <c r="BK144" s="101">
        <v>0</v>
      </c>
      <c r="BL144" s="101">
        <v>0</v>
      </c>
      <c r="BM144" s="101">
        <v>0</v>
      </c>
      <c r="BN144" s="101">
        <v>0</v>
      </c>
      <c r="BO144" s="101">
        <v>0</v>
      </c>
      <c r="BP144" s="101">
        <v>0</v>
      </c>
      <c r="BQ144" s="101">
        <v>0</v>
      </c>
      <c r="BR144" s="101">
        <v>0</v>
      </c>
      <c r="BS144" s="101">
        <v>0</v>
      </c>
      <c r="BT144" s="102">
        <f t="shared" si="46"/>
        <v>0</v>
      </c>
      <c r="BU144" s="101">
        <v>0</v>
      </c>
      <c r="BV144" s="101">
        <v>0</v>
      </c>
      <c r="BW144" s="101">
        <v>0</v>
      </c>
      <c r="BX144" s="101">
        <v>0</v>
      </c>
      <c r="BY144" s="101">
        <v>0</v>
      </c>
      <c r="BZ144" s="101">
        <v>0</v>
      </c>
      <c r="CA144" s="101">
        <v>0</v>
      </c>
      <c r="CB144" s="101">
        <v>0</v>
      </c>
      <c r="CC144" s="101">
        <v>0</v>
      </c>
      <c r="CD144" s="101">
        <v>0</v>
      </c>
      <c r="CE144" s="101">
        <v>0</v>
      </c>
      <c r="CF144" s="101">
        <v>0</v>
      </c>
      <c r="CG144" s="101">
        <v>0</v>
      </c>
      <c r="CH144" s="102">
        <f t="shared" si="47"/>
        <v>0</v>
      </c>
    </row>
    <row r="145" spans="1:86" ht="12" hidden="1" customHeight="1" outlineLevel="1" x14ac:dyDescent="0.3">
      <c r="A145" s="103">
        <v>47113</v>
      </c>
      <c r="B145" s="2" t="s">
        <v>207</v>
      </c>
      <c r="C145" s="101">
        <v>0</v>
      </c>
      <c r="D145" s="101">
        <v>0</v>
      </c>
      <c r="E145" s="101">
        <v>0</v>
      </c>
      <c r="F145" s="101">
        <v>0</v>
      </c>
      <c r="G145" s="101">
        <v>0</v>
      </c>
      <c r="H145" s="101">
        <v>1194.94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1194.94</v>
      </c>
      <c r="P145" s="102">
        <f t="shared" si="42"/>
        <v>0</v>
      </c>
      <c r="Q145" s="101">
        <v>0</v>
      </c>
      <c r="R145" s="101">
        <v>0</v>
      </c>
      <c r="S145" s="101">
        <v>0</v>
      </c>
      <c r="T145" s="101">
        <v>11407</v>
      </c>
      <c r="U145" s="101">
        <v>11407</v>
      </c>
      <c r="V145" s="101">
        <v>11407</v>
      </c>
      <c r="W145" s="101">
        <v>11407</v>
      </c>
      <c r="X145" s="101">
        <v>11407</v>
      </c>
      <c r="Y145" s="101">
        <v>11407</v>
      </c>
      <c r="Z145" s="101">
        <v>11407</v>
      </c>
      <c r="AA145" s="101">
        <v>11407</v>
      </c>
      <c r="AB145" s="101">
        <v>11407</v>
      </c>
      <c r="AC145" s="101">
        <v>102663</v>
      </c>
      <c r="AD145" s="102">
        <f t="shared" si="43"/>
        <v>0</v>
      </c>
      <c r="AE145" s="101">
        <v>0</v>
      </c>
      <c r="AF145" s="101">
        <v>0</v>
      </c>
      <c r="AG145" s="101">
        <v>0</v>
      </c>
      <c r="AH145" s="101">
        <v>11407</v>
      </c>
      <c r="AI145" s="101">
        <v>11407</v>
      </c>
      <c r="AJ145" s="101">
        <v>11407</v>
      </c>
      <c r="AK145" s="101">
        <v>11407</v>
      </c>
      <c r="AL145" s="101">
        <v>11407</v>
      </c>
      <c r="AM145" s="101">
        <v>11407</v>
      </c>
      <c r="AN145" s="101">
        <v>11407</v>
      </c>
      <c r="AO145" s="101">
        <v>11407</v>
      </c>
      <c r="AP145" s="101">
        <v>11407</v>
      </c>
      <c r="AQ145" s="101">
        <v>102663</v>
      </c>
      <c r="AR145" s="102">
        <f t="shared" si="44"/>
        <v>0</v>
      </c>
      <c r="AS145" s="101">
        <v>0</v>
      </c>
      <c r="AT145" s="101">
        <v>0</v>
      </c>
      <c r="AU145" s="101">
        <v>0</v>
      </c>
      <c r="AV145" s="101">
        <v>11407</v>
      </c>
      <c r="AW145" s="101">
        <v>11407</v>
      </c>
      <c r="AX145" s="101">
        <v>11407</v>
      </c>
      <c r="AY145" s="101">
        <v>11407</v>
      </c>
      <c r="AZ145" s="101">
        <v>11407</v>
      </c>
      <c r="BA145" s="101">
        <v>11407</v>
      </c>
      <c r="BB145" s="101">
        <v>11407</v>
      </c>
      <c r="BC145" s="101">
        <v>11407</v>
      </c>
      <c r="BD145" s="101">
        <v>11407</v>
      </c>
      <c r="BE145" s="101">
        <v>102663</v>
      </c>
      <c r="BF145" s="102">
        <f t="shared" si="45"/>
        <v>0</v>
      </c>
      <c r="BG145" s="101">
        <v>0</v>
      </c>
      <c r="BH145" s="101">
        <v>0</v>
      </c>
      <c r="BI145" s="101">
        <v>0</v>
      </c>
      <c r="BJ145" s="101">
        <v>11407</v>
      </c>
      <c r="BK145" s="101">
        <v>11407</v>
      </c>
      <c r="BL145" s="101">
        <v>11407</v>
      </c>
      <c r="BM145" s="101">
        <v>11407</v>
      </c>
      <c r="BN145" s="101">
        <v>11407</v>
      </c>
      <c r="BO145" s="101">
        <v>11407</v>
      </c>
      <c r="BP145" s="101">
        <v>11407</v>
      </c>
      <c r="BQ145" s="101">
        <v>11407</v>
      </c>
      <c r="BR145" s="101">
        <v>11407</v>
      </c>
      <c r="BS145" s="101">
        <v>102663</v>
      </c>
      <c r="BT145" s="102">
        <f t="shared" si="46"/>
        <v>0</v>
      </c>
      <c r="BU145" s="101">
        <v>0</v>
      </c>
      <c r="BV145" s="101">
        <v>0</v>
      </c>
      <c r="BW145" s="101">
        <v>0</v>
      </c>
      <c r="BX145" s="101">
        <v>11407</v>
      </c>
      <c r="BY145" s="101">
        <v>11407</v>
      </c>
      <c r="BZ145" s="101">
        <v>11407</v>
      </c>
      <c r="CA145" s="101">
        <v>11407</v>
      </c>
      <c r="CB145" s="101">
        <v>11407</v>
      </c>
      <c r="CC145" s="101">
        <v>11407</v>
      </c>
      <c r="CD145" s="101">
        <v>11407</v>
      </c>
      <c r="CE145" s="101">
        <v>11407</v>
      </c>
      <c r="CF145" s="101">
        <v>11407</v>
      </c>
      <c r="CG145" s="101">
        <v>102663</v>
      </c>
      <c r="CH145" s="102">
        <f t="shared" si="47"/>
        <v>0</v>
      </c>
    </row>
    <row r="146" spans="1:86" ht="12" hidden="1" customHeight="1" outlineLevel="1" x14ac:dyDescent="0.3">
      <c r="A146" s="103">
        <v>47114</v>
      </c>
      <c r="B146" s="2" t="s">
        <v>208</v>
      </c>
      <c r="C146" s="101">
        <v>0</v>
      </c>
      <c r="D146" s="101">
        <v>0</v>
      </c>
      <c r="E146" s="101">
        <v>0</v>
      </c>
      <c r="F146" s="101">
        <v>0</v>
      </c>
      <c r="G146" s="101">
        <v>0</v>
      </c>
      <c r="H146" s="101">
        <v>0</v>
      </c>
      <c r="I146" s="101">
        <v>0</v>
      </c>
      <c r="J146" s="101">
        <v>0</v>
      </c>
      <c r="K146" s="101">
        <v>0</v>
      </c>
      <c r="L146" s="101">
        <v>0</v>
      </c>
      <c r="M146" s="101">
        <v>0</v>
      </c>
      <c r="N146" s="101">
        <v>0</v>
      </c>
      <c r="O146" s="101">
        <v>0</v>
      </c>
      <c r="P146" s="102">
        <f t="shared" si="42"/>
        <v>0</v>
      </c>
      <c r="Q146" s="101">
        <v>0</v>
      </c>
      <c r="R146" s="101">
        <v>0</v>
      </c>
      <c r="S146" s="101">
        <v>0</v>
      </c>
      <c r="T146" s="101">
        <v>5423.1845714285701</v>
      </c>
      <c r="U146" s="101">
        <v>5423.1845714285701</v>
      </c>
      <c r="V146" s="101">
        <v>5423.1845714285701</v>
      </c>
      <c r="W146" s="101">
        <v>5423.1845714285701</v>
      </c>
      <c r="X146" s="101">
        <v>5423.1845714285701</v>
      </c>
      <c r="Y146" s="101">
        <v>5423.1845714285701</v>
      </c>
      <c r="Z146" s="101">
        <v>5423.1845714285701</v>
      </c>
      <c r="AA146" s="101">
        <v>5423.1845714285701</v>
      </c>
      <c r="AB146" s="101">
        <v>5423.1845714285701</v>
      </c>
      <c r="AC146" s="101">
        <v>48808.661142857098</v>
      </c>
      <c r="AD146" s="102">
        <f t="shared" si="43"/>
        <v>0</v>
      </c>
      <c r="AE146" s="101">
        <v>0</v>
      </c>
      <c r="AF146" s="101">
        <v>0</v>
      </c>
      <c r="AG146" s="101">
        <v>0</v>
      </c>
      <c r="AH146" s="101">
        <v>5423.1845714285701</v>
      </c>
      <c r="AI146" s="101">
        <v>5423.1845714285701</v>
      </c>
      <c r="AJ146" s="101">
        <v>5423.1845714285701</v>
      </c>
      <c r="AK146" s="101">
        <v>5423.1845714285701</v>
      </c>
      <c r="AL146" s="101">
        <v>5423.1845714285701</v>
      </c>
      <c r="AM146" s="101">
        <v>5423.1845714285701</v>
      </c>
      <c r="AN146" s="101">
        <v>5423.1845714285701</v>
      </c>
      <c r="AO146" s="101">
        <v>5423.1845714285701</v>
      </c>
      <c r="AP146" s="101">
        <v>5423.1845714285701</v>
      </c>
      <c r="AQ146" s="101">
        <v>48808.661142857098</v>
      </c>
      <c r="AR146" s="102">
        <f t="shared" si="44"/>
        <v>0</v>
      </c>
      <c r="AS146" s="101">
        <v>0</v>
      </c>
      <c r="AT146" s="101">
        <v>0</v>
      </c>
      <c r="AU146" s="101">
        <v>0</v>
      </c>
      <c r="AV146" s="101">
        <v>5423.1845714285701</v>
      </c>
      <c r="AW146" s="101">
        <v>5423.1845714285701</v>
      </c>
      <c r="AX146" s="101">
        <v>5423.1845714285701</v>
      </c>
      <c r="AY146" s="101">
        <v>5423.1845714285701</v>
      </c>
      <c r="AZ146" s="101">
        <v>5423.1845714285701</v>
      </c>
      <c r="BA146" s="101">
        <v>5423.1845714285701</v>
      </c>
      <c r="BB146" s="101">
        <v>5423.1845714285701</v>
      </c>
      <c r="BC146" s="101">
        <v>5423.1845714285701</v>
      </c>
      <c r="BD146" s="101">
        <v>5423.1845714285701</v>
      </c>
      <c r="BE146" s="101">
        <v>48808.661142857098</v>
      </c>
      <c r="BF146" s="102">
        <f t="shared" si="45"/>
        <v>0</v>
      </c>
      <c r="BG146" s="101">
        <v>0</v>
      </c>
      <c r="BH146" s="101">
        <v>0</v>
      </c>
      <c r="BI146" s="101">
        <v>0</v>
      </c>
      <c r="BJ146" s="101">
        <v>5423.1845714285701</v>
      </c>
      <c r="BK146" s="101">
        <v>5423.1845714285701</v>
      </c>
      <c r="BL146" s="101">
        <v>5423.1845714285701</v>
      </c>
      <c r="BM146" s="101">
        <v>5423.1845714285701</v>
      </c>
      <c r="BN146" s="101">
        <v>5423.1845714285701</v>
      </c>
      <c r="BO146" s="101">
        <v>5423.1845714285701</v>
      </c>
      <c r="BP146" s="101">
        <v>5423.1845714285701</v>
      </c>
      <c r="BQ146" s="101">
        <v>5423.1845714285701</v>
      </c>
      <c r="BR146" s="101">
        <v>5423.1845714285701</v>
      </c>
      <c r="BS146" s="101">
        <v>48808.661142857098</v>
      </c>
      <c r="BT146" s="102">
        <f t="shared" si="46"/>
        <v>0</v>
      </c>
      <c r="BU146" s="101">
        <v>0</v>
      </c>
      <c r="BV146" s="101">
        <v>0</v>
      </c>
      <c r="BW146" s="101">
        <v>0</v>
      </c>
      <c r="BX146" s="101">
        <v>5423.1845714285701</v>
      </c>
      <c r="BY146" s="101">
        <v>5423.1845714285701</v>
      </c>
      <c r="BZ146" s="101">
        <v>5423.1845714285701</v>
      </c>
      <c r="CA146" s="101">
        <v>5423.1845714285701</v>
      </c>
      <c r="CB146" s="101">
        <v>5423.1845714285701</v>
      </c>
      <c r="CC146" s="101">
        <v>5423.1845714285701</v>
      </c>
      <c r="CD146" s="101">
        <v>5423.1845714285701</v>
      </c>
      <c r="CE146" s="101">
        <v>5423.1845714285701</v>
      </c>
      <c r="CF146" s="101">
        <v>5423.1845714285701</v>
      </c>
      <c r="CG146" s="101">
        <v>48808.661142857098</v>
      </c>
      <c r="CH146" s="102">
        <f t="shared" si="47"/>
        <v>0</v>
      </c>
    </row>
    <row r="147" spans="1:86" ht="12" hidden="1" customHeight="1" outlineLevel="1" x14ac:dyDescent="0.3">
      <c r="A147" s="103">
        <v>47115</v>
      </c>
      <c r="B147" s="2" t="s">
        <v>209</v>
      </c>
      <c r="C147" s="101">
        <v>0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0</v>
      </c>
      <c r="L147" s="101">
        <v>0</v>
      </c>
      <c r="M147" s="101">
        <v>0</v>
      </c>
      <c r="N147" s="101">
        <v>0</v>
      </c>
      <c r="O147" s="101">
        <v>0</v>
      </c>
      <c r="P147" s="102">
        <f t="shared" si="42"/>
        <v>0</v>
      </c>
      <c r="Q147" s="101">
        <v>0</v>
      </c>
      <c r="R147" s="101">
        <v>0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0</v>
      </c>
      <c r="AA147" s="101">
        <v>0</v>
      </c>
      <c r="AB147" s="101">
        <v>0</v>
      </c>
      <c r="AC147" s="101">
        <v>0</v>
      </c>
      <c r="AD147" s="102">
        <f t="shared" si="43"/>
        <v>0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2">
        <f t="shared" si="44"/>
        <v>0</v>
      </c>
      <c r="AS147" s="101">
        <v>0</v>
      </c>
      <c r="AT147" s="101">
        <v>0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2">
        <f t="shared" si="45"/>
        <v>0</v>
      </c>
      <c r="BG147" s="101">
        <v>0</v>
      </c>
      <c r="BH147" s="101">
        <v>0</v>
      </c>
      <c r="BI147" s="101">
        <v>0</v>
      </c>
      <c r="BJ147" s="101">
        <v>0</v>
      </c>
      <c r="BK147" s="101">
        <v>0</v>
      </c>
      <c r="BL147" s="101">
        <v>0</v>
      </c>
      <c r="BM147" s="101">
        <v>0</v>
      </c>
      <c r="BN147" s="101">
        <v>0</v>
      </c>
      <c r="BO147" s="101">
        <v>0</v>
      </c>
      <c r="BP147" s="101">
        <v>0</v>
      </c>
      <c r="BQ147" s="101">
        <v>0</v>
      </c>
      <c r="BR147" s="101">
        <v>0</v>
      </c>
      <c r="BS147" s="101">
        <v>0</v>
      </c>
      <c r="BT147" s="102">
        <f t="shared" si="46"/>
        <v>0</v>
      </c>
      <c r="BU147" s="101">
        <v>0</v>
      </c>
      <c r="BV147" s="101">
        <v>0</v>
      </c>
      <c r="BW147" s="101">
        <v>0</v>
      </c>
      <c r="BX147" s="101">
        <v>0</v>
      </c>
      <c r="BY147" s="101">
        <v>0</v>
      </c>
      <c r="BZ147" s="101">
        <v>0</v>
      </c>
      <c r="CA147" s="101">
        <v>0</v>
      </c>
      <c r="CB147" s="101">
        <v>0</v>
      </c>
      <c r="CC147" s="101">
        <v>0</v>
      </c>
      <c r="CD147" s="101">
        <v>0</v>
      </c>
      <c r="CE147" s="101">
        <v>0</v>
      </c>
      <c r="CF147" s="101">
        <v>0</v>
      </c>
      <c r="CG147" s="101">
        <v>0</v>
      </c>
      <c r="CH147" s="102">
        <f t="shared" si="47"/>
        <v>0</v>
      </c>
    </row>
    <row r="148" spans="1:86" ht="12" hidden="1" customHeight="1" outlineLevel="1" x14ac:dyDescent="0.3">
      <c r="A148" s="103">
        <v>47120</v>
      </c>
      <c r="B148" s="2" t="s">
        <v>210</v>
      </c>
      <c r="C148" s="101">
        <v>0</v>
      </c>
      <c r="D148" s="101">
        <v>0</v>
      </c>
      <c r="E148" s="101">
        <v>0</v>
      </c>
      <c r="F148" s="101">
        <v>0</v>
      </c>
      <c r="G148" s="101">
        <v>0</v>
      </c>
      <c r="H148" s="101">
        <v>0</v>
      </c>
      <c r="I148" s="101">
        <v>0</v>
      </c>
      <c r="J148" s="101">
        <v>0</v>
      </c>
      <c r="K148" s="101">
        <v>0</v>
      </c>
      <c r="L148" s="101">
        <v>0</v>
      </c>
      <c r="M148" s="101">
        <v>0</v>
      </c>
      <c r="N148" s="101">
        <v>0</v>
      </c>
      <c r="O148" s="101">
        <v>0</v>
      </c>
      <c r="P148" s="102">
        <f t="shared" si="42"/>
        <v>0</v>
      </c>
      <c r="Q148" s="101">
        <v>0</v>
      </c>
      <c r="R148" s="101">
        <v>0</v>
      </c>
      <c r="S148" s="101">
        <v>0</v>
      </c>
      <c r="T148" s="101">
        <v>0</v>
      </c>
      <c r="U148" s="101">
        <v>0</v>
      </c>
      <c r="V148" s="101">
        <v>0</v>
      </c>
      <c r="W148" s="101">
        <v>0</v>
      </c>
      <c r="X148" s="101">
        <v>0</v>
      </c>
      <c r="Y148" s="101">
        <v>0</v>
      </c>
      <c r="Z148" s="101">
        <v>0</v>
      </c>
      <c r="AA148" s="101">
        <v>0</v>
      </c>
      <c r="AB148" s="101">
        <v>0</v>
      </c>
      <c r="AC148" s="101">
        <v>0</v>
      </c>
      <c r="AD148" s="102">
        <f t="shared" si="43"/>
        <v>0</v>
      </c>
      <c r="AE148" s="101">
        <v>0</v>
      </c>
      <c r="AF148" s="101">
        <v>0</v>
      </c>
      <c r="AG148" s="101">
        <v>0</v>
      </c>
      <c r="AH148" s="101">
        <v>0</v>
      </c>
      <c r="AI148" s="101">
        <v>0</v>
      </c>
      <c r="AJ148" s="101">
        <v>0</v>
      </c>
      <c r="AK148" s="101">
        <v>0</v>
      </c>
      <c r="AL148" s="101">
        <v>0</v>
      </c>
      <c r="AM148" s="101">
        <v>0</v>
      </c>
      <c r="AN148" s="101">
        <v>0</v>
      </c>
      <c r="AO148" s="101">
        <v>0</v>
      </c>
      <c r="AP148" s="101">
        <v>0</v>
      </c>
      <c r="AQ148" s="101">
        <v>0</v>
      </c>
      <c r="AR148" s="102">
        <f t="shared" si="44"/>
        <v>0</v>
      </c>
      <c r="AS148" s="101">
        <v>0</v>
      </c>
      <c r="AT148" s="101">
        <v>0</v>
      </c>
      <c r="AU148" s="101">
        <v>0</v>
      </c>
      <c r="AV148" s="101">
        <v>0</v>
      </c>
      <c r="AW148" s="101">
        <v>0</v>
      </c>
      <c r="AX148" s="101">
        <v>0</v>
      </c>
      <c r="AY148" s="101">
        <v>0</v>
      </c>
      <c r="AZ148" s="101">
        <v>0</v>
      </c>
      <c r="BA148" s="101">
        <v>0</v>
      </c>
      <c r="BB148" s="101">
        <v>0</v>
      </c>
      <c r="BC148" s="101">
        <v>0</v>
      </c>
      <c r="BD148" s="101">
        <v>0</v>
      </c>
      <c r="BE148" s="101">
        <v>0</v>
      </c>
      <c r="BF148" s="102">
        <f t="shared" si="45"/>
        <v>0</v>
      </c>
      <c r="BG148" s="101">
        <v>0</v>
      </c>
      <c r="BH148" s="101">
        <v>0</v>
      </c>
      <c r="BI148" s="101">
        <v>0</v>
      </c>
      <c r="BJ148" s="101">
        <v>0</v>
      </c>
      <c r="BK148" s="101">
        <v>0</v>
      </c>
      <c r="BL148" s="101">
        <v>0</v>
      </c>
      <c r="BM148" s="101">
        <v>0</v>
      </c>
      <c r="BN148" s="101">
        <v>0</v>
      </c>
      <c r="BO148" s="101">
        <v>0</v>
      </c>
      <c r="BP148" s="101">
        <v>0</v>
      </c>
      <c r="BQ148" s="101">
        <v>0</v>
      </c>
      <c r="BR148" s="101">
        <v>0</v>
      </c>
      <c r="BS148" s="101">
        <v>0</v>
      </c>
      <c r="BT148" s="102">
        <f t="shared" si="46"/>
        <v>0</v>
      </c>
      <c r="BU148" s="101">
        <v>0</v>
      </c>
      <c r="BV148" s="101">
        <v>0</v>
      </c>
      <c r="BW148" s="101">
        <v>0</v>
      </c>
      <c r="BX148" s="101">
        <v>0</v>
      </c>
      <c r="BY148" s="101">
        <v>0</v>
      </c>
      <c r="BZ148" s="101">
        <v>0</v>
      </c>
      <c r="CA148" s="101">
        <v>0</v>
      </c>
      <c r="CB148" s="101">
        <v>0</v>
      </c>
      <c r="CC148" s="101">
        <v>0</v>
      </c>
      <c r="CD148" s="101">
        <v>0</v>
      </c>
      <c r="CE148" s="101">
        <v>0</v>
      </c>
      <c r="CF148" s="101">
        <v>0</v>
      </c>
      <c r="CG148" s="101">
        <v>0</v>
      </c>
      <c r="CH148" s="102">
        <f t="shared" si="47"/>
        <v>0</v>
      </c>
    </row>
    <row r="149" spans="1:86" ht="12" hidden="1" customHeight="1" outlineLevel="1" x14ac:dyDescent="0.3">
      <c r="A149" s="103">
        <v>47131</v>
      </c>
      <c r="B149" s="2" t="s">
        <v>211</v>
      </c>
      <c r="C149" s="101">
        <v>0</v>
      </c>
      <c r="D149" s="101">
        <v>0</v>
      </c>
      <c r="E149" s="101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0</v>
      </c>
      <c r="K149" s="101">
        <v>0</v>
      </c>
      <c r="L149" s="101">
        <v>0</v>
      </c>
      <c r="M149" s="101">
        <v>0</v>
      </c>
      <c r="N149" s="101">
        <v>0</v>
      </c>
      <c r="O149" s="101">
        <v>0</v>
      </c>
      <c r="P149" s="102">
        <f t="shared" si="42"/>
        <v>0</v>
      </c>
      <c r="Q149" s="101">
        <v>0</v>
      </c>
      <c r="R149" s="101">
        <v>0</v>
      </c>
      <c r="S149" s="101">
        <v>0</v>
      </c>
      <c r="T149" s="101">
        <v>0</v>
      </c>
      <c r="U149" s="101">
        <v>0</v>
      </c>
      <c r="V149" s="101">
        <v>0</v>
      </c>
      <c r="W149" s="101">
        <v>0</v>
      </c>
      <c r="X149" s="101">
        <v>0</v>
      </c>
      <c r="Y149" s="101">
        <v>0</v>
      </c>
      <c r="Z149" s="101">
        <v>0</v>
      </c>
      <c r="AA149" s="101">
        <v>0</v>
      </c>
      <c r="AB149" s="101">
        <v>0</v>
      </c>
      <c r="AC149" s="101">
        <v>0</v>
      </c>
      <c r="AD149" s="102">
        <f t="shared" si="43"/>
        <v>0</v>
      </c>
      <c r="AE149" s="101">
        <v>0</v>
      </c>
      <c r="AF149" s="101">
        <v>0</v>
      </c>
      <c r="AG149" s="101">
        <v>0</v>
      </c>
      <c r="AH149" s="101">
        <v>0</v>
      </c>
      <c r="AI149" s="101">
        <v>0</v>
      </c>
      <c r="AJ149" s="101">
        <v>0</v>
      </c>
      <c r="AK149" s="101">
        <v>0</v>
      </c>
      <c r="AL149" s="101">
        <v>0</v>
      </c>
      <c r="AM149" s="101">
        <v>0</v>
      </c>
      <c r="AN149" s="101">
        <v>0</v>
      </c>
      <c r="AO149" s="101">
        <v>0</v>
      </c>
      <c r="AP149" s="101">
        <v>0</v>
      </c>
      <c r="AQ149" s="101">
        <v>0</v>
      </c>
      <c r="AR149" s="102">
        <f t="shared" si="44"/>
        <v>0</v>
      </c>
      <c r="AS149" s="101">
        <v>0</v>
      </c>
      <c r="AT149" s="101">
        <v>0</v>
      </c>
      <c r="AU149" s="101">
        <v>0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2">
        <f t="shared" si="45"/>
        <v>0</v>
      </c>
      <c r="BG149" s="101">
        <v>0</v>
      </c>
      <c r="BH149" s="101">
        <v>0</v>
      </c>
      <c r="BI149" s="101">
        <v>0</v>
      </c>
      <c r="BJ149" s="101">
        <v>0</v>
      </c>
      <c r="BK149" s="101">
        <v>0</v>
      </c>
      <c r="BL149" s="101">
        <v>0</v>
      </c>
      <c r="BM149" s="101">
        <v>0</v>
      </c>
      <c r="BN149" s="101">
        <v>0</v>
      </c>
      <c r="BO149" s="101">
        <v>0</v>
      </c>
      <c r="BP149" s="101">
        <v>0</v>
      </c>
      <c r="BQ149" s="101">
        <v>0</v>
      </c>
      <c r="BR149" s="101">
        <v>0</v>
      </c>
      <c r="BS149" s="101">
        <v>0</v>
      </c>
      <c r="BT149" s="102">
        <f t="shared" si="46"/>
        <v>0</v>
      </c>
      <c r="BU149" s="101">
        <v>0</v>
      </c>
      <c r="BV149" s="101">
        <v>0</v>
      </c>
      <c r="BW149" s="101">
        <v>0</v>
      </c>
      <c r="BX149" s="101">
        <v>0</v>
      </c>
      <c r="BY149" s="101">
        <v>0</v>
      </c>
      <c r="BZ149" s="101">
        <v>0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2">
        <f t="shared" si="47"/>
        <v>0</v>
      </c>
    </row>
    <row r="150" spans="1:86" ht="12" hidden="1" customHeight="1" outlineLevel="1" x14ac:dyDescent="0.3">
      <c r="A150" s="103">
        <v>47139</v>
      </c>
      <c r="B150" s="2" t="s">
        <v>190</v>
      </c>
      <c r="C150" s="101">
        <v>0</v>
      </c>
      <c r="D150" s="101">
        <v>0</v>
      </c>
      <c r="E150" s="101">
        <v>0</v>
      </c>
      <c r="F150" s="101">
        <v>0</v>
      </c>
      <c r="G150" s="101">
        <v>0</v>
      </c>
      <c r="H150" s="101">
        <v>0</v>
      </c>
      <c r="I150" s="101">
        <v>0</v>
      </c>
      <c r="J150" s="101">
        <v>0</v>
      </c>
      <c r="K150" s="101">
        <v>0</v>
      </c>
      <c r="L150" s="101">
        <v>0</v>
      </c>
      <c r="M150" s="101">
        <v>0</v>
      </c>
      <c r="N150" s="101">
        <v>0</v>
      </c>
      <c r="O150" s="101">
        <v>0</v>
      </c>
      <c r="P150" s="102">
        <f t="shared" si="42"/>
        <v>0</v>
      </c>
      <c r="Q150" s="101">
        <v>0</v>
      </c>
      <c r="R150" s="101">
        <v>0</v>
      </c>
      <c r="S150" s="101">
        <v>0</v>
      </c>
      <c r="T150" s="101">
        <v>0</v>
      </c>
      <c r="U150" s="101">
        <v>0</v>
      </c>
      <c r="V150" s="101">
        <v>0</v>
      </c>
      <c r="W150" s="101">
        <v>0</v>
      </c>
      <c r="X150" s="101">
        <v>0</v>
      </c>
      <c r="Y150" s="101">
        <v>0</v>
      </c>
      <c r="Z150" s="101">
        <v>0</v>
      </c>
      <c r="AA150" s="101">
        <v>0</v>
      </c>
      <c r="AB150" s="101">
        <v>0</v>
      </c>
      <c r="AC150" s="101">
        <v>0</v>
      </c>
      <c r="AD150" s="102">
        <f t="shared" si="43"/>
        <v>0</v>
      </c>
      <c r="AE150" s="101">
        <v>0</v>
      </c>
      <c r="AF150" s="101">
        <v>0</v>
      </c>
      <c r="AG150" s="101">
        <v>0</v>
      </c>
      <c r="AH150" s="101">
        <v>0</v>
      </c>
      <c r="AI150" s="101">
        <v>0</v>
      </c>
      <c r="AJ150" s="101">
        <v>0</v>
      </c>
      <c r="AK150" s="101">
        <v>0</v>
      </c>
      <c r="AL150" s="101">
        <v>0</v>
      </c>
      <c r="AM150" s="101">
        <v>0</v>
      </c>
      <c r="AN150" s="101">
        <v>0</v>
      </c>
      <c r="AO150" s="101">
        <v>0</v>
      </c>
      <c r="AP150" s="101">
        <v>0</v>
      </c>
      <c r="AQ150" s="101">
        <v>0</v>
      </c>
      <c r="AR150" s="102">
        <f t="shared" si="44"/>
        <v>0</v>
      </c>
      <c r="AS150" s="101">
        <v>0</v>
      </c>
      <c r="AT150" s="101">
        <v>0</v>
      </c>
      <c r="AU150" s="101">
        <v>0</v>
      </c>
      <c r="AV150" s="101">
        <v>0</v>
      </c>
      <c r="AW150" s="101">
        <v>0</v>
      </c>
      <c r="AX150" s="101">
        <v>0</v>
      </c>
      <c r="AY150" s="101">
        <v>0</v>
      </c>
      <c r="AZ150" s="101">
        <v>0</v>
      </c>
      <c r="BA150" s="101">
        <v>0</v>
      </c>
      <c r="BB150" s="101">
        <v>0</v>
      </c>
      <c r="BC150" s="101">
        <v>0</v>
      </c>
      <c r="BD150" s="101">
        <v>0</v>
      </c>
      <c r="BE150" s="101">
        <v>0</v>
      </c>
      <c r="BF150" s="102">
        <f t="shared" si="45"/>
        <v>0</v>
      </c>
      <c r="BG150" s="101">
        <v>0</v>
      </c>
      <c r="BH150" s="101">
        <v>0</v>
      </c>
      <c r="BI150" s="101">
        <v>0</v>
      </c>
      <c r="BJ150" s="101">
        <v>0</v>
      </c>
      <c r="BK150" s="101">
        <v>0</v>
      </c>
      <c r="BL150" s="101">
        <v>0</v>
      </c>
      <c r="BM150" s="101">
        <v>0</v>
      </c>
      <c r="BN150" s="101">
        <v>0</v>
      </c>
      <c r="BO150" s="101">
        <v>0</v>
      </c>
      <c r="BP150" s="101">
        <v>0</v>
      </c>
      <c r="BQ150" s="101">
        <v>0</v>
      </c>
      <c r="BR150" s="101">
        <v>0</v>
      </c>
      <c r="BS150" s="101">
        <v>0</v>
      </c>
      <c r="BT150" s="102">
        <f t="shared" si="46"/>
        <v>0</v>
      </c>
      <c r="BU150" s="101">
        <v>0</v>
      </c>
      <c r="BV150" s="101">
        <v>0</v>
      </c>
      <c r="BW150" s="101">
        <v>0</v>
      </c>
      <c r="BX150" s="101">
        <v>0</v>
      </c>
      <c r="BY150" s="101">
        <v>0</v>
      </c>
      <c r="BZ150" s="101">
        <v>0</v>
      </c>
      <c r="CA150" s="101">
        <v>0</v>
      </c>
      <c r="CB150" s="101">
        <v>0</v>
      </c>
      <c r="CC150" s="101">
        <v>0</v>
      </c>
      <c r="CD150" s="101">
        <v>0</v>
      </c>
      <c r="CE150" s="101">
        <v>0</v>
      </c>
      <c r="CF150" s="101">
        <v>0</v>
      </c>
      <c r="CG150" s="101">
        <v>0</v>
      </c>
      <c r="CH150" s="102">
        <f t="shared" si="47"/>
        <v>0</v>
      </c>
    </row>
    <row r="151" spans="1:86" ht="12" hidden="1" customHeight="1" outlineLevel="1" x14ac:dyDescent="0.3">
      <c r="A151" s="103">
        <v>47141</v>
      </c>
      <c r="B151" s="2" t="s">
        <v>212</v>
      </c>
      <c r="C151" s="101">
        <v>0</v>
      </c>
      <c r="D151" s="101">
        <v>0</v>
      </c>
      <c r="E151" s="101">
        <v>0</v>
      </c>
      <c r="F151" s="101">
        <v>0</v>
      </c>
      <c r="G151" s="101">
        <v>25515</v>
      </c>
      <c r="H151" s="101">
        <v>0</v>
      </c>
      <c r="I151" s="101">
        <v>0</v>
      </c>
      <c r="J151" s="101">
        <v>76544.999999999898</v>
      </c>
      <c r="K151" s="101">
        <v>0</v>
      </c>
      <c r="L151" s="101">
        <v>0</v>
      </c>
      <c r="M151" s="101">
        <v>0</v>
      </c>
      <c r="N151" s="101">
        <v>0</v>
      </c>
      <c r="O151" s="101">
        <v>102060</v>
      </c>
      <c r="P151" s="102">
        <f t="shared" si="42"/>
        <v>0</v>
      </c>
      <c r="Q151" s="101">
        <v>0</v>
      </c>
      <c r="R151" s="101">
        <v>0</v>
      </c>
      <c r="S151" s="101">
        <v>25515</v>
      </c>
      <c r="T151" s="101">
        <v>0</v>
      </c>
      <c r="U151" s="101">
        <v>0</v>
      </c>
      <c r="V151" s="101">
        <v>25515</v>
      </c>
      <c r="W151" s="101">
        <v>0</v>
      </c>
      <c r="X151" s="101">
        <v>0</v>
      </c>
      <c r="Y151" s="101">
        <v>25515</v>
      </c>
      <c r="Z151" s="101">
        <v>0</v>
      </c>
      <c r="AA151" s="101">
        <v>0</v>
      </c>
      <c r="AB151" s="101">
        <v>25515</v>
      </c>
      <c r="AC151" s="101">
        <v>102060</v>
      </c>
      <c r="AD151" s="102">
        <f t="shared" si="43"/>
        <v>0</v>
      </c>
      <c r="AE151" s="101">
        <v>0</v>
      </c>
      <c r="AF151" s="101">
        <v>0</v>
      </c>
      <c r="AG151" s="101">
        <v>25515</v>
      </c>
      <c r="AH151" s="101">
        <v>0</v>
      </c>
      <c r="AI151" s="101">
        <v>0</v>
      </c>
      <c r="AJ151" s="101">
        <v>25515</v>
      </c>
      <c r="AK151" s="101">
        <v>0</v>
      </c>
      <c r="AL151" s="101">
        <v>0</v>
      </c>
      <c r="AM151" s="101">
        <v>25515</v>
      </c>
      <c r="AN151" s="101">
        <v>0</v>
      </c>
      <c r="AO151" s="101">
        <v>0</v>
      </c>
      <c r="AP151" s="101">
        <v>25515</v>
      </c>
      <c r="AQ151" s="101">
        <v>102060</v>
      </c>
      <c r="AR151" s="102">
        <f t="shared" si="44"/>
        <v>0</v>
      </c>
      <c r="AS151" s="101">
        <v>0</v>
      </c>
      <c r="AT151" s="101">
        <v>0</v>
      </c>
      <c r="AU151" s="101">
        <v>25515</v>
      </c>
      <c r="AV151" s="101">
        <v>0</v>
      </c>
      <c r="AW151" s="101">
        <v>0</v>
      </c>
      <c r="AX151" s="101">
        <v>25515</v>
      </c>
      <c r="AY151" s="101">
        <v>0</v>
      </c>
      <c r="AZ151" s="101">
        <v>0</v>
      </c>
      <c r="BA151" s="101">
        <v>25515</v>
      </c>
      <c r="BB151" s="101">
        <v>0</v>
      </c>
      <c r="BC151" s="101">
        <v>0</v>
      </c>
      <c r="BD151" s="101">
        <v>25515</v>
      </c>
      <c r="BE151" s="101">
        <v>102060</v>
      </c>
      <c r="BF151" s="102">
        <f t="shared" si="45"/>
        <v>0</v>
      </c>
      <c r="BG151" s="101">
        <v>0</v>
      </c>
      <c r="BH151" s="101">
        <v>0</v>
      </c>
      <c r="BI151" s="101">
        <v>25515</v>
      </c>
      <c r="BJ151" s="101">
        <v>0</v>
      </c>
      <c r="BK151" s="101">
        <v>0</v>
      </c>
      <c r="BL151" s="101">
        <v>25515</v>
      </c>
      <c r="BM151" s="101">
        <v>0</v>
      </c>
      <c r="BN151" s="101">
        <v>0</v>
      </c>
      <c r="BO151" s="101">
        <v>25515</v>
      </c>
      <c r="BP151" s="101">
        <v>0</v>
      </c>
      <c r="BQ151" s="101">
        <v>0</v>
      </c>
      <c r="BR151" s="101">
        <v>25515</v>
      </c>
      <c r="BS151" s="101">
        <v>102060</v>
      </c>
      <c r="BT151" s="102">
        <f t="shared" si="46"/>
        <v>0</v>
      </c>
      <c r="BU151" s="101">
        <v>0</v>
      </c>
      <c r="BV151" s="101">
        <v>0</v>
      </c>
      <c r="BW151" s="101">
        <v>25515</v>
      </c>
      <c r="BX151" s="101">
        <v>0</v>
      </c>
      <c r="BY151" s="101">
        <v>0</v>
      </c>
      <c r="BZ151" s="101">
        <v>25515</v>
      </c>
      <c r="CA151" s="101">
        <v>0</v>
      </c>
      <c r="CB151" s="101">
        <v>0</v>
      </c>
      <c r="CC151" s="101">
        <v>25515</v>
      </c>
      <c r="CD151" s="101">
        <v>0</v>
      </c>
      <c r="CE151" s="101">
        <v>0</v>
      </c>
      <c r="CF151" s="101">
        <v>25515</v>
      </c>
      <c r="CG151" s="101">
        <v>102060</v>
      </c>
      <c r="CH151" s="102">
        <f t="shared" si="47"/>
        <v>0</v>
      </c>
    </row>
    <row r="152" spans="1:86" ht="12" hidden="1" customHeight="1" outlineLevel="1" x14ac:dyDescent="0.3">
      <c r="A152" s="103">
        <v>47142</v>
      </c>
      <c r="B152" s="2" t="s">
        <v>214</v>
      </c>
      <c r="C152" s="101">
        <v>0</v>
      </c>
      <c r="D152" s="101">
        <v>0</v>
      </c>
      <c r="E152" s="101">
        <v>0</v>
      </c>
      <c r="F152" s="101">
        <v>0</v>
      </c>
      <c r="G152" s="101">
        <v>0</v>
      </c>
      <c r="H152" s="101">
        <v>16832</v>
      </c>
      <c r="I152" s="101">
        <v>0</v>
      </c>
      <c r="J152" s="101">
        <v>0</v>
      </c>
      <c r="K152" s="101">
        <v>0</v>
      </c>
      <c r="L152" s="101">
        <v>0</v>
      </c>
      <c r="M152" s="101">
        <v>0</v>
      </c>
      <c r="N152" s="101">
        <v>0</v>
      </c>
      <c r="O152" s="101">
        <v>16832</v>
      </c>
      <c r="P152" s="102">
        <f t="shared" si="42"/>
        <v>0</v>
      </c>
      <c r="Q152" s="101">
        <v>0</v>
      </c>
      <c r="R152" s="101">
        <v>0</v>
      </c>
      <c r="S152" s="101">
        <v>0</v>
      </c>
      <c r="T152" s="101">
        <v>0</v>
      </c>
      <c r="U152" s="101">
        <v>0</v>
      </c>
      <c r="V152" s="101">
        <v>0</v>
      </c>
      <c r="W152" s="101">
        <v>0</v>
      </c>
      <c r="X152" s="101">
        <v>0</v>
      </c>
      <c r="Y152" s="101">
        <v>0</v>
      </c>
      <c r="Z152" s="101">
        <v>0</v>
      </c>
      <c r="AA152" s="101">
        <v>0</v>
      </c>
      <c r="AB152" s="101">
        <v>0</v>
      </c>
      <c r="AC152" s="101">
        <v>0</v>
      </c>
      <c r="AD152" s="102">
        <f t="shared" si="43"/>
        <v>0</v>
      </c>
      <c r="AE152" s="101">
        <v>0</v>
      </c>
      <c r="AF152" s="101">
        <v>0</v>
      </c>
      <c r="AG152" s="101">
        <v>0</v>
      </c>
      <c r="AH152" s="101">
        <v>0</v>
      </c>
      <c r="AI152" s="101">
        <v>0</v>
      </c>
      <c r="AJ152" s="101">
        <v>0</v>
      </c>
      <c r="AK152" s="101">
        <v>0</v>
      </c>
      <c r="AL152" s="101">
        <v>0</v>
      </c>
      <c r="AM152" s="101">
        <v>0</v>
      </c>
      <c r="AN152" s="101">
        <v>0</v>
      </c>
      <c r="AO152" s="101">
        <v>0</v>
      </c>
      <c r="AP152" s="101">
        <v>0</v>
      </c>
      <c r="AQ152" s="101">
        <v>0</v>
      </c>
      <c r="AR152" s="102">
        <f t="shared" si="44"/>
        <v>0</v>
      </c>
      <c r="AS152" s="101">
        <v>0</v>
      </c>
      <c r="AT152" s="101">
        <v>0</v>
      </c>
      <c r="AU152" s="101">
        <v>0</v>
      </c>
      <c r="AV152" s="101">
        <v>0</v>
      </c>
      <c r="AW152" s="101">
        <v>0</v>
      </c>
      <c r="AX152" s="101">
        <v>0</v>
      </c>
      <c r="AY152" s="101">
        <v>0</v>
      </c>
      <c r="AZ152" s="101">
        <v>0</v>
      </c>
      <c r="BA152" s="101">
        <v>0</v>
      </c>
      <c r="BB152" s="101">
        <v>0</v>
      </c>
      <c r="BC152" s="101">
        <v>0</v>
      </c>
      <c r="BD152" s="101">
        <v>0</v>
      </c>
      <c r="BE152" s="101">
        <v>0</v>
      </c>
      <c r="BF152" s="102">
        <f t="shared" si="45"/>
        <v>0</v>
      </c>
      <c r="BG152" s="101">
        <v>0</v>
      </c>
      <c r="BH152" s="101">
        <v>0</v>
      </c>
      <c r="BI152" s="101">
        <v>0</v>
      </c>
      <c r="BJ152" s="101">
        <v>0</v>
      </c>
      <c r="BK152" s="101">
        <v>0</v>
      </c>
      <c r="BL152" s="101">
        <v>0</v>
      </c>
      <c r="BM152" s="101">
        <v>0</v>
      </c>
      <c r="BN152" s="101">
        <v>0</v>
      </c>
      <c r="BO152" s="101">
        <v>0</v>
      </c>
      <c r="BP152" s="101">
        <v>0</v>
      </c>
      <c r="BQ152" s="101">
        <v>0</v>
      </c>
      <c r="BR152" s="101">
        <v>0</v>
      </c>
      <c r="BS152" s="101">
        <v>0</v>
      </c>
      <c r="BT152" s="102">
        <f t="shared" si="46"/>
        <v>0</v>
      </c>
      <c r="BU152" s="101">
        <v>0</v>
      </c>
      <c r="BV152" s="101">
        <v>0</v>
      </c>
      <c r="BW152" s="101">
        <v>0</v>
      </c>
      <c r="BX152" s="101">
        <v>0</v>
      </c>
      <c r="BY152" s="101">
        <v>0</v>
      </c>
      <c r="BZ152" s="101">
        <v>0</v>
      </c>
      <c r="CA152" s="101">
        <v>0</v>
      </c>
      <c r="CB152" s="101">
        <v>0</v>
      </c>
      <c r="CC152" s="101">
        <v>0</v>
      </c>
      <c r="CD152" s="101">
        <v>0</v>
      </c>
      <c r="CE152" s="101">
        <v>0</v>
      </c>
      <c r="CF152" s="101">
        <v>0</v>
      </c>
      <c r="CG152" s="101">
        <v>0</v>
      </c>
      <c r="CH152" s="102">
        <f t="shared" si="47"/>
        <v>0</v>
      </c>
    </row>
    <row r="153" spans="1:86" ht="12" hidden="1" customHeight="1" outlineLevel="1" x14ac:dyDescent="0.3">
      <c r="A153" s="103">
        <v>47143</v>
      </c>
      <c r="B153" s="2" t="s">
        <v>215</v>
      </c>
      <c r="C153" s="101">
        <v>0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23646.84</v>
      </c>
      <c r="L153" s="101">
        <v>0</v>
      </c>
      <c r="M153" s="101">
        <v>0</v>
      </c>
      <c r="N153" s="101">
        <v>25335.9</v>
      </c>
      <c r="O153" s="101">
        <v>48982.74</v>
      </c>
      <c r="P153" s="102">
        <f t="shared" si="42"/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0</v>
      </c>
      <c r="Z153" s="101">
        <v>0</v>
      </c>
      <c r="AA153" s="101">
        <v>0</v>
      </c>
      <c r="AB153" s="101">
        <v>47293.68</v>
      </c>
      <c r="AC153" s="101">
        <v>47293.68</v>
      </c>
      <c r="AD153" s="102">
        <f t="shared" si="43"/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0</v>
      </c>
      <c r="AK153" s="101">
        <v>0</v>
      </c>
      <c r="AL153" s="101">
        <v>0</v>
      </c>
      <c r="AM153" s="101">
        <v>0</v>
      </c>
      <c r="AN153" s="101">
        <v>0</v>
      </c>
      <c r="AO153" s="101">
        <v>0</v>
      </c>
      <c r="AP153" s="101">
        <v>47293.68</v>
      </c>
      <c r="AQ153" s="101">
        <v>47293.68</v>
      </c>
      <c r="AR153" s="102">
        <f t="shared" si="44"/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47293.68</v>
      </c>
      <c r="BE153" s="101">
        <v>47293.68</v>
      </c>
      <c r="BF153" s="102">
        <f t="shared" si="45"/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  <c r="BL153" s="101">
        <v>0</v>
      </c>
      <c r="BM153" s="101">
        <v>0</v>
      </c>
      <c r="BN153" s="101">
        <v>0</v>
      </c>
      <c r="BO153" s="101">
        <v>0</v>
      </c>
      <c r="BP153" s="101">
        <v>0</v>
      </c>
      <c r="BQ153" s="101">
        <v>0</v>
      </c>
      <c r="BR153" s="101">
        <v>47293.68</v>
      </c>
      <c r="BS153" s="101">
        <v>47293.68</v>
      </c>
      <c r="BT153" s="102">
        <f t="shared" si="46"/>
        <v>0</v>
      </c>
      <c r="BU153" s="101">
        <v>0</v>
      </c>
      <c r="BV153" s="101">
        <v>0</v>
      </c>
      <c r="BW153" s="101">
        <v>0</v>
      </c>
      <c r="BX153" s="101">
        <v>0</v>
      </c>
      <c r="BY153" s="101">
        <v>0</v>
      </c>
      <c r="BZ153" s="101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47293.68</v>
      </c>
      <c r="CG153" s="101">
        <v>47293.68</v>
      </c>
      <c r="CH153" s="102">
        <f t="shared" si="47"/>
        <v>0</v>
      </c>
    </row>
    <row r="154" spans="1:86" ht="12" hidden="1" customHeight="1" outlineLevel="1" x14ac:dyDescent="0.3">
      <c r="A154" s="103">
        <v>47144</v>
      </c>
      <c r="B154" s="2" t="s">
        <v>217</v>
      </c>
      <c r="C154" s="101">
        <v>0</v>
      </c>
      <c r="D154" s="101">
        <v>0</v>
      </c>
      <c r="E154" s="101">
        <v>0</v>
      </c>
      <c r="F154" s="101">
        <v>0</v>
      </c>
      <c r="G154" s="101">
        <v>0</v>
      </c>
      <c r="H154" s="101">
        <v>0</v>
      </c>
      <c r="I154" s="101">
        <v>0</v>
      </c>
      <c r="J154" s="101">
        <v>0</v>
      </c>
      <c r="K154" s="101">
        <v>0</v>
      </c>
      <c r="L154" s="101">
        <v>0</v>
      </c>
      <c r="M154" s="101">
        <v>0</v>
      </c>
      <c r="N154" s="101">
        <v>0</v>
      </c>
      <c r="O154" s="101">
        <v>0</v>
      </c>
      <c r="P154" s="102">
        <f t="shared" si="42"/>
        <v>0</v>
      </c>
      <c r="Q154" s="101">
        <v>0</v>
      </c>
      <c r="R154" s="101">
        <v>0</v>
      </c>
      <c r="S154" s="101">
        <v>0</v>
      </c>
      <c r="T154" s="101">
        <v>0</v>
      </c>
      <c r="U154" s="101">
        <v>0</v>
      </c>
      <c r="V154" s="101">
        <v>0</v>
      </c>
      <c r="W154" s="101">
        <v>0</v>
      </c>
      <c r="X154" s="101">
        <v>0</v>
      </c>
      <c r="Y154" s="101">
        <v>0</v>
      </c>
      <c r="Z154" s="101">
        <v>0</v>
      </c>
      <c r="AA154" s="101">
        <v>0</v>
      </c>
      <c r="AB154" s="101">
        <v>0</v>
      </c>
      <c r="AC154" s="101">
        <v>0</v>
      </c>
      <c r="AD154" s="102">
        <f t="shared" si="43"/>
        <v>0</v>
      </c>
      <c r="AE154" s="101">
        <v>0</v>
      </c>
      <c r="AF154" s="101">
        <v>0</v>
      </c>
      <c r="AG154" s="101">
        <v>0</v>
      </c>
      <c r="AH154" s="101">
        <v>0</v>
      </c>
      <c r="AI154" s="101">
        <v>0</v>
      </c>
      <c r="AJ154" s="101">
        <v>0</v>
      </c>
      <c r="AK154" s="101">
        <v>0</v>
      </c>
      <c r="AL154" s="101">
        <v>0</v>
      </c>
      <c r="AM154" s="101">
        <v>0</v>
      </c>
      <c r="AN154" s="101">
        <v>0</v>
      </c>
      <c r="AO154" s="101">
        <v>0</v>
      </c>
      <c r="AP154" s="101">
        <v>0</v>
      </c>
      <c r="AQ154" s="101">
        <v>0</v>
      </c>
      <c r="AR154" s="102">
        <f t="shared" si="44"/>
        <v>0</v>
      </c>
      <c r="AS154" s="101">
        <v>0</v>
      </c>
      <c r="AT154" s="101">
        <v>0</v>
      </c>
      <c r="AU154" s="101">
        <v>0</v>
      </c>
      <c r="AV154" s="101">
        <v>0</v>
      </c>
      <c r="AW154" s="101">
        <v>0</v>
      </c>
      <c r="AX154" s="101">
        <v>0</v>
      </c>
      <c r="AY154" s="101">
        <v>0</v>
      </c>
      <c r="AZ154" s="101">
        <v>0</v>
      </c>
      <c r="BA154" s="101">
        <v>0</v>
      </c>
      <c r="BB154" s="101">
        <v>0</v>
      </c>
      <c r="BC154" s="101">
        <v>0</v>
      </c>
      <c r="BD154" s="101">
        <v>0</v>
      </c>
      <c r="BE154" s="101">
        <v>0</v>
      </c>
      <c r="BF154" s="102">
        <f t="shared" si="45"/>
        <v>0</v>
      </c>
      <c r="BG154" s="101">
        <v>0</v>
      </c>
      <c r="BH154" s="101">
        <v>0</v>
      </c>
      <c r="BI154" s="101">
        <v>0</v>
      </c>
      <c r="BJ154" s="101">
        <v>0</v>
      </c>
      <c r="BK154" s="101">
        <v>0</v>
      </c>
      <c r="BL154" s="101">
        <v>0</v>
      </c>
      <c r="BM154" s="101">
        <v>0</v>
      </c>
      <c r="BN154" s="101">
        <v>0</v>
      </c>
      <c r="BO154" s="101">
        <v>0</v>
      </c>
      <c r="BP154" s="101">
        <v>0</v>
      </c>
      <c r="BQ154" s="101">
        <v>0</v>
      </c>
      <c r="BR154" s="101">
        <v>0</v>
      </c>
      <c r="BS154" s="101">
        <v>0</v>
      </c>
      <c r="BT154" s="102">
        <f t="shared" si="46"/>
        <v>0</v>
      </c>
      <c r="BU154" s="101">
        <v>0</v>
      </c>
      <c r="BV154" s="101">
        <v>0</v>
      </c>
      <c r="BW154" s="101">
        <v>0</v>
      </c>
      <c r="BX154" s="101">
        <v>0</v>
      </c>
      <c r="BY154" s="101">
        <v>0</v>
      </c>
      <c r="BZ154" s="101">
        <v>0</v>
      </c>
      <c r="CA154" s="101">
        <v>0</v>
      </c>
      <c r="CB154" s="101">
        <v>0</v>
      </c>
      <c r="CC154" s="101">
        <v>0</v>
      </c>
      <c r="CD154" s="101">
        <v>0</v>
      </c>
      <c r="CE154" s="101">
        <v>0</v>
      </c>
      <c r="CF154" s="101">
        <v>0</v>
      </c>
      <c r="CG154" s="101">
        <v>0</v>
      </c>
      <c r="CH154" s="102">
        <f t="shared" si="47"/>
        <v>0</v>
      </c>
    </row>
    <row r="155" spans="1:86" ht="12" hidden="1" customHeight="1" outlineLevel="1" x14ac:dyDescent="0.3">
      <c r="A155" s="103">
        <v>47145</v>
      </c>
      <c r="B155" s="2" t="s">
        <v>218</v>
      </c>
      <c r="C155" s="101">
        <v>0</v>
      </c>
      <c r="D155" s="101">
        <v>0</v>
      </c>
      <c r="E155" s="101">
        <v>0</v>
      </c>
      <c r="F155" s="101">
        <v>0</v>
      </c>
      <c r="G155" s="101">
        <v>0</v>
      </c>
      <c r="H155" s="101">
        <v>0</v>
      </c>
      <c r="I155" s="101">
        <v>0</v>
      </c>
      <c r="J155" s="101">
        <v>0</v>
      </c>
      <c r="K155" s="101">
        <v>0</v>
      </c>
      <c r="L155" s="101">
        <v>0</v>
      </c>
      <c r="M155" s="101">
        <v>0</v>
      </c>
      <c r="N155" s="101">
        <v>0</v>
      </c>
      <c r="O155" s="101">
        <v>0</v>
      </c>
      <c r="P155" s="102">
        <f t="shared" si="42"/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0</v>
      </c>
      <c r="W155" s="101">
        <v>0</v>
      </c>
      <c r="X155" s="101">
        <v>0</v>
      </c>
      <c r="Y155" s="101">
        <v>0</v>
      </c>
      <c r="Z155" s="101">
        <v>0</v>
      </c>
      <c r="AA155" s="101">
        <v>0</v>
      </c>
      <c r="AB155" s="101">
        <v>0</v>
      </c>
      <c r="AC155" s="101">
        <v>0</v>
      </c>
      <c r="AD155" s="102">
        <f t="shared" si="43"/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2">
        <f t="shared" si="44"/>
        <v>0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2">
        <f t="shared" si="45"/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  <c r="BL155" s="101">
        <v>0</v>
      </c>
      <c r="BM155" s="101">
        <v>0</v>
      </c>
      <c r="BN155" s="101">
        <v>0</v>
      </c>
      <c r="BO155" s="101">
        <v>0</v>
      </c>
      <c r="BP155" s="101">
        <v>0</v>
      </c>
      <c r="BQ155" s="101">
        <v>0</v>
      </c>
      <c r="BR155" s="101">
        <v>0</v>
      </c>
      <c r="BS155" s="101">
        <v>0</v>
      </c>
      <c r="BT155" s="102">
        <f t="shared" si="46"/>
        <v>0</v>
      </c>
      <c r="BU155" s="101">
        <v>0</v>
      </c>
      <c r="BV155" s="101">
        <v>0</v>
      </c>
      <c r="BW155" s="101">
        <v>0</v>
      </c>
      <c r="BX155" s="101">
        <v>0</v>
      </c>
      <c r="BY155" s="101">
        <v>0</v>
      </c>
      <c r="BZ155" s="101">
        <v>0</v>
      </c>
      <c r="CA155" s="101">
        <v>0</v>
      </c>
      <c r="CB155" s="101">
        <v>0</v>
      </c>
      <c r="CC155" s="101">
        <v>0</v>
      </c>
      <c r="CD155" s="101">
        <v>0</v>
      </c>
      <c r="CE155" s="101">
        <v>0</v>
      </c>
      <c r="CF155" s="101">
        <v>0</v>
      </c>
      <c r="CG155" s="101">
        <v>0</v>
      </c>
      <c r="CH155" s="102">
        <f t="shared" si="47"/>
        <v>0</v>
      </c>
    </row>
    <row r="156" spans="1:86" ht="12" hidden="1" customHeight="1" outlineLevel="1" x14ac:dyDescent="0.3">
      <c r="A156" s="103">
        <v>47146</v>
      </c>
      <c r="B156" s="2" t="s">
        <v>219</v>
      </c>
      <c r="C156" s="101">
        <v>0</v>
      </c>
      <c r="D156" s="101">
        <v>0</v>
      </c>
      <c r="E156" s="101">
        <v>0</v>
      </c>
      <c r="F156" s="101">
        <v>0</v>
      </c>
      <c r="G156" s="101">
        <v>0</v>
      </c>
      <c r="H156" s="101">
        <v>0</v>
      </c>
      <c r="I156" s="101">
        <v>0</v>
      </c>
      <c r="J156" s="101">
        <v>0</v>
      </c>
      <c r="K156" s="101">
        <v>0</v>
      </c>
      <c r="L156" s="101">
        <v>0</v>
      </c>
      <c r="M156" s="101">
        <v>0</v>
      </c>
      <c r="N156" s="101">
        <v>0</v>
      </c>
      <c r="O156" s="101">
        <v>0</v>
      </c>
      <c r="P156" s="102">
        <f t="shared" si="42"/>
        <v>0</v>
      </c>
      <c r="Q156" s="101">
        <v>0</v>
      </c>
      <c r="R156" s="101">
        <v>0</v>
      </c>
      <c r="S156" s="101">
        <v>0</v>
      </c>
      <c r="T156" s="101">
        <v>0</v>
      </c>
      <c r="U156" s="101">
        <v>0</v>
      </c>
      <c r="V156" s="101">
        <v>0</v>
      </c>
      <c r="W156" s="101">
        <v>0</v>
      </c>
      <c r="X156" s="101">
        <v>0</v>
      </c>
      <c r="Y156" s="101">
        <v>0</v>
      </c>
      <c r="Z156" s="101">
        <v>0</v>
      </c>
      <c r="AA156" s="101">
        <v>0</v>
      </c>
      <c r="AB156" s="101">
        <v>0</v>
      </c>
      <c r="AC156" s="101">
        <v>0</v>
      </c>
      <c r="AD156" s="102">
        <f t="shared" si="43"/>
        <v>0</v>
      </c>
      <c r="AE156" s="101">
        <v>0</v>
      </c>
      <c r="AF156" s="101">
        <v>0</v>
      </c>
      <c r="AG156" s="101">
        <v>0</v>
      </c>
      <c r="AH156" s="101">
        <v>0</v>
      </c>
      <c r="AI156" s="101">
        <v>0</v>
      </c>
      <c r="AJ156" s="101">
        <v>0</v>
      </c>
      <c r="AK156" s="101">
        <v>0</v>
      </c>
      <c r="AL156" s="101">
        <v>0</v>
      </c>
      <c r="AM156" s="101">
        <v>0</v>
      </c>
      <c r="AN156" s="101">
        <v>0</v>
      </c>
      <c r="AO156" s="101">
        <v>0</v>
      </c>
      <c r="AP156" s="101">
        <v>0</v>
      </c>
      <c r="AQ156" s="101">
        <v>0</v>
      </c>
      <c r="AR156" s="102">
        <f t="shared" si="44"/>
        <v>0</v>
      </c>
      <c r="AS156" s="101">
        <v>0</v>
      </c>
      <c r="AT156" s="101">
        <v>0</v>
      </c>
      <c r="AU156" s="101">
        <v>0</v>
      </c>
      <c r="AV156" s="101">
        <v>0</v>
      </c>
      <c r="AW156" s="101">
        <v>0</v>
      </c>
      <c r="AX156" s="101">
        <v>0</v>
      </c>
      <c r="AY156" s="101">
        <v>0</v>
      </c>
      <c r="AZ156" s="101">
        <v>0</v>
      </c>
      <c r="BA156" s="101">
        <v>0</v>
      </c>
      <c r="BB156" s="101">
        <v>0</v>
      </c>
      <c r="BC156" s="101">
        <v>0</v>
      </c>
      <c r="BD156" s="101">
        <v>0</v>
      </c>
      <c r="BE156" s="101">
        <v>0</v>
      </c>
      <c r="BF156" s="102">
        <f t="shared" si="45"/>
        <v>0</v>
      </c>
      <c r="BG156" s="101">
        <v>0</v>
      </c>
      <c r="BH156" s="101">
        <v>0</v>
      </c>
      <c r="BI156" s="101">
        <v>0</v>
      </c>
      <c r="BJ156" s="101">
        <v>0</v>
      </c>
      <c r="BK156" s="101">
        <v>0</v>
      </c>
      <c r="BL156" s="101">
        <v>0</v>
      </c>
      <c r="BM156" s="101">
        <v>0</v>
      </c>
      <c r="BN156" s="101">
        <v>0</v>
      </c>
      <c r="BO156" s="101">
        <v>0</v>
      </c>
      <c r="BP156" s="101">
        <v>0</v>
      </c>
      <c r="BQ156" s="101">
        <v>0</v>
      </c>
      <c r="BR156" s="101">
        <v>0</v>
      </c>
      <c r="BS156" s="101">
        <v>0</v>
      </c>
      <c r="BT156" s="102">
        <f t="shared" si="46"/>
        <v>0</v>
      </c>
      <c r="BU156" s="101">
        <v>0</v>
      </c>
      <c r="BV156" s="101">
        <v>0</v>
      </c>
      <c r="BW156" s="101">
        <v>0</v>
      </c>
      <c r="BX156" s="101">
        <v>0</v>
      </c>
      <c r="BY156" s="101">
        <v>0</v>
      </c>
      <c r="BZ156" s="101">
        <v>0</v>
      </c>
      <c r="CA156" s="101">
        <v>0</v>
      </c>
      <c r="CB156" s="101">
        <v>0</v>
      </c>
      <c r="CC156" s="101">
        <v>0</v>
      </c>
      <c r="CD156" s="101">
        <v>0</v>
      </c>
      <c r="CE156" s="101">
        <v>0</v>
      </c>
      <c r="CF156" s="101">
        <v>0</v>
      </c>
      <c r="CG156" s="101">
        <v>0</v>
      </c>
      <c r="CH156" s="102">
        <f t="shared" si="47"/>
        <v>0</v>
      </c>
    </row>
    <row r="157" spans="1:86" ht="12" hidden="1" customHeight="1" outlineLevel="1" x14ac:dyDescent="0.3">
      <c r="A157" s="103">
        <v>47147</v>
      </c>
      <c r="B157" s="2" t="s">
        <v>220</v>
      </c>
      <c r="C157" s="101">
        <v>0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2">
        <f t="shared" si="42"/>
        <v>0</v>
      </c>
      <c r="Q157" s="101">
        <v>0</v>
      </c>
      <c r="R157" s="101">
        <v>0</v>
      </c>
      <c r="S157" s="101">
        <v>0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0</v>
      </c>
      <c r="Z157" s="101">
        <v>0</v>
      </c>
      <c r="AA157" s="101">
        <v>0</v>
      </c>
      <c r="AB157" s="101">
        <v>0</v>
      </c>
      <c r="AC157" s="101">
        <v>0</v>
      </c>
      <c r="AD157" s="102">
        <f t="shared" si="43"/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0</v>
      </c>
      <c r="AN157" s="101">
        <v>0</v>
      </c>
      <c r="AO157" s="101">
        <v>0</v>
      </c>
      <c r="AP157" s="101">
        <v>0</v>
      </c>
      <c r="AQ157" s="101">
        <v>0</v>
      </c>
      <c r="AR157" s="102">
        <f t="shared" si="44"/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2">
        <f t="shared" si="45"/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  <c r="BL157" s="101">
        <v>0</v>
      </c>
      <c r="BM157" s="101">
        <v>0</v>
      </c>
      <c r="BN157" s="101">
        <v>0</v>
      </c>
      <c r="BO157" s="101">
        <v>0</v>
      </c>
      <c r="BP157" s="101">
        <v>0</v>
      </c>
      <c r="BQ157" s="101">
        <v>0</v>
      </c>
      <c r="BR157" s="101">
        <v>0</v>
      </c>
      <c r="BS157" s="101">
        <v>0</v>
      </c>
      <c r="BT157" s="102">
        <f t="shared" si="46"/>
        <v>0</v>
      </c>
      <c r="BU157" s="101">
        <v>0</v>
      </c>
      <c r="BV157" s="101">
        <v>0</v>
      </c>
      <c r="BW157" s="101">
        <v>0</v>
      </c>
      <c r="BX157" s="101">
        <v>0</v>
      </c>
      <c r="BY157" s="101">
        <v>0</v>
      </c>
      <c r="BZ157" s="101">
        <v>0</v>
      </c>
      <c r="CA157" s="101">
        <v>0</v>
      </c>
      <c r="CB157" s="101">
        <v>0</v>
      </c>
      <c r="CC157" s="101">
        <v>0</v>
      </c>
      <c r="CD157" s="101">
        <v>0</v>
      </c>
      <c r="CE157" s="101">
        <v>0</v>
      </c>
      <c r="CF157" s="101">
        <v>0</v>
      </c>
      <c r="CG157" s="101">
        <v>0</v>
      </c>
      <c r="CH157" s="102">
        <f t="shared" si="47"/>
        <v>0</v>
      </c>
    </row>
    <row r="158" spans="1:86" ht="12" hidden="1" customHeight="1" outlineLevel="1" x14ac:dyDescent="0.3">
      <c r="A158" s="103">
        <v>47148</v>
      </c>
      <c r="B158" s="2" t="s">
        <v>221</v>
      </c>
      <c r="C158" s="101">
        <v>0</v>
      </c>
      <c r="D158" s="101">
        <v>0</v>
      </c>
      <c r="E158" s="101">
        <v>0</v>
      </c>
      <c r="F158" s="101">
        <v>0</v>
      </c>
      <c r="G158" s="101">
        <v>0</v>
      </c>
      <c r="H158" s="101">
        <v>0</v>
      </c>
      <c r="I158" s="101">
        <v>0</v>
      </c>
      <c r="J158" s="101">
        <v>0</v>
      </c>
      <c r="K158" s="101">
        <v>0</v>
      </c>
      <c r="L158" s="101">
        <v>0</v>
      </c>
      <c r="M158" s="101">
        <v>0</v>
      </c>
      <c r="N158" s="101">
        <v>0</v>
      </c>
      <c r="O158" s="101">
        <v>0</v>
      </c>
      <c r="P158" s="102">
        <f t="shared" si="42"/>
        <v>0</v>
      </c>
      <c r="Q158" s="101">
        <v>0</v>
      </c>
      <c r="R158" s="101">
        <v>0</v>
      </c>
      <c r="S158" s="101">
        <v>0</v>
      </c>
      <c r="T158" s="101">
        <v>0</v>
      </c>
      <c r="U158" s="101">
        <v>0</v>
      </c>
      <c r="V158" s="101">
        <v>0</v>
      </c>
      <c r="W158" s="101">
        <v>0</v>
      </c>
      <c r="X158" s="101">
        <v>0</v>
      </c>
      <c r="Y158" s="101">
        <v>0</v>
      </c>
      <c r="Z158" s="101">
        <v>0</v>
      </c>
      <c r="AA158" s="101">
        <v>0</v>
      </c>
      <c r="AB158" s="101">
        <v>0</v>
      </c>
      <c r="AC158" s="101">
        <v>0</v>
      </c>
      <c r="AD158" s="102">
        <f t="shared" si="43"/>
        <v>0</v>
      </c>
      <c r="AE158" s="101">
        <v>0</v>
      </c>
      <c r="AF158" s="101">
        <v>0</v>
      </c>
      <c r="AG158" s="101">
        <v>0</v>
      </c>
      <c r="AH158" s="101">
        <v>0</v>
      </c>
      <c r="AI158" s="101">
        <v>0</v>
      </c>
      <c r="AJ158" s="101">
        <v>0</v>
      </c>
      <c r="AK158" s="101">
        <v>0</v>
      </c>
      <c r="AL158" s="101">
        <v>0</v>
      </c>
      <c r="AM158" s="101">
        <v>0</v>
      </c>
      <c r="AN158" s="101">
        <v>0</v>
      </c>
      <c r="AO158" s="101">
        <v>0</v>
      </c>
      <c r="AP158" s="101">
        <v>0</v>
      </c>
      <c r="AQ158" s="101">
        <v>0</v>
      </c>
      <c r="AR158" s="102">
        <f t="shared" si="44"/>
        <v>0</v>
      </c>
      <c r="AS158" s="101">
        <v>0</v>
      </c>
      <c r="AT158" s="101">
        <v>0</v>
      </c>
      <c r="AU158" s="101">
        <v>0</v>
      </c>
      <c r="AV158" s="101">
        <v>0</v>
      </c>
      <c r="AW158" s="101">
        <v>0</v>
      </c>
      <c r="AX158" s="101">
        <v>0</v>
      </c>
      <c r="AY158" s="101">
        <v>0</v>
      </c>
      <c r="AZ158" s="101">
        <v>0</v>
      </c>
      <c r="BA158" s="101">
        <v>0</v>
      </c>
      <c r="BB158" s="101">
        <v>0</v>
      </c>
      <c r="BC158" s="101">
        <v>0</v>
      </c>
      <c r="BD158" s="101">
        <v>0</v>
      </c>
      <c r="BE158" s="101">
        <v>0</v>
      </c>
      <c r="BF158" s="102">
        <f t="shared" si="45"/>
        <v>0</v>
      </c>
      <c r="BG158" s="101">
        <v>0</v>
      </c>
      <c r="BH158" s="101">
        <v>0</v>
      </c>
      <c r="BI158" s="101">
        <v>0</v>
      </c>
      <c r="BJ158" s="101">
        <v>0</v>
      </c>
      <c r="BK158" s="101">
        <v>0</v>
      </c>
      <c r="BL158" s="101">
        <v>0</v>
      </c>
      <c r="BM158" s="101">
        <v>0</v>
      </c>
      <c r="BN158" s="101">
        <v>0</v>
      </c>
      <c r="BO158" s="101">
        <v>0</v>
      </c>
      <c r="BP158" s="101">
        <v>0</v>
      </c>
      <c r="BQ158" s="101">
        <v>0</v>
      </c>
      <c r="BR158" s="101">
        <v>0</v>
      </c>
      <c r="BS158" s="101">
        <v>0</v>
      </c>
      <c r="BT158" s="102">
        <f t="shared" si="46"/>
        <v>0</v>
      </c>
      <c r="BU158" s="101">
        <v>0</v>
      </c>
      <c r="BV158" s="101">
        <v>0</v>
      </c>
      <c r="BW158" s="101">
        <v>0</v>
      </c>
      <c r="BX158" s="101">
        <v>0</v>
      </c>
      <c r="BY158" s="101">
        <v>0</v>
      </c>
      <c r="BZ158" s="101">
        <v>0</v>
      </c>
      <c r="CA158" s="101">
        <v>0</v>
      </c>
      <c r="CB158" s="101">
        <v>0</v>
      </c>
      <c r="CC158" s="101">
        <v>0</v>
      </c>
      <c r="CD158" s="101">
        <v>0</v>
      </c>
      <c r="CE158" s="101">
        <v>0</v>
      </c>
      <c r="CF158" s="101">
        <v>0</v>
      </c>
      <c r="CG158" s="101">
        <v>0</v>
      </c>
      <c r="CH158" s="102">
        <f t="shared" si="47"/>
        <v>0</v>
      </c>
    </row>
    <row r="159" spans="1:86" ht="12" hidden="1" customHeight="1" outlineLevel="1" x14ac:dyDescent="0.3">
      <c r="A159" s="103">
        <v>47149</v>
      </c>
      <c r="B159" s="2" t="s">
        <v>222</v>
      </c>
      <c r="C159" s="101">
        <v>0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2">
        <f t="shared" si="42"/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0</v>
      </c>
      <c r="Z159" s="101">
        <v>0</v>
      </c>
      <c r="AA159" s="101">
        <v>0</v>
      </c>
      <c r="AB159" s="101">
        <v>0</v>
      </c>
      <c r="AC159" s="101">
        <v>0</v>
      </c>
      <c r="AD159" s="102">
        <f t="shared" si="43"/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2">
        <f t="shared" si="44"/>
        <v>0</v>
      </c>
      <c r="AS159" s="101">
        <v>0</v>
      </c>
      <c r="AT159" s="101">
        <v>0</v>
      </c>
      <c r="AU159" s="101">
        <v>0</v>
      </c>
      <c r="AV159" s="101">
        <v>0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2">
        <f t="shared" si="45"/>
        <v>0</v>
      </c>
      <c r="BG159" s="101">
        <v>0</v>
      </c>
      <c r="BH159" s="101">
        <v>0</v>
      </c>
      <c r="BI159" s="101">
        <v>0</v>
      </c>
      <c r="BJ159" s="101">
        <v>0</v>
      </c>
      <c r="BK159" s="101">
        <v>0</v>
      </c>
      <c r="BL159" s="101">
        <v>0</v>
      </c>
      <c r="BM159" s="101">
        <v>0</v>
      </c>
      <c r="BN159" s="101">
        <v>0</v>
      </c>
      <c r="BO159" s="101">
        <v>0</v>
      </c>
      <c r="BP159" s="101">
        <v>0</v>
      </c>
      <c r="BQ159" s="101">
        <v>0</v>
      </c>
      <c r="BR159" s="101">
        <v>0</v>
      </c>
      <c r="BS159" s="101">
        <v>0</v>
      </c>
      <c r="BT159" s="102">
        <f t="shared" si="46"/>
        <v>0</v>
      </c>
      <c r="BU159" s="101">
        <v>0</v>
      </c>
      <c r="BV159" s="101">
        <v>0</v>
      </c>
      <c r="BW159" s="101">
        <v>0</v>
      </c>
      <c r="BX159" s="101">
        <v>0</v>
      </c>
      <c r="BY159" s="101">
        <v>0</v>
      </c>
      <c r="BZ159" s="101">
        <v>0</v>
      </c>
      <c r="CA159" s="101">
        <v>0</v>
      </c>
      <c r="CB159" s="101">
        <v>0</v>
      </c>
      <c r="CC159" s="101">
        <v>0</v>
      </c>
      <c r="CD159" s="101">
        <v>0</v>
      </c>
      <c r="CE159" s="101">
        <v>0</v>
      </c>
      <c r="CF159" s="101">
        <v>0</v>
      </c>
      <c r="CG159" s="101">
        <v>0</v>
      </c>
      <c r="CH159" s="102">
        <f t="shared" si="47"/>
        <v>0</v>
      </c>
    </row>
    <row r="160" spans="1:86" ht="12" hidden="1" customHeight="1" outlineLevel="1" x14ac:dyDescent="0.3">
      <c r="A160" s="103">
        <v>47189</v>
      </c>
      <c r="B160" s="2" t="s">
        <v>223</v>
      </c>
      <c r="C160" s="101">
        <v>0</v>
      </c>
      <c r="D160" s="101">
        <v>0</v>
      </c>
      <c r="E160" s="101">
        <v>0</v>
      </c>
      <c r="F160" s="101">
        <v>0</v>
      </c>
      <c r="G160" s="101">
        <v>0</v>
      </c>
      <c r="H160" s="101">
        <v>0</v>
      </c>
      <c r="I160" s="101">
        <v>0</v>
      </c>
      <c r="J160" s="101">
        <v>0</v>
      </c>
      <c r="K160" s="101">
        <v>0</v>
      </c>
      <c r="L160" s="101">
        <v>0</v>
      </c>
      <c r="M160" s="101">
        <v>0</v>
      </c>
      <c r="N160" s="101">
        <v>0</v>
      </c>
      <c r="O160" s="101">
        <v>0</v>
      </c>
      <c r="P160" s="102">
        <f t="shared" si="42"/>
        <v>0</v>
      </c>
      <c r="Q160" s="101">
        <v>0</v>
      </c>
      <c r="R160" s="101">
        <v>0</v>
      </c>
      <c r="S160" s="101">
        <v>0</v>
      </c>
      <c r="T160" s="101">
        <v>0</v>
      </c>
      <c r="U160" s="101">
        <v>0</v>
      </c>
      <c r="V160" s="101">
        <v>0</v>
      </c>
      <c r="W160" s="101">
        <v>0</v>
      </c>
      <c r="X160" s="101">
        <v>0</v>
      </c>
      <c r="Y160" s="101">
        <v>0</v>
      </c>
      <c r="Z160" s="101">
        <v>0</v>
      </c>
      <c r="AA160" s="101">
        <v>0</v>
      </c>
      <c r="AB160" s="101">
        <v>0</v>
      </c>
      <c r="AC160" s="101">
        <v>0</v>
      </c>
      <c r="AD160" s="102">
        <f t="shared" si="43"/>
        <v>0</v>
      </c>
      <c r="AE160" s="101">
        <v>0</v>
      </c>
      <c r="AF160" s="101">
        <v>0</v>
      </c>
      <c r="AG160" s="101">
        <v>0</v>
      </c>
      <c r="AH160" s="101">
        <v>0</v>
      </c>
      <c r="AI160" s="101">
        <v>0</v>
      </c>
      <c r="AJ160" s="101">
        <v>0</v>
      </c>
      <c r="AK160" s="101">
        <v>0</v>
      </c>
      <c r="AL160" s="101">
        <v>0</v>
      </c>
      <c r="AM160" s="101">
        <v>0</v>
      </c>
      <c r="AN160" s="101">
        <v>0</v>
      </c>
      <c r="AO160" s="101">
        <v>0</v>
      </c>
      <c r="AP160" s="101">
        <v>0</v>
      </c>
      <c r="AQ160" s="101">
        <v>0</v>
      </c>
      <c r="AR160" s="102">
        <f t="shared" si="44"/>
        <v>0</v>
      </c>
      <c r="AS160" s="101">
        <v>0</v>
      </c>
      <c r="AT160" s="101">
        <v>0</v>
      </c>
      <c r="AU160" s="101">
        <v>0</v>
      </c>
      <c r="AV160" s="101">
        <v>0</v>
      </c>
      <c r="AW160" s="101">
        <v>0</v>
      </c>
      <c r="AX160" s="101">
        <v>0</v>
      </c>
      <c r="AY160" s="101">
        <v>0</v>
      </c>
      <c r="AZ160" s="101">
        <v>0</v>
      </c>
      <c r="BA160" s="101">
        <v>0</v>
      </c>
      <c r="BB160" s="101">
        <v>0</v>
      </c>
      <c r="BC160" s="101">
        <v>0</v>
      </c>
      <c r="BD160" s="101">
        <v>0</v>
      </c>
      <c r="BE160" s="101">
        <v>0</v>
      </c>
      <c r="BF160" s="102">
        <f t="shared" si="45"/>
        <v>0</v>
      </c>
      <c r="BG160" s="101">
        <v>0</v>
      </c>
      <c r="BH160" s="101">
        <v>0</v>
      </c>
      <c r="BI160" s="101">
        <v>0</v>
      </c>
      <c r="BJ160" s="101">
        <v>0</v>
      </c>
      <c r="BK160" s="101">
        <v>0</v>
      </c>
      <c r="BL160" s="101">
        <v>0</v>
      </c>
      <c r="BM160" s="101">
        <v>0</v>
      </c>
      <c r="BN160" s="101">
        <v>0</v>
      </c>
      <c r="BO160" s="101">
        <v>0</v>
      </c>
      <c r="BP160" s="101">
        <v>0</v>
      </c>
      <c r="BQ160" s="101">
        <v>0</v>
      </c>
      <c r="BR160" s="101">
        <v>0</v>
      </c>
      <c r="BS160" s="101">
        <v>0</v>
      </c>
      <c r="BT160" s="102">
        <f t="shared" si="46"/>
        <v>0</v>
      </c>
      <c r="BU160" s="101">
        <v>0</v>
      </c>
      <c r="BV160" s="101">
        <v>0</v>
      </c>
      <c r="BW160" s="101">
        <v>0</v>
      </c>
      <c r="BX160" s="101">
        <v>0</v>
      </c>
      <c r="BY160" s="101">
        <v>0</v>
      </c>
      <c r="BZ160" s="101">
        <v>0</v>
      </c>
      <c r="CA160" s="101">
        <v>0</v>
      </c>
      <c r="CB160" s="101">
        <v>0</v>
      </c>
      <c r="CC160" s="101">
        <v>0</v>
      </c>
      <c r="CD160" s="101">
        <v>0</v>
      </c>
      <c r="CE160" s="101">
        <v>0</v>
      </c>
      <c r="CF160" s="101">
        <v>0</v>
      </c>
      <c r="CG160" s="101">
        <v>0</v>
      </c>
      <c r="CH160" s="102">
        <f t="shared" si="47"/>
        <v>0</v>
      </c>
    </row>
    <row r="161" spans="1:86" ht="12" hidden="1" customHeight="1" outlineLevel="1" x14ac:dyDescent="0.3">
      <c r="A161" s="103">
        <v>47190</v>
      </c>
      <c r="B161" s="2" t="s">
        <v>224</v>
      </c>
      <c r="C161" s="101">
        <v>0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2">
        <f t="shared" si="42"/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0</v>
      </c>
      <c r="Z161" s="101">
        <v>0</v>
      </c>
      <c r="AA161" s="101">
        <v>0</v>
      </c>
      <c r="AB161" s="101">
        <v>0</v>
      </c>
      <c r="AC161" s="101">
        <v>0</v>
      </c>
      <c r="AD161" s="102">
        <f t="shared" si="43"/>
        <v>0</v>
      </c>
      <c r="AE161" s="101">
        <v>0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0</v>
      </c>
      <c r="AM161" s="101">
        <v>0</v>
      </c>
      <c r="AN161" s="101">
        <v>0</v>
      </c>
      <c r="AO161" s="101">
        <v>0</v>
      </c>
      <c r="AP161" s="101">
        <v>0</v>
      </c>
      <c r="AQ161" s="101">
        <v>0</v>
      </c>
      <c r="AR161" s="102">
        <f t="shared" si="44"/>
        <v>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0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0</v>
      </c>
      <c r="BF161" s="102">
        <f t="shared" si="45"/>
        <v>0</v>
      </c>
      <c r="BG161" s="101">
        <v>0</v>
      </c>
      <c r="BH161" s="101">
        <v>0</v>
      </c>
      <c r="BI161" s="101">
        <v>0</v>
      </c>
      <c r="BJ161" s="101">
        <v>0</v>
      </c>
      <c r="BK161" s="101">
        <v>0</v>
      </c>
      <c r="BL161" s="101">
        <v>0</v>
      </c>
      <c r="BM161" s="101">
        <v>0</v>
      </c>
      <c r="BN161" s="101">
        <v>0</v>
      </c>
      <c r="BO161" s="101">
        <v>0</v>
      </c>
      <c r="BP161" s="101">
        <v>0</v>
      </c>
      <c r="BQ161" s="101">
        <v>0</v>
      </c>
      <c r="BR161" s="101">
        <v>0</v>
      </c>
      <c r="BS161" s="101">
        <v>0</v>
      </c>
      <c r="BT161" s="102">
        <f t="shared" si="46"/>
        <v>0</v>
      </c>
      <c r="BU161" s="101">
        <v>0</v>
      </c>
      <c r="BV161" s="101">
        <v>0</v>
      </c>
      <c r="BW161" s="101">
        <v>0</v>
      </c>
      <c r="BX161" s="101">
        <v>0</v>
      </c>
      <c r="BY161" s="101">
        <v>0</v>
      </c>
      <c r="BZ161" s="101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2">
        <f t="shared" si="47"/>
        <v>0</v>
      </c>
    </row>
    <row r="162" spans="1:86" ht="12" hidden="1" customHeight="1" outlineLevel="1" x14ac:dyDescent="0.3">
      <c r="A162" s="103">
        <v>47311</v>
      </c>
      <c r="B162" s="2" t="s">
        <v>225</v>
      </c>
      <c r="C162" s="101">
        <v>0</v>
      </c>
      <c r="D162" s="101">
        <v>0</v>
      </c>
      <c r="E162" s="101">
        <v>0</v>
      </c>
      <c r="F162" s="101">
        <v>0</v>
      </c>
      <c r="G162" s="101">
        <v>0</v>
      </c>
      <c r="H162" s="101">
        <v>0</v>
      </c>
      <c r="I162" s="101">
        <v>0</v>
      </c>
      <c r="J162" s="101">
        <v>0</v>
      </c>
      <c r="K162" s="101">
        <v>0</v>
      </c>
      <c r="L162" s="101">
        <v>0</v>
      </c>
      <c r="M162" s="101">
        <v>0</v>
      </c>
      <c r="N162" s="101">
        <v>0</v>
      </c>
      <c r="O162" s="101">
        <v>0</v>
      </c>
      <c r="P162" s="102">
        <f t="shared" si="42"/>
        <v>0</v>
      </c>
      <c r="Q162" s="101">
        <v>0</v>
      </c>
      <c r="R162" s="101">
        <v>0</v>
      </c>
      <c r="S162" s="101">
        <v>0</v>
      </c>
      <c r="T162" s="101">
        <v>0</v>
      </c>
      <c r="U162" s="101">
        <v>0</v>
      </c>
      <c r="V162" s="101">
        <v>0</v>
      </c>
      <c r="W162" s="101">
        <v>0</v>
      </c>
      <c r="X162" s="101">
        <v>0</v>
      </c>
      <c r="Y162" s="101">
        <v>0</v>
      </c>
      <c r="Z162" s="101">
        <v>0</v>
      </c>
      <c r="AA162" s="101">
        <v>0</v>
      </c>
      <c r="AB162" s="101">
        <v>0</v>
      </c>
      <c r="AC162" s="101">
        <v>0</v>
      </c>
      <c r="AD162" s="102">
        <f t="shared" si="43"/>
        <v>0</v>
      </c>
      <c r="AE162" s="101">
        <v>0</v>
      </c>
      <c r="AF162" s="101">
        <v>0</v>
      </c>
      <c r="AG162" s="101">
        <v>0</v>
      </c>
      <c r="AH162" s="101">
        <v>0</v>
      </c>
      <c r="AI162" s="101">
        <v>0</v>
      </c>
      <c r="AJ162" s="101">
        <v>0</v>
      </c>
      <c r="AK162" s="101">
        <v>0</v>
      </c>
      <c r="AL162" s="101">
        <v>0</v>
      </c>
      <c r="AM162" s="101">
        <v>0</v>
      </c>
      <c r="AN162" s="101">
        <v>0</v>
      </c>
      <c r="AO162" s="101">
        <v>0</v>
      </c>
      <c r="AP162" s="101">
        <v>0</v>
      </c>
      <c r="AQ162" s="101">
        <v>0</v>
      </c>
      <c r="AR162" s="102">
        <f t="shared" si="44"/>
        <v>0</v>
      </c>
      <c r="AS162" s="101">
        <v>0</v>
      </c>
      <c r="AT162" s="101">
        <v>0</v>
      </c>
      <c r="AU162" s="101">
        <v>0</v>
      </c>
      <c r="AV162" s="101">
        <v>0</v>
      </c>
      <c r="AW162" s="101">
        <v>0</v>
      </c>
      <c r="AX162" s="101">
        <v>0</v>
      </c>
      <c r="AY162" s="101">
        <v>0</v>
      </c>
      <c r="AZ162" s="101">
        <v>0</v>
      </c>
      <c r="BA162" s="101">
        <v>0</v>
      </c>
      <c r="BB162" s="101">
        <v>0</v>
      </c>
      <c r="BC162" s="101">
        <v>0</v>
      </c>
      <c r="BD162" s="101">
        <v>0</v>
      </c>
      <c r="BE162" s="101">
        <v>0</v>
      </c>
      <c r="BF162" s="102">
        <f t="shared" si="45"/>
        <v>0</v>
      </c>
      <c r="BG162" s="101">
        <v>0</v>
      </c>
      <c r="BH162" s="101">
        <v>0</v>
      </c>
      <c r="BI162" s="101">
        <v>0</v>
      </c>
      <c r="BJ162" s="101">
        <v>0</v>
      </c>
      <c r="BK162" s="101">
        <v>0</v>
      </c>
      <c r="BL162" s="101">
        <v>0</v>
      </c>
      <c r="BM162" s="101">
        <v>0</v>
      </c>
      <c r="BN162" s="101">
        <v>0</v>
      </c>
      <c r="BO162" s="101">
        <v>0</v>
      </c>
      <c r="BP162" s="101">
        <v>0</v>
      </c>
      <c r="BQ162" s="101">
        <v>0</v>
      </c>
      <c r="BR162" s="101">
        <v>0</v>
      </c>
      <c r="BS162" s="101">
        <v>0</v>
      </c>
      <c r="BT162" s="102">
        <f t="shared" si="46"/>
        <v>0</v>
      </c>
      <c r="BU162" s="101">
        <v>0</v>
      </c>
      <c r="BV162" s="101">
        <v>0</v>
      </c>
      <c r="BW162" s="101">
        <v>0</v>
      </c>
      <c r="BX162" s="101">
        <v>0</v>
      </c>
      <c r="BY162" s="101">
        <v>0</v>
      </c>
      <c r="BZ162" s="101">
        <v>0</v>
      </c>
      <c r="CA162" s="101">
        <v>0</v>
      </c>
      <c r="CB162" s="101">
        <v>0</v>
      </c>
      <c r="CC162" s="101">
        <v>0</v>
      </c>
      <c r="CD162" s="101">
        <v>0</v>
      </c>
      <c r="CE162" s="101">
        <v>0</v>
      </c>
      <c r="CF162" s="101">
        <v>0</v>
      </c>
      <c r="CG162" s="101">
        <v>0</v>
      </c>
      <c r="CH162" s="102">
        <f t="shared" si="47"/>
        <v>0</v>
      </c>
    </row>
    <row r="163" spans="1:86" ht="12" hidden="1" customHeight="1" outlineLevel="1" x14ac:dyDescent="0.3">
      <c r="A163" s="103">
        <v>47590</v>
      </c>
      <c r="B163" s="2" t="s">
        <v>226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0</v>
      </c>
      <c r="K163" s="101">
        <v>0</v>
      </c>
      <c r="L163" s="101">
        <v>484637.5</v>
      </c>
      <c r="M163" s="101">
        <v>0</v>
      </c>
      <c r="N163" s="101">
        <v>0</v>
      </c>
      <c r="O163" s="101">
        <v>484637.5</v>
      </c>
      <c r="P163" s="102">
        <f t="shared" si="42"/>
        <v>0</v>
      </c>
      <c r="Q163" s="101">
        <v>0</v>
      </c>
      <c r="R163" s="101">
        <v>0</v>
      </c>
      <c r="S163" s="101">
        <v>241226.25</v>
      </c>
      <c r="T163" s="101">
        <v>0</v>
      </c>
      <c r="U163" s="101">
        <v>0</v>
      </c>
      <c r="V163" s="101">
        <v>241226.25</v>
      </c>
      <c r="W163" s="101">
        <v>0</v>
      </c>
      <c r="X163" s="101">
        <v>0</v>
      </c>
      <c r="Y163" s="101">
        <v>241226.25</v>
      </c>
      <c r="Z163" s="101">
        <v>0</v>
      </c>
      <c r="AA163" s="101">
        <v>0</v>
      </c>
      <c r="AB163" s="101">
        <v>241226.25</v>
      </c>
      <c r="AC163" s="101">
        <v>964905</v>
      </c>
      <c r="AD163" s="102">
        <f t="shared" si="43"/>
        <v>0</v>
      </c>
      <c r="AE163" s="101">
        <v>0</v>
      </c>
      <c r="AF163" s="101">
        <v>0</v>
      </c>
      <c r="AG163" s="101">
        <v>102886.25</v>
      </c>
      <c r="AH163" s="101">
        <v>0</v>
      </c>
      <c r="AI163" s="101">
        <v>0</v>
      </c>
      <c r="AJ163" s="101">
        <v>102886.25</v>
      </c>
      <c r="AK163" s="101">
        <v>0</v>
      </c>
      <c r="AL163" s="101">
        <v>0</v>
      </c>
      <c r="AM163" s="101">
        <v>102886.25</v>
      </c>
      <c r="AN163" s="101">
        <v>0</v>
      </c>
      <c r="AO163" s="101">
        <v>0</v>
      </c>
      <c r="AP163" s="101">
        <v>102886.25</v>
      </c>
      <c r="AQ163" s="101">
        <v>411545</v>
      </c>
      <c r="AR163" s="102">
        <f t="shared" si="44"/>
        <v>0</v>
      </c>
      <c r="AS163" s="101">
        <v>0</v>
      </c>
      <c r="AT163" s="101">
        <v>0</v>
      </c>
      <c r="AU163" s="101">
        <v>102886.25</v>
      </c>
      <c r="AV163" s="101">
        <v>0</v>
      </c>
      <c r="AW163" s="101">
        <v>0</v>
      </c>
      <c r="AX163" s="101">
        <v>102886.25</v>
      </c>
      <c r="AY163" s="101">
        <v>0</v>
      </c>
      <c r="AZ163" s="101">
        <v>0</v>
      </c>
      <c r="BA163" s="101">
        <v>102886.25</v>
      </c>
      <c r="BB163" s="101">
        <v>0</v>
      </c>
      <c r="BC163" s="101">
        <v>0</v>
      </c>
      <c r="BD163" s="101">
        <v>102886.25</v>
      </c>
      <c r="BE163" s="101">
        <v>411545</v>
      </c>
      <c r="BF163" s="102">
        <f t="shared" si="45"/>
        <v>0</v>
      </c>
      <c r="BG163" s="101">
        <v>0</v>
      </c>
      <c r="BH163" s="101">
        <v>0</v>
      </c>
      <c r="BI163" s="101">
        <v>0</v>
      </c>
      <c r="BJ163" s="101">
        <v>0</v>
      </c>
      <c r="BK163" s="101">
        <v>0</v>
      </c>
      <c r="BL163" s="101">
        <v>0</v>
      </c>
      <c r="BM163" s="101">
        <v>0</v>
      </c>
      <c r="BN163" s="101">
        <v>0</v>
      </c>
      <c r="BO163" s="101">
        <v>0</v>
      </c>
      <c r="BP163" s="101">
        <v>0</v>
      </c>
      <c r="BQ163" s="101">
        <v>0</v>
      </c>
      <c r="BR163" s="101">
        <v>0</v>
      </c>
      <c r="BS163" s="101">
        <v>0</v>
      </c>
      <c r="BT163" s="102">
        <f t="shared" si="46"/>
        <v>0</v>
      </c>
      <c r="BU163" s="101">
        <v>0</v>
      </c>
      <c r="BV163" s="101">
        <v>0</v>
      </c>
      <c r="BW163" s="101">
        <v>0</v>
      </c>
      <c r="BX163" s="101">
        <v>0</v>
      </c>
      <c r="BY163" s="101">
        <v>0</v>
      </c>
      <c r="BZ163" s="101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2">
        <f t="shared" si="47"/>
        <v>0</v>
      </c>
    </row>
    <row r="164" spans="1:86" ht="12" hidden="1" customHeight="1" outlineLevel="1" x14ac:dyDescent="0.3">
      <c r="A164" s="103">
        <v>47600</v>
      </c>
      <c r="B164" s="2" t="s">
        <v>228</v>
      </c>
      <c r="C164" s="101">
        <v>0</v>
      </c>
      <c r="D164" s="101">
        <v>0</v>
      </c>
      <c r="E164" s="101">
        <v>0</v>
      </c>
      <c r="F164" s="101">
        <v>0</v>
      </c>
      <c r="G164" s="101">
        <v>0</v>
      </c>
      <c r="H164" s="101">
        <v>0</v>
      </c>
      <c r="I164" s="101">
        <v>0</v>
      </c>
      <c r="J164" s="101">
        <v>0</v>
      </c>
      <c r="K164" s="101">
        <v>0</v>
      </c>
      <c r="L164" s="101">
        <v>0</v>
      </c>
      <c r="M164" s="101">
        <v>0</v>
      </c>
      <c r="N164" s="101">
        <v>0</v>
      </c>
      <c r="O164" s="101">
        <v>0</v>
      </c>
      <c r="P164" s="102">
        <f t="shared" si="42"/>
        <v>0</v>
      </c>
      <c r="Q164" s="101">
        <v>0</v>
      </c>
      <c r="R164" s="101">
        <v>0</v>
      </c>
      <c r="S164" s="101">
        <v>0</v>
      </c>
      <c r="T164" s="101">
        <v>0</v>
      </c>
      <c r="U164" s="101">
        <v>0</v>
      </c>
      <c r="V164" s="101">
        <v>0</v>
      </c>
      <c r="W164" s="101">
        <v>0</v>
      </c>
      <c r="X164" s="101">
        <v>0</v>
      </c>
      <c r="Y164" s="101">
        <v>0</v>
      </c>
      <c r="Z164" s="101">
        <v>0</v>
      </c>
      <c r="AA164" s="101">
        <v>0</v>
      </c>
      <c r="AB164" s="101">
        <v>0</v>
      </c>
      <c r="AC164" s="101">
        <v>0</v>
      </c>
      <c r="AD164" s="102">
        <f t="shared" si="43"/>
        <v>0</v>
      </c>
      <c r="AE164" s="101">
        <v>0</v>
      </c>
      <c r="AF164" s="101">
        <v>0</v>
      </c>
      <c r="AG164" s="101">
        <v>0</v>
      </c>
      <c r="AH164" s="101">
        <v>0</v>
      </c>
      <c r="AI164" s="101">
        <v>0</v>
      </c>
      <c r="AJ164" s="101">
        <v>0</v>
      </c>
      <c r="AK164" s="101">
        <v>0</v>
      </c>
      <c r="AL164" s="101">
        <v>0</v>
      </c>
      <c r="AM164" s="101">
        <v>0</v>
      </c>
      <c r="AN164" s="101">
        <v>0</v>
      </c>
      <c r="AO164" s="101">
        <v>0</v>
      </c>
      <c r="AP164" s="101">
        <v>0</v>
      </c>
      <c r="AQ164" s="101">
        <v>0</v>
      </c>
      <c r="AR164" s="102">
        <f t="shared" si="44"/>
        <v>0</v>
      </c>
      <c r="AS164" s="101">
        <v>0</v>
      </c>
      <c r="AT164" s="101">
        <v>0</v>
      </c>
      <c r="AU164" s="101">
        <v>0</v>
      </c>
      <c r="AV164" s="101">
        <v>0</v>
      </c>
      <c r="AW164" s="101">
        <v>0</v>
      </c>
      <c r="AX164" s="101">
        <v>0</v>
      </c>
      <c r="AY164" s="101">
        <v>0</v>
      </c>
      <c r="AZ164" s="101">
        <v>0</v>
      </c>
      <c r="BA164" s="101">
        <v>0</v>
      </c>
      <c r="BB164" s="101">
        <v>0</v>
      </c>
      <c r="BC164" s="101">
        <v>0</v>
      </c>
      <c r="BD164" s="101">
        <v>0</v>
      </c>
      <c r="BE164" s="101">
        <v>0</v>
      </c>
      <c r="BF164" s="102">
        <f t="shared" si="45"/>
        <v>0</v>
      </c>
      <c r="BG164" s="101">
        <v>0</v>
      </c>
      <c r="BH164" s="101">
        <v>0</v>
      </c>
      <c r="BI164" s="101">
        <v>0</v>
      </c>
      <c r="BJ164" s="101">
        <v>0</v>
      </c>
      <c r="BK164" s="101">
        <v>0</v>
      </c>
      <c r="BL164" s="101">
        <v>0</v>
      </c>
      <c r="BM164" s="101">
        <v>0</v>
      </c>
      <c r="BN164" s="101">
        <v>0</v>
      </c>
      <c r="BO164" s="101">
        <v>0</v>
      </c>
      <c r="BP164" s="101">
        <v>0</v>
      </c>
      <c r="BQ164" s="101">
        <v>0</v>
      </c>
      <c r="BR164" s="101">
        <v>0</v>
      </c>
      <c r="BS164" s="101">
        <v>0</v>
      </c>
      <c r="BT164" s="102">
        <f t="shared" si="46"/>
        <v>0</v>
      </c>
      <c r="BU164" s="101">
        <v>0</v>
      </c>
      <c r="BV164" s="101">
        <v>0</v>
      </c>
      <c r="BW164" s="101">
        <v>0</v>
      </c>
      <c r="BX164" s="101">
        <v>0</v>
      </c>
      <c r="BY164" s="101">
        <v>0</v>
      </c>
      <c r="BZ164" s="101">
        <v>0</v>
      </c>
      <c r="CA164" s="101">
        <v>0</v>
      </c>
      <c r="CB164" s="101">
        <v>0</v>
      </c>
      <c r="CC164" s="101">
        <v>0</v>
      </c>
      <c r="CD164" s="101">
        <v>0</v>
      </c>
      <c r="CE164" s="101">
        <v>0</v>
      </c>
      <c r="CF164" s="101">
        <v>0</v>
      </c>
      <c r="CG164" s="101">
        <v>0</v>
      </c>
      <c r="CH164" s="102">
        <f t="shared" si="47"/>
        <v>0</v>
      </c>
    </row>
    <row r="165" spans="1:86" ht="12" hidden="1" customHeight="1" outlineLevel="1" x14ac:dyDescent="0.3">
      <c r="A165" s="103">
        <v>47630</v>
      </c>
      <c r="B165" s="2" t="s">
        <v>229</v>
      </c>
      <c r="C165" s="101">
        <v>0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0</v>
      </c>
      <c r="M165" s="101">
        <v>0</v>
      </c>
      <c r="N165" s="101">
        <v>0</v>
      </c>
      <c r="O165" s="101">
        <v>0</v>
      </c>
      <c r="P165" s="102">
        <f t="shared" si="42"/>
        <v>0</v>
      </c>
      <c r="Q165" s="101">
        <v>0</v>
      </c>
      <c r="R165" s="101">
        <v>0</v>
      </c>
      <c r="S165" s="101">
        <v>0</v>
      </c>
      <c r="T165" s="101">
        <v>0</v>
      </c>
      <c r="U165" s="101">
        <v>0</v>
      </c>
      <c r="V165" s="101">
        <v>0</v>
      </c>
      <c r="W165" s="101">
        <v>0</v>
      </c>
      <c r="X165" s="101">
        <v>0</v>
      </c>
      <c r="Y165" s="101">
        <v>0</v>
      </c>
      <c r="Z165" s="101">
        <v>0</v>
      </c>
      <c r="AA165" s="101">
        <v>0</v>
      </c>
      <c r="AB165" s="101">
        <v>0</v>
      </c>
      <c r="AC165" s="101">
        <v>0</v>
      </c>
      <c r="AD165" s="102">
        <f t="shared" si="43"/>
        <v>0</v>
      </c>
      <c r="AE165" s="101">
        <v>0</v>
      </c>
      <c r="AF165" s="101">
        <v>0</v>
      </c>
      <c r="AG165" s="101">
        <v>0</v>
      </c>
      <c r="AH165" s="101">
        <v>0</v>
      </c>
      <c r="AI165" s="101">
        <v>0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2">
        <f t="shared" si="44"/>
        <v>0</v>
      </c>
      <c r="AS165" s="101">
        <v>0</v>
      </c>
      <c r="AT165" s="101">
        <v>0</v>
      </c>
      <c r="AU165" s="101">
        <v>0</v>
      </c>
      <c r="AV165" s="101">
        <v>0</v>
      </c>
      <c r="AW165" s="101">
        <v>0</v>
      </c>
      <c r="AX165" s="101">
        <v>0</v>
      </c>
      <c r="AY165" s="101">
        <v>0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2">
        <f t="shared" si="45"/>
        <v>0</v>
      </c>
      <c r="BG165" s="101">
        <v>0</v>
      </c>
      <c r="BH165" s="101">
        <v>0</v>
      </c>
      <c r="BI165" s="101">
        <v>0</v>
      </c>
      <c r="BJ165" s="101">
        <v>0</v>
      </c>
      <c r="BK165" s="101">
        <v>0</v>
      </c>
      <c r="BL165" s="101">
        <v>0</v>
      </c>
      <c r="BM165" s="101">
        <v>0</v>
      </c>
      <c r="BN165" s="101">
        <v>0</v>
      </c>
      <c r="BO165" s="101">
        <v>0</v>
      </c>
      <c r="BP165" s="101">
        <v>0</v>
      </c>
      <c r="BQ165" s="101">
        <v>0</v>
      </c>
      <c r="BR165" s="101">
        <v>0</v>
      </c>
      <c r="BS165" s="101">
        <v>0</v>
      </c>
      <c r="BT165" s="102">
        <f t="shared" si="46"/>
        <v>0</v>
      </c>
      <c r="BU165" s="101">
        <v>0</v>
      </c>
      <c r="BV165" s="101">
        <v>0</v>
      </c>
      <c r="BW165" s="101">
        <v>0</v>
      </c>
      <c r="BX165" s="101">
        <v>0</v>
      </c>
      <c r="BY165" s="101">
        <v>0</v>
      </c>
      <c r="BZ165" s="101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2">
        <f t="shared" si="47"/>
        <v>0</v>
      </c>
    </row>
    <row r="166" spans="1:86" ht="12" hidden="1" customHeight="1" outlineLevel="1" x14ac:dyDescent="0.3">
      <c r="A166" s="103">
        <v>47640</v>
      </c>
      <c r="B166" s="2" t="s">
        <v>230</v>
      </c>
      <c r="C166" s="101">
        <v>0</v>
      </c>
      <c r="D166" s="101">
        <v>0</v>
      </c>
      <c r="E166" s="101">
        <v>0</v>
      </c>
      <c r="F166" s="101">
        <v>0</v>
      </c>
      <c r="G166" s="101">
        <v>0</v>
      </c>
      <c r="H166" s="101">
        <v>0</v>
      </c>
      <c r="I166" s="101">
        <v>0</v>
      </c>
      <c r="J166" s="101">
        <v>0</v>
      </c>
      <c r="K166" s="101">
        <v>0</v>
      </c>
      <c r="L166" s="101">
        <v>0</v>
      </c>
      <c r="M166" s="101">
        <v>0</v>
      </c>
      <c r="N166" s="101">
        <v>0</v>
      </c>
      <c r="O166" s="101">
        <v>0</v>
      </c>
      <c r="P166" s="102">
        <f t="shared" si="42"/>
        <v>0</v>
      </c>
      <c r="Q166" s="101">
        <v>0</v>
      </c>
      <c r="R166" s="101">
        <v>0</v>
      </c>
      <c r="S166" s="101">
        <v>0</v>
      </c>
      <c r="T166" s="101">
        <v>0</v>
      </c>
      <c r="U166" s="101">
        <v>0</v>
      </c>
      <c r="V166" s="101">
        <v>0</v>
      </c>
      <c r="W166" s="101">
        <v>0</v>
      </c>
      <c r="X166" s="101">
        <v>0</v>
      </c>
      <c r="Y166" s="101">
        <v>0</v>
      </c>
      <c r="Z166" s="101">
        <v>0</v>
      </c>
      <c r="AA166" s="101">
        <v>0</v>
      </c>
      <c r="AB166" s="101">
        <v>0</v>
      </c>
      <c r="AC166" s="101">
        <v>0</v>
      </c>
      <c r="AD166" s="102">
        <f t="shared" si="43"/>
        <v>0</v>
      </c>
      <c r="AE166" s="101">
        <v>0</v>
      </c>
      <c r="AF166" s="101">
        <v>0</v>
      </c>
      <c r="AG166" s="101">
        <v>0</v>
      </c>
      <c r="AH166" s="101">
        <v>0</v>
      </c>
      <c r="AI166" s="101">
        <v>0</v>
      </c>
      <c r="AJ166" s="101">
        <v>0</v>
      </c>
      <c r="AK166" s="101">
        <v>0</v>
      </c>
      <c r="AL166" s="101">
        <v>0</v>
      </c>
      <c r="AM166" s="101">
        <v>0</v>
      </c>
      <c r="AN166" s="101">
        <v>0</v>
      </c>
      <c r="AO166" s="101">
        <v>0</v>
      </c>
      <c r="AP166" s="101">
        <v>0</v>
      </c>
      <c r="AQ166" s="101">
        <v>0</v>
      </c>
      <c r="AR166" s="102">
        <f t="shared" si="44"/>
        <v>0</v>
      </c>
      <c r="AS166" s="101">
        <v>0</v>
      </c>
      <c r="AT166" s="101">
        <v>0</v>
      </c>
      <c r="AU166" s="101">
        <v>0</v>
      </c>
      <c r="AV166" s="101">
        <v>0</v>
      </c>
      <c r="AW166" s="101">
        <v>0</v>
      </c>
      <c r="AX166" s="101">
        <v>0</v>
      </c>
      <c r="AY166" s="101">
        <v>0</v>
      </c>
      <c r="AZ166" s="101">
        <v>0</v>
      </c>
      <c r="BA166" s="101">
        <v>0</v>
      </c>
      <c r="BB166" s="101">
        <v>0</v>
      </c>
      <c r="BC166" s="101">
        <v>0</v>
      </c>
      <c r="BD166" s="101">
        <v>0</v>
      </c>
      <c r="BE166" s="101">
        <v>0</v>
      </c>
      <c r="BF166" s="102">
        <f t="shared" si="45"/>
        <v>0</v>
      </c>
      <c r="BG166" s="101">
        <v>0</v>
      </c>
      <c r="BH166" s="101">
        <v>0</v>
      </c>
      <c r="BI166" s="101">
        <v>0</v>
      </c>
      <c r="BJ166" s="101">
        <v>0</v>
      </c>
      <c r="BK166" s="101">
        <v>0</v>
      </c>
      <c r="BL166" s="101">
        <v>0</v>
      </c>
      <c r="BM166" s="101">
        <v>0</v>
      </c>
      <c r="BN166" s="101">
        <v>0</v>
      </c>
      <c r="BO166" s="101">
        <v>0</v>
      </c>
      <c r="BP166" s="101">
        <v>0</v>
      </c>
      <c r="BQ166" s="101">
        <v>0</v>
      </c>
      <c r="BR166" s="101">
        <v>0</v>
      </c>
      <c r="BS166" s="101">
        <v>0</v>
      </c>
      <c r="BT166" s="102">
        <f t="shared" si="46"/>
        <v>0</v>
      </c>
      <c r="BU166" s="101">
        <v>0</v>
      </c>
      <c r="BV166" s="101">
        <v>0</v>
      </c>
      <c r="BW166" s="101">
        <v>0</v>
      </c>
      <c r="BX166" s="101">
        <v>0</v>
      </c>
      <c r="BY166" s="101">
        <v>0</v>
      </c>
      <c r="BZ166" s="101">
        <v>0</v>
      </c>
      <c r="CA166" s="101">
        <v>0</v>
      </c>
      <c r="CB166" s="101">
        <v>0</v>
      </c>
      <c r="CC166" s="101">
        <v>0</v>
      </c>
      <c r="CD166" s="101">
        <v>0</v>
      </c>
      <c r="CE166" s="101">
        <v>0</v>
      </c>
      <c r="CF166" s="101">
        <v>0</v>
      </c>
      <c r="CG166" s="101">
        <v>0</v>
      </c>
      <c r="CH166" s="102">
        <f t="shared" si="47"/>
        <v>0</v>
      </c>
    </row>
    <row r="167" spans="1:86" ht="12" hidden="1" customHeight="1" outlineLevel="1" x14ac:dyDescent="0.3">
      <c r="A167" s="103">
        <v>47650</v>
      </c>
      <c r="B167" s="2" t="s">
        <v>231</v>
      </c>
      <c r="C167" s="101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0</v>
      </c>
      <c r="M167" s="101">
        <v>0</v>
      </c>
      <c r="N167" s="101">
        <v>0</v>
      </c>
      <c r="O167" s="101">
        <v>0</v>
      </c>
      <c r="P167" s="102">
        <f t="shared" si="42"/>
        <v>0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0</v>
      </c>
      <c r="Y167" s="101">
        <v>0</v>
      </c>
      <c r="Z167" s="101">
        <v>0</v>
      </c>
      <c r="AA167" s="101">
        <v>0</v>
      </c>
      <c r="AB167" s="101">
        <v>0</v>
      </c>
      <c r="AC167" s="101">
        <v>0</v>
      </c>
      <c r="AD167" s="102">
        <f t="shared" si="43"/>
        <v>0</v>
      </c>
      <c r="AE167" s="101">
        <v>0</v>
      </c>
      <c r="AF167" s="101">
        <v>0</v>
      </c>
      <c r="AG167" s="101">
        <v>0</v>
      </c>
      <c r="AH167" s="101">
        <v>0</v>
      </c>
      <c r="AI167" s="101">
        <v>0</v>
      </c>
      <c r="AJ167" s="101">
        <v>0</v>
      </c>
      <c r="AK167" s="101">
        <v>0</v>
      </c>
      <c r="AL167" s="101">
        <v>0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2">
        <f t="shared" si="44"/>
        <v>0</v>
      </c>
      <c r="AS167" s="101">
        <v>0</v>
      </c>
      <c r="AT167" s="101">
        <v>0</v>
      </c>
      <c r="AU167" s="101">
        <v>0</v>
      </c>
      <c r="AV167" s="101">
        <v>0</v>
      </c>
      <c r="AW167" s="101">
        <v>0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0</v>
      </c>
      <c r="BF167" s="102">
        <f t="shared" si="45"/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  <c r="BL167" s="101">
        <v>0</v>
      </c>
      <c r="BM167" s="101">
        <v>0</v>
      </c>
      <c r="BN167" s="101">
        <v>0</v>
      </c>
      <c r="BO167" s="101">
        <v>0</v>
      </c>
      <c r="BP167" s="101">
        <v>0</v>
      </c>
      <c r="BQ167" s="101">
        <v>0</v>
      </c>
      <c r="BR167" s="101">
        <v>0</v>
      </c>
      <c r="BS167" s="101">
        <v>0</v>
      </c>
      <c r="BT167" s="102">
        <f t="shared" si="46"/>
        <v>0</v>
      </c>
      <c r="BU167" s="101">
        <v>0</v>
      </c>
      <c r="BV167" s="101">
        <v>0</v>
      </c>
      <c r="BW167" s="101">
        <v>0</v>
      </c>
      <c r="BX167" s="101">
        <v>0</v>
      </c>
      <c r="BY167" s="101">
        <v>0</v>
      </c>
      <c r="BZ167" s="101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2">
        <f t="shared" si="47"/>
        <v>0</v>
      </c>
    </row>
    <row r="168" spans="1:86" ht="12" hidden="1" customHeight="1" outlineLevel="1" x14ac:dyDescent="0.3">
      <c r="A168" s="103">
        <v>47670</v>
      </c>
      <c r="B168" s="2" t="s">
        <v>232</v>
      </c>
      <c r="C168" s="101">
        <v>0</v>
      </c>
      <c r="D168" s="101">
        <v>0</v>
      </c>
      <c r="E168" s="101">
        <v>0</v>
      </c>
      <c r="F168" s="101">
        <v>0</v>
      </c>
      <c r="G168" s="101">
        <v>0</v>
      </c>
      <c r="H168" s="101">
        <v>0</v>
      </c>
      <c r="I168" s="101">
        <v>0</v>
      </c>
      <c r="J168" s="101">
        <v>0</v>
      </c>
      <c r="K168" s="101">
        <v>0</v>
      </c>
      <c r="L168" s="101">
        <v>0</v>
      </c>
      <c r="M168" s="101">
        <v>0</v>
      </c>
      <c r="N168" s="101">
        <v>0</v>
      </c>
      <c r="O168" s="101">
        <v>0</v>
      </c>
      <c r="P168" s="102">
        <f t="shared" si="42"/>
        <v>0</v>
      </c>
      <c r="Q168" s="101">
        <v>0</v>
      </c>
      <c r="R168" s="101">
        <v>0</v>
      </c>
      <c r="S168" s="101">
        <v>0</v>
      </c>
      <c r="T168" s="101">
        <v>0</v>
      </c>
      <c r="U168" s="101">
        <v>0</v>
      </c>
      <c r="V168" s="101">
        <v>0</v>
      </c>
      <c r="W168" s="101">
        <v>0</v>
      </c>
      <c r="X168" s="101">
        <v>0</v>
      </c>
      <c r="Y168" s="101">
        <v>0</v>
      </c>
      <c r="Z168" s="101">
        <v>0</v>
      </c>
      <c r="AA168" s="101">
        <v>0</v>
      </c>
      <c r="AB168" s="101">
        <v>0</v>
      </c>
      <c r="AC168" s="101">
        <v>0</v>
      </c>
      <c r="AD168" s="102">
        <f t="shared" si="43"/>
        <v>0</v>
      </c>
      <c r="AE168" s="101">
        <v>0</v>
      </c>
      <c r="AF168" s="101">
        <v>0</v>
      </c>
      <c r="AG168" s="101">
        <v>0</v>
      </c>
      <c r="AH168" s="101">
        <v>0</v>
      </c>
      <c r="AI168" s="101">
        <v>0</v>
      </c>
      <c r="AJ168" s="101">
        <v>0</v>
      </c>
      <c r="AK168" s="101">
        <v>0</v>
      </c>
      <c r="AL168" s="101">
        <v>0</v>
      </c>
      <c r="AM168" s="101">
        <v>0</v>
      </c>
      <c r="AN168" s="101">
        <v>0</v>
      </c>
      <c r="AO168" s="101">
        <v>0</v>
      </c>
      <c r="AP168" s="101">
        <v>0</v>
      </c>
      <c r="AQ168" s="101">
        <v>0</v>
      </c>
      <c r="AR168" s="102">
        <f t="shared" si="44"/>
        <v>0</v>
      </c>
      <c r="AS168" s="101">
        <v>0</v>
      </c>
      <c r="AT168" s="101">
        <v>0</v>
      </c>
      <c r="AU168" s="101">
        <v>0</v>
      </c>
      <c r="AV168" s="101">
        <v>0</v>
      </c>
      <c r="AW168" s="101">
        <v>0</v>
      </c>
      <c r="AX168" s="101">
        <v>0</v>
      </c>
      <c r="AY168" s="101">
        <v>0</v>
      </c>
      <c r="AZ168" s="101">
        <v>0</v>
      </c>
      <c r="BA168" s="101">
        <v>0</v>
      </c>
      <c r="BB168" s="101">
        <v>0</v>
      </c>
      <c r="BC168" s="101">
        <v>0</v>
      </c>
      <c r="BD168" s="101">
        <v>0</v>
      </c>
      <c r="BE168" s="101">
        <v>0</v>
      </c>
      <c r="BF168" s="102">
        <f t="shared" si="45"/>
        <v>0</v>
      </c>
      <c r="BG168" s="101">
        <v>0</v>
      </c>
      <c r="BH168" s="101">
        <v>0</v>
      </c>
      <c r="BI168" s="101">
        <v>0</v>
      </c>
      <c r="BJ168" s="101">
        <v>0</v>
      </c>
      <c r="BK168" s="101">
        <v>0</v>
      </c>
      <c r="BL168" s="101">
        <v>0</v>
      </c>
      <c r="BM168" s="101">
        <v>0</v>
      </c>
      <c r="BN168" s="101">
        <v>0</v>
      </c>
      <c r="BO168" s="101">
        <v>0</v>
      </c>
      <c r="BP168" s="101">
        <v>0</v>
      </c>
      <c r="BQ168" s="101">
        <v>0</v>
      </c>
      <c r="BR168" s="101">
        <v>0</v>
      </c>
      <c r="BS168" s="101">
        <v>0</v>
      </c>
      <c r="BT168" s="102">
        <f t="shared" si="46"/>
        <v>0</v>
      </c>
      <c r="BU168" s="101">
        <v>0</v>
      </c>
      <c r="BV168" s="101">
        <v>0</v>
      </c>
      <c r="BW168" s="101">
        <v>0</v>
      </c>
      <c r="BX168" s="101">
        <v>0</v>
      </c>
      <c r="BY168" s="101">
        <v>0</v>
      </c>
      <c r="BZ168" s="101">
        <v>0</v>
      </c>
      <c r="CA168" s="101">
        <v>0</v>
      </c>
      <c r="CB168" s="101">
        <v>0</v>
      </c>
      <c r="CC168" s="101">
        <v>0</v>
      </c>
      <c r="CD168" s="101">
        <v>0</v>
      </c>
      <c r="CE168" s="101">
        <v>0</v>
      </c>
      <c r="CF168" s="101">
        <v>0</v>
      </c>
      <c r="CG168" s="101">
        <v>0</v>
      </c>
      <c r="CH168" s="102">
        <f t="shared" si="47"/>
        <v>0</v>
      </c>
    </row>
    <row r="169" spans="1:86" ht="12" hidden="1" customHeight="1" outlineLevel="1" x14ac:dyDescent="0.3">
      <c r="A169" s="103">
        <v>47990</v>
      </c>
      <c r="B169" s="2" t="s">
        <v>233</v>
      </c>
      <c r="C169" s="101">
        <v>0</v>
      </c>
      <c r="D169" s="101">
        <v>0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2">
        <f t="shared" si="42"/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0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2">
        <f t="shared" si="43"/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0</v>
      </c>
      <c r="AN169" s="101">
        <v>0</v>
      </c>
      <c r="AO169" s="101">
        <v>0</v>
      </c>
      <c r="AP169" s="101">
        <v>0</v>
      </c>
      <c r="AQ169" s="101">
        <v>0</v>
      </c>
      <c r="AR169" s="102">
        <f t="shared" si="44"/>
        <v>0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2">
        <f t="shared" si="45"/>
        <v>0</v>
      </c>
      <c r="BG169" s="101">
        <v>0</v>
      </c>
      <c r="BH169" s="101">
        <v>0</v>
      </c>
      <c r="BI169" s="101">
        <v>0</v>
      </c>
      <c r="BJ169" s="101">
        <v>0</v>
      </c>
      <c r="BK169" s="101">
        <v>0</v>
      </c>
      <c r="BL169" s="101">
        <v>0</v>
      </c>
      <c r="BM169" s="101">
        <v>0</v>
      </c>
      <c r="BN169" s="101">
        <v>0</v>
      </c>
      <c r="BO169" s="101">
        <v>0</v>
      </c>
      <c r="BP169" s="101">
        <v>0</v>
      </c>
      <c r="BQ169" s="101">
        <v>0</v>
      </c>
      <c r="BR169" s="101">
        <v>0</v>
      </c>
      <c r="BS169" s="101">
        <v>0</v>
      </c>
      <c r="BT169" s="102">
        <f t="shared" si="46"/>
        <v>0</v>
      </c>
      <c r="BU169" s="101">
        <v>0</v>
      </c>
      <c r="BV169" s="101">
        <v>0</v>
      </c>
      <c r="BW169" s="101">
        <v>0</v>
      </c>
      <c r="BX169" s="101">
        <v>0</v>
      </c>
      <c r="BY169" s="101">
        <v>0</v>
      </c>
      <c r="BZ169" s="101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2">
        <f t="shared" si="47"/>
        <v>0</v>
      </c>
    </row>
    <row r="170" spans="1:86" ht="12" hidden="1" customHeight="1" outlineLevel="1" x14ac:dyDescent="0.3">
      <c r="A170" s="103">
        <v>47991</v>
      </c>
      <c r="B170" s="2" t="s">
        <v>234</v>
      </c>
      <c r="C170" s="101">
        <v>0</v>
      </c>
      <c r="D170" s="101">
        <v>0</v>
      </c>
      <c r="E170" s="101">
        <v>0</v>
      </c>
      <c r="F170" s="101">
        <v>0</v>
      </c>
      <c r="G170" s="101">
        <v>0</v>
      </c>
      <c r="H170" s="101">
        <v>0</v>
      </c>
      <c r="I170" s="101">
        <v>0</v>
      </c>
      <c r="J170" s="101">
        <v>0</v>
      </c>
      <c r="K170" s="101">
        <v>0</v>
      </c>
      <c r="L170" s="101">
        <v>0</v>
      </c>
      <c r="M170" s="101">
        <v>0</v>
      </c>
      <c r="N170" s="101">
        <v>0</v>
      </c>
      <c r="O170" s="101">
        <v>0</v>
      </c>
      <c r="P170" s="102">
        <f t="shared" si="42"/>
        <v>0</v>
      </c>
      <c r="Q170" s="101">
        <v>0</v>
      </c>
      <c r="R170" s="101">
        <v>0</v>
      </c>
      <c r="S170" s="101">
        <v>0</v>
      </c>
      <c r="T170" s="101">
        <v>0</v>
      </c>
      <c r="U170" s="101">
        <v>0</v>
      </c>
      <c r="V170" s="101">
        <v>0</v>
      </c>
      <c r="W170" s="101">
        <v>0</v>
      </c>
      <c r="X170" s="101">
        <v>0</v>
      </c>
      <c r="Y170" s="101">
        <v>0</v>
      </c>
      <c r="Z170" s="101">
        <v>0</v>
      </c>
      <c r="AA170" s="101">
        <v>0</v>
      </c>
      <c r="AB170" s="101">
        <v>0</v>
      </c>
      <c r="AC170" s="101">
        <v>0</v>
      </c>
      <c r="AD170" s="102">
        <f t="shared" si="43"/>
        <v>0</v>
      </c>
      <c r="AE170" s="101">
        <v>0</v>
      </c>
      <c r="AF170" s="101">
        <v>0</v>
      </c>
      <c r="AG170" s="101">
        <v>0</v>
      </c>
      <c r="AH170" s="101">
        <v>0</v>
      </c>
      <c r="AI170" s="101">
        <v>0</v>
      </c>
      <c r="AJ170" s="101">
        <v>0</v>
      </c>
      <c r="AK170" s="101">
        <v>0</v>
      </c>
      <c r="AL170" s="101">
        <v>0</v>
      </c>
      <c r="AM170" s="101">
        <v>0</v>
      </c>
      <c r="AN170" s="101">
        <v>0</v>
      </c>
      <c r="AO170" s="101">
        <v>0</v>
      </c>
      <c r="AP170" s="101">
        <v>0</v>
      </c>
      <c r="AQ170" s="101">
        <v>0</v>
      </c>
      <c r="AR170" s="102">
        <f t="shared" si="44"/>
        <v>0</v>
      </c>
      <c r="AS170" s="101">
        <v>0</v>
      </c>
      <c r="AT170" s="101">
        <v>0</v>
      </c>
      <c r="AU170" s="101">
        <v>0</v>
      </c>
      <c r="AV170" s="101">
        <v>0</v>
      </c>
      <c r="AW170" s="101">
        <v>0</v>
      </c>
      <c r="AX170" s="101">
        <v>0</v>
      </c>
      <c r="AY170" s="101">
        <v>0</v>
      </c>
      <c r="AZ170" s="101">
        <v>0</v>
      </c>
      <c r="BA170" s="101">
        <v>0</v>
      </c>
      <c r="BB170" s="101">
        <v>0</v>
      </c>
      <c r="BC170" s="101">
        <v>0</v>
      </c>
      <c r="BD170" s="101">
        <v>0</v>
      </c>
      <c r="BE170" s="101">
        <v>0</v>
      </c>
      <c r="BF170" s="102">
        <f t="shared" si="45"/>
        <v>0</v>
      </c>
      <c r="BG170" s="101">
        <v>0</v>
      </c>
      <c r="BH170" s="101">
        <v>0</v>
      </c>
      <c r="BI170" s="101">
        <v>0</v>
      </c>
      <c r="BJ170" s="101">
        <v>0</v>
      </c>
      <c r="BK170" s="101">
        <v>0</v>
      </c>
      <c r="BL170" s="101">
        <v>0</v>
      </c>
      <c r="BM170" s="101">
        <v>0</v>
      </c>
      <c r="BN170" s="101">
        <v>0</v>
      </c>
      <c r="BO170" s="101">
        <v>0</v>
      </c>
      <c r="BP170" s="101">
        <v>0</v>
      </c>
      <c r="BQ170" s="101">
        <v>0</v>
      </c>
      <c r="BR170" s="101">
        <v>0</v>
      </c>
      <c r="BS170" s="101">
        <v>0</v>
      </c>
      <c r="BT170" s="102">
        <f t="shared" si="46"/>
        <v>0</v>
      </c>
      <c r="BU170" s="101">
        <v>0</v>
      </c>
      <c r="BV170" s="101">
        <v>0</v>
      </c>
      <c r="BW170" s="101">
        <v>0</v>
      </c>
      <c r="BX170" s="101">
        <v>0</v>
      </c>
      <c r="BY170" s="101">
        <v>0</v>
      </c>
      <c r="BZ170" s="101">
        <v>0</v>
      </c>
      <c r="CA170" s="101">
        <v>0</v>
      </c>
      <c r="CB170" s="101">
        <v>0</v>
      </c>
      <c r="CC170" s="101">
        <v>0</v>
      </c>
      <c r="CD170" s="101">
        <v>0</v>
      </c>
      <c r="CE170" s="101">
        <v>0</v>
      </c>
      <c r="CF170" s="101">
        <v>0</v>
      </c>
      <c r="CG170" s="101">
        <v>0</v>
      </c>
      <c r="CH170" s="102">
        <f t="shared" si="47"/>
        <v>0</v>
      </c>
    </row>
    <row r="171" spans="1:86" ht="12" hidden="1" customHeight="1" outlineLevel="1" x14ac:dyDescent="0.3">
      <c r="A171" s="103"/>
      <c r="B171" s="2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2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2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2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2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2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2"/>
    </row>
    <row r="172" spans="1:86" ht="12" customHeight="1" collapsed="1" x14ac:dyDescent="0.3">
      <c r="A172" s="104"/>
      <c r="B172" s="2" t="s">
        <v>22</v>
      </c>
      <c r="C172" s="101">
        <f t="shared" ref="C172:O172" si="48">SUM(C138:C171)</f>
        <v>0</v>
      </c>
      <c r="D172" s="101">
        <f t="shared" si="48"/>
        <v>0</v>
      </c>
      <c r="E172" s="101">
        <f t="shared" si="48"/>
        <v>0</v>
      </c>
      <c r="F172" s="101">
        <f t="shared" si="48"/>
        <v>0</v>
      </c>
      <c r="G172" s="101">
        <f t="shared" si="48"/>
        <v>25515</v>
      </c>
      <c r="H172" s="101">
        <f t="shared" si="48"/>
        <v>19911.54</v>
      </c>
      <c r="I172" s="101">
        <f t="shared" si="48"/>
        <v>0</v>
      </c>
      <c r="J172" s="101">
        <f t="shared" si="48"/>
        <v>76544.999999999898</v>
      </c>
      <c r="K172" s="101">
        <f t="shared" si="48"/>
        <v>23646.84</v>
      </c>
      <c r="L172" s="101">
        <f t="shared" si="48"/>
        <v>484637.5</v>
      </c>
      <c r="M172" s="101">
        <f t="shared" si="48"/>
        <v>0</v>
      </c>
      <c r="N172" s="101">
        <f t="shared" si="48"/>
        <v>25335.9</v>
      </c>
      <c r="O172" s="101">
        <f t="shared" si="48"/>
        <v>655591.78</v>
      </c>
      <c r="P172" s="102">
        <f>O172-SUM(C172:N172)</f>
        <v>0</v>
      </c>
      <c r="Q172" s="101">
        <f t="shared" ref="Q172:AC172" si="49">SUM(Q138:Q171)</f>
        <v>0</v>
      </c>
      <c r="R172" s="101">
        <f t="shared" si="49"/>
        <v>0</v>
      </c>
      <c r="S172" s="101">
        <f t="shared" si="49"/>
        <v>266741.25</v>
      </c>
      <c r="T172" s="101">
        <f t="shared" si="49"/>
        <v>34819.854628571469</v>
      </c>
      <c r="U172" s="101">
        <f t="shared" si="49"/>
        <v>34819.854628571469</v>
      </c>
      <c r="V172" s="101">
        <f t="shared" si="49"/>
        <v>301561.10462857148</v>
      </c>
      <c r="W172" s="101">
        <f t="shared" si="49"/>
        <v>34819.854628571469</v>
      </c>
      <c r="X172" s="101">
        <f t="shared" si="49"/>
        <v>34819.854628571469</v>
      </c>
      <c r="Y172" s="101">
        <f t="shared" si="49"/>
        <v>301561.10462857148</v>
      </c>
      <c r="Z172" s="101">
        <f t="shared" si="49"/>
        <v>34819.854628571469</v>
      </c>
      <c r="AA172" s="101">
        <f t="shared" si="49"/>
        <v>34819.854628571469</v>
      </c>
      <c r="AB172" s="101">
        <f t="shared" si="49"/>
        <v>348854.78462857148</v>
      </c>
      <c r="AC172" s="101">
        <f t="shared" si="49"/>
        <v>1427637.3716571431</v>
      </c>
      <c r="AD172" s="102">
        <f>AC172-SUM(Q172:AB172)</f>
        <v>0</v>
      </c>
      <c r="AE172" s="101">
        <f t="shared" ref="AE172:AQ172" si="50">SUM(AE138:AE171)</f>
        <v>0</v>
      </c>
      <c r="AF172" s="101">
        <f t="shared" si="50"/>
        <v>0</v>
      </c>
      <c r="AG172" s="101">
        <f t="shared" si="50"/>
        <v>128401.25</v>
      </c>
      <c r="AH172" s="101">
        <f t="shared" si="50"/>
        <v>34819.854628571469</v>
      </c>
      <c r="AI172" s="101">
        <f t="shared" si="50"/>
        <v>34819.854628571469</v>
      </c>
      <c r="AJ172" s="101">
        <f t="shared" si="50"/>
        <v>163221.10462857148</v>
      </c>
      <c r="AK172" s="101">
        <f t="shared" si="50"/>
        <v>34819.854628571469</v>
      </c>
      <c r="AL172" s="101">
        <f t="shared" si="50"/>
        <v>34819.854628571469</v>
      </c>
      <c r="AM172" s="101">
        <f t="shared" si="50"/>
        <v>163221.10462857148</v>
      </c>
      <c r="AN172" s="101">
        <f t="shared" si="50"/>
        <v>34819.854628571469</v>
      </c>
      <c r="AO172" s="101">
        <f t="shared" si="50"/>
        <v>34819.854628571469</v>
      </c>
      <c r="AP172" s="101">
        <f t="shared" si="50"/>
        <v>210514.78462857148</v>
      </c>
      <c r="AQ172" s="101">
        <f t="shared" si="50"/>
        <v>874277.37165714311</v>
      </c>
      <c r="AR172" s="102">
        <f>AQ172-SUM(AE172:AP172)</f>
        <v>0</v>
      </c>
      <c r="AS172" s="101">
        <f t="shared" ref="AS172:BE172" si="51">SUM(AS138:AS171)</f>
        <v>0</v>
      </c>
      <c r="AT172" s="101">
        <f t="shared" si="51"/>
        <v>0</v>
      </c>
      <c r="AU172" s="101">
        <f t="shared" si="51"/>
        <v>128401.25</v>
      </c>
      <c r="AV172" s="101">
        <f t="shared" si="51"/>
        <v>34819.854628571469</v>
      </c>
      <c r="AW172" s="101">
        <f t="shared" si="51"/>
        <v>34819.854628571469</v>
      </c>
      <c r="AX172" s="101">
        <f t="shared" si="51"/>
        <v>163221.10462857148</v>
      </c>
      <c r="AY172" s="101">
        <f t="shared" si="51"/>
        <v>34819.854628571469</v>
      </c>
      <c r="AZ172" s="101">
        <f t="shared" si="51"/>
        <v>34819.854628571469</v>
      </c>
      <c r="BA172" s="101">
        <f t="shared" si="51"/>
        <v>163221.10462857148</v>
      </c>
      <c r="BB172" s="101">
        <f t="shared" si="51"/>
        <v>34819.854628571469</v>
      </c>
      <c r="BC172" s="101">
        <f t="shared" si="51"/>
        <v>34819.854628571469</v>
      </c>
      <c r="BD172" s="101">
        <f t="shared" si="51"/>
        <v>210514.78462857148</v>
      </c>
      <c r="BE172" s="101">
        <f t="shared" si="51"/>
        <v>874277.37165714311</v>
      </c>
      <c r="BF172" s="102">
        <f>BE172-SUM(AS172:BD172)</f>
        <v>0</v>
      </c>
      <c r="BG172" s="101">
        <f t="shared" ref="BG172:BS172" si="52">SUM(BG138:BG171)</f>
        <v>0</v>
      </c>
      <c r="BH172" s="101">
        <f t="shared" si="52"/>
        <v>0</v>
      </c>
      <c r="BI172" s="101">
        <f t="shared" si="52"/>
        <v>25515</v>
      </c>
      <c r="BJ172" s="101">
        <f t="shared" si="52"/>
        <v>34819.854628571469</v>
      </c>
      <c r="BK172" s="101">
        <f t="shared" si="52"/>
        <v>34819.854628571469</v>
      </c>
      <c r="BL172" s="101">
        <f t="shared" si="52"/>
        <v>60334.854628571469</v>
      </c>
      <c r="BM172" s="101">
        <f t="shared" si="52"/>
        <v>34819.854628571469</v>
      </c>
      <c r="BN172" s="101">
        <f t="shared" si="52"/>
        <v>34819.854628571469</v>
      </c>
      <c r="BO172" s="101">
        <f t="shared" si="52"/>
        <v>60334.854628571469</v>
      </c>
      <c r="BP172" s="101">
        <f t="shared" si="52"/>
        <v>34819.854628571469</v>
      </c>
      <c r="BQ172" s="101">
        <f t="shared" si="52"/>
        <v>34819.854628571469</v>
      </c>
      <c r="BR172" s="101">
        <f t="shared" si="52"/>
        <v>107628.53462857148</v>
      </c>
      <c r="BS172" s="101">
        <f t="shared" si="52"/>
        <v>462732.37165714311</v>
      </c>
      <c r="BT172" s="102">
        <f>BS172-SUM(BG172:BR172)</f>
        <v>0</v>
      </c>
      <c r="BU172" s="101">
        <f t="shared" ref="BU172:CG172" si="53">SUM(BU138:BU171)</f>
        <v>0</v>
      </c>
      <c r="BV172" s="101">
        <f t="shared" si="53"/>
        <v>0</v>
      </c>
      <c r="BW172" s="101">
        <f t="shared" si="53"/>
        <v>25515</v>
      </c>
      <c r="BX172" s="101">
        <f t="shared" si="53"/>
        <v>34819.854628571469</v>
      </c>
      <c r="BY172" s="101">
        <f t="shared" si="53"/>
        <v>34819.854628571469</v>
      </c>
      <c r="BZ172" s="101">
        <f t="shared" si="53"/>
        <v>60334.854628571469</v>
      </c>
      <c r="CA172" s="101">
        <f t="shared" si="53"/>
        <v>34819.854628571469</v>
      </c>
      <c r="CB172" s="101">
        <f t="shared" si="53"/>
        <v>34819.854628571469</v>
      </c>
      <c r="CC172" s="101">
        <f t="shared" si="53"/>
        <v>60334.854628571469</v>
      </c>
      <c r="CD172" s="101">
        <f t="shared" si="53"/>
        <v>34819.854628571469</v>
      </c>
      <c r="CE172" s="101">
        <f t="shared" si="53"/>
        <v>34819.854628571469</v>
      </c>
      <c r="CF172" s="101">
        <f t="shared" si="53"/>
        <v>107628.53462857148</v>
      </c>
      <c r="CG172" s="101">
        <f t="shared" si="53"/>
        <v>462732.37165714311</v>
      </c>
      <c r="CH172" s="102">
        <f>CG172-SUM(BU172:CF172)</f>
        <v>0</v>
      </c>
    </row>
    <row r="173" spans="1:86" ht="12" hidden="1" customHeight="1" outlineLevel="1" x14ac:dyDescent="0.3">
      <c r="A173" s="104"/>
      <c r="B173" s="6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2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2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2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2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2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2"/>
    </row>
    <row r="174" spans="1:86" ht="12" hidden="1" customHeight="1" outlineLevel="1" x14ac:dyDescent="0.3">
      <c r="A174" s="74" t="s">
        <v>23</v>
      </c>
      <c r="B174" s="6"/>
      <c r="C174" s="101"/>
      <c r="D174" s="101" t="s">
        <v>74</v>
      </c>
      <c r="E174" s="101" t="s">
        <v>74</v>
      </c>
      <c r="F174" s="101" t="s">
        <v>74</v>
      </c>
      <c r="G174" s="101" t="s">
        <v>74</v>
      </c>
      <c r="H174" s="101" t="s">
        <v>74</v>
      </c>
      <c r="I174" s="101" t="s">
        <v>74</v>
      </c>
      <c r="J174" s="101" t="s">
        <v>74</v>
      </c>
      <c r="K174" s="101" t="s">
        <v>74</v>
      </c>
      <c r="L174" s="101" t="s">
        <v>74</v>
      </c>
      <c r="M174" s="101" t="s">
        <v>74</v>
      </c>
      <c r="N174" s="101" t="s">
        <v>74</v>
      </c>
      <c r="O174" s="101" t="s">
        <v>74</v>
      </c>
      <c r="P174" s="102" t="s">
        <v>74</v>
      </c>
      <c r="Q174" s="101"/>
      <c r="R174" s="101" t="s">
        <v>74</v>
      </c>
      <c r="S174" s="101" t="s">
        <v>74</v>
      </c>
      <c r="T174" s="101" t="s">
        <v>74</v>
      </c>
      <c r="U174" s="101" t="s">
        <v>74</v>
      </c>
      <c r="V174" s="101" t="s">
        <v>74</v>
      </c>
      <c r="W174" s="101" t="s">
        <v>74</v>
      </c>
      <c r="X174" s="101" t="s">
        <v>74</v>
      </c>
      <c r="Y174" s="101" t="s">
        <v>74</v>
      </c>
      <c r="Z174" s="101" t="s">
        <v>74</v>
      </c>
      <c r="AA174" s="101" t="s">
        <v>74</v>
      </c>
      <c r="AB174" s="101" t="s">
        <v>74</v>
      </c>
      <c r="AC174" s="101" t="s">
        <v>74</v>
      </c>
      <c r="AD174" s="102" t="s">
        <v>74</v>
      </c>
      <c r="AE174" s="101"/>
      <c r="AF174" s="101" t="s">
        <v>74</v>
      </c>
      <c r="AG174" s="101" t="s">
        <v>74</v>
      </c>
      <c r="AH174" s="101" t="s">
        <v>74</v>
      </c>
      <c r="AI174" s="101" t="s">
        <v>74</v>
      </c>
      <c r="AJ174" s="101" t="s">
        <v>74</v>
      </c>
      <c r="AK174" s="101" t="s">
        <v>74</v>
      </c>
      <c r="AL174" s="101" t="s">
        <v>74</v>
      </c>
      <c r="AM174" s="101" t="s">
        <v>74</v>
      </c>
      <c r="AN174" s="101" t="s">
        <v>74</v>
      </c>
      <c r="AO174" s="101" t="s">
        <v>74</v>
      </c>
      <c r="AP174" s="101" t="s">
        <v>74</v>
      </c>
      <c r="AQ174" s="101" t="s">
        <v>74</v>
      </c>
      <c r="AR174" s="102" t="s">
        <v>74</v>
      </c>
      <c r="AS174" s="101"/>
      <c r="AT174" s="101" t="s">
        <v>74</v>
      </c>
      <c r="AU174" s="101" t="s">
        <v>74</v>
      </c>
      <c r="AV174" s="101" t="s">
        <v>74</v>
      </c>
      <c r="AW174" s="101" t="s">
        <v>74</v>
      </c>
      <c r="AX174" s="101" t="s">
        <v>74</v>
      </c>
      <c r="AY174" s="101" t="s">
        <v>74</v>
      </c>
      <c r="AZ174" s="101" t="s">
        <v>74</v>
      </c>
      <c r="BA174" s="101" t="s">
        <v>74</v>
      </c>
      <c r="BB174" s="101" t="s">
        <v>74</v>
      </c>
      <c r="BC174" s="101" t="s">
        <v>74</v>
      </c>
      <c r="BD174" s="101" t="s">
        <v>74</v>
      </c>
      <c r="BE174" s="101" t="s">
        <v>74</v>
      </c>
      <c r="BF174" s="102" t="s">
        <v>74</v>
      </c>
      <c r="BG174" s="101"/>
      <c r="BH174" s="101" t="s">
        <v>74</v>
      </c>
      <c r="BI174" s="101" t="s">
        <v>74</v>
      </c>
      <c r="BJ174" s="101" t="s">
        <v>74</v>
      </c>
      <c r="BK174" s="101" t="s">
        <v>74</v>
      </c>
      <c r="BL174" s="101" t="s">
        <v>74</v>
      </c>
      <c r="BM174" s="101" t="s">
        <v>74</v>
      </c>
      <c r="BN174" s="101" t="s">
        <v>74</v>
      </c>
      <c r="BO174" s="101" t="s">
        <v>74</v>
      </c>
      <c r="BP174" s="101" t="s">
        <v>74</v>
      </c>
      <c r="BQ174" s="101" t="s">
        <v>74</v>
      </c>
      <c r="BR174" s="101" t="s">
        <v>74</v>
      </c>
      <c r="BS174" s="101" t="s">
        <v>74</v>
      </c>
      <c r="BT174" s="102" t="s">
        <v>74</v>
      </c>
      <c r="BU174" s="101"/>
      <c r="BV174" s="101" t="s">
        <v>74</v>
      </c>
      <c r="BW174" s="101" t="s">
        <v>74</v>
      </c>
      <c r="BX174" s="101" t="s">
        <v>74</v>
      </c>
      <c r="BY174" s="101" t="s">
        <v>74</v>
      </c>
      <c r="BZ174" s="101" t="s">
        <v>74</v>
      </c>
      <c r="CA174" s="101" t="s">
        <v>74</v>
      </c>
      <c r="CB174" s="101" t="s">
        <v>74</v>
      </c>
      <c r="CC174" s="101" t="s">
        <v>74</v>
      </c>
      <c r="CD174" s="101" t="s">
        <v>74</v>
      </c>
      <c r="CE174" s="101" t="s">
        <v>74</v>
      </c>
      <c r="CF174" s="101" t="s">
        <v>74</v>
      </c>
      <c r="CG174" s="101" t="s">
        <v>74</v>
      </c>
      <c r="CH174" s="102" t="s">
        <v>74</v>
      </c>
    </row>
    <row r="175" spans="1:86" ht="12" hidden="1" customHeight="1" outlineLevel="1" x14ac:dyDescent="0.3">
      <c r="A175" s="103" t="s">
        <v>74</v>
      </c>
      <c r="B175" s="2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2">
        <f t="shared" ref="P175:P186" si="54">O175-SUM(C175:N175)</f>
        <v>0</v>
      </c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2">
        <f t="shared" ref="AD175:AD186" si="55">AC175-SUM(Q175:AB175)</f>
        <v>0</v>
      </c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2">
        <f t="shared" ref="AR175:AR186" si="56">AQ175-SUM(AE175:AP175)</f>
        <v>0</v>
      </c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2">
        <f t="shared" ref="BF175:BF186" si="57">BE175-SUM(AS175:BD175)</f>
        <v>0</v>
      </c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2">
        <f t="shared" ref="BT175:BT186" si="58">BS175-SUM(BG175:BR175)</f>
        <v>0</v>
      </c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2">
        <f t="shared" ref="CH175:CH186" si="59">CG175-SUM(BU175:CF175)</f>
        <v>0</v>
      </c>
    </row>
    <row r="176" spans="1:86" ht="12" hidden="1" customHeight="1" outlineLevel="1" x14ac:dyDescent="0.3">
      <c r="A176" s="103">
        <v>49000</v>
      </c>
      <c r="B176" s="2" t="s">
        <v>23</v>
      </c>
      <c r="C176" s="101">
        <v>0</v>
      </c>
      <c r="D176" s="101">
        <v>0</v>
      </c>
      <c r="E176" s="101">
        <v>0</v>
      </c>
      <c r="F176" s="101">
        <v>0</v>
      </c>
      <c r="G176" s="101">
        <v>0</v>
      </c>
      <c r="H176" s="101">
        <v>0</v>
      </c>
      <c r="I176" s="101">
        <v>0</v>
      </c>
      <c r="J176" s="101">
        <v>0</v>
      </c>
      <c r="K176" s="101">
        <v>0</v>
      </c>
      <c r="L176" s="101">
        <v>0</v>
      </c>
      <c r="M176" s="101">
        <v>0</v>
      </c>
      <c r="N176" s="101">
        <v>0</v>
      </c>
      <c r="O176" s="101">
        <v>0</v>
      </c>
      <c r="P176" s="102">
        <f t="shared" si="54"/>
        <v>0</v>
      </c>
      <c r="Q176" s="101">
        <v>0</v>
      </c>
      <c r="R176" s="101">
        <v>0</v>
      </c>
      <c r="S176" s="101">
        <v>0</v>
      </c>
      <c r="T176" s="101">
        <v>0</v>
      </c>
      <c r="U176" s="101">
        <v>0</v>
      </c>
      <c r="V176" s="101">
        <v>0</v>
      </c>
      <c r="W176" s="101">
        <v>0</v>
      </c>
      <c r="X176" s="101">
        <v>0</v>
      </c>
      <c r="Y176" s="101">
        <v>0</v>
      </c>
      <c r="Z176" s="101">
        <v>0</v>
      </c>
      <c r="AA176" s="101">
        <v>0</v>
      </c>
      <c r="AB176" s="101">
        <v>0</v>
      </c>
      <c r="AC176" s="101">
        <v>0</v>
      </c>
      <c r="AD176" s="102">
        <f t="shared" si="55"/>
        <v>0</v>
      </c>
      <c r="AE176" s="101">
        <v>0</v>
      </c>
      <c r="AF176" s="101">
        <v>0</v>
      </c>
      <c r="AG176" s="101">
        <v>0</v>
      </c>
      <c r="AH176" s="101">
        <v>0</v>
      </c>
      <c r="AI176" s="101">
        <v>0</v>
      </c>
      <c r="AJ176" s="101">
        <v>0</v>
      </c>
      <c r="AK176" s="101">
        <v>0</v>
      </c>
      <c r="AL176" s="101">
        <v>0</v>
      </c>
      <c r="AM176" s="101">
        <v>0</v>
      </c>
      <c r="AN176" s="101">
        <v>0</v>
      </c>
      <c r="AO176" s="101">
        <v>0</v>
      </c>
      <c r="AP176" s="101">
        <v>0</v>
      </c>
      <c r="AQ176" s="101">
        <v>0</v>
      </c>
      <c r="AR176" s="102">
        <f t="shared" si="56"/>
        <v>0</v>
      </c>
      <c r="AS176" s="101">
        <v>0</v>
      </c>
      <c r="AT176" s="101">
        <v>0</v>
      </c>
      <c r="AU176" s="101">
        <v>0</v>
      </c>
      <c r="AV176" s="101">
        <v>0</v>
      </c>
      <c r="AW176" s="101">
        <v>0</v>
      </c>
      <c r="AX176" s="101">
        <v>0</v>
      </c>
      <c r="AY176" s="101">
        <v>0</v>
      </c>
      <c r="AZ176" s="101">
        <v>0</v>
      </c>
      <c r="BA176" s="101">
        <v>0</v>
      </c>
      <c r="BB176" s="101">
        <v>0</v>
      </c>
      <c r="BC176" s="101">
        <v>0</v>
      </c>
      <c r="BD176" s="101">
        <v>0</v>
      </c>
      <c r="BE176" s="101">
        <v>0</v>
      </c>
      <c r="BF176" s="102">
        <f t="shared" si="57"/>
        <v>0</v>
      </c>
      <c r="BG176" s="101">
        <v>0</v>
      </c>
      <c r="BH176" s="101">
        <v>0</v>
      </c>
      <c r="BI176" s="101">
        <v>0</v>
      </c>
      <c r="BJ176" s="101">
        <v>0</v>
      </c>
      <c r="BK176" s="101">
        <v>0</v>
      </c>
      <c r="BL176" s="101">
        <v>0</v>
      </c>
      <c r="BM176" s="101">
        <v>0</v>
      </c>
      <c r="BN176" s="101">
        <v>0</v>
      </c>
      <c r="BO176" s="101">
        <v>0</v>
      </c>
      <c r="BP176" s="101">
        <v>0</v>
      </c>
      <c r="BQ176" s="101">
        <v>0</v>
      </c>
      <c r="BR176" s="101">
        <v>0</v>
      </c>
      <c r="BS176" s="101">
        <v>0</v>
      </c>
      <c r="BT176" s="102">
        <f t="shared" si="58"/>
        <v>0</v>
      </c>
      <c r="BU176" s="101">
        <v>0</v>
      </c>
      <c r="BV176" s="101">
        <v>0</v>
      </c>
      <c r="BW176" s="101">
        <v>0</v>
      </c>
      <c r="BX176" s="101">
        <v>0</v>
      </c>
      <c r="BY176" s="101">
        <v>0</v>
      </c>
      <c r="BZ176" s="101">
        <v>0</v>
      </c>
      <c r="CA176" s="101">
        <v>0</v>
      </c>
      <c r="CB176" s="101">
        <v>0</v>
      </c>
      <c r="CC176" s="101">
        <v>0</v>
      </c>
      <c r="CD176" s="101">
        <v>0</v>
      </c>
      <c r="CE176" s="101">
        <v>0</v>
      </c>
      <c r="CF176" s="101">
        <v>0</v>
      </c>
      <c r="CG176" s="101">
        <v>0</v>
      </c>
      <c r="CH176" s="102">
        <f t="shared" si="59"/>
        <v>0</v>
      </c>
    </row>
    <row r="177" spans="1:86" ht="12" hidden="1" customHeight="1" outlineLevel="1" x14ac:dyDescent="0.3">
      <c r="A177" s="103">
        <v>49100</v>
      </c>
      <c r="B177" s="2" t="s">
        <v>236</v>
      </c>
      <c r="C177" s="101">
        <v>0</v>
      </c>
      <c r="D177" s="101">
        <v>0</v>
      </c>
      <c r="E177" s="101">
        <v>0</v>
      </c>
      <c r="F177" s="101">
        <v>0</v>
      </c>
      <c r="G177" s="101">
        <v>0</v>
      </c>
      <c r="H177" s="101">
        <v>0</v>
      </c>
      <c r="I177" s="101">
        <v>0</v>
      </c>
      <c r="J177" s="101">
        <v>0</v>
      </c>
      <c r="K177" s="101">
        <v>0</v>
      </c>
      <c r="L177" s="101">
        <v>0</v>
      </c>
      <c r="M177" s="101">
        <v>0</v>
      </c>
      <c r="N177" s="101">
        <v>0</v>
      </c>
      <c r="O177" s="101">
        <v>0</v>
      </c>
      <c r="P177" s="102">
        <f t="shared" si="54"/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2">
        <f t="shared" si="55"/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2">
        <f t="shared" si="56"/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2">
        <f t="shared" si="57"/>
        <v>0</v>
      </c>
      <c r="BG177" s="101">
        <v>0</v>
      </c>
      <c r="BH177" s="101">
        <v>0</v>
      </c>
      <c r="BI177" s="101">
        <v>0</v>
      </c>
      <c r="BJ177" s="101">
        <v>0</v>
      </c>
      <c r="BK177" s="101">
        <v>0</v>
      </c>
      <c r="BL177" s="101">
        <v>0</v>
      </c>
      <c r="BM177" s="101">
        <v>0</v>
      </c>
      <c r="BN177" s="101">
        <v>0</v>
      </c>
      <c r="BO177" s="101">
        <v>0</v>
      </c>
      <c r="BP177" s="101">
        <v>0</v>
      </c>
      <c r="BQ177" s="101">
        <v>0</v>
      </c>
      <c r="BR177" s="101">
        <v>0</v>
      </c>
      <c r="BS177" s="101">
        <v>0</v>
      </c>
      <c r="BT177" s="102">
        <f t="shared" si="58"/>
        <v>0</v>
      </c>
      <c r="BU177" s="101">
        <v>0</v>
      </c>
      <c r="BV177" s="101">
        <v>0</v>
      </c>
      <c r="BW177" s="101">
        <v>0</v>
      </c>
      <c r="BX177" s="101">
        <v>0</v>
      </c>
      <c r="BY177" s="101">
        <v>0</v>
      </c>
      <c r="BZ177" s="101">
        <v>0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2">
        <f t="shared" si="59"/>
        <v>0</v>
      </c>
    </row>
    <row r="178" spans="1:86" ht="12" hidden="1" customHeight="1" outlineLevel="1" x14ac:dyDescent="0.3">
      <c r="A178" s="103">
        <v>49200</v>
      </c>
      <c r="B178" s="2" t="s">
        <v>237</v>
      </c>
      <c r="C178" s="101">
        <v>0</v>
      </c>
      <c r="D178" s="101">
        <v>0</v>
      </c>
      <c r="E178" s="101">
        <v>0</v>
      </c>
      <c r="F178" s="101">
        <v>0</v>
      </c>
      <c r="G178" s="101">
        <v>0</v>
      </c>
      <c r="H178" s="101">
        <v>0</v>
      </c>
      <c r="I178" s="101">
        <v>0</v>
      </c>
      <c r="J178" s="101">
        <v>0</v>
      </c>
      <c r="K178" s="101">
        <v>0</v>
      </c>
      <c r="L178" s="101">
        <v>0</v>
      </c>
      <c r="M178" s="101">
        <v>0</v>
      </c>
      <c r="N178" s="101">
        <v>0</v>
      </c>
      <c r="O178" s="101">
        <v>0</v>
      </c>
      <c r="P178" s="102">
        <f t="shared" si="54"/>
        <v>0</v>
      </c>
      <c r="Q178" s="101">
        <v>0</v>
      </c>
      <c r="R178" s="101">
        <v>0</v>
      </c>
      <c r="S178" s="101">
        <v>0</v>
      </c>
      <c r="T178" s="101">
        <v>0</v>
      </c>
      <c r="U178" s="101">
        <v>0</v>
      </c>
      <c r="V178" s="101">
        <v>0</v>
      </c>
      <c r="W178" s="101">
        <v>0</v>
      </c>
      <c r="X178" s="101">
        <v>0</v>
      </c>
      <c r="Y178" s="101">
        <v>0</v>
      </c>
      <c r="Z178" s="101">
        <v>0</v>
      </c>
      <c r="AA178" s="101">
        <v>0</v>
      </c>
      <c r="AB178" s="101">
        <v>0</v>
      </c>
      <c r="AC178" s="101">
        <v>0</v>
      </c>
      <c r="AD178" s="102">
        <f t="shared" si="55"/>
        <v>0</v>
      </c>
      <c r="AE178" s="101">
        <v>0</v>
      </c>
      <c r="AF178" s="101">
        <v>0</v>
      </c>
      <c r="AG178" s="101">
        <v>0</v>
      </c>
      <c r="AH178" s="101">
        <v>0</v>
      </c>
      <c r="AI178" s="101">
        <v>0</v>
      </c>
      <c r="AJ178" s="101">
        <v>0</v>
      </c>
      <c r="AK178" s="101">
        <v>0</v>
      </c>
      <c r="AL178" s="101">
        <v>0</v>
      </c>
      <c r="AM178" s="101">
        <v>0</v>
      </c>
      <c r="AN178" s="101">
        <v>0</v>
      </c>
      <c r="AO178" s="101">
        <v>0</v>
      </c>
      <c r="AP178" s="101">
        <v>0</v>
      </c>
      <c r="AQ178" s="101">
        <v>0</v>
      </c>
      <c r="AR178" s="102">
        <f t="shared" si="56"/>
        <v>0</v>
      </c>
      <c r="AS178" s="101">
        <v>0</v>
      </c>
      <c r="AT178" s="101">
        <v>0</v>
      </c>
      <c r="AU178" s="101">
        <v>0</v>
      </c>
      <c r="AV178" s="101">
        <v>0</v>
      </c>
      <c r="AW178" s="101">
        <v>0</v>
      </c>
      <c r="AX178" s="101">
        <v>0</v>
      </c>
      <c r="AY178" s="101">
        <v>0</v>
      </c>
      <c r="AZ178" s="101">
        <v>0</v>
      </c>
      <c r="BA178" s="101">
        <v>0</v>
      </c>
      <c r="BB178" s="101">
        <v>0</v>
      </c>
      <c r="BC178" s="101">
        <v>0</v>
      </c>
      <c r="BD178" s="101">
        <v>0</v>
      </c>
      <c r="BE178" s="101">
        <v>0</v>
      </c>
      <c r="BF178" s="102">
        <f t="shared" si="57"/>
        <v>0</v>
      </c>
      <c r="BG178" s="101">
        <v>0</v>
      </c>
      <c r="BH178" s="101">
        <v>0</v>
      </c>
      <c r="BI178" s="101">
        <v>0</v>
      </c>
      <c r="BJ178" s="101">
        <v>0</v>
      </c>
      <c r="BK178" s="101">
        <v>0</v>
      </c>
      <c r="BL178" s="101">
        <v>0</v>
      </c>
      <c r="BM178" s="101">
        <v>0</v>
      </c>
      <c r="BN178" s="101">
        <v>0</v>
      </c>
      <c r="BO178" s="101">
        <v>0</v>
      </c>
      <c r="BP178" s="101">
        <v>0</v>
      </c>
      <c r="BQ178" s="101">
        <v>0</v>
      </c>
      <c r="BR178" s="101">
        <v>0</v>
      </c>
      <c r="BS178" s="101">
        <v>0</v>
      </c>
      <c r="BT178" s="102">
        <f t="shared" si="58"/>
        <v>0</v>
      </c>
      <c r="BU178" s="101">
        <v>0</v>
      </c>
      <c r="BV178" s="101">
        <v>0</v>
      </c>
      <c r="BW178" s="101">
        <v>0</v>
      </c>
      <c r="BX178" s="101">
        <v>0</v>
      </c>
      <c r="BY178" s="101">
        <v>0</v>
      </c>
      <c r="BZ178" s="101">
        <v>0</v>
      </c>
      <c r="CA178" s="101">
        <v>0</v>
      </c>
      <c r="CB178" s="101">
        <v>0</v>
      </c>
      <c r="CC178" s="101">
        <v>0</v>
      </c>
      <c r="CD178" s="101">
        <v>0</v>
      </c>
      <c r="CE178" s="101">
        <v>0</v>
      </c>
      <c r="CF178" s="101">
        <v>0</v>
      </c>
      <c r="CG178" s="101">
        <v>0</v>
      </c>
      <c r="CH178" s="102">
        <f t="shared" si="59"/>
        <v>0</v>
      </c>
    </row>
    <row r="179" spans="1:86" ht="12" hidden="1" customHeight="1" outlineLevel="1" x14ac:dyDescent="0.3">
      <c r="A179" s="103">
        <v>49300</v>
      </c>
      <c r="B179" s="2" t="s">
        <v>238</v>
      </c>
      <c r="C179" s="101">
        <v>0</v>
      </c>
      <c r="D179" s="101">
        <v>0</v>
      </c>
      <c r="E179" s="101">
        <v>0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2">
        <f t="shared" si="54"/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2">
        <f t="shared" si="55"/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0</v>
      </c>
      <c r="AP179" s="101">
        <v>0</v>
      </c>
      <c r="AQ179" s="101">
        <v>0</v>
      </c>
      <c r="AR179" s="102">
        <f t="shared" si="56"/>
        <v>0</v>
      </c>
      <c r="AS179" s="101">
        <v>0</v>
      </c>
      <c r="AT179" s="101">
        <v>0</v>
      </c>
      <c r="AU179" s="101">
        <v>0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2">
        <f t="shared" si="57"/>
        <v>0</v>
      </c>
      <c r="BG179" s="101">
        <v>0</v>
      </c>
      <c r="BH179" s="101">
        <v>0</v>
      </c>
      <c r="BI179" s="101">
        <v>0</v>
      </c>
      <c r="BJ179" s="101">
        <v>0</v>
      </c>
      <c r="BK179" s="101">
        <v>0</v>
      </c>
      <c r="BL179" s="101">
        <v>0</v>
      </c>
      <c r="BM179" s="101">
        <v>0</v>
      </c>
      <c r="BN179" s="101">
        <v>0</v>
      </c>
      <c r="BO179" s="101">
        <v>0</v>
      </c>
      <c r="BP179" s="101">
        <v>0</v>
      </c>
      <c r="BQ179" s="101">
        <v>0</v>
      </c>
      <c r="BR179" s="101">
        <v>0</v>
      </c>
      <c r="BS179" s="101">
        <v>0</v>
      </c>
      <c r="BT179" s="102">
        <f t="shared" si="58"/>
        <v>0</v>
      </c>
      <c r="BU179" s="101">
        <v>0</v>
      </c>
      <c r="BV179" s="101">
        <v>0</v>
      </c>
      <c r="BW179" s="101">
        <v>0</v>
      </c>
      <c r="BX179" s="101">
        <v>0</v>
      </c>
      <c r="BY179" s="101">
        <v>0</v>
      </c>
      <c r="BZ179" s="101">
        <v>0</v>
      </c>
      <c r="CA179" s="101">
        <v>0</v>
      </c>
      <c r="CB179" s="101">
        <v>0</v>
      </c>
      <c r="CC179" s="101">
        <v>0</v>
      </c>
      <c r="CD179" s="101">
        <v>0</v>
      </c>
      <c r="CE179" s="101">
        <v>0</v>
      </c>
      <c r="CF179" s="101">
        <v>0</v>
      </c>
      <c r="CG179" s="101">
        <v>0</v>
      </c>
      <c r="CH179" s="102">
        <f t="shared" si="59"/>
        <v>0</v>
      </c>
    </row>
    <row r="180" spans="1:86" ht="12" hidden="1" customHeight="1" outlineLevel="1" x14ac:dyDescent="0.3">
      <c r="A180" s="103">
        <v>49400</v>
      </c>
      <c r="B180" s="2" t="s">
        <v>239</v>
      </c>
      <c r="C180" s="101">
        <v>0</v>
      </c>
      <c r="D180" s="101">
        <v>0</v>
      </c>
      <c r="E180" s="101">
        <v>0</v>
      </c>
      <c r="F180" s="101">
        <v>0</v>
      </c>
      <c r="G180" s="101">
        <v>0</v>
      </c>
      <c r="H180" s="101">
        <v>0</v>
      </c>
      <c r="I180" s="101">
        <v>0</v>
      </c>
      <c r="J180" s="101">
        <v>0</v>
      </c>
      <c r="K180" s="101">
        <v>0</v>
      </c>
      <c r="L180" s="101">
        <v>0</v>
      </c>
      <c r="M180" s="101">
        <v>0</v>
      </c>
      <c r="N180" s="101">
        <v>0</v>
      </c>
      <c r="O180" s="101">
        <v>0</v>
      </c>
      <c r="P180" s="102">
        <f t="shared" si="54"/>
        <v>0</v>
      </c>
      <c r="Q180" s="101">
        <v>0</v>
      </c>
      <c r="R180" s="101">
        <v>0</v>
      </c>
      <c r="S180" s="101">
        <v>0</v>
      </c>
      <c r="T180" s="101">
        <v>0</v>
      </c>
      <c r="U180" s="101">
        <v>0</v>
      </c>
      <c r="V180" s="101">
        <v>0</v>
      </c>
      <c r="W180" s="101">
        <v>0</v>
      </c>
      <c r="X180" s="101">
        <v>0</v>
      </c>
      <c r="Y180" s="101">
        <v>0</v>
      </c>
      <c r="Z180" s="101">
        <v>0</v>
      </c>
      <c r="AA180" s="101">
        <v>0</v>
      </c>
      <c r="AB180" s="101">
        <v>0</v>
      </c>
      <c r="AC180" s="101">
        <v>0</v>
      </c>
      <c r="AD180" s="102">
        <f t="shared" si="55"/>
        <v>0</v>
      </c>
      <c r="AE180" s="101">
        <v>0</v>
      </c>
      <c r="AF180" s="101">
        <v>0</v>
      </c>
      <c r="AG180" s="101">
        <v>0</v>
      </c>
      <c r="AH180" s="101">
        <v>0</v>
      </c>
      <c r="AI180" s="101">
        <v>0</v>
      </c>
      <c r="AJ180" s="101">
        <v>0</v>
      </c>
      <c r="AK180" s="101">
        <v>0</v>
      </c>
      <c r="AL180" s="101">
        <v>0</v>
      </c>
      <c r="AM180" s="101">
        <v>0</v>
      </c>
      <c r="AN180" s="101">
        <v>0</v>
      </c>
      <c r="AO180" s="101">
        <v>0</v>
      </c>
      <c r="AP180" s="101">
        <v>0</v>
      </c>
      <c r="AQ180" s="101">
        <v>0</v>
      </c>
      <c r="AR180" s="102">
        <f t="shared" si="56"/>
        <v>0</v>
      </c>
      <c r="AS180" s="101">
        <v>0</v>
      </c>
      <c r="AT180" s="101">
        <v>0</v>
      </c>
      <c r="AU180" s="101">
        <v>0</v>
      </c>
      <c r="AV180" s="101">
        <v>0</v>
      </c>
      <c r="AW180" s="101">
        <v>0</v>
      </c>
      <c r="AX180" s="101">
        <v>0</v>
      </c>
      <c r="AY180" s="101">
        <v>0</v>
      </c>
      <c r="AZ180" s="101">
        <v>0</v>
      </c>
      <c r="BA180" s="101">
        <v>0</v>
      </c>
      <c r="BB180" s="101">
        <v>0</v>
      </c>
      <c r="BC180" s="101">
        <v>0</v>
      </c>
      <c r="BD180" s="101">
        <v>0</v>
      </c>
      <c r="BE180" s="101">
        <v>0</v>
      </c>
      <c r="BF180" s="102">
        <f t="shared" si="57"/>
        <v>0</v>
      </c>
      <c r="BG180" s="101">
        <v>0</v>
      </c>
      <c r="BH180" s="101">
        <v>0</v>
      </c>
      <c r="BI180" s="101">
        <v>0</v>
      </c>
      <c r="BJ180" s="101">
        <v>0</v>
      </c>
      <c r="BK180" s="101">
        <v>0</v>
      </c>
      <c r="BL180" s="101">
        <v>0</v>
      </c>
      <c r="BM180" s="101">
        <v>0</v>
      </c>
      <c r="BN180" s="101">
        <v>0</v>
      </c>
      <c r="BO180" s="101">
        <v>0</v>
      </c>
      <c r="BP180" s="101">
        <v>0</v>
      </c>
      <c r="BQ180" s="101">
        <v>0</v>
      </c>
      <c r="BR180" s="101">
        <v>0</v>
      </c>
      <c r="BS180" s="101">
        <v>0</v>
      </c>
      <c r="BT180" s="102">
        <f t="shared" si="58"/>
        <v>0</v>
      </c>
      <c r="BU180" s="101">
        <v>0</v>
      </c>
      <c r="BV180" s="101">
        <v>0</v>
      </c>
      <c r="BW180" s="101">
        <v>0</v>
      </c>
      <c r="BX180" s="101">
        <v>0</v>
      </c>
      <c r="BY180" s="101">
        <v>0</v>
      </c>
      <c r="BZ180" s="101">
        <v>0</v>
      </c>
      <c r="CA180" s="101">
        <v>0</v>
      </c>
      <c r="CB180" s="101">
        <v>0</v>
      </c>
      <c r="CC180" s="101">
        <v>0</v>
      </c>
      <c r="CD180" s="101">
        <v>0</v>
      </c>
      <c r="CE180" s="101">
        <v>0</v>
      </c>
      <c r="CF180" s="101">
        <v>0</v>
      </c>
      <c r="CG180" s="101">
        <v>0</v>
      </c>
      <c r="CH180" s="102">
        <f t="shared" si="59"/>
        <v>0</v>
      </c>
    </row>
    <row r="181" spans="1:86" ht="12" hidden="1" customHeight="1" outlineLevel="1" x14ac:dyDescent="0.3">
      <c r="A181" s="103">
        <v>49500</v>
      </c>
      <c r="B181" s="2" t="s">
        <v>240</v>
      </c>
      <c r="C181" s="101">
        <v>0</v>
      </c>
      <c r="D181" s="101">
        <v>0</v>
      </c>
      <c r="E181" s="101">
        <v>0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2">
        <f t="shared" si="54"/>
        <v>0</v>
      </c>
      <c r="Q181" s="101">
        <v>0</v>
      </c>
      <c r="R181" s="101">
        <v>0</v>
      </c>
      <c r="S181" s="101">
        <v>0</v>
      </c>
      <c r="T181" s="101">
        <v>0</v>
      </c>
      <c r="U181" s="101">
        <v>0</v>
      </c>
      <c r="V181" s="101">
        <v>0</v>
      </c>
      <c r="W181" s="101">
        <v>0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D181" s="102">
        <f t="shared" si="55"/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1">
        <v>0</v>
      </c>
      <c r="AQ181" s="101">
        <v>0</v>
      </c>
      <c r="AR181" s="102">
        <f t="shared" si="56"/>
        <v>0</v>
      </c>
      <c r="AS181" s="101">
        <v>0</v>
      </c>
      <c r="AT181" s="101">
        <v>0</v>
      </c>
      <c r="AU181" s="101">
        <v>0</v>
      </c>
      <c r="AV181" s="101">
        <v>0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2">
        <f t="shared" si="57"/>
        <v>0</v>
      </c>
      <c r="BG181" s="101">
        <v>0</v>
      </c>
      <c r="BH181" s="101">
        <v>0</v>
      </c>
      <c r="BI181" s="101">
        <v>0</v>
      </c>
      <c r="BJ181" s="101">
        <v>0</v>
      </c>
      <c r="BK181" s="101">
        <v>0</v>
      </c>
      <c r="BL181" s="101">
        <v>0</v>
      </c>
      <c r="BM181" s="101">
        <v>0</v>
      </c>
      <c r="BN181" s="101">
        <v>0</v>
      </c>
      <c r="BO181" s="101">
        <v>0</v>
      </c>
      <c r="BP181" s="101">
        <v>0</v>
      </c>
      <c r="BQ181" s="101">
        <v>0</v>
      </c>
      <c r="BR181" s="101">
        <v>0</v>
      </c>
      <c r="BS181" s="101">
        <v>0</v>
      </c>
      <c r="BT181" s="102">
        <f t="shared" si="58"/>
        <v>0</v>
      </c>
      <c r="BU181" s="101">
        <v>0</v>
      </c>
      <c r="BV181" s="101">
        <v>0</v>
      </c>
      <c r="BW181" s="101">
        <v>0</v>
      </c>
      <c r="BX181" s="101">
        <v>0</v>
      </c>
      <c r="BY181" s="101">
        <v>0</v>
      </c>
      <c r="BZ181" s="101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2">
        <f t="shared" si="59"/>
        <v>0</v>
      </c>
    </row>
    <row r="182" spans="1:86" ht="12" hidden="1" customHeight="1" outlineLevel="1" x14ac:dyDescent="0.3">
      <c r="A182" s="103">
        <v>49600</v>
      </c>
      <c r="B182" s="2" t="s">
        <v>241</v>
      </c>
      <c r="C182" s="101">
        <v>0</v>
      </c>
      <c r="D182" s="101">
        <v>0</v>
      </c>
      <c r="E182" s="101">
        <v>0</v>
      </c>
      <c r="F182" s="101">
        <v>0</v>
      </c>
      <c r="G182" s="101">
        <v>0</v>
      </c>
      <c r="H182" s="101">
        <v>0</v>
      </c>
      <c r="I182" s="101">
        <v>0</v>
      </c>
      <c r="J182" s="101">
        <v>0</v>
      </c>
      <c r="K182" s="101">
        <v>0</v>
      </c>
      <c r="L182" s="101">
        <v>0</v>
      </c>
      <c r="M182" s="101">
        <v>0</v>
      </c>
      <c r="N182" s="101">
        <v>0</v>
      </c>
      <c r="O182" s="101">
        <v>0</v>
      </c>
      <c r="P182" s="102">
        <f t="shared" si="54"/>
        <v>0</v>
      </c>
      <c r="Q182" s="101">
        <v>0</v>
      </c>
      <c r="R182" s="101">
        <v>0</v>
      </c>
      <c r="S182" s="101">
        <v>0</v>
      </c>
      <c r="T182" s="101">
        <v>0</v>
      </c>
      <c r="U182" s="101">
        <v>0</v>
      </c>
      <c r="V182" s="101">
        <v>0</v>
      </c>
      <c r="W182" s="101">
        <v>0</v>
      </c>
      <c r="X182" s="101">
        <v>0</v>
      </c>
      <c r="Y182" s="101">
        <v>0</v>
      </c>
      <c r="Z182" s="101">
        <v>0</v>
      </c>
      <c r="AA182" s="101">
        <v>0</v>
      </c>
      <c r="AB182" s="101">
        <v>0</v>
      </c>
      <c r="AC182" s="101">
        <v>0</v>
      </c>
      <c r="AD182" s="102">
        <f t="shared" si="55"/>
        <v>0</v>
      </c>
      <c r="AE182" s="101">
        <v>0</v>
      </c>
      <c r="AF182" s="101">
        <v>0</v>
      </c>
      <c r="AG182" s="101">
        <v>0</v>
      </c>
      <c r="AH182" s="101">
        <v>0</v>
      </c>
      <c r="AI182" s="101">
        <v>0</v>
      </c>
      <c r="AJ182" s="101">
        <v>0</v>
      </c>
      <c r="AK182" s="101">
        <v>0</v>
      </c>
      <c r="AL182" s="101">
        <v>0</v>
      </c>
      <c r="AM182" s="101">
        <v>0</v>
      </c>
      <c r="AN182" s="101">
        <v>0</v>
      </c>
      <c r="AO182" s="101">
        <v>0</v>
      </c>
      <c r="AP182" s="101">
        <v>0</v>
      </c>
      <c r="AQ182" s="101">
        <v>0</v>
      </c>
      <c r="AR182" s="102">
        <f t="shared" si="56"/>
        <v>0</v>
      </c>
      <c r="AS182" s="101">
        <v>0</v>
      </c>
      <c r="AT182" s="101">
        <v>0</v>
      </c>
      <c r="AU182" s="101">
        <v>0</v>
      </c>
      <c r="AV182" s="101">
        <v>0</v>
      </c>
      <c r="AW182" s="101">
        <v>0</v>
      </c>
      <c r="AX182" s="101">
        <v>0</v>
      </c>
      <c r="AY182" s="101">
        <v>0</v>
      </c>
      <c r="AZ182" s="101">
        <v>0</v>
      </c>
      <c r="BA182" s="101">
        <v>0</v>
      </c>
      <c r="BB182" s="101">
        <v>0</v>
      </c>
      <c r="BC182" s="101">
        <v>0</v>
      </c>
      <c r="BD182" s="101">
        <v>0</v>
      </c>
      <c r="BE182" s="101">
        <v>0</v>
      </c>
      <c r="BF182" s="102">
        <f t="shared" si="57"/>
        <v>0</v>
      </c>
      <c r="BG182" s="101">
        <v>0</v>
      </c>
      <c r="BH182" s="101">
        <v>0</v>
      </c>
      <c r="BI182" s="101">
        <v>0</v>
      </c>
      <c r="BJ182" s="101">
        <v>0</v>
      </c>
      <c r="BK182" s="101">
        <v>0</v>
      </c>
      <c r="BL182" s="101">
        <v>0</v>
      </c>
      <c r="BM182" s="101">
        <v>0</v>
      </c>
      <c r="BN182" s="101">
        <v>0</v>
      </c>
      <c r="BO182" s="101">
        <v>0</v>
      </c>
      <c r="BP182" s="101">
        <v>0</v>
      </c>
      <c r="BQ182" s="101">
        <v>0</v>
      </c>
      <c r="BR182" s="101">
        <v>0</v>
      </c>
      <c r="BS182" s="101">
        <v>0</v>
      </c>
      <c r="BT182" s="102">
        <f t="shared" si="58"/>
        <v>0</v>
      </c>
      <c r="BU182" s="101">
        <v>0</v>
      </c>
      <c r="BV182" s="101">
        <v>0</v>
      </c>
      <c r="BW182" s="101">
        <v>0</v>
      </c>
      <c r="BX182" s="101">
        <v>0</v>
      </c>
      <c r="BY182" s="101">
        <v>0</v>
      </c>
      <c r="BZ182" s="101">
        <v>0</v>
      </c>
      <c r="CA182" s="101">
        <v>0</v>
      </c>
      <c r="CB182" s="101">
        <v>0</v>
      </c>
      <c r="CC182" s="101">
        <v>0</v>
      </c>
      <c r="CD182" s="101">
        <v>0</v>
      </c>
      <c r="CE182" s="101">
        <v>0</v>
      </c>
      <c r="CF182" s="101">
        <v>0</v>
      </c>
      <c r="CG182" s="101">
        <v>0</v>
      </c>
      <c r="CH182" s="102">
        <f t="shared" si="59"/>
        <v>0</v>
      </c>
    </row>
    <row r="183" spans="1:86" ht="12" hidden="1" customHeight="1" outlineLevel="1" x14ac:dyDescent="0.3">
      <c r="A183" s="103">
        <v>49800</v>
      </c>
      <c r="B183" s="2" t="s">
        <v>242</v>
      </c>
      <c r="C183" s="101">
        <v>0</v>
      </c>
      <c r="D183" s="101">
        <v>0</v>
      </c>
      <c r="E183" s="101">
        <v>0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2">
        <f t="shared" si="54"/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2">
        <f t="shared" si="55"/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2">
        <f t="shared" si="56"/>
        <v>0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2">
        <f t="shared" si="57"/>
        <v>0</v>
      </c>
      <c r="BG183" s="101">
        <v>0</v>
      </c>
      <c r="BH183" s="101">
        <v>0</v>
      </c>
      <c r="BI183" s="101">
        <v>0</v>
      </c>
      <c r="BJ183" s="101">
        <v>0</v>
      </c>
      <c r="BK183" s="101">
        <v>0</v>
      </c>
      <c r="BL183" s="101">
        <v>0</v>
      </c>
      <c r="BM183" s="101">
        <v>0</v>
      </c>
      <c r="BN183" s="101">
        <v>0</v>
      </c>
      <c r="BO183" s="101">
        <v>0</v>
      </c>
      <c r="BP183" s="101">
        <v>0</v>
      </c>
      <c r="BQ183" s="101">
        <v>0</v>
      </c>
      <c r="BR183" s="101">
        <v>0</v>
      </c>
      <c r="BS183" s="101">
        <v>0</v>
      </c>
      <c r="BT183" s="102">
        <f t="shared" si="58"/>
        <v>0</v>
      </c>
      <c r="BU183" s="101">
        <v>0</v>
      </c>
      <c r="BV183" s="101">
        <v>0</v>
      </c>
      <c r="BW183" s="101">
        <v>0</v>
      </c>
      <c r="BX183" s="101">
        <v>0</v>
      </c>
      <c r="BY183" s="101">
        <v>0</v>
      </c>
      <c r="BZ183" s="101">
        <v>0</v>
      </c>
      <c r="CA183" s="101">
        <v>0</v>
      </c>
      <c r="CB183" s="101">
        <v>0</v>
      </c>
      <c r="CC183" s="101">
        <v>0</v>
      </c>
      <c r="CD183" s="101">
        <v>0</v>
      </c>
      <c r="CE183" s="101">
        <v>0</v>
      </c>
      <c r="CF183" s="101">
        <v>0</v>
      </c>
      <c r="CG183" s="101">
        <v>0</v>
      </c>
      <c r="CH183" s="102">
        <f t="shared" si="59"/>
        <v>0</v>
      </c>
    </row>
    <row r="184" spans="1:86" ht="12" hidden="1" customHeight="1" outlineLevel="1" x14ac:dyDescent="0.3">
      <c r="A184" s="103">
        <v>49950</v>
      </c>
      <c r="B184" s="2" t="s">
        <v>243</v>
      </c>
      <c r="C184" s="101">
        <v>0</v>
      </c>
      <c r="D184" s="101">
        <v>0</v>
      </c>
      <c r="E184" s="101">
        <v>0</v>
      </c>
      <c r="F184" s="101">
        <v>0</v>
      </c>
      <c r="G184" s="101">
        <v>0</v>
      </c>
      <c r="H184" s="101">
        <v>0</v>
      </c>
      <c r="I184" s="101">
        <v>0</v>
      </c>
      <c r="J184" s="101">
        <v>0</v>
      </c>
      <c r="K184" s="101">
        <v>0</v>
      </c>
      <c r="L184" s="101">
        <v>0</v>
      </c>
      <c r="M184" s="101">
        <v>0</v>
      </c>
      <c r="N184" s="101">
        <v>0</v>
      </c>
      <c r="O184" s="101">
        <v>0</v>
      </c>
      <c r="P184" s="102">
        <f t="shared" si="54"/>
        <v>0</v>
      </c>
      <c r="Q184" s="101">
        <v>0</v>
      </c>
      <c r="R184" s="101">
        <v>0</v>
      </c>
      <c r="S184" s="101">
        <v>0</v>
      </c>
      <c r="T184" s="101">
        <v>0</v>
      </c>
      <c r="U184" s="101">
        <v>0</v>
      </c>
      <c r="V184" s="101">
        <v>0</v>
      </c>
      <c r="W184" s="101">
        <v>0</v>
      </c>
      <c r="X184" s="101">
        <v>0</v>
      </c>
      <c r="Y184" s="101">
        <v>0</v>
      </c>
      <c r="Z184" s="101">
        <v>0</v>
      </c>
      <c r="AA184" s="101">
        <v>0</v>
      </c>
      <c r="AB184" s="101">
        <v>0</v>
      </c>
      <c r="AC184" s="101">
        <v>0</v>
      </c>
      <c r="AD184" s="102">
        <f t="shared" si="55"/>
        <v>0</v>
      </c>
      <c r="AE184" s="101">
        <v>0</v>
      </c>
      <c r="AF184" s="101">
        <v>0</v>
      </c>
      <c r="AG184" s="101">
        <v>0</v>
      </c>
      <c r="AH184" s="101">
        <v>0</v>
      </c>
      <c r="AI184" s="101">
        <v>0</v>
      </c>
      <c r="AJ184" s="101">
        <v>0</v>
      </c>
      <c r="AK184" s="101">
        <v>0</v>
      </c>
      <c r="AL184" s="101">
        <v>0</v>
      </c>
      <c r="AM184" s="101">
        <v>0</v>
      </c>
      <c r="AN184" s="101">
        <v>0</v>
      </c>
      <c r="AO184" s="101">
        <v>0</v>
      </c>
      <c r="AP184" s="101">
        <v>0</v>
      </c>
      <c r="AQ184" s="101">
        <v>0</v>
      </c>
      <c r="AR184" s="102">
        <f t="shared" si="56"/>
        <v>0</v>
      </c>
      <c r="AS184" s="101">
        <v>0</v>
      </c>
      <c r="AT184" s="101">
        <v>0</v>
      </c>
      <c r="AU184" s="101">
        <v>0</v>
      </c>
      <c r="AV184" s="101">
        <v>0</v>
      </c>
      <c r="AW184" s="101">
        <v>0</v>
      </c>
      <c r="AX184" s="101">
        <v>0</v>
      </c>
      <c r="AY184" s="101">
        <v>0</v>
      </c>
      <c r="AZ184" s="101">
        <v>0</v>
      </c>
      <c r="BA184" s="101">
        <v>0</v>
      </c>
      <c r="BB184" s="101">
        <v>0</v>
      </c>
      <c r="BC184" s="101">
        <v>0</v>
      </c>
      <c r="BD184" s="101">
        <v>0</v>
      </c>
      <c r="BE184" s="101">
        <v>0</v>
      </c>
      <c r="BF184" s="102">
        <f t="shared" si="57"/>
        <v>0</v>
      </c>
      <c r="BG184" s="101">
        <v>0</v>
      </c>
      <c r="BH184" s="101">
        <v>0</v>
      </c>
      <c r="BI184" s="101">
        <v>0</v>
      </c>
      <c r="BJ184" s="101">
        <v>0</v>
      </c>
      <c r="BK184" s="101">
        <v>0</v>
      </c>
      <c r="BL184" s="101">
        <v>0</v>
      </c>
      <c r="BM184" s="101">
        <v>0</v>
      </c>
      <c r="BN184" s="101">
        <v>0</v>
      </c>
      <c r="BO184" s="101">
        <v>0</v>
      </c>
      <c r="BP184" s="101">
        <v>0</v>
      </c>
      <c r="BQ184" s="101">
        <v>0</v>
      </c>
      <c r="BR184" s="101">
        <v>0</v>
      </c>
      <c r="BS184" s="101">
        <v>0</v>
      </c>
      <c r="BT184" s="102">
        <f t="shared" si="58"/>
        <v>0</v>
      </c>
      <c r="BU184" s="101">
        <v>0</v>
      </c>
      <c r="BV184" s="101">
        <v>0</v>
      </c>
      <c r="BW184" s="101">
        <v>0</v>
      </c>
      <c r="BX184" s="101">
        <v>0</v>
      </c>
      <c r="BY184" s="101">
        <v>0</v>
      </c>
      <c r="BZ184" s="101">
        <v>0</v>
      </c>
      <c r="CA184" s="101">
        <v>0</v>
      </c>
      <c r="CB184" s="101">
        <v>0</v>
      </c>
      <c r="CC184" s="101">
        <v>0</v>
      </c>
      <c r="CD184" s="101">
        <v>0</v>
      </c>
      <c r="CE184" s="101">
        <v>0</v>
      </c>
      <c r="CF184" s="101">
        <v>0</v>
      </c>
      <c r="CG184" s="101">
        <v>0</v>
      </c>
      <c r="CH184" s="102">
        <f t="shared" si="59"/>
        <v>0</v>
      </c>
    </row>
    <row r="185" spans="1:86" ht="12" hidden="1" customHeight="1" outlineLevel="1" x14ac:dyDescent="0.3">
      <c r="A185" s="103">
        <v>49955</v>
      </c>
      <c r="B185" s="2" t="s">
        <v>244</v>
      </c>
      <c r="C185" s="101">
        <v>0</v>
      </c>
      <c r="D185" s="101">
        <v>0</v>
      </c>
      <c r="E185" s="101">
        <v>0</v>
      </c>
      <c r="F185" s="101">
        <v>0</v>
      </c>
      <c r="G185" s="101">
        <v>0</v>
      </c>
      <c r="H185" s="101">
        <v>0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0</v>
      </c>
      <c r="O185" s="101">
        <v>0</v>
      </c>
      <c r="P185" s="102">
        <f t="shared" si="54"/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0</v>
      </c>
      <c r="Z185" s="101">
        <v>0</v>
      </c>
      <c r="AA185" s="101">
        <v>0</v>
      </c>
      <c r="AB185" s="101">
        <v>0</v>
      </c>
      <c r="AC185" s="101">
        <v>0</v>
      </c>
      <c r="AD185" s="102">
        <f t="shared" si="55"/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0</v>
      </c>
      <c r="AK185" s="101">
        <v>0</v>
      </c>
      <c r="AL185" s="101">
        <v>0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2">
        <f t="shared" si="56"/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0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2">
        <f t="shared" si="57"/>
        <v>0</v>
      </c>
      <c r="BG185" s="101">
        <v>0</v>
      </c>
      <c r="BH185" s="101">
        <v>0</v>
      </c>
      <c r="BI185" s="101">
        <v>0</v>
      </c>
      <c r="BJ185" s="101">
        <v>0</v>
      </c>
      <c r="BK185" s="101">
        <v>0</v>
      </c>
      <c r="BL185" s="101">
        <v>0</v>
      </c>
      <c r="BM185" s="101">
        <v>0</v>
      </c>
      <c r="BN185" s="101">
        <v>0</v>
      </c>
      <c r="BO185" s="101">
        <v>0</v>
      </c>
      <c r="BP185" s="101">
        <v>0</v>
      </c>
      <c r="BQ185" s="101">
        <v>0</v>
      </c>
      <c r="BR185" s="101">
        <v>0</v>
      </c>
      <c r="BS185" s="101">
        <v>0</v>
      </c>
      <c r="BT185" s="102">
        <f t="shared" si="58"/>
        <v>0</v>
      </c>
      <c r="BU185" s="101">
        <v>0</v>
      </c>
      <c r="BV185" s="101">
        <v>0</v>
      </c>
      <c r="BW185" s="101">
        <v>0</v>
      </c>
      <c r="BX185" s="101">
        <v>0</v>
      </c>
      <c r="BY185" s="101">
        <v>0</v>
      </c>
      <c r="BZ185" s="101">
        <v>0</v>
      </c>
      <c r="CA185" s="101">
        <v>0</v>
      </c>
      <c r="CB185" s="101">
        <v>0</v>
      </c>
      <c r="CC185" s="101">
        <v>0</v>
      </c>
      <c r="CD185" s="101">
        <v>0</v>
      </c>
      <c r="CE185" s="101">
        <v>0</v>
      </c>
      <c r="CF185" s="101">
        <v>0</v>
      </c>
      <c r="CG185" s="101">
        <v>0</v>
      </c>
      <c r="CH185" s="102">
        <f t="shared" si="59"/>
        <v>0</v>
      </c>
    </row>
    <row r="186" spans="1:86" ht="12" hidden="1" customHeight="1" outlineLevel="1" x14ac:dyDescent="0.3">
      <c r="A186" s="103">
        <v>49960</v>
      </c>
      <c r="B186" s="2" t="s">
        <v>245</v>
      </c>
      <c r="C186" s="101">
        <v>0</v>
      </c>
      <c r="D186" s="101">
        <v>0</v>
      </c>
      <c r="E186" s="101">
        <v>0</v>
      </c>
      <c r="F186" s="101">
        <v>0</v>
      </c>
      <c r="G186" s="101">
        <v>0</v>
      </c>
      <c r="H186" s="101">
        <v>0</v>
      </c>
      <c r="I186" s="101">
        <v>0</v>
      </c>
      <c r="J186" s="101">
        <v>0</v>
      </c>
      <c r="K186" s="101">
        <v>0</v>
      </c>
      <c r="L186" s="101">
        <v>0</v>
      </c>
      <c r="M186" s="101">
        <v>0</v>
      </c>
      <c r="N186" s="101">
        <v>0</v>
      </c>
      <c r="O186" s="101">
        <v>0</v>
      </c>
      <c r="P186" s="102">
        <f t="shared" si="54"/>
        <v>0</v>
      </c>
      <c r="Q186" s="101">
        <v>0</v>
      </c>
      <c r="R186" s="101">
        <v>0</v>
      </c>
      <c r="S186" s="101">
        <v>0</v>
      </c>
      <c r="T186" s="101">
        <v>0</v>
      </c>
      <c r="U186" s="101">
        <v>0</v>
      </c>
      <c r="V186" s="101">
        <v>0</v>
      </c>
      <c r="W186" s="101">
        <v>0</v>
      </c>
      <c r="X186" s="101">
        <v>0</v>
      </c>
      <c r="Y186" s="101">
        <v>0</v>
      </c>
      <c r="Z186" s="101">
        <v>0</v>
      </c>
      <c r="AA186" s="101">
        <v>0</v>
      </c>
      <c r="AB186" s="101">
        <v>0</v>
      </c>
      <c r="AC186" s="101">
        <v>0</v>
      </c>
      <c r="AD186" s="102">
        <f t="shared" si="55"/>
        <v>0</v>
      </c>
      <c r="AE186" s="101">
        <v>0</v>
      </c>
      <c r="AF186" s="101">
        <v>0</v>
      </c>
      <c r="AG186" s="101">
        <v>0</v>
      </c>
      <c r="AH186" s="101">
        <v>0</v>
      </c>
      <c r="AI186" s="101">
        <v>0</v>
      </c>
      <c r="AJ186" s="101">
        <v>0</v>
      </c>
      <c r="AK186" s="101">
        <v>0</v>
      </c>
      <c r="AL186" s="101">
        <v>0</v>
      </c>
      <c r="AM186" s="101">
        <v>0</v>
      </c>
      <c r="AN186" s="101">
        <v>0</v>
      </c>
      <c r="AO186" s="101">
        <v>0</v>
      </c>
      <c r="AP186" s="101">
        <v>0</v>
      </c>
      <c r="AQ186" s="101">
        <v>0</v>
      </c>
      <c r="AR186" s="102">
        <f t="shared" si="56"/>
        <v>0</v>
      </c>
      <c r="AS186" s="101">
        <v>0</v>
      </c>
      <c r="AT186" s="101">
        <v>0</v>
      </c>
      <c r="AU186" s="101">
        <v>0</v>
      </c>
      <c r="AV186" s="101">
        <v>0</v>
      </c>
      <c r="AW186" s="101">
        <v>0</v>
      </c>
      <c r="AX186" s="101">
        <v>0</v>
      </c>
      <c r="AY186" s="101">
        <v>0</v>
      </c>
      <c r="AZ186" s="101">
        <v>0</v>
      </c>
      <c r="BA186" s="101">
        <v>0</v>
      </c>
      <c r="BB186" s="101">
        <v>0</v>
      </c>
      <c r="BC186" s="101">
        <v>0</v>
      </c>
      <c r="BD186" s="101">
        <v>0</v>
      </c>
      <c r="BE186" s="101">
        <v>0</v>
      </c>
      <c r="BF186" s="102">
        <f t="shared" si="57"/>
        <v>0</v>
      </c>
      <c r="BG186" s="101">
        <v>0</v>
      </c>
      <c r="BH186" s="101">
        <v>0</v>
      </c>
      <c r="BI186" s="101">
        <v>0</v>
      </c>
      <c r="BJ186" s="101">
        <v>0</v>
      </c>
      <c r="BK186" s="101">
        <v>0</v>
      </c>
      <c r="BL186" s="101">
        <v>0</v>
      </c>
      <c r="BM186" s="101">
        <v>0</v>
      </c>
      <c r="BN186" s="101">
        <v>0</v>
      </c>
      <c r="BO186" s="101">
        <v>0</v>
      </c>
      <c r="BP186" s="101">
        <v>0</v>
      </c>
      <c r="BQ186" s="101">
        <v>0</v>
      </c>
      <c r="BR186" s="101">
        <v>0</v>
      </c>
      <c r="BS186" s="101">
        <v>0</v>
      </c>
      <c r="BT186" s="102">
        <f t="shared" si="58"/>
        <v>0</v>
      </c>
      <c r="BU186" s="101">
        <v>0</v>
      </c>
      <c r="BV186" s="101">
        <v>0</v>
      </c>
      <c r="BW186" s="101">
        <v>0</v>
      </c>
      <c r="BX186" s="101">
        <v>0</v>
      </c>
      <c r="BY186" s="101">
        <v>0</v>
      </c>
      <c r="BZ186" s="101">
        <v>0</v>
      </c>
      <c r="CA186" s="101">
        <v>0</v>
      </c>
      <c r="CB186" s="101">
        <v>0</v>
      </c>
      <c r="CC186" s="101">
        <v>0</v>
      </c>
      <c r="CD186" s="101">
        <v>0</v>
      </c>
      <c r="CE186" s="101">
        <v>0</v>
      </c>
      <c r="CF186" s="101">
        <v>0</v>
      </c>
      <c r="CG186" s="101">
        <v>0</v>
      </c>
      <c r="CH186" s="102">
        <f t="shared" si="59"/>
        <v>0</v>
      </c>
    </row>
    <row r="187" spans="1:86" ht="12" hidden="1" customHeight="1" outlineLevel="1" x14ac:dyDescent="0.3">
      <c r="A187" s="103"/>
      <c r="B187" s="2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2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2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2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2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2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2"/>
    </row>
    <row r="188" spans="1:86" ht="12" customHeight="1" collapsed="1" x14ac:dyDescent="0.3">
      <c r="A188" s="74"/>
      <c r="B188" s="2" t="s">
        <v>23</v>
      </c>
      <c r="C188" s="101">
        <f t="shared" ref="C188:O188" si="60">SUM(C175:C187)</f>
        <v>0</v>
      </c>
      <c r="D188" s="101">
        <f t="shared" si="60"/>
        <v>0</v>
      </c>
      <c r="E188" s="101">
        <f t="shared" si="60"/>
        <v>0</v>
      </c>
      <c r="F188" s="101">
        <f t="shared" si="60"/>
        <v>0</v>
      </c>
      <c r="G188" s="101">
        <f t="shared" si="60"/>
        <v>0</v>
      </c>
      <c r="H188" s="101">
        <f t="shared" si="60"/>
        <v>0</v>
      </c>
      <c r="I188" s="101">
        <f t="shared" si="60"/>
        <v>0</v>
      </c>
      <c r="J188" s="101">
        <f t="shared" si="60"/>
        <v>0</v>
      </c>
      <c r="K188" s="101">
        <f t="shared" si="60"/>
        <v>0</v>
      </c>
      <c r="L188" s="101">
        <f t="shared" si="60"/>
        <v>0</v>
      </c>
      <c r="M188" s="101">
        <f t="shared" si="60"/>
        <v>0</v>
      </c>
      <c r="N188" s="101">
        <f t="shared" si="60"/>
        <v>0</v>
      </c>
      <c r="O188" s="101">
        <f t="shared" si="60"/>
        <v>0</v>
      </c>
      <c r="P188" s="102">
        <f>O188-SUM(C188:N188)</f>
        <v>0</v>
      </c>
      <c r="Q188" s="101">
        <f t="shared" ref="Q188:AC188" si="61">SUM(Q175:Q187)</f>
        <v>0</v>
      </c>
      <c r="R188" s="101">
        <f t="shared" si="61"/>
        <v>0</v>
      </c>
      <c r="S188" s="101">
        <f t="shared" si="61"/>
        <v>0</v>
      </c>
      <c r="T188" s="101">
        <f t="shared" si="61"/>
        <v>0</v>
      </c>
      <c r="U188" s="101">
        <f t="shared" si="61"/>
        <v>0</v>
      </c>
      <c r="V188" s="101">
        <f t="shared" si="61"/>
        <v>0</v>
      </c>
      <c r="W188" s="101">
        <f t="shared" si="61"/>
        <v>0</v>
      </c>
      <c r="X188" s="101">
        <f t="shared" si="61"/>
        <v>0</v>
      </c>
      <c r="Y188" s="101">
        <f t="shared" si="61"/>
        <v>0</v>
      </c>
      <c r="Z188" s="101">
        <f t="shared" si="61"/>
        <v>0</v>
      </c>
      <c r="AA188" s="101">
        <f t="shared" si="61"/>
        <v>0</v>
      </c>
      <c r="AB188" s="101">
        <f t="shared" si="61"/>
        <v>0</v>
      </c>
      <c r="AC188" s="101">
        <f t="shared" si="61"/>
        <v>0</v>
      </c>
      <c r="AD188" s="102">
        <f>AC188-SUM(Q188:AB188)</f>
        <v>0</v>
      </c>
      <c r="AE188" s="101">
        <f t="shared" ref="AE188:AQ188" si="62">SUM(AE175:AE187)</f>
        <v>0</v>
      </c>
      <c r="AF188" s="101">
        <f t="shared" si="62"/>
        <v>0</v>
      </c>
      <c r="AG188" s="101">
        <f t="shared" si="62"/>
        <v>0</v>
      </c>
      <c r="AH188" s="101">
        <f t="shared" si="62"/>
        <v>0</v>
      </c>
      <c r="AI188" s="101">
        <f t="shared" si="62"/>
        <v>0</v>
      </c>
      <c r="AJ188" s="101">
        <f t="shared" si="62"/>
        <v>0</v>
      </c>
      <c r="AK188" s="101">
        <f t="shared" si="62"/>
        <v>0</v>
      </c>
      <c r="AL188" s="101">
        <f t="shared" si="62"/>
        <v>0</v>
      </c>
      <c r="AM188" s="101">
        <f t="shared" si="62"/>
        <v>0</v>
      </c>
      <c r="AN188" s="101">
        <f t="shared" si="62"/>
        <v>0</v>
      </c>
      <c r="AO188" s="101">
        <f t="shared" si="62"/>
        <v>0</v>
      </c>
      <c r="AP188" s="101">
        <f t="shared" si="62"/>
        <v>0</v>
      </c>
      <c r="AQ188" s="101">
        <f t="shared" si="62"/>
        <v>0</v>
      </c>
      <c r="AR188" s="102">
        <f>AQ188-SUM(AE188:AP188)</f>
        <v>0</v>
      </c>
      <c r="AS188" s="101">
        <f t="shared" ref="AS188:BE188" si="63">SUM(AS175:AS187)</f>
        <v>0</v>
      </c>
      <c r="AT188" s="101">
        <f t="shared" si="63"/>
        <v>0</v>
      </c>
      <c r="AU188" s="101">
        <f t="shared" si="63"/>
        <v>0</v>
      </c>
      <c r="AV188" s="101">
        <f t="shared" si="63"/>
        <v>0</v>
      </c>
      <c r="AW188" s="101">
        <f t="shared" si="63"/>
        <v>0</v>
      </c>
      <c r="AX188" s="101">
        <f t="shared" si="63"/>
        <v>0</v>
      </c>
      <c r="AY188" s="101">
        <f t="shared" si="63"/>
        <v>0</v>
      </c>
      <c r="AZ188" s="101">
        <f t="shared" si="63"/>
        <v>0</v>
      </c>
      <c r="BA188" s="101">
        <f t="shared" si="63"/>
        <v>0</v>
      </c>
      <c r="BB188" s="101">
        <f t="shared" si="63"/>
        <v>0</v>
      </c>
      <c r="BC188" s="101">
        <f t="shared" si="63"/>
        <v>0</v>
      </c>
      <c r="BD188" s="101">
        <f t="shared" si="63"/>
        <v>0</v>
      </c>
      <c r="BE188" s="101">
        <f t="shared" si="63"/>
        <v>0</v>
      </c>
      <c r="BF188" s="102">
        <f>BE188-SUM(AS188:BD188)</f>
        <v>0</v>
      </c>
      <c r="BG188" s="101">
        <f t="shared" ref="BG188:BS188" si="64">SUM(BG175:BG187)</f>
        <v>0</v>
      </c>
      <c r="BH188" s="101">
        <f t="shared" si="64"/>
        <v>0</v>
      </c>
      <c r="BI188" s="101">
        <f t="shared" si="64"/>
        <v>0</v>
      </c>
      <c r="BJ188" s="101">
        <f t="shared" si="64"/>
        <v>0</v>
      </c>
      <c r="BK188" s="101">
        <f t="shared" si="64"/>
        <v>0</v>
      </c>
      <c r="BL188" s="101">
        <f t="shared" si="64"/>
        <v>0</v>
      </c>
      <c r="BM188" s="101">
        <f t="shared" si="64"/>
        <v>0</v>
      </c>
      <c r="BN188" s="101">
        <f t="shared" si="64"/>
        <v>0</v>
      </c>
      <c r="BO188" s="101">
        <f t="shared" si="64"/>
        <v>0</v>
      </c>
      <c r="BP188" s="101">
        <f t="shared" si="64"/>
        <v>0</v>
      </c>
      <c r="BQ188" s="101">
        <f t="shared" si="64"/>
        <v>0</v>
      </c>
      <c r="BR188" s="101">
        <f t="shared" si="64"/>
        <v>0</v>
      </c>
      <c r="BS188" s="101">
        <f t="shared" si="64"/>
        <v>0</v>
      </c>
      <c r="BT188" s="102">
        <f>BS188-SUM(BG188:BR188)</f>
        <v>0</v>
      </c>
      <c r="BU188" s="101">
        <f t="shared" ref="BU188:CG188" si="65">SUM(BU175:BU187)</f>
        <v>0</v>
      </c>
      <c r="BV188" s="101">
        <f t="shared" si="65"/>
        <v>0</v>
      </c>
      <c r="BW188" s="101">
        <f t="shared" si="65"/>
        <v>0</v>
      </c>
      <c r="BX188" s="101">
        <f t="shared" si="65"/>
        <v>0</v>
      </c>
      <c r="BY188" s="101">
        <f t="shared" si="65"/>
        <v>0</v>
      </c>
      <c r="BZ188" s="101">
        <f t="shared" si="65"/>
        <v>0</v>
      </c>
      <c r="CA188" s="101">
        <f t="shared" si="65"/>
        <v>0</v>
      </c>
      <c r="CB188" s="101">
        <f t="shared" si="65"/>
        <v>0</v>
      </c>
      <c r="CC188" s="101">
        <f t="shared" si="65"/>
        <v>0</v>
      </c>
      <c r="CD188" s="101">
        <f t="shared" si="65"/>
        <v>0</v>
      </c>
      <c r="CE188" s="101">
        <f t="shared" si="65"/>
        <v>0</v>
      </c>
      <c r="CF188" s="101">
        <f t="shared" si="65"/>
        <v>0</v>
      </c>
      <c r="CG188" s="101">
        <f t="shared" si="65"/>
        <v>0</v>
      </c>
      <c r="CH188" s="102">
        <f>CG188-SUM(BU188:CF188)</f>
        <v>0</v>
      </c>
    </row>
    <row r="189" spans="1:86" ht="12" customHeight="1" x14ac:dyDescent="0.3">
      <c r="A189" s="74"/>
      <c r="B189" s="6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2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2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2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2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2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2"/>
    </row>
    <row r="190" spans="1:86" ht="12" customHeight="1" x14ac:dyDescent="0.3">
      <c r="A190" s="74"/>
      <c r="B190" s="39" t="s">
        <v>247</v>
      </c>
      <c r="C190" s="97">
        <f t="shared" ref="C190:O190" si="66">SUM(C172,C135,C96,C59,C188)</f>
        <v>197634.63</v>
      </c>
      <c r="D190" s="97">
        <f t="shared" si="66"/>
        <v>421234.56</v>
      </c>
      <c r="E190" s="97">
        <f t="shared" si="66"/>
        <v>421708.35</v>
      </c>
      <c r="F190" s="97">
        <f t="shared" si="66"/>
        <v>634244.38</v>
      </c>
      <c r="G190" s="97">
        <f t="shared" si="66"/>
        <v>484202.86</v>
      </c>
      <c r="H190" s="97">
        <f t="shared" si="66"/>
        <v>354914.75999999989</v>
      </c>
      <c r="I190" s="97">
        <f t="shared" si="66"/>
        <v>531764.11999999941</v>
      </c>
      <c r="J190" s="97">
        <f t="shared" si="66"/>
        <v>616602.86</v>
      </c>
      <c r="K190" s="97">
        <f t="shared" si="66"/>
        <v>486075.44</v>
      </c>
      <c r="L190" s="97">
        <f t="shared" si="66"/>
        <v>960320.55</v>
      </c>
      <c r="M190" s="97">
        <f t="shared" si="66"/>
        <v>13731.1</v>
      </c>
      <c r="N190" s="97">
        <f t="shared" si="66"/>
        <v>800589.65917408385</v>
      </c>
      <c r="O190" s="97">
        <f t="shared" si="66"/>
        <v>5923023.2691740841</v>
      </c>
      <c r="P190" s="98">
        <f>O190-SUM(C190:N190)</f>
        <v>0</v>
      </c>
      <c r="Q190" s="97">
        <f t="shared" ref="Q190:AC190" si="67">SUM(Q172,Q135,Q96,Q59,Q188)</f>
        <v>7919.9126504065034</v>
      </c>
      <c r="R190" s="97">
        <f t="shared" si="67"/>
        <v>484297.8424965603</v>
      </c>
      <c r="S190" s="97">
        <f t="shared" si="67"/>
        <v>746698.57032513176</v>
      </c>
      <c r="T190" s="97">
        <f t="shared" si="67"/>
        <v>514777.17495370324</v>
      </c>
      <c r="U190" s="97">
        <f t="shared" si="67"/>
        <v>514777.17495370324</v>
      </c>
      <c r="V190" s="97">
        <f t="shared" si="67"/>
        <v>781518.4249537033</v>
      </c>
      <c r="W190" s="97">
        <f t="shared" si="67"/>
        <v>514777.17495370324</v>
      </c>
      <c r="X190" s="97">
        <f t="shared" si="67"/>
        <v>514777.17495370324</v>
      </c>
      <c r="Y190" s="97">
        <f t="shared" si="67"/>
        <v>781518.4249537033</v>
      </c>
      <c r="Z190" s="97">
        <f t="shared" si="67"/>
        <v>514777.17495370324</v>
      </c>
      <c r="AA190" s="97">
        <f t="shared" si="67"/>
        <v>73399.245107549403</v>
      </c>
      <c r="AB190" s="97">
        <f t="shared" si="67"/>
        <v>828812.10495370324</v>
      </c>
      <c r="AC190" s="97">
        <f t="shared" si="67"/>
        <v>6278050.4002092741</v>
      </c>
      <c r="AD190" s="98">
        <f>AC190-SUM(Q190:AB190)</f>
        <v>0</v>
      </c>
      <c r="AE190" s="97">
        <f t="shared" ref="AE190:AQ190" si="68">SUM(AE172,AE135,AE96,AE59,AE188)</f>
        <v>7919.9126504065034</v>
      </c>
      <c r="AF190" s="97">
        <f t="shared" si="68"/>
        <v>498297.40995502187</v>
      </c>
      <c r="AG190" s="97">
        <f t="shared" si="68"/>
        <v>622358.13778359327</v>
      </c>
      <c r="AH190" s="97">
        <f t="shared" si="68"/>
        <v>528776.74241216481</v>
      </c>
      <c r="AI190" s="97">
        <f t="shared" si="68"/>
        <v>528776.74241216481</v>
      </c>
      <c r="AJ190" s="97">
        <f t="shared" si="68"/>
        <v>657177.99241216481</v>
      </c>
      <c r="AK190" s="97">
        <f t="shared" si="68"/>
        <v>528776.74241216481</v>
      </c>
      <c r="AL190" s="97">
        <f t="shared" si="68"/>
        <v>528776.74241216481</v>
      </c>
      <c r="AM190" s="97">
        <f t="shared" si="68"/>
        <v>657177.99241216481</v>
      </c>
      <c r="AN190" s="97">
        <f t="shared" si="68"/>
        <v>528776.74241216481</v>
      </c>
      <c r="AO190" s="97">
        <f t="shared" si="68"/>
        <v>73399.245107549403</v>
      </c>
      <c r="AP190" s="97">
        <f t="shared" si="68"/>
        <v>704471.67241216474</v>
      </c>
      <c r="AQ190" s="97">
        <f t="shared" si="68"/>
        <v>5864686.0747938892</v>
      </c>
      <c r="AR190" s="98">
        <f>AQ190-SUM(AE190:AP190)</f>
        <v>0</v>
      </c>
      <c r="AS190" s="97">
        <f t="shared" ref="AS190:BE190" si="69">SUM(AS172,AS135,AS96,AS59,AS188)</f>
        <v>7919.9126504065034</v>
      </c>
      <c r="AT190" s="97">
        <f t="shared" si="69"/>
        <v>512715.54673286801</v>
      </c>
      <c r="AU190" s="97">
        <f t="shared" si="69"/>
        <v>636776.27456143941</v>
      </c>
      <c r="AV190" s="97">
        <f t="shared" si="69"/>
        <v>543194.87919001095</v>
      </c>
      <c r="AW190" s="97">
        <f t="shared" si="69"/>
        <v>543194.87919001095</v>
      </c>
      <c r="AX190" s="97">
        <f t="shared" si="69"/>
        <v>671596.12919001095</v>
      </c>
      <c r="AY190" s="97">
        <f t="shared" si="69"/>
        <v>543194.87919001095</v>
      </c>
      <c r="AZ190" s="97">
        <f t="shared" si="69"/>
        <v>543194.87919001095</v>
      </c>
      <c r="BA190" s="97">
        <f t="shared" si="69"/>
        <v>671596.12919001095</v>
      </c>
      <c r="BB190" s="97">
        <f t="shared" si="69"/>
        <v>543194.87919001095</v>
      </c>
      <c r="BC190" s="97">
        <f t="shared" si="69"/>
        <v>73399.245107549403</v>
      </c>
      <c r="BD190" s="97">
        <f t="shared" si="69"/>
        <v>718889.80919001088</v>
      </c>
      <c r="BE190" s="97">
        <f t="shared" si="69"/>
        <v>6008867.4425723506</v>
      </c>
      <c r="BF190" s="98">
        <f>BE190-SUM(AS190:BD190)</f>
        <v>0</v>
      </c>
      <c r="BG190" s="97">
        <f t="shared" ref="BG190:BS190" si="70">SUM(BG172,BG135,BG96,BG59,BG188)</f>
        <v>7919.9126504065034</v>
      </c>
      <c r="BH190" s="97">
        <f t="shared" si="70"/>
        <v>527564.7957326367</v>
      </c>
      <c r="BI190" s="97">
        <f t="shared" si="70"/>
        <v>548739.27356120804</v>
      </c>
      <c r="BJ190" s="97">
        <f t="shared" si="70"/>
        <v>558044.12818977959</v>
      </c>
      <c r="BK190" s="97">
        <f t="shared" si="70"/>
        <v>558044.12818977959</v>
      </c>
      <c r="BL190" s="97">
        <f t="shared" si="70"/>
        <v>583559.12818977959</v>
      </c>
      <c r="BM190" s="97">
        <f t="shared" si="70"/>
        <v>558044.12818977959</v>
      </c>
      <c r="BN190" s="97">
        <f t="shared" si="70"/>
        <v>558044.12818977959</v>
      </c>
      <c r="BO190" s="97">
        <f t="shared" si="70"/>
        <v>583559.12818977959</v>
      </c>
      <c r="BP190" s="97">
        <f t="shared" si="70"/>
        <v>558044.12818977959</v>
      </c>
      <c r="BQ190" s="97">
        <f t="shared" si="70"/>
        <v>73399.245107549403</v>
      </c>
      <c r="BR190" s="97">
        <f t="shared" si="70"/>
        <v>630852.80818977952</v>
      </c>
      <c r="BS190" s="97">
        <f t="shared" si="70"/>
        <v>5745814.9325700365</v>
      </c>
      <c r="BT190" s="98">
        <f>BS190-SUM(BG190:BR190)</f>
        <v>0</v>
      </c>
      <c r="BU190" s="97">
        <f t="shared" ref="BU190:CG190" si="71">SUM(BU172,BU135,BU96,BU59,BU188)</f>
        <v>7919.9126504065034</v>
      </c>
      <c r="BV190" s="97">
        <f t="shared" si="71"/>
        <v>542858.0760021708</v>
      </c>
      <c r="BW190" s="97">
        <f t="shared" si="71"/>
        <v>564032.55383074225</v>
      </c>
      <c r="BX190" s="97">
        <f t="shared" si="71"/>
        <v>573337.40845931368</v>
      </c>
      <c r="BY190" s="97">
        <f t="shared" si="71"/>
        <v>573337.40845931368</v>
      </c>
      <c r="BZ190" s="97">
        <f t="shared" si="71"/>
        <v>598852.40845931368</v>
      </c>
      <c r="CA190" s="97">
        <f t="shared" si="71"/>
        <v>573337.40845931368</v>
      </c>
      <c r="CB190" s="97">
        <f t="shared" si="71"/>
        <v>573337.40845931368</v>
      </c>
      <c r="CC190" s="97">
        <f t="shared" si="71"/>
        <v>598852.40845931368</v>
      </c>
      <c r="CD190" s="97">
        <f t="shared" si="71"/>
        <v>573337.40845931368</v>
      </c>
      <c r="CE190" s="97">
        <f t="shared" si="71"/>
        <v>73399.245107549403</v>
      </c>
      <c r="CF190" s="97">
        <f t="shared" si="71"/>
        <v>646146.08845931373</v>
      </c>
      <c r="CG190" s="97">
        <f t="shared" si="71"/>
        <v>5898747.7352653788</v>
      </c>
      <c r="CH190" s="98">
        <f>CG190-SUM(BU190:CF190)</f>
        <v>0</v>
      </c>
    </row>
    <row r="191" spans="1:86" ht="12" customHeight="1" x14ac:dyDescent="0.3">
      <c r="A191" s="72"/>
      <c r="B191" s="6" t="s">
        <v>74</v>
      </c>
      <c r="C191" s="101"/>
      <c r="D191" s="101" t="s">
        <v>74</v>
      </c>
      <c r="E191" s="101" t="s">
        <v>74</v>
      </c>
      <c r="F191" s="101" t="s">
        <v>74</v>
      </c>
      <c r="G191" s="101" t="s">
        <v>74</v>
      </c>
      <c r="H191" s="101" t="s">
        <v>74</v>
      </c>
      <c r="I191" s="101" t="s">
        <v>74</v>
      </c>
      <c r="J191" s="101" t="s">
        <v>74</v>
      </c>
      <c r="K191" s="101" t="s">
        <v>74</v>
      </c>
      <c r="L191" s="101" t="s">
        <v>74</v>
      </c>
      <c r="M191" s="101" t="s">
        <v>74</v>
      </c>
      <c r="N191" s="101" t="s">
        <v>74</v>
      </c>
      <c r="O191" s="101" t="s">
        <v>74</v>
      </c>
      <c r="P191" s="102" t="s">
        <v>74</v>
      </c>
      <c r="Q191" s="101"/>
      <c r="R191" s="101" t="s">
        <v>74</v>
      </c>
      <c r="S191" s="101" t="s">
        <v>74</v>
      </c>
      <c r="T191" s="101" t="s">
        <v>74</v>
      </c>
      <c r="U191" s="101" t="s">
        <v>74</v>
      </c>
      <c r="V191" s="101" t="s">
        <v>74</v>
      </c>
      <c r="W191" s="101" t="s">
        <v>74</v>
      </c>
      <c r="X191" s="101" t="s">
        <v>74</v>
      </c>
      <c r="Y191" s="101" t="s">
        <v>74</v>
      </c>
      <c r="Z191" s="101" t="s">
        <v>74</v>
      </c>
      <c r="AA191" s="101" t="s">
        <v>74</v>
      </c>
      <c r="AB191" s="101" t="s">
        <v>74</v>
      </c>
      <c r="AC191" s="101" t="s">
        <v>74</v>
      </c>
      <c r="AD191" s="102" t="s">
        <v>74</v>
      </c>
      <c r="AE191" s="101"/>
      <c r="AF191" s="101" t="s">
        <v>74</v>
      </c>
      <c r="AG191" s="101" t="s">
        <v>74</v>
      </c>
      <c r="AH191" s="101" t="s">
        <v>74</v>
      </c>
      <c r="AI191" s="101" t="s">
        <v>74</v>
      </c>
      <c r="AJ191" s="101" t="s">
        <v>74</v>
      </c>
      <c r="AK191" s="101" t="s">
        <v>74</v>
      </c>
      <c r="AL191" s="101" t="s">
        <v>74</v>
      </c>
      <c r="AM191" s="101" t="s">
        <v>74</v>
      </c>
      <c r="AN191" s="101" t="s">
        <v>74</v>
      </c>
      <c r="AO191" s="101" t="s">
        <v>74</v>
      </c>
      <c r="AP191" s="101" t="s">
        <v>74</v>
      </c>
      <c r="AQ191" s="101" t="s">
        <v>74</v>
      </c>
      <c r="AR191" s="102" t="s">
        <v>74</v>
      </c>
      <c r="AS191" s="101"/>
      <c r="AT191" s="101" t="s">
        <v>74</v>
      </c>
      <c r="AU191" s="101" t="s">
        <v>74</v>
      </c>
      <c r="AV191" s="101" t="s">
        <v>74</v>
      </c>
      <c r="AW191" s="101" t="s">
        <v>74</v>
      </c>
      <c r="AX191" s="101" t="s">
        <v>74</v>
      </c>
      <c r="AY191" s="101" t="s">
        <v>74</v>
      </c>
      <c r="AZ191" s="101" t="s">
        <v>74</v>
      </c>
      <c r="BA191" s="101" t="s">
        <v>74</v>
      </c>
      <c r="BB191" s="101" t="s">
        <v>74</v>
      </c>
      <c r="BC191" s="101" t="s">
        <v>74</v>
      </c>
      <c r="BD191" s="101" t="s">
        <v>74</v>
      </c>
      <c r="BE191" s="101" t="s">
        <v>74</v>
      </c>
      <c r="BF191" s="102" t="s">
        <v>74</v>
      </c>
      <c r="BG191" s="101"/>
      <c r="BH191" s="101" t="s">
        <v>74</v>
      </c>
      <c r="BI191" s="101" t="s">
        <v>74</v>
      </c>
      <c r="BJ191" s="101" t="s">
        <v>74</v>
      </c>
      <c r="BK191" s="101" t="s">
        <v>74</v>
      </c>
      <c r="BL191" s="101" t="s">
        <v>74</v>
      </c>
      <c r="BM191" s="101" t="s">
        <v>74</v>
      </c>
      <c r="BN191" s="101" t="s">
        <v>74</v>
      </c>
      <c r="BO191" s="101" t="s">
        <v>74</v>
      </c>
      <c r="BP191" s="101" t="s">
        <v>74</v>
      </c>
      <c r="BQ191" s="101" t="s">
        <v>74</v>
      </c>
      <c r="BR191" s="101" t="s">
        <v>74</v>
      </c>
      <c r="BS191" s="101" t="s">
        <v>74</v>
      </c>
      <c r="BT191" s="102" t="s">
        <v>74</v>
      </c>
      <c r="BU191" s="101"/>
      <c r="BV191" s="101" t="s">
        <v>74</v>
      </c>
      <c r="BW191" s="101" t="s">
        <v>74</v>
      </c>
      <c r="BX191" s="101" t="s">
        <v>74</v>
      </c>
      <c r="BY191" s="101" t="s">
        <v>74</v>
      </c>
      <c r="BZ191" s="101" t="s">
        <v>74</v>
      </c>
      <c r="CA191" s="101" t="s">
        <v>74</v>
      </c>
      <c r="CB191" s="101" t="s">
        <v>74</v>
      </c>
      <c r="CC191" s="101" t="s">
        <v>74</v>
      </c>
      <c r="CD191" s="101" t="s">
        <v>74</v>
      </c>
      <c r="CE191" s="101" t="s">
        <v>74</v>
      </c>
      <c r="CF191" s="101" t="s">
        <v>74</v>
      </c>
      <c r="CG191" s="101" t="s">
        <v>74</v>
      </c>
      <c r="CH191" s="102" t="s">
        <v>74</v>
      </c>
    </row>
    <row r="192" spans="1:86" ht="12" customHeight="1" x14ac:dyDescent="0.3">
      <c r="A192" s="74" t="s">
        <v>248</v>
      </c>
      <c r="B192" s="2"/>
      <c r="C192" s="101" t="s">
        <v>74</v>
      </c>
      <c r="D192" s="101" t="s">
        <v>74</v>
      </c>
      <c r="E192" s="101" t="s">
        <v>74</v>
      </c>
      <c r="F192" s="101" t="s">
        <v>74</v>
      </c>
      <c r="G192" s="101" t="s">
        <v>74</v>
      </c>
      <c r="H192" s="101" t="s">
        <v>74</v>
      </c>
      <c r="I192" s="101" t="s">
        <v>74</v>
      </c>
      <c r="J192" s="101" t="s">
        <v>74</v>
      </c>
      <c r="K192" s="101" t="s">
        <v>74</v>
      </c>
      <c r="L192" s="101" t="s">
        <v>74</v>
      </c>
      <c r="M192" s="101" t="s">
        <v>74</v>
      </c>
      <c r="N192" s="101" t="s">
        <v>74</v>
      </c>
      <c r="O192" s="101" t="s">
        <v>74</v>
      </c>
      <c r="P192" s="102" t="s">
        <v>74</v>
      </c>
      <c r="Q192" s="101" t="s">
        <v>74</v>
      </c>
      <c r="R192" s="101" t="s">
        <v>74</v>
      </c>
      <c r="S192" s="101" t="s">
        <v>74</v>
      </c>
      <c r="T192" s="101" t="s">
        <v>74</v>
      </c>
      <c r="U192" s="101" t="s">
        <v>74</v>
      </c>
      <c r="V192" s="101" t="s">
        <v>74</v>
      </c>
      <c r="W192" s="101" t="s">
        <v>74</v>
      </c>
      <c r="X192" s="101" t="s">
        <v>74</v>
      </c>
      <c r="Y192" s="101" t="s">
        <v>74</v>
      </c>
      <c r="Z192" s="101" t="s">
        <v>74</v>
      </c>
      <c r="AA192" s="101" t="s">
        <v>74</v>
      </c>
      <c r="AB192" s="101" t="s">
        <v>74</v>
      </c>
      <c r="AC192" s="101" t="s">
        <v>74</v>
      </c>
      <c r="AD192" s="102" t="s">
        <v>74</v>
      </c>
      <c r="AE192" s="101" t="s">
        <v>74</v>
      </c>
      <c r="AF192" s="101" t="s">
        <v>74</v>
      </c>
      <c r="AG192" s="101" t="s">
        <v>74</v>
      </c>
      <c r="AH192" s="101" t="s">
        <v>74</v>
      </c>
      <c r="AI192" s="101" t="s">
        <v>74</v>
      </c>
      <c r="AJ192" s="101" t="s">
        <v>74</v>
      </c>
      <c r="AK192" s="101" t="s">
        <v>74</v>
      </c>
      <c r="AL192" s="101" t="s">
        <v>74</v>
      </c>
      <c r="AM192" s="101" t="s">
        <v>74</v>
      </c>
      <c r="AN192" s="101" t="s">
        <v>74</v>
      </c>
      <c r="AO192" s="101" t="s">
        <v>74</v>
      </c>
      <c r="AP192" s="101" t="s">
        <v>74</v>
      </c>
      <c r="AQ192" s="101" t="s">
        <v>74</v>
      </c>
      <c r="AR192" s="102" t="s">
        <v>74</v>
      </c>
      <c r="AS192" s="101" t="s">
        <v>74</v>
      </c>
      <c r="AT192" s="101" t="s">
        <v>74</v>
      </c>
      <c r="AU192" s="101" t="s">
        <v>74</v>
      </c>
      <c r="AV192" s="101" t="s">
        <v>74</v>
      </c>
      <c r="AW192" s="101" t="s">
        <v>74</v>
      </c>
      <c r="AX192" s="101" t="s">
        <v>74</v>
      </c>
      <c r="AY192" s="101" t="s">
        <v>74</v>
      </c>
      <c r="AZ192" s="101" t="s">
        <v>74</v>
      </c>
      <c r="BA192" s="101" t="s">
        <v>74</v>
      </c>
      <c r="BB192" s="101" t="s">
        <v>74</v>
      </c>
      <c r="BC192" s="101" t="s">
        <v>74</v>
      </c>
      <c r="BD192" s="101" t="s">
        <v>74</v>
      </c>
      <c r="BE192" s="101" t="s">
        <v>74</v>
      </c>
      <c r="BF192" s="102" t="s">
        <v>74</v>
      </c>
      <c r="BG192" s="101" t="s">
        <v>74</v>
      </c>
      <c r="BH192" s="101" t="s">
        <v>74</v>
      </c>
      <c r="BI192" s="101" t="s">
        <v>74</v>
      </c>
      <c r="BJ192" s="101" t="s">
        <v>74</v>
      </c>
      <c r="BK192" s="101" t="s">
        <v>74</v>
      </c>
      <c r="BL192" s="101" t="s">
        <v>74</v>
      </c>
      <c r="BM192" s="101" t="s">
        <v>74</v>
      </c>
      <c r="BN192" s="101" t="s">
        <v>74</v>
      </c>
      <c r="BO192" s="101" t="s">
        <v>74</v>
      </c>
      <c r="BP192" s="101" t="s">
        <v>74</v>
      </c>
      <c r="BQ192" s="101" t="s">
        <v>74</v>
      </c>
      <c r="BR192" s="101" t="s">
        <v>74</v>
      </c>
      <c r="BS192" s="101" t="s">
        <v>74</v>
      </c>
      <c r="BT192" s="102" t="s">
        <v>74</v>
      </c>
      <c r="BU192" s="101" t="s">
        <v>74</v>
      </c>
      <c r="BV192" s="101" t="s">
        <v>74</v>
      </c>
      <c r="BW192" s="101" t="s">
        <v>74</v>
      </c>
      <c r="BX192" s="101" t="s">
        <v>74</v>
      </c>
      <c r="BY192" s="101" t="s">
        <v>74</v>
      </c>
      <c r="BZ192" s="101" t="s">
        <v>74</v>
      </c>
      <c r="CA192" s="101" t="s">
        <v>74</v>
      </c>
      <c r="CB192" s="101" t="s">
        <v>74</v>
      </c>
      <c r="CC192" s="101" t="s">
        <v>74</v>
      </c>
      <c r="CD192" s="101" t="s">
        <v>74</v>
      </c>
      <c r="CE192" s="101" t="s">
        <v>74</v>
      </c>
      <c r="CF192" s="101" t="s">
        <v>74</v>
      </c>
      <c r="CG192" s="101" t="s">
        <v>74</v>
      </c>
      <c r="CH192" s="102" t="s">
        <v>74</v>
      </c>
    </row>
    <row r="193" spans="1:86" ht="12" customHeight="1" x14ac:dyDescent="0.3">
      <c r="A193" s="74"/>
      <c r="B193" s="2" t="s">
        <v>74</v>
      </c>
      <c r="C193" s="101" t="s">
        <v>74</v>
      </c>
      <c r="D193" s="101" t="s">
        <v>74</v>
      </c>
      <c r="E193" s="101" t="s">
        <v>74</v>
      </c>
      <c r="F193" s="101" t="s">
        <v>74</v>
      </c>
      <c r="G193" s="101" t="s">
        <v>74</v>
      </c>
      <c r="H193" s="101" t="s">
        <v>74</v>
      </c>
      <c r="I193" s="101" t="s">
        <v>74</v>
      </c>
      <c r="J193" s="101" t="s">
        <v>74</v>
      </c>
      <c r="K193" s="101" t="s">
        <v>74</v>
      </c>
      <c r="L193" s="101" t="s">
        <v>74</v>
      </c>
      <c r="M193" s="101" t="s">
        <v>74</v>
      </c>
      <c r="N193" s="101" t="s">
        <v>74</v>
      </c>
      <c r="O193" s="101" t="s">
        <v>74</v>
      </c>
      <c r="P193" s="102" t="s">
        <v>74</v>
      </c>
      <c r="Q193" s="101" t="s">
        <v>74</v>
      </c>
      <c r="R193" s="101" t="s">
        <v>74</v>
      </c>
      <c r="S193" s="101" t="s">
        <v>74</v>
      </c>
      <c r="T193" s="101" t="s">
        <v>74</v>
      </c>
      <c r="U193" s="101" t="s">
        <v>74</v>
      </c>
      <c r="V193" s="101" t="s">
        <v>74</v>
      </c>
      <c r="W193" s="101" t="s">
        <v>74</v>
      </c>
      <c r="X193" s="101" t="s">
        <v>74</v>
      </c>
      <c r="Y193" s="101" t="s">
        <v>74</v>
      </c>
      <c r="Z193" s="101" t="s">
        <v>74</v>
      </c>
      <c r="AA193" s="101" t="s">
        <v>74</v>
      </c>
      <c r="AB193" s="101" t="s">
        <v>74</v>
      </c>
      <c r="AC193" s="101" t="s">
        <v>74</v>
      </c>
      <c r="AD193" s="102" t="s">
        <v>74</v>
      </c>
      <c r="AE193" s="101" t="s">
        <v>74</v>
      </c>
      <c r="AF193" s="101" t="s">
        <v>74</v>
      </c>
      <c r="AG193" s="101" t="s">
        <v>74</v>
      </c>
      <c r="AH193" s="101" t="s">
        <v>74</v>
      </c>
      <c r="AI193" s="101" t="s">
        <v>74</v>
      </c>
      <c r="AJ193" s="101" t="s">
        <v>74</v>
      </c>
      <c r="AK193" s="101" t="s">
        <v>74</v>
      </c>
      <c r="AL193" s="101" t="s">
        <v>74</v>
      </c>
      <c r="AM193" s="101" t="s">
        <v>74</v>
      </c>
      <c r="AN193" s="101" t="s">
        <v>74</v>
      </c>
      <c r="AO193" s="101" t="s">
        <v>74</v>
      </c>
      <c r="AP193" s="101" t="s">
        <v>74</v>
      </c>
      <c r="AQ193" s="101" t="s">
        <v>74</v>
      </c>
      <c r="AR193" s="102" t="s">
        <v>74</v>
      </c>
      <c r="AS193" s="101" t="s">
        <v>74</v>
      </c>
      <c r="AT193" s="101" t="s">
        <v>74</v>
      </c>
      <c r="AU193" s="101" t="s">
        <v>74</v>
      </c>
      <c r="AV193" s="101" t="s">
        <v>74</v>
      </c>
      <c r="AW193" s="101" t="s">
        <v>74</v>
      </c>
      <c r="AX193" s="101" t="s">
        <v>74</v>
      </c>
      <c r="AY193" s="101" t="s">
        <v>74</v>
      </c>
      <c r="AZ193" s="101" t="s">
        <v>74</v>
      </c>
      <c r="BA193" s="101" t="s">
        <v>74</v>
      </c>
      <c r="BB193" s="101" t="s">
        <v>74</v>
      </c>
      <c r="BC193" s="101" t="s">
        <v>74</v>
      </c>
      <c r="BD193" s="101" t="s">
        <v>74</v>
      </c>
      <c r="BE193" s="101" t="s">
        <v>74</v>
      </c>
      <c r="BF193" s="102" t="s">
        <v>74</v>
      </c>
      <c r="BG193" s="101" t="s">
        <v>74</v>
      </c>
      <c r="BH193" s="101" t="s">
        <v>74</v>
      </c>
      <c r="BI193" s="101" t="s">
        <v>74</v>
      </c>
      <c r="BJ193" s="101" t="s">
        <v>74</v>
      </c>
      <c r="BK193" s="101" t="s">
        <v>74</v>
      </c>
      <c r="BL193" s="101" t="s">
        <v>74</v>
      </c>
      <c r="BM193" s="101" t="s">
        <v>74</v>
      </c>
      <c r="BN193" s="101" t="s">
        <v>74</v>
      </c>
      <c r="BO193" s="101" t="s">
        <v>74</v>
      </c>
      <c r="BP193" s="101" t="s">
        <v>74</v>
      </c>
      <c r="BQ193" s="101" t="s">
        <v>74</v>
      </c>
      <c r="BR193" s="101" t="s">
        <v>74</v>
      </c>
      <c r="BS193" s="101" t="s">
        <v>74</v>
      </c>
      <c r="BT193" s="102" t="s">
        <v>74</v>
      </c>
      <c r="BU193" s="101" t="s">
        <v>74</v>
      </c>
      <c r="BV193" s="101" t="s">
        <v>74</v>
      </c>
      <c r="BW193" s="101" t="s">
        <v>74</v>
      </c>
      <c r="BX193" s="101" t="s">
        <v>74</v>
      </c>
      <c r="BY193" s="101" t="s">
        <v>74</v>
      </c>
      <c r="BZ193" s="101" t="s">
        <v>74</v>
      </c>
      <c r="CA193" s="101" t="s">
        <v>74</v>
      </c>
      <c r="CB193" s="101" t="s">
        <v>74</v>
      </c>
      <c r="CC193" s="101" t="s">
        <v>74</v>
      </c>
      <c r="CD193" s="101" t="s">
        <v>74</v>
      </c>
      <c r="CE193" s="101" t="s">
        <v>74</v>
      </c>
      <c r="CF193" s="101" t="s">
        <v>74</v>
      </c>
      <c r="CG193" s="101" t="s">
        <v>74</v>
      </c>
      <c r="CH193" s="102" t="s">
        <v>74</v>
      </c>
    </row>
    <row r="194" spans="1:86" ht="12" hidden="1" customHeight="1" outlineLevel="1" x14ac:dyDescent="0.3">
      <c r="A194" s="74" t="s">
        <v>26</v>
      </c>
      <c r="B194" s="2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2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2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2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2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2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2"/>
    </row>
    <row r="195" spans="1:86" ht="12" hidden="1" customHeight="1" outlineLevel="1" x14ac:dyDescent="0.3">
      <c r="A195" s="103" t="s">
        <v>74</v>
      </c>
      <c r="B195" s="2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2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2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2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2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2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2"/>
    </row>
    <row r="196" spans="1:86" ht="12" hidden="1" customHeight="1" outlineLevel="1" x14ac:dyDescent="0.3">
      <c r="A196" s="103">
        <v>100</v>
      </c>
      <c r="B196" s="2" t="s">
        <v>249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0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</v>
      </c>
      <c r="P196" s="102"/>
      <c r="Q196" s="101">
        <v>0</v>
      </c>
      <c r="R196" s="101">
        <v>0</v>
      </c>
      <c r="S196" s="101">
        <v>0</v>
      </c>
      <c r="T196" s="101">
        <v>0</v>
      </c>
      <c r="U196" s="101">
        <v>0</v>
      </c>
      <c r="V196" s="101">
        <v>0</v>
      </c>
      <c r="W196" s="101">
        <v>0</v>
      </c>
      <c r="X196" s="101">
        <v>0</v>
      </c>
      <c r="Y196" s="101">
        <v>0</v>
      </c>
      <c r="Z196" s="101">
        <v>0</v>
      </c>
      <c r="AA196" s="101">
        <v>0</v>
      </c>
      <c r="AB196" s="101">
        <v>0</v>
      </c>
      <c r="AC196" s="101">
        <v>0</v>
      </c>
      <c r="AD196" s="102"/>
      <c r="AE196" s="101">
        <v>0</v>
      </c>
      <c r="AF196" s="101">
        <v>0</v>
      </c>
      <c r="AG196" s="101">
        <v>0</v>
      </c>
      <c r="AH196" s="101">
        <v>0</v>
      </c>
      <c r="AI196" s="101">
        <v>0</v>
      </c>
      <c r="AJ196" s="101">
        <v>0</v>
      </c>
      <c r="AK196" s="101">
        <v>0</v>
      </c>
      <c r="AL196" s="101">
        <v>0</v>
      </c>
      <c r="AM196" s="101">
        <v>0</v>
      </c>
      <c r="AN196" s="101">
        <v>0</v>
      </c>
      <c r="AO196" s="101">
        <v>0</v>
      </c>
      <c r="AP196" s="101">
        <v>0</v>
      </c>
      <c r="AQ196" s="101">
        <v>0</v>
      </c>
      <c r="AR196" s="102"/>
      <c r="AS196" s="101">
        <v>0</v>
      </c>
      <c r="AT196" s="101">
        <v>0</v>
      </c>
      <c r="AU196" s="101">
        <v>0</v>
      </c>
      <c r="AV196" s="101">
        <v>0</v>
      </c>
      <c r="AW196" s="101">
        <v>0</v>
      </c>
      <c r="AX196" s="101">
        <v>0</v>
      </c>
      <c r="AY196" s="101">
        <v>0</v>
      </c>
      <c r="AZ196" s="101">
        <v>0</v>
      </c>
      <c r="BA196" s="101">
        <v>0</v>
      </c>
      <c r="BB196" s="101">
        <v>0</v>
      </c>
      <c r="BC196" s="101">
        <v>0</v>
      </c>
      <c r="BD196" s="101">
        <v>0</v>
      </c>
      <c r="BE196" s="101">
        <v>0</v>
      </c>
      <c r="BF196" s="102"/>
      <c r="BG196" s="101">
        <v>0</v>
      </c>
      <c r="BH196" s="101">
        <v>0</v>
      </c>
      <c r="BI196" s="101">
        <v>0</v>
      </c>
      <c r="BJ196" s="101">
        <v>0</v>
      </c>
      <c r="BK196" s="101">
        <v>0</v>
      </c>
      <c r="BL196" s="101">
        <v>0</v>
      </c>
      <c r="BM196" s="101">
        <v>0</v>
      </c>
      <c r="BN196" s="101">
        <v>0</v>
      </c>
      <c r="BO196" s="101">
        <v>0</v>
      </c>
      <c r="BP196" s="101">
        <v>0</v>
      </c>
      <c r="BQ196" s="101">
        <v>0</v>
      </c>
      <c r="BR196" s="101">
        <v>0</v>
      </c>
      <c r="BS196" s="101">
        <v>0</v>
      </c>
      <c r="BT196" s="102"/>
      <c r="BU196" s="101">
        <v>0</v>
      </c>
      <c r="BV196" s="101">
        <v>0</v>
      </c>
      <c r="BW196" s="101">
        <v>0</v>
      </c>
      <c r="BX196" s="101">
        <v>0</v>
      </c>
      <c r="BY196" s="101">
        <v>0</v>
      </c>
      <c r="BZ196" s="101">
        <v>0</v>
      </c>
      <c r="CA196" s="101">
        <v>0</v>
      </c>
      <c r="CB196" s="101">
        <v>0</v>
      </c>
      <c r="CC196" s="101">
        <v>0</v>
      </c>
      <c r="CD196" s="101">
        <v>0</v>
      </c>
      <c r="CE196" s="101">
        <v>0</v>
      </c>
      <c r="CF196" s="101">
        <v>0</v>
      </c>
      <c r="CG196" s="101">
        <v>0</v>
      </c>
      <c r="CH196" s="102"/>
    </row>
    <row r="197" spans="1:86" ht="12" hidden="1" customHeight="1" outlineLevel="1" x14ac:dyDescent="0.3">
      <c r="A197" s="103">
        <v>103</v>
      </c>
      <c r="B197" s="2" t="s">
        <v>250</v>
      </c>
      <c r="C197" s="101">
        <v>0</v>
      </c>
      <c r="D197" s="101">
        <v>0</v>
      </c>
      <c r="E197" s="101">
        <v>0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2"/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0</v>
      </c>
      <c r="X197" s="101">
        <v>0</v>
      </c>
      <c r="Y197" s="101">
        <v>0</v>
      </c>
      <c r="Z197" s="101">
        <v>0</v>
      </c>
      <c r="AA197" s="101">
        <v>0</v>
      </c>
      <c r="AB197" s="101">
        <v>0</v>
      </c>
      <c r="AC197" s="101">
        <v>0</v>
      </c>
      <c r="AD197" s="102"/>
      <c r="AE197" s="101">
        <v>0</v>
      </c>
      <c r="AF197" s="101">
        <v>0</v>
      </c>
      <c r="AG197" s="101">
        <v>0</v>
      </c>
      <c r="AH197" s="101">
        <v>0</v>
      </c>
      <c r="AI197" s="101">
        <v>0</v>
      </c>
      <c r="AJ197" s="101">
        <v>0</v>
      </c>
      <c r="AK197" s="101">
        <v>0</v>
      </c>
      <c r="AL197" s="101">
        <v>0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2"/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0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2"/>
      <c r="BG197" s="101">
        <v>0</v>
      </c>
      <c r="BH197" s="101">
        <v>0</v>
      </c>
      <c r="BI197" s="101">
        <v>0</v>
      </c>
      <c r="BJ197" s="101">
        <v>0</v>
      </c>
      <c r="BK197" s="101">
        <v>0</v>
      </c>
      <c r="BL197" s="101">
        <v>0</v>
      </c>
      <c r="BM197" s="101">
        <v>0</v>
      </c>
      <c r="BN197" s="101">
        <v>0</v>
      </c>
      <c r="BO197" s="101">
        <v>0</v>
      </c>
      <c r="BP197" s="101">
        <v>0</v>
      </c>
      <c r="BQ197" s="101">
        <v>0</v>
      </c>
      <c r="BR197" s="101">
        <v>0</v>
      </c>
      <c r="BS197" s="101">
        <v>0</v>
      </c>
      <c r="BT197" s="102"/>
      <c r="BU197" s="101">
        <v>0</v>
      </c>
      <c r="BV197" s="101">
        <v>0</v>
      </c>
      <c r="BW197" s="101">
        <v>0</v>
      </c>
      <c r="BX197" s="101">
        <v>0</v>
      </c>
      <c r="BY197" s="101">
        <v>0</v>
      </c>
      <c r="BZ197" s="101">
        <v>0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2"/>
    </row>
    <row r="198" spans="1:86" ht="12" hidden="1" customHeight="1" outlineLevel="1" x14ac:dyDescent="0.3">
      <c r="A198" s="103">
        <v>104</v>
      </c>
      <c r="B198" s="2" t="s">
        <v>251</v>
      </c>
      <c r="C198" s="101">
        <v>8918.5699999999906</v>
      </c>
      <c r="D198" s="101">
        <v>8952.66</v>
      </c>
      <c r="E198" s="101">
        <v>8952.66</v>
      </c>
      <c r="F198" s="101">
        <v>8952.66</v>
      </c>
      <c r="G198" s="101">
        <v>10702.66</v>
      </c>
      <c r="H198" s="101">
        <v>8952.66</v>
      </c>
      <c r="I198" s="101">
        <v>8952.66</v>
      </c>
      <c r="J198" s="101">
        <v>8952.66</v>
      </c>
      <c r="K198" s="101">
        <v>8952.66</v>
      </c>
      <c r="L198" s="101">
        <v>8952.66</v>
      </c>
      <c r="M198" s="101">
        <v>8952.66</v>
      </c>
      <c r="N198" s="101">
        <v>7236.92</v>
      </c>
      <c r="O198" s="101">
        <v>107432.09</v>
      </c>
      <c r="P198" s="102"/>
      <c r="Q198" s="101">
        <v>9400.3333333333303</v>
      </c>
      <c r="R198" s="101">
        <v>9400.3333333333303</v>
      </c>
      <c r="S198" s="101">
        <v>9400.3333333333303</v>
      </c>
      <c r="T198" s="101">
        <v>9400.3333333333303</v>
      </c>
      <c r="U198" s="101">
        <v>9400.3333333333303</v>
      </c>
      <c r="V198" s="101">
        <v>9400.3333333333303</v>
      </c>
      <c r="W198" s="101">
        <v>9400.3333333333303</v>
      </c>
      <c r="X198" s="101">
        <v>9400.3333333333303</v>
      </c>
      <c r="Y198" s="101">
        <v>9400.3333333333303</v>
      </c>
      <c r="Z198" s="101">
        <v>9400.3333333333303</v>
      </c>
      <c r="AA198" s="101">
        <v>9400.3333333333303</v>
      </c>
      <c r="AB198" s="101">
        <v>9400.3333333333303</v>
      </c>
      <c r="AC198" s="101">
        <v>112804</v>
      </c>
      <c r="AD198" s="102"/>
      <c r="AE198" s="101">
        <v>9682.3433333333305</v>
      </c>
      <c r="AF198" s="101">
        <v>9682.3433333333305</v>
      </c>
      <c r="AG198" s="101">
        <v>9682.3433333333305</v>
      </c>
      <c r="AH198" s="101">
        <v>9682.3433333333305</v>
      </c>
      <c r="AI198" s="101">
        <v>9682.3433333333305</v>
      </c>
      <c r="AJ198" s="101">
        <v>9682.3433333333305</v>
      </c>
      <c r="AK198" s="101">
        <v>9682.3433333333305</v>
      </c>
      <c r="AL198" s="101">
        <v>9682.3433333333305</v>
      </c>
      <c r="AM198" s="101">
        <v>9682.3433333333305</v>
      </c>
      <c r="AN198" s="101">
        <v>9682.3433333333305</v>
      </c>
      <c r="AO198" s="101">
        <v>9682.3433333333305</v>
      </c>
      <c r="AP198" s="101">
        <v>9682.3433333333305</v>
      </c>
      <c r="AQ198" s="101">
        <v>116188.12</v>
      </c>
      <c r="AR198" s="102"/>
      <c r="AS198" s="101">
        <v>9972.8136333333405</v>
      </c>
      <c r="AT198" s="101">
        <v>9972.8136333333405</v>
      </c>
      <c r="AU198" s="101">
        <v>9972.8136333333405</v>
      </c>
      <c r="AV198" s="101">
        <v>9972.8136333333405</v>
      </c>
      <c r="AW198" s="101">
        <v>9972.8136333333405</v>
      </c>
      <c r="AX198" s="101">
        <v>9972.8136333333405</v>
      </c>
      <c r="AY198" s="101">
        <v>9972.8136333333405</v>
      </c>
      <c r="AZ198" s="101">
        <v>9972.8136333333405</v>
      </c>
      <c r="BA198" s="101">
        <v>9972.8136333333405</v>
      </c>
      <c r="BB198" s="101">
        <v>9972.8136333333405</v>
      </c>
      <c r="BC198" s="101">
        <v>9972.8136333333405</v>
      </c>
      <c r="BD198" s="101">
        <v>9972.8136333333405</v>
      </c>
      <c r="BE198" s="101">
        <v>119673.76360000001</v>
      </c>
      <c r="BF198" s="102"/>
      <c r="BG198" s="101">
        <v>10271.9980423333</v>
      </c>
      <c r="BH198" s="101">
        <v>10271.9980423333</v>
      </c>
      <c r="BI198" s="101">
        <v>10271.9980423333</v>
      </c>
      <c r="BJ198" s="101">
        <v>10271.9980423333</v>
      </c>
      <c r="BK198" s="101">
        <v>10271.9980423333</v>
      </c>
      <c r="BL198" s="101">
        <v>10271.9980423333</v>
      </c>
      <c r="BM198" s="101">
        <v>10271.9980423333</v>
      </c>
      <c r="BN198" s="101">
        <v>10271.9980423333</v>
      </c>
      <c r="BO198" s="101">
        <v>10271.9980423333</v>
      </c>
      <c r="BP198" s="101">
        <v>10271.9980423333</v>
      </c>
      <c r="BQ198" s="101">
        <v>10271.9980423333</v>
      </c>
      <c r="BR198" s="101">
        <v>10271.9980423333</v>
      </c>
      <c r="BS198" s="101">
        <v>123263.97650800001</v>
      </c>
      <c r="BT198" s="102"/>
      <c r="BU198" s="101">
        <v>10580.1579836033</v>
      </c>
      <c r="BV198" s="101">
        <v>10580.1579836033</v>
      </c>
      <c r="BW198" s="101">
        <v>10580.1579836033</v>
      </c>
      <c r="BX198" s="101">
        <v>10580.1579836033</v>
      </c>
      <c r="BY198" s="101">
        <v>10580.1579836033</v>
      </c>
      <c r="BZ198" s="101">
        <v>10580.1579836033</v>
      </c>
      <c r="CA198" s="101">
        <v>10580.1579836033</v>
      </c>
      <c r="CB198" s="101">
        <v>10580.1579836033</v>
      </c>
      <c r="CC198" s="101">
        <v>10580.1579836033</v>
      </c>
      <c r="CD198" s="101">
        <v>10580.1579836033</v>
      </c>
      <c r="CE198" s="101">
        <v>10580.1579836033</v>
      </c>
      <c r="CF198" s="101">
        <v>10580.1579836033</v>
      </c>
      <c r="CG198" s="101">
        <v>126961.89580324</v>
      </c>
      <c r="CH198" s="102"/>
    </row>
    <row r="199" spans="1:86" ht="12" hidden="1" customHeight="1" outlineLevel="1" x14ac:dyDescent="0.3">
      <c r="A199" s="103">
        <v>105</v>
      </c>
      <c r="B199" s="2" t="s">
        <v>253</v>
      </c>
      <c r="C199" s="101">
        <v>27691.29</v>
      </c>
      <c r="D199" s="101">
        <v>27797.18</v>
      </c>
      <c r="E199" s="101">
        <v>27797.1800000002</v>
      </c>
      <c r="F199" s="101">
        <v>27797.18</v>
      </c>
      <c r="G199" s="101">
        <v>34547.1800000004</v>
      </c>
      <c r="H199" s="101">
        <v>27797.1800000002</v>
      </c>
      <c r="I199" s="101">
        <v>27797.18</v>
      </c>
      <c r="J199" s="101">
        <v>27797.18</v>
      </c>
      <c r="K199" s="101">
        <v>27797.180000000099</v>
      </c>
      <c r="L199" s="101">
        <v>27797.18</v>
      </c>
      <c r="M199" s="101">
        <v>27797.18</v>
      </c>
      <c r="N199" s="101">
        <v>21152.409999999101</v>
      </c>
      <c r="O199" s="101">
        <v>333565.5</v>
      </c>
      <c r="P199" s="102"/>
      <c r="Q199" s="101">
        <v>29011.75</v>
      </c>
      <c r="R199" s="101">
        <v>29011.75</v>
      </c>
      <c r="S199" s="101">
        <v>29011.75</v>
      </c>
      <c r="T199" s="101">
        <v>29011.75</v>
      </c>
      <c r="U199" s="101">
        <v>29011.75</v>
      </c>
      <c r="V199" s="101">
        <v>29011.75</v>
      </c>
      <c r="W199" s="101">
        <v>29011.75</v>
      </c>
      <c r="X199" s="101">
        <v>29011.75</v>
      </c>
      <c r="Y199" s="101">
        <v>29011.75</v>
      </c>
      <c r="Z199" s="101">
        <v>29011.75</v>
      </c>
      <c r="AA199" s="101">
        <v>29011.75</v>
      </c>
      <c r="AB199" s="101">
        <v>29011.75</v>
      </c>
      <c r="AC199" s="101">
        <v>348141</v>
      </c>
      <c r="AD199" s="102"/>
      <c r="AE199" s="101">
        <v>29882.102500000001</v>
      </c>
      <c r="AF199" s="101">
        <v>29882.102500000001</v>
      </c>
      <c r="AG199" s="101">
        <v>29882.102500000001</v>
      </c>
      <c r="AH199" s="101">
        <v>29882.102500000001</v>
      </c>
      <c r="AI199" s="101">
        <v>29882.102500000001</v>
      </c>
      <c r="AJ199" s="101">
        <v>29882.102500000001</v>
      </c>
      <c r="AK199" s="101">
        <v>29882.102500000001</v>
      </c>
      <c r="AL199" s="101">
        <v>29882.102500000001</v>
      </c>
      <c r="AM199" s="101">
        <v>29882.102500000001</v>
      </c>
      <c r="AN199" s="101">
        <v>29882.102500000001</v>
      </c>
      <c r="AO199" s="101">
        <v>29882.102500000001</v>
      </c>
      <c r="AP199" s="101">
        <v>29882.102500000001</v>
      </c>
      <c r="AQ199" s="101">
        <v>358585.23</v>
      </c>
      <c r="AR199" s="102"/>
      <c r="AS199" s="101">
        <v>30778.565575000001</v>
      </c>
      <c r="AT199" s="101">
        <v>30778.565575000001</v>
      </c>
      <c r="AU199" s="101">
        <v>30778.565575000001</v>
      </c>
      <c r="AV199" s="101">
        <v>30778.565575000001</v>
      </c>
      <c r="AW199" s="101">
        <v>30778.565575000001</v>
      </c>
      <c r="AX199" s="101">
        <v>30778.565575000001</v>
      </c>
      <c r="AY199" s="101">
        <v>30778.565575000001</v>
      </c>
      <c r="AZ199" s="101">
        <v>30778.565575000001</v>
      </c>
      <c r="BA199" s="101">
        <v>30778.565575000001</v>
      </c>
      <c r="BB199" s="101">
        <v>30778.565575000001</v>
      </c>
      <c r="BC199" s="101">
        <v>30778.565575000001</v>
      </c>
      <c r="BD199" s="101">
        <v>30778.565575000001</v>
      </c>
      <c r="BE199" s="101">
        <v>369342.78690000001</v>
      </c>
      <c r="BF199" s="102"/>
      <c r="BG199" s="101">
        <v>31701.922542249999</v>
      </c>
      <c r="BH199" s="101">
        <v>31701.922542249999</v>
      </c>
      <c r="BI199" s="101">
        <v>31701.922542249999</v>
      </c>
      <c r="BJ199" s="101">
        <v>31701.922542249999</v>
      </c>
      <c r="BK199" s="101">
        <v>31701.922542249999</v>
      </c>
      <c r="BL199" s="101">
        <v>31701.922542249999</v>
      </c>
      <c r="BM199" s="101">
        <v>31701.922542249999</v>
      </c>
      <c r="BN199" s="101">
        <v>31701.922542249999</v>
      </c>
      <c r="BO199" s="101">
        <v>31701.922542249999</v>
      </c>
      <c r="BP199" s="101">
        <v>31701.922542249999</v>
      </c>
      <c r="BQ199" s="101">
        <v>31701.922542249999</v>
      </c>
      <c r="BR199" s="101">
        <v>31701.922542249999</v>
      </c>
      <c r="BS199" s="101">
        <v>380423.07050700003</v>
      </c>
      <c r="BT199" s="102"/>
      <c r="BU199" s="101">
        <v>32652.980218517499</v>
      </c>
      <c r="BV199" s="101">
        <v>32652.980218517499</v>
      </c>
      <c r="BW199" s="101">
        <v>32652.980218517499</v>
      </c>
      <c r="BX199" s="101">
        <v>32652.980218517499</v>
      </c>
      <c r="BY199" s="101">
        <v>32652.980218517499</v>
      </c>
      <c r="BZ199" s="101">
        <v>32652.980218517499</v>
      </c>
      <c r="CA199" s="101">
        <v>32652.980218517499</v>
      </c>
      <c r="CB199" s="101">
        <v>32652.980218517499</v>
      </c>
      <c r="CC199" s="101">
        <v>32652.980218517499</v>
      </c>
      <c r="CD199" s="101">
        <v>32652.980218517499</v>
      </c>
      <c r="CE199" s="101">
        <v>32652.980218517499</v>
      </c>
      <c r="CF199" s="101">
        <v>32652.980218517499</v>
      </c>
      <c r="CG199" s="101">
        <v>391835.76262221002</v>
      </c>
      <c r="CH199" s="102"/>
    </row>
    <row r="200" spans="1:86" ht="12" hidden="1" customHeight="1" outlineLevel="1" x14ac:dyDescent="0.3">
      <c r="A200" s="103">
        <v>116</v>
      </c>
      <c r="B200" s="2" t="s">
        <v>69</v>
      </c>
      <c r="C200" s="101">
        <v>121984.499999999</v>
      </c>
      <c r="D200" s="101">
        <v>127464.260000001</v>
      </c>
      <c r="E200" s="101">
        <v>131724.26</v>
      </c>
      <c r="F200" s="101">
        <v>131464.26</v>
      </c>
      <c r="G200" s="101">
        <v>127464.259999998</v>
      </c>
      <c r="H200" s="101">
        <v>137725.01</v>
      </c>
      <c r="I200" s="101">
        <v>128964.26</v>
      </c>
      <c r="J200" s="101">
        <v>127464.26</v>
      </c>
      <c r="K200" s="101">
        <v>123758.15</v>
      </c>
      <c r="L200" s="101">
        <v>123630.6</v>
      </c>
      <c r="M200" s="101">
        <v>123630.6</v>
      </c>
      <c r="N200" s="101">
        <v>133878.89720430199</v>
      </c>
      <c r="O200" s="101">
        <v>1539153.3172043001</v>
      </c>
      <c r="P200" s="102"/>
      <c r="Q200" s="101">
        <v>138231.75</v>
      </c>
      <c r="R200" s="101">
        <v>138231.75</v>
      </c>
      <c r="S200" s="101">
        <v>138231.75</v>
      </c>
      <c r="T200" s="101">
        <v>138231.75</v>
      </c>
      <c r="U200" s="101">
        <v>152371.75</v>
      </c>
      <c r="V200" s="101">
        <v>144998.75</v>
      </c>
      <c r="W200" s="101">
        <v>138231.75</v>
      </c>
      <c r="X200" s="101">
        <v>138231.75</v>
      </c>
      <c r="Y200" s="101">
        <v>138231.75</v>
      </c>
      <c r="Z200" s="101">
        <v>138231.75</v>
      </c>
      <c r="AA200" s="101">
        <v>138231.75</v>
      </c>
      <c r="AB200" s="101">
        <v>144998.75</v>
      </c>
      <c r="AC200" s="101">
        <v>1686455</v>
      </c>
      <c r="AD200" s="102"/>
      <c r="AE200" s="101">
        <v>142378.70250000001</v>
      </c>
      <c r="AF200" s="101">
        <v>142378.70250000001</v>
      </c>
      <c r="AG200" s="101">
        <v>142378.70250000001</v>
      </c>
      <c r="AH200" s="101">
        <v>142378.70250000001</v>
      </c>
      <c r="AI200" s="101">
        <v>156942.9025</v>
      </c>
      <c r="AJ200" s="101">
        <v>149348.71249999999</v>
      </c>
      <c r="AK200" s="101">
        <v>142378.70250000001</v>
      </c>
      <c r="AL200" s="101">
        <v>142378.70250000001</v>
      </c>
      <c r="AM200" s="101">
        <v>142378.70250000001</v>
      </c>
      <c r="AN200" s="101">
        <v>142378.70250000001</v>
      </c>
      <c r="AO200" s="101">
        <v>142378.70250000001</v>
      </c>
      <c r="AP200" s="101">
        <v>149348.71249999999</v>
      </c>
      <c r="AQ200" s="101">
        <v>1737048.65</v>
      </c>
      <c r="AR200" s="102"/>
      <c r="AS200" s="101">
        <v>146650.06357500001</v>
      </c>
      <c r="AT200" s="101">
        <v>146650.06357500001</v>
      </c>
      <c r="AU200" s="101">
        <v>146650.06357500001</v>
      </c>
      <c r="AV200" s="101">
        <v>146650.06357500001</v>
      </c>
      <c r="AW200" s="101">
        <v>161651.189575</v>
      </c>
      <c r="AX200" s="101">
        <v>153829.17387500001</v>
      </c>
      <c r="AY200" s="101">
        <v>146650.06357500001</v>
      </c>
      <c r="AZ200" s="101">
        <v>146650.06357500001</v>
      </c>
      <c r="BA200" s="101">
        <v>146650.06357500001</v>
      </c>
      <c r="BB200" s="101">
        <v>146650.06357500001</v>
      </c>
      <c r="BC200" s="101">
        <v>146650.06357500001</v>
      </c>
      <c r="BD200" s="101">
        <v>153829.17387500001</v>
      </c>
      <c r="BE200" s="101">
        <v>1789160.1095</v>
      </c>
      <c r="BF200" s="102"/>
      <c r="BG200" s="101">
        <v>151049.56548225001</v>
      </c>
      <c r="BH200" s="101">
        <v>151049.56548225001</v>
      </c>
      <c r="BI200" s="101">
        <v>151049.56548225001</v>
      </c>
      <c r="BJ200" s="101">
        <v>151049.56548225001</v>
      </c>
      <c r="BK200" s="101">
        <v>166500.72526224999</v>
      </c>
      <c r="BL200" s="101">
        <v>158444.04909125</v>
      </c>
      <c r="BM200" s="101">
        <v>151049.56548225001</v>
      </c>
      <c r="BN200" s="101">
        <v>151049.56548225001</v>
      </c>
      <c r="BO200" s="101">
        <v>151049.56548225001</v>
      </c>
      <c r="BP200" s="101">
        <v>151049.56548225001</v>
      </c>
      <c r="BQ200" s="101">
        <v>151049.56548225001</v>
      </c>
      <c r="BR200" s="101">
        <v>158444.04909125</v>
      </c>
      <c r="BS200" s="101">
        <v>1842834.9127849999</v>
      </c>
      <c r="BT200" s="102"/>
      <c r="BU200" s="101">
        <v>155581.05244671801</v>
      </c>
      <c r="BV200" s="101">
        <v>155581.05244671801</v>
      </c>
      <c r="BW200" s="101">
        <v>155581.05244671801</v>
      </c>
      <c r="BX200" s="101">
        <v>155581.05244671801</v>
      </c>
      <c r="BY200" s="101">
        <v>171495.747020118</v>
      </c>
      <c r="BZ200" s="101">
        <v>163197.37056398799</v>
      </c>
      <c r="CA200" s="101">
        <v>155581.05244671801</v>
      </c>
      <c r="CB200" s="101">
        <v>155581.05244671801</v>
      </c>
      <c r="CC200" s="101">
        <v>155581.05244671801</v>
      </c>
      <c r="CD200" s="101">
        <v>155581.05244671801</v>
      </c>
      <c r="CE200" s="101">
        <v>155581.05244671801</v>
      </c>
      <c r="CF200" s="101">
        <v>163197.37056398799</v>
      </c>
      <c r="CG200" s="101">
        <v>1898119.96016855</v>
      </c>
      <c r="CH200" s="102"/>
    </row>
    <row r="201" spans="1:86" ht="12" hidden="1" customHeight="1" outlineLevel="1" x14ac:dyDescent="0.3">
      <c r="A201" s="103">
        <v>117</v>
      </c>
      <c r="B201" s="2" t="s">
        <v>182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2"/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2"/>
      <c r="AE201" s="101">
        <v>0</v>
      </c>
      <c r="AF201" s="101">
        <v>0</v>
      </c>
      <c r="AG201" s="101">
        <v>0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2"/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0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2"/>
      <c r="BG201" s="101">
        <v>0</v>
      </c>
      <c r="BH201" s="101">
        <v>0</v>
      </c>
      <c r="BI201" s="101">
        <v>0</v>
      </c>
      <c r="BJ201" s="101">
        <v>0</v>
      </c>
      <c r="BK201" s="101">
        <v>0</v>
      </c>
      <c r="BL201" s="101">
        <v>0</v>
      </c>
      <c r="BM201" s="101">
        <v>0</v>
      </c>
      <c r="BN201" s="101">
        <v>0</v>
      </c>
      <c r="BO201" s="101">
        <v>0</v>
      </c>
      <c r="BP201" s="101">
        <v>0</v>
      </c>
      <c r="BQ201" s="101">
        <v>0</v>
      </c>
      <c r="BR201" s="101">
        <v>0</v>
      </c>
      <c r="BS201" s="101">
        <v>0</v>
      </c>
      <c r="BT201" s="102"/>
      <c r="BU201" s="101">
        <v>0</v>
      </c>
      <c r="BV201" s="101">
        <v>0</v>
      </c>
      <c r="BW201" s="101">
        <v>0</v>
      </c>
      <c r="BX201" s="101">
        <v>0</v>
      </c>
      <c r="BY201" s="101">
        <v>0</v>
      </c>
      <c r="BZ201" s="101">
        <v>0</v>
      </c>
      <c r="CA201" s="101">
        <v>0</v>
      </c>
      <c r="CB201" s="101">
        <v>0</v>
      </c>
      <c r="CC201" s="101">
        <v>0</v>
      </c>
      <c r="CD201" s="101">
        <v>0</v>
      </c>
      <c r="CE201" s="101">
        <v>0</v>
      </c>
      <c r="CF201" s="101">
        <v>0</v>
      </c>
      <c r="CG201" s="101">
        <v>0</v>
      </c>
      <c r="CH201" s="102"/>
    </row>
    <row r="202" spans="1:86" ht="12" hidden="1" customHeight="1" outlineLevel="1" x14ac:dyDescent="0.3">
      <c r="A202" s="103">
        <v>118</v>
      </c>
      <c r="B202" s="2" t="s">
        <v>254</v>
      </c>
      <c r="C202" s="101">
        <v>0</v>
      </c>
      <c r="D202" s="101">
        <v>0</v>
      </c>
      <c r="E202" s="101">
        <v>0</v>
      </c>
      <c r="F202" s="101">
        <v>0</v>
      </c>
      <c r="G202" s="101">
        <v>0</v>
      </c>
      <c r="H202" s="101">
        <v>0</v>
      </c>
      <c r="I202" s="101">
        <v>0</v>
      </c>
      <c r="J202" s="101">
        <v>0</v>
      </c>
      <c r="K202" s="101">
        <v>0</v>
      </c>
      <c r="L202" s="101">
        <v>0</v>
      </c>
      <c r="M202" s="101">
        <v>0</v>
      </c>
      <c r="N202" s="101">
        <v>0</v>
      </c>
      <c r="O202" s="101">
        <v>0</v>
      </c>
      <c r="P202" s="102"/>
      <c r="Q202" s="101">
        <v>0</v>
      </c>
      <c r="R202" s="101">
        <v>0</v>
      </c>
      <c r="S202" s="101">
        <v>0</v>
      </c>
      <c r="T202" s="101">
        <v>0</v>
      </c>
      <c r="U202" s="101">
        <v>0</v>
      </c>
      <c r="V202" s="101">
        <v>0</v>
      </c>
      <c r="W202" s="101">
        <v>0</v>
      </c>
      <c r="X202" s="101">
        <v>0</v>
      </c>
      <c r="Y202" s="101">
        <v>0</v>
      </c>
      <c r="Z202" s="101">
        <v>0</v>
      </c>
      <c r="AA202" s="101">
        <v>0</v>
      </c>
      <c r="AB202" s="101">
        <v>0</v>
      </c>
      <c r="AC202" s="101">
        <v>0</v>
      </c>
      <c r="AD202" s="102"/>
      <c r="AE202" s="101">
        <v>0</v>
      </c>
      <c r="AF202" s="101">
        <v>0</v>
      </c>
      <c r="AG202" s="101">
        <v>0</v>
      </c>
      <c r="AH202" s="101">
        <v>0</v>
      </c>
      <c r="AI202" s="101">
        <v>0</v>
      </c>
      <c r="AJ202" s="101">
        <v>0</v>
      </c>
      <c r="AK202" s="101">
        <v>0</v>
      </c>
      <c r="AL202" s="101">
        <v>0</v>
      </c>
      <c r="AM202" s="101">
        <v>0</v>
      </c>
      <c r="AN202" s="101">
        <v>0</v>
      </c>
      <c r="AO202" s="101">
        <v>0</v>
      </c>
      <c r="AP202" s="101">
        <v>0</v>
      </c>
      <c r="AQ202" s="101">
        <v>0</v>
      </c>
      <c r="AR202" s="102"/>
      <c r="AS202" s="101">
        <v>0</v>
      </c>
      <c r="AT202" s="101">
        <v>0</v>
      </c>
      <c r="AU202" s="101">
        <v>0</v>
      </c>
      <c r="AV202" s="101">
        <v>0</v>
      </c>
      <c r="AW202" s="101">
        <v>0</v>
      </c>
      <c r="AX202" s="101">
        <v>0</v>
      </c>
      <c r="AY202" s="101">
        <v>0</v>
      </c>
      <c r="AZ202" s="101">
        <v>0</v>
      </c>
      <c r="BA202" s="101">
        <v>0</v>
      </c>
      <c r="BB202" s="101">
        <v>0</v>
      </c>
      <c r="BC202" s="101">
        <v>0</v>
      </c>
      <c r="BD202" s="101">
        <v>0</v>
      </c>
      <c r="BE202" s="101">
        <v>0</v>
      </c>
      <c r="BF202" s="102"/>
      <c r="BG202" s="101">
        <v>0</v>
      </c>
      <c r="BH202" s="101">
        <v>0</v>
      </c>
      <c r="BI202" s="101">
        <v>0</v>
      </c>
      <c r="BJ202" s="101">
        <v>0</v>
      </c>
      <c r="BK202" s="101">
        <v>0</v>
      </c>
      <c r="BL202" s="101">
        <v>0</v>
      </c>
      <c r="BM202" s="101">
        <v>0</v>
      </c>
      <c r="BN202" s="101">
        <v>0</v>
      </c>
      <c r="BO202" s="101">
        <v>0</v>
      </c>
      <c r="BP202" s="101">
        <v>0</v>
      </c>
      <c r="BQ202" s="101">
        <v>0</v>
      </c>
      <c r="BR202" s="101">
        <v>0</v>
      </c>
      <c r="BS202" s="101">
        <v>0</v>
      </c>
      <c r="BT202" s="102"/>
      <c r="BU202" s="101">
        <v>0</v>
      </c>
      <c r="BV202" s="101">
        <v>0</v>
      </c>
      <c r="BW202" s="101">
        <v>0</v>
      </c>
      <c r="BX202" s="101">
        <v>0</v>
      </c>
      <c r="BY202" s="101">
        <v>0</v>
      </c>
      <c r="BZ202" s="101">
        <v>0</v>
      </c>
      <c r="CA202" s="101">
        <v>0</v>
      </c>
      <c r="CB202" s="101">
        <v>0</v>
      </c>
      <c r="CC202" s="101">
        <v>0</v>
      </c>
      <c r="CD202" s="101">
        <v>0</v>
      </c>
      <c r="CE202" s="101">
        <v>0</v>
      </c>
      <c r="CF202" s="101">
        <v>0</v>
      </c>
      <c r="CG202" s="101">
        <v>0</v>
      </c>
      <c r="CH202" s="102"/>
    </row>
    <row r="203" spans="1:86" ht="12" hidden="1" customHeight="1" outlineLevel="1" x14ac:dyDescent="0.3">
      <c r="A203" s="103">
        <v>119</v>
      </c>
      <c r="B203" s="2" t="s">
        <v>255</v>
      </c>
      <c r="C203" s="101">
        <v>0</v>
      </c>
      <c r="D203" s="101">
        <v>0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0</v>
      </c>
      <c r="N203" s="101">
        <v>0</v>
      </c>
      <c r="O203" s="101">
        <v>0</v>
      </c>
      <c r="P203" s="102"/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0</v>
      </c>
      <c r="Z203" s="101">
        <v>0</v>
      </c>
      <c r="AA203" s="101">
        <v>0</v>
      </c>
      <c r="AB203" s="101">
        <v>0</v>
      </c>
      <c r="AC203" s="101">
        <v>0</v>
      </c>
      <c r="AD203" s="102"/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2"/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0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2"/>
      <c r="BG203" s="101">
        <v>0</v>
      </c>
      <c r="BH203" s="101">
        <v>0</v>
      </c>
      <c r="BI203" s="101">
        <v>0</v>
      </c>
      <c r="BJ203" s="101">
        <v>0</v>
      </c>
      <c r="BK203" s="101">
        <v>0</v>
      </c>
      <c r="BL203" s="101">
        <v>0</v>
      </c>
      <c r="BM203" s="101">
        <v>0</v>
      </c>
      <c r="BN203" s="101">
        <v>0</v>
      </c>
      <c r="BO203" s="101">
        <v>0</v>
      </c>
      <c r="BP203" s="101">
        <v>0</v>
      </c>
      <c r="BQ203" s="101">
        <v>0</v>
      </c>
      <c r="BR203" s="101">
        <v>0</v>
      </c>
      <c r="BS203" s="101">
        <v>0</v>
      </c>
      <c r="BT203" s="102"/>
      <c r="BU203" s="101">
        <v>0</v>
      </c>
      <c r="BV203" s="101">
        <v>0</v>
      </c>
      <c r="BW203" s="101">
        <v>0</v>
      </c>
      <c r="BX203" s="101">
        <v>0</v>
      </c>
      <c r="BY203" s="101">
        <v>0</v>
      </c>
      <c r="BZ203" s="101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0</v>
      </c>
      <c r="CG203" s="101">
        <v>0</v>
      </c>
      <c r="CH203" s="102"/>
    </row>
    <row r="204" spans="1:86" ht="12" hidden="1" customHeight="1" outlineLevel="1" x14ac:dyDescent="0.3">
      <c r="A204" s="103">
        <v>120</v>
      </c>
      <c r="B204" s="2" t="s">
        <v>256</v>
      </c>
      <c r="C204" s="101">
        <v>0</v>
      </c>
      <c r="D204" s="101">
        <v>0</v>
      </c>
      <c r="E204" s="101">
        <v>0</v>
      </c>
      <c r="F204" s="101">
        <v>0</v>
      </c>
      <c r="G204" s="101">
        <v>0</v>
      </c>
      <c r="H204" s="101">
        <v>0</v>
      </c>
      <c r="I204" s="101">
        <v>0</v>
      </c>
      <c r="J204" s="101">
        <v>0</v>
      </c>
      <c r="K204" s="101">
        <v>0</v>
      </c>
      <c r="L204" s="101">
        <v>0</v>
      </c>
      <c r="M204" s="101">
        <v>0</v>
      </c>
      <c r="N204" s="101">
        <v>0</v>
      </c>
      <c r="O204" s="101">
        <v>0</v>
      </c>
      <c r="P204" s="102"/>
      <c r="Q204" s="101">
        <v>0</v>
      </c>
      <c r="R204" s="101">
        <v>0</v>
      </c>
      <c r="S204" s="101">
        <v>0</v>
      </c>
      <c r="T204" s="101">
        <v>0</v>
      </c>
      <c r="U204" s="101">
        <v>0</v>
      </c>
      <c r="V204" s="101">
        <v>0</v>
      </c>
      <c r="W204" s="101">
        <v>0</v>
      </c>
      <c r="X204" s="101">
        <v>0</v>
      </c>
      <c r="Y204" s="101">
        <v>0</v>
      </c>
      <c r="Z204" s="101">
        <v>0</v>
      </c>
      <c r="AA204" s="101">
        <v>0</v>
      </c>
      <c r="AB204" s="101">
        <v>0</v>
      </c>
      <c r="AC204" s="101">
        <v>0</v>
      </c>
      <c r="AD204" s="102"/>
      <c r="AE204" s="101">
        <v>0</v>
      </c>
      <c r="AF204" s="101">
        <v>0</v>
      </c>
      <c r="AG204" s="101">
        <v>0</v>
      </c>
      <c r="AH204" s="101">
        <v>0</v>
      </c>
      <c r="AI204" s="101">
        <v>0</v>
      </c>
      <c r="AJ204" s="101">
        <v>0</v>
      </c>
      <c r="AK204" s="101">
        <v>0</v>
      </c>
      <c r="AL204" s="101">
        <v>0</v>
      </c>
      <c r="AM204" s="101">
        <v>0</v>
      </c>
      <c r="AN204" s="101">
        <v>0</v>
      </c>
      <c r="AO204" s="101">
        <v>0</v>
      </c>
      <c r="AP204" s="101">
        <v>0</v>
      </c>
      <c r="AQ204" s="101">
        <v>0</v>
      </c>
      <c r="AR204" s="102"/>
      <c r="AS204" s="101">
        <v>0</v>
      </c>
      <c r="AT204" s="101">
        <v>0</v>
      </c>
      <c r="AU204" s="101">
        <v>0</v>
      </c>
      <c r="AV204" s="101">
        <v>0</v>
      </c>
      <c r="AW204" s="101">
        <v>0</v>
      </c>
      <c r="AX204" s="101">
        <v>0</v>
      </c>
      <c r="AY204" s="101">
        <v>0</v>
      </c>
      <c r="AZ204" s="101">
        <v>0</v>
      </c>
      <c r="BA204" s="101">
        <v>0</v>
      </c>
      <c r="BB204" s="101">
        <v>0</v>
      </c>
      <c r="BC204" s="101">
        <v>0</v>
      </c>
      <c r="BD204" s="101">
        <v>0</v>
      </c>
      <c r="BE204" s="101">
        <v>0</v>
      </c>
      <c r="BF204" s="102"/>
      <c r="BG204" s="101">
        <v>0</v>
      </c>
      <c r="BH204" s="101">
        <v>0</v>
      </c>
      <c r="BI204" s="101">
        <v>0</v>
      </c>
      <c r="BJ204" s="101">
        <v>0</v>
      </c>
      <c r="BK204" s="101">
        <v>0</v>
      </c>
      <c r="BL204" s="101">
        <v>0</v>
      </c>
      <c r="BM204" s="101">
        <v>0</v>
      </c>
      <c r="BN204" s="101">
        <v>0</v>
      </c>
      <c r="BO204" s="101">
        <v>0</v>
      </c>
      <c r="BP204" s="101">
        <v>0</v>
      </c>
      <c r="BQ204" s="101">
        <v>0</v>
      </c>
      <c r="BR204" s="101">
        <v>0</v>
      </c>
      <c r="BS204" s="101">
        <v>0</v>
      </c>
      <c r="BT204" s="102"/>
      <c r="BU204" s="101">
        <v>0</v>
      </c>
      <c r="BV204" s="101">
        <v>0</v>
      </c>
      <c r="BW204" s="101">
        <v>0</v>
      </c>
      <c r="BX204" s="101">
        <v>0</v>
      </c>
      <c r="BY204" s="101">
        <v>0</v>
      </c>
      <c r="BZ204" s="101">
        <v>0</v>
      </c>
      <c r="CA204" s="101">
        <v>0</v>
      </c>
      <c r="CB204" s="101">
        <v>0</v>
      </c>
      <c r="CC204" s="101">
        <v>0</v>
      </c>
      <c r="CD204" s="101">
        <v>0</v>
      </c>
      <c r="CE204" s="101">
        <v>0</v>
      </c>
      <c r="CF204" s="101">
        <v>0</v>
      </c>
      <c r="CG204" s="101">
        <v>0</v>
      </c>
      <c r="CH204" s="102"/>
    </row>
    <row r="205" spans="1:86" ht="12" hidden="1" customHeight="1" outlineLevel="1" x14ac:dyDescent="0.3">
      <c r="A205" s="103">
        <v>121</v>
      </c>
      <c r="B205" s="2" t="s">
        <v>257</v>
      </c>
      <c r="C205" s="101">
        <v>0</v>
      </c>
      <c r="D205" s="101">
        <v>0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0</v>
      </c>
      <c r="N205" s="101">
        <v>0</v>
      </c>
      <c r="O205" s="101">
        <v>0</v>
      </c>
      <c r="P205" s="102"/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2"/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0</v>
      </c>
      <c r="AK205" s="101">
        <v>0</v>
      </c>
      <c r="AL205" s="101">
        <v>0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2"/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0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2"/>
      <c r="BG205" s="101">
        <v>0</v>
      </c>
      <c r="BH205" s="101">
        <v>0</v>
      </c>
      <c r="BI205" s="101">
        <v>0</v>
      </c>
      <c r="BJ205" s="101">
        <v>0</v>
      </c>
      <c r="BK205" s="101">
        <v>0</v>
      </c>
      <c r="BL205" s="101">
        <v>0</v>
      </c>
      <c r="BM205" s="101">
        <v>0</v>
      </c>
      <c r="BN205" s="101">
        <v>0</v>
      </c>
      <c r="BO205" s="101">
        <v>0</v>
      </c>
      <c r="BP205" s="101">
        <v>0</v>
      </c>
      <c r="BQ205" s="101">
        <v>0</v>
      </c>
      <c r="BR205" s="101">
        <v>0</v>
      </c>
      <c r="BS205" s="101">
        <v>0</v>
      </c>
      <c r="BT205" s="102"/>
      <c r="BU205" s="101">
        <v>0</v>
      </c>
      <c r="BV205" s="101">
        <v>0</v>
      </c>
      <c r="BW205" s="101">
        <v>0</v>
      </c>
      <c r="BX205" s="101">
        <v>0</v>
      </c>
      <c r="BY205" s="101">
        <v>0</v>
      </c>
      <c r="BZ205" s="101">
        <v>0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2"/>
    </row>
    <row r="206" spans="1:86" ht="12" hidden="1" customHeight="1" outlineLevel="1" x14ac:dyDescent="0.3">
      <c r="A206" s="103">
        <v>122</v>
      </c>
      <c r="B206" s="2" t="s">
        <v>258</v>
      </c>
      <c r="C206" s="101">
        <v>0</v>
      </c>
      <c r="D206" s="101">
        <v>0</v>
      </c>
      <c r="E206" s="101">
        <v>0</v>
      </c>
      <c r="F206" s="101">
        <v>0</v>
      </c>
      <c r="G206" s="101">
        <v>0</v>
      </c>
      <c r="H206" s="101">
        <v>0</v>
      </c>
      <c r="I206" s="101">
        <v>0</v>
      </c>
      <c r="J206" s="101">
        <v>0</v>
      </c>
      <c r="K206" s="101">
        <v>0</v>
      </c>
      <c r="L206" s="101">
        <v>0</v>
      </c>
      <c r="M206" s="101">
        <v>0</v>
      </c>
      <c r="N206" s="101">
        <v>0</v>
      </c>
      <c r="O206" s="101">
        <v>0</v>
      </c>
      <c r="P206" s="102"/>
      <c r="Q206" s="101">
        <v>0</v>
      </c>
      <c r="R206" s="101">
        <v>0</v>
      </c>
      <c r="S206" s="101">
        <v>0</v>
      </c>
      <c r="T206" s="101">
        <v>0</v>
      </c>
      <c r="U206" s="101">
        <v>0</v>
      </c>
      <c r="V206" s="101">
        <v>0</v>
      </c>
      <c r="W206" s="101">
        <v>0</v>
      </c>
      <c r="X206" s="101">
        <v>0</v>
      </c>
      <c r="Y206" s="101">
        <v>0</v>
      </c>
      <c r="Z206" s="101">
        <v>0</v>
      </c>
      <c r="AA206" s="101">
        <v>0</v>
      </c>
      <c r="AB206" s="101">
        <v>0</v>
      </c>
      <c r="AC206" s="101">
        <v>0</v>
      </c>
      <c r="AD206" s="102"/>
      <c r="AE206" s="101">
        <v>0</v>
      </c>
      <c r="AF206" s="101">
        <v>0</v>
      </c>
      <c r="AG206" s="101">
        <v>0</v>
      </c>
      <c r="AH206" s="101">
        <v>0</v>
      </c>
      <c r="AI206" s="101">
        <v>0</v>
      </c>
      <c r="AJ206" s="101">
        <v>0</v>
      </c>
      <c r="AK206" s="101">
        <v>0</v>
      </c>
      <c r="AL206" s="101">
        <v>0</v>
      </c>
      <c r="AM206" s="101">
        <v>0</v>
      </c>
      <c r="AN206" s="101">
        <v>0</v>
      </c>
      <c r="AO206" s="101">
        <v>0</v>
      </c>
      <c r="AP206" s="101">
        <v>0</v>
      </c>
      <c r="AQ206" s="101">
        <v>0</v>
      </c>
      <c r="AR206" s="102"/>
      <c r="AS206" s="101">
        <v>0</v>
      </c>
      <c r="AT206" s="101">
        <v>0</v>
      </c>
      <c r="AU206" s="101">
        <v>0</v>
      </c>
      <c r="AV206" s="101">
        <v>0</v>
      </c>
      <c r="AW206" s="101">
        <v>0</v>
      </c>
      <c r="AX206" s="101">
        <v>0</v>
      </c>
      <c r="AY206" s="101">
        <v>0</v>
      </c>
      <c r="AZ206" s="101">
        <v>0</v>
      </c>
      <c r="BA206" s="101">
        <v>0</v>
      </c>
      <c r="BB206" s="101">
        <v>0</v>
      </c>
      <c r="BC206" s="101">
        <v>0</v>
      </c>
      <c r="BD206" s="101">
        <v>0</v>
      </c>
      <c r="BE206" s="101">
        <v>0</v>
      </c>
      <c r="BF206" s="102"/>
      <c r="BG206" s="101">
        <v>0</v>
      </c>
      <c r="BH206" s="101">
        <v>0</v>
      </c>
      <c r="BI206" s="101">
        <v>0</v>
      </c>
      <c r="BJ206" s="101">
        <v>0</v>
      </c>
      <c r="BK206" s="101">
        <v>0</v>
      </c>
      <c r="BL206" s="101">
        <v>0</v>
      </c>
      <c r="BM206" s="101">
        <v>0</v>
      </c>
      <c r="BN206" s="101">
        <v>0</v>
      </c>
      <c r="BO206" s="101">
        <v>0</v>
      </c>
      <c r="BP206" s="101">
        <v>0</v>
      </c>
      <c r="BQ206" s="101">
        <v>0</v>
      </c>
      <c r="BR206" s="101">
        <v>0</v>
      </c>
      <c r="BS206" s="101">
        <v>0</v>
      </c>
      <c r="BT206" s="102"/>
      <c r="BU206" s="101">
        <v>0</v>
      </c>
      <c r="BV206" s="101">
        <v>0</v>
      </c>
      <c r="BW206" s="101">
        <v>0</v>
      </c>
      <c r="BX206" s="101">
        <v>0</v>
      </c>
      <c r="BY206" s="101">
        <v>0</v>
      </c>
      <c r="BZ206" s="101">
        <v>0</v>
      </c>
      <c r="CA206" s="101">
        <v>0</v>
      </c>
      <c r="CB206" s="101">
        <v>0</v>
      </c>
      <c r="CC206" s="101">
        <v>0</v>
      </c>
      <c r="CD206" s="101">
        <v>0</v>
      </c>
      <c r="CE206" s="101">
        <v>0</v>
      </c>
      <c r="CF206" s="101">
        <v>0</v>
      </c>
      <c r="CG206" s="101">
        <v>0</v>
      </c>
      <c r="CH206" s="102"/>
    </row>
    <row r="207" spans="1:86" ht="12" hidden="1" customHeight="1" outlineLevel="1" x14ac:dyDescent="0.3">
      <c r="A207" s="103">
        <v>123</v>
      </c>
      <c r="B207" s="2" t="s">
        <v>259</v>
      </c>
      <c r="C207" s="101">
        <v>0</v>
      </c>
      <c r="D207" s="101">
        <v>0</v>
      </c>
      <c r="E207" s="101">
        <v>0</v>
      </c>
      <c r="F207" s="101">
        <v>0</v>
      </c>
      <c r="G207" s="101">
        <v>0</v>
      </c>
      <c r="H207" s="101">
        <v>0</v>
      </c>
      <c r="I207" s="101">
        <v>0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2"/>
      <c r="Q207" s="101">
        <v>0</v>
      </c>
      <c r="R207" s="101">
        <v>0</v>
      </c>
      <c r="S207" s="101">
        <v>0</v>
      </c>
      <c r="T207" s="101">
        <v>0</v>
      </c>
      <c r="U207" s="101">
        <v>0</v>
      </c>
      <c r="V207" s="101">
        <v>0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0</v>
      </c>
      <c r="AC207" s="101">
        <v>0</v>
      </c>
      <c r="AD207" s="102"/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0</v>
      </c>
      <c r="AK207" s="101">
        <v>0</v>
      </c>
      <c r="AL207" s="101">
        <v>0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2"/>
      <c r="AS207" s="101">
        <v>0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0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2"/>
      <c r="BG207" s="101">
        <v>0</v>
      </c>
      <c r="BH207" s="101">
        <v>0</v>
      </c>
      <c r="BI207" s="101">
        <v>0</v>
      </c>
      <c r="BJ207" s="101">
        <v>0</v>
      </c>
      <c r="BK207" s="101">
        <v>0</v>
      </c>
      <c r="BL207" s="101">
        <v>0</v>
      </c>
      <c r="BM207" s="101">
        <v>0</v>
      </c>
      <c r="BN207" s="101">
        <v>0</v>
      </c>
      <c r="BO207" s="101">
        <v>0</v>
      </c>
      <c r="BP207" s="101">
        <v>0</v>
      </c>
      <c r="BQ207" s="101">
        <v>0</v>
      </c>
      <c r="BR207" s="101">
        <v>0</v>
      </c>
      <c r="BS207" s="101">
        <v>0</v>
      </c>
      <c r="BT207" s="102"/>
      <c r="BU207" s="101">
        <v>0</v>
      </c>
      <c r="BV207" s="101">
        <v>0</v>
      </c>
      <c r="BW207" s="101">
        <v>0</v>
      </c>
      <c r="BX207" s="101">
        <v>0</v>
      </c>
      <c r="BY207" s="101">
        <v>0</v>
      </c>
      <c r="BZ207" s="101">
        <v>0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0</v>
      </c>
      <c r="CG207" s="101">
        <v>0</v>
      </c>
      <c r="CH207" s="102"/>
    </row>
    <row r="208" spans="1:86" ht="12" hidden="1" customHeight="1" outlineLevel="1" x14ac:dyDescent="0.3">
      <c r="A208" s="103">
        <v>124</v>
      </c>
      <c r="B208" s="2" t="s">
        <v>260</v>
      </c>
      <c r="C208" s="101">
        <v>0</v>
      </c>
      <c r="D208" s="101">
        <v>0</v>
      </c>
      <c r="E208" s="101">
        <v>0</v>
      </c>
      <c r="F208" s="101">
        <v>0</v>
      </c>
      <c r="G208" s="101">
        <v>0</v>
      </c>
      <c r="H208" s="101">
        <v>0</v>
      </c>
      <c r="I208" s="101">
        <v>0</v>
      </c>
      <c r="J208" s="101">
        <v>0</v>
      </c>
      <c r="K208" s="101">
        <v>0</v>
      </c>
      <c r="L208" s="101">
        <v>0</v>
      </c>
      <c r="M208" s="101">
        <v>0</v>
      </c>
      <c r="N208" s="101">
        <v>0</v>
      </c>
      <c r="O208" s="101">
        <v>0</v>
      </c>
      <c r="P208" s="102"/>
      <c r="Q208" s="101">
        <v>0</v>
      </c>
      <c r="R208" s="101">
        <v>0</v>
      </c>
      <c r="S208" s="101">
        <v>0</v>
      </c>
      <c r="T208" s="101">
        <v>0</v>
      </c>
      <c r="U208" s="101">
        <v>0</v>
      </c>
      <c r="V208" s="101">
        <v>0</v>
      </c>
      <c r="W208" s="101">
        <v>0</v>
      </c>
      <c r="X208" s="101">
        <v>0</v>
      </c>
      <c r="Y208" s="101">
        <v>0</v>
      </c>
      <c r="Z208" s="101">
        <v>0</v>
      </c>
      <c r="AA208" s="101">
        <v>0</v>
      </c>
      <c r="AB208" s="101">
        <v>0</v>
      </c>
      <c r="AC208" s="101">
        <v>0</v>
      </c>
      <c r="AD208" s="102"/>
      <c r="AE208" s="101">
        <v>0</v>
      </c>
      <c r="AF208" s="101">
        <v>0</v>
      </c>
      <c r="AG208" s="101">
        <v>0</v>
      </c>
      <c r="AH208" s="101">
        <v>0</v>
      </c>
      <c r="AI208" s="101">
        <v>0</v>
      </c>
      <c r="AJ208" s="101">
        <v>0</v>
      </c>
      <c r="AK208" s="101">
        <v>0</v>
      </c>
      <c r="AL208" s="101">
        <v>0</v>
      </c>
      <c r="AM208" s="101">
        <v>0</v>
      </c>
      <c r="AN208" s="101">
        <v>0</v>
      </c>
      <c r="AO208" s="101">
        <v>0</v>
      </c>
      <c r="AP208" s="101">
        <v>0</v>
      </c>
      <c r="AQ208" s="101">
        <v>0</v>
      </c>
      <c r="AR208" s="102"/>
      <c r="AS208" s="101">
        <v>0</v>
      </c>
      <c r="AT208" s="101">
        <v>0</v>
      </c>
      <c r="AU208" s="101">
        <v>0</v>
      </c>
      <c r="AV208" s="101">
        <v>0</v>
      </c>
      <c r="AW208" s="101">
        <v>0</v>
      </c>
      <c r="AX208" s="101">
        <v>0</v>
      </c>
      <c r="AY208" s="101">
        <v>0</v>
      </c>
      <c r="AZ208" s="101">
        <v>0</v>
      </c>
      <c r="BA208" s="101">
        <v>0</v>
      </c>
      <c r="BB208" s="101">
        <v>0</v>
      </c>
      <c r="BC208" s="101">
        <v>0</v>
      </c>
      <c r="BD208" s="101">
        <v>0</v>
      </c>
      <c r="BE208" s="101">
        <v>0</v>
      </c>
      <c r="BF208" s="102"/>
      <c r="BG208" s="101">
        <v>0</v>
      </c>
      <c r="BH208" s="101">
        <v>0</v>
      </c>
      <c r="BI208" s="101">
        <v>0</v>
      </c>
      <c r="BJ208" s="101">
        <v>0</v>
      </c>
      <c r="BK208" s="101">
        <v>0</v>
      </c>
      <c r="BL208" s="101">
        <v>0</v>
      </c>
      <c r="BM208" s="101">
        <v>0</v>
      </c>
      <c r="BN208" s="101">
        <v>0</v>
      </c>
      <c r="BO208" s="101">
        <v>0</v>
      </c>
      <c r="BP208" s="101">
        <v>0</v>
      </c>
      <c r="BQ208" s="101">
        <v>0</v>
      </c>
      <c r="BR208" s="101">
        <v>0</v>
      </c>
      <c r="BS208" s="101">
        <v>0</v>
      </c>
      <c r="BT208" s="102"/>
      <c r="BU208" s="101">
        <v>0</v>
      </c>
      <c r="BV208" s="101">
        <v>0</v>
      </c>
      <c r="BW208" s="101">
        <v>0</v>
      </c>
      <c r="BX208" s="101">
        <v>0</v>
      </c>
      <c r="BY208" s="101">
        <v>0</v>
      </c>
      <c r="BZ208" s="101">
        <v>0</v>
      </c>
      <c r="CA208" s="101">
        <v>0</v>
      </c>
      <c r="CB208" s="101">
        <v>0</v>
      </c>
      <c r="CC208" s="101">
        <v>0</v>
      </c>
      <c r="CD208" s="101">
        <v>0</v>
      </c>
      <c r="CE208" s="101">
        <v>0</v>
      </c>
      <c r="CF208" s="101">
        <v>0</v>
      </c>
      <c r="CG208" s="101">
        <v>0</v>
      </c>
      <c r="CH208" s="102"/>
    </row>
    <row r="209" spans="1:86" ht="12" hidden="1" customHeight="1" outlineLevel="1" x14ac:dyDescent="0.3">
      <c r="A209" s="103">
        <v>126</v>
      </c>
      <c r="B209" s="2" t="s">
        <v>261</v>
      </c>
      <c r="C209" s="101">
        <v>0</v>
      </c>
      <c r="D209" s="101">
        <v>0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2"/>
      <c r="Q209" s="101">
        <v>0</v>
      </c>
      <c r="R209" s="101">
        <v>0</v>
      </c>
      <c r="S209" s="101">
        <v>0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0</v>
      </c>
      <c r="AA209" s="101">
        <v>0</v>
      </c>
      <c r="AB209" s="101">
        <v>0</v>
      </c>
      <c r="AC209" s="101">
        <v>0</v>
      </c>
      <c r="AD209" s="102"/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0</v>
      </c>
      <c r="AK209" s="101">
        <v>0</v>
      </c>
      <c r="AL209" s="101">
        <v>0</v>
      </c>
      <c r="AM209" s="101">
        <v>0</v>
      </c>
      <c r="AN209" s="101">
        <v>0</v>
      </c>
      <c r="AO209" s="101">
        <v>0</v>
      </c>
      <c r="AP209" s="101">
        <v>0</v>
      </c>
      <c r="AQ209" s="101">
        <v>0</v>
      </c>
      <c r="AR209" s="102"/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0</v>
      </c>
      <c r="BA209" s="101">
        <v>0</v>
      </c>
      <c r="BB209" s="101">
        <v>0</v>
      </c>
      <c r="BC209" s="101">
        <v>0</v>
      </c>
      <c r="BD209" s="101">
        <v>0</v>
      </c>
      <c r="BE209" s="101">
        <v>0</v>
      </c>
      <c r="BF209" s="102"/>
      <c r="BG209" s="101">
        <v>0</v>
      </c>
      <c r="BH209" s="101">
        <v>0</v>
      </c>
      <c r="BI209" s="101">
        <v>0</v>
      </c>
      <c r="BJ209" s="101">
        <v>0</v>
      </c>
      <c r="BK209" s="101">
        <v>0</v>
      </c>
      <c r="BL209" s="101">
        <v>0</v>
      </c>
      <c r="BM209" s="101">
        <v>0</v>
      </c>
      <c r="BN209" s="101">
        <v>0</v>
      </c>
      <c r="BO209" s="101">
        <v>0</v>
      </c>
      <c r="BP209" s="101">
        <v>0</v>
      </c>
      <c r="BQ209" s="101">
        <v>0</v>
      </c>
      <c r="BR209" s="101">
        <v>0</v>
      </c>
      <c r="BS209" s="101">
        <v>0</v>
      </c>
      <c r="BT209" s="102"/>
      <c r="BU209" s="101">
        <v>0</v>
      </c>
      <c r="BV209" s="101">
        <v>0</v>
      </c>
      <c r="BW209" s="101">
        <v>0</v>
      </c>
      <c r="BX209" s="101">
        <v>0</v>
      </c>
      <c r="BY209" s="101">
        <v>0</v>
      </c>
      <c r="BZ209" s="101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2"/>
    </row>
    <row r="210" spans="1:86" ht="12" hidden="1" customHeight="1" outlineLevel="1" x14ac:dyDescent="0.3">
      <c r="A210" s="103">
        <v>127</v>
      </c>
      <c r="B210" s="2" t="s">
        <v>262</v>
      </c>
      <c r="C210" s="101">
        <v>0</v>
      </c>
      <c r="D210" s="101">
        <v>0</v>
      </c>
      <c r="E210" s="101">
        <v>0</v>
      </c>
      <c r="F210" s="101">
        <v>0</v>
      </c>
      <c r="G210" s="101">
        <v>0</v>
      </c>
      <c r="H210" s="101">
        <v>0</v>
      </c>
      <c r="I210" s="101">
        <v>0</v>
      </c>
      <c r="J210" s="101">
        <v>0</v>
      </c>
      <c r="K210" s="101">
        <v>0</v>
      </c>
      <c r="L210" s="101">
        <v>0</v>
      </c>
      <c r="M210" s="101">
        <v>0</v>
      </c>
      <c r="N210" s="101">
        <v>0</v>
      </c>
      <c r="O210" s="101">
        <v>0</v>
      </c>
      <c r="P210" s="102"/>
      <c r="Q210" s="101">
        <v>0</v>
      </c>
      <c r="R210" s="101">
        <v>0</v>
      </c>
      <c r="S210" s="101">
        <v>0</v>
      </c>
      <c r="T210" s="101">
        <v>0</v>
      </c>
      <c r="U210" s="101">
        <v>0</v>
      </c>
      <c r="V210" s="101">
        <v>0</v>
      </c>
      <c r="W210" s="101">
        <v>0</v>
      </c>
      <c r="X210" s="101">
        <v>0</v>
      </c>
      <c r="Y210" s="101">
        <v>0</v>
      </c>
      <c r="Z210" s="101">
        <v>0</v>
      </c>
      <c r="AA210" s="101">
        <v>0</v>
      </c>
      <c r="AB210" s="101">
        <v>0</v>
      </c>
      <c r="AC210" s="101">
        <v>0</v>
      </c>
      <c r="AD210" s="102"/>
      <c r="AE210" s="101">
        <v>0</v>
      </c>
      <c r="AF210" s="101">
        <v>0</v>
      </c>
      <c r="AG210" s="101">
        <v>0</v>
      </c>
      <c r="AH210" s="101">
        <v>0</v>
      </c>
      <c r="AI210" s="101">
        <v>0</v>
      </c>
      <c r="AJ210" s="101">
        <v>0</v>
      </c>
      <c r="AK210" s="101">
        <v>0</v>
      </c>
      <c r="AL210" s="101">
        <v>0</v>
      </c>
      <c r="AM210" s="101">
        <v>0</v>
      </c>
      <c r="AN210" s="101">
        <v>0</v>
      </c>
      <c r="AO210" s="101">
        <v>0</v>
      </c>
      <c r="AP210" s="101">
        <v>0</v>
      </c>
      <c r="AQ210" s="101">
        <v>0</v>
      </c>
      <c r="AR210" s="102"/>
      <c r="AS210" s="101">
        <v>0</v>
      </c>
      <c r="AT210" s="101">
        <v>0</v>
      </c>
      <c r="AU210" s="101">
        <v>0</v>
      </c>
      <c r="AV210" s="101">
        <v>0</v>
      </c>
      <c r="AW210" s="101">
        <v>0</v>
      </c>
      <c r="AX210" s="101">
        <v>0</v>
      </c>
      <c r="AY210" s="101">
        <v>0</v>
      </c>
      <c r="AZ210" s="101">
        <v>0</v>
      </c>
      <c r="BA210" s="101">
        <v>0</v>
      </c>
      <c r="BB210" s="101">
        <v>0</v>
      </c>
      <c r="BC210" s="101">
        <v>0</v>
      </c>
      <c r="BD210" s="101">
        <v>0</v>
      </c>
      <c r="BE210" s="101">
        <v>0</v>
      </c>
      <c r="BF210" s="102"/>
      <c r="BG210" s="101">
        <v>0</v>
      </c>
      <c r="BH210" s="101">
        <v>0</v>
      </c>
      <c r="BI210" s="101">
        <v>0</v>
      </c>
      <c r="BJ210" s="101">
        <v>0</v>
      </c>
      <c r="BK210" s="101">
        <v>0</v>
      </c>
      <c r="BL210" s="101">
        <v>0</v>
      </c>
      <c r="BM210" s="101">
        <v>0</v>
      </c>
      <c r="BN210" s="101">
        <v>0</v>
      </c>
      <c r="BO210" s="101">
        <v>0</v>
      </c>
      <c r="BP210" s="101">
        <v>0</v>
      </c>
      <c r="BQ210" s="101">
        <v>0</v>
      </c>
      <c r="BR210" s="101">
        <v>0</v>
      </c>
      <c r="BS210" s="101">
        <v>0</v>
      </c>
      <c r="BT210" s="102"/>
      <c r="BU210" s="101">
        <v>0</v>
      </c>
      <c r="BV210" s="101">
        <v>0</v>
      </c>
      <c r="BW210" s="101">
        <v>0</v>
      </c>
      <c r="BX210" s="101">
        <v>0</v>
      </c>
      <c r="BY210" s="101">
        <v>0</v>
      </c>
      <c r="BZ210" s="101">
        <v>0</v>
      </c>
      <c r="CA210" s="101">
        <v>0</v>
      </c>
      <c r="CB210" s="101">
        <v>0</v>
      </c>
      <c r="CC210" s="101">
        <v>0</v>
      </c>
      <c r="CD210" s="101">
        <v>0</v>
      </c>
      <c r="CE210" s="101">
        <v>0</v>
      </c>
      <c r="CF210" s="101">
        <v>0</v>
      </c>
      <c r="CG210" s="101">
        <v>0</v>
      </c>
      <c r="CH210" s="102"/>
    </row>
    <row r="211" spans="1:86" ht="12" hidden="1" customHeight="1" outlineLevel="1" x14ac:dyDescent="0.3">
      <c r="A211" s="103">
        <v>128</v>
      </c>
      <c r="B211" s="2" t="s">
        <v>263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2"/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2"/>
      <c r="AE211" s="101">
        <v>0</v>
      </c>
      <c r="AF211" s="101">
        <v>0</v>
      </c>
      <c r="AG211" s="101">
        <v>0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2"/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0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2"/>
      <c r="BG211" s="101">
        <v>0</v>
      </c>
      <c r="BH211" s="101">
        <v>0</v>
      </c>
      <c r="BI211" s="101">
        <v>0</v>
      </c>
      <c r="BJ211" s="101">
        <v>0</v>
      </c>
      <c r="BK211" s="101">
        <v>0</v>
      </c>
      <c r="BL211" s="101">
        <v>0</v>
      </c>
      <c r="BM211" s="101">
        <v>0</v>
      </c>
      <c r="BN211" s="101">
        <v>0</v>
      </c>
      <c r="BO211" s="101">
        <v>0</v>
      </c>
      <c r="BP211" s="101">
        <v>0</v>
      </c>
      <c r="BQ211" s="101">
        <v>0</v>
      </c>
      <c r="BR211" s="101">
        <v>0</v>
      </c>
      <c r="BS211" s="101">
        <v>0</v>
      </c>
      <c r="BT211" s="102"/>
      <c r="BU211" s="101">
        <v>0</v>
      </c>
      <c r="BV211" s="101">
        <v>0</v>
      </c>
      <c r="BW211" s="101">
        <v>0</v>
      </c>
      <c r="BX211" s="101">
        <v>0</v>
      </c>
      <c r="BY211" s="101">
        <v>0</v>
      </c>
      <c r="BZ211" s="101">
        <v>0</v>
      </c>
      <c r="CA211" s="101">
        <v>0</v>
      </c>
      <c r="CB211" s="101">
        <v>0</v>
      </c>
      <c r="CC211" s="101">
        <v>0</v>
      </c>
      <c r="CD211" s="101">
        <v>0</v>
      </c>
      <c r="CE211" s="101">
        <v>0</v>
      </c>
      <c r="CF211" s="101">
        <v>0</v>
      </c>
      <c r="CG211" s="101">
        <v>0</v>
      </c>
      <c r="CH211" s="102"/>
    </row>
    <row r="212" spans="1:86" ht="12" hidden="1" customHeight="1" outlineLevel="1" x14ac:dyDescent="0.3">
      <c r="A212" s="103">
        <v>129</v>
      </c>
      <c r="B212" s="2" t="s">
        <v>264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101">
        <v>0</v>
      </c>
      <c r="P212" s="102"/>
      <c r="Q212" s="101">
        <v>0</v>
      </c>
      <c r="R212" s="101">
        <v>0</v>
      </c>
      <c r="S212" s="101">
        <v>0</v>
      </c>
      <c r="T212" s="101">
        <v>0</v>
      </c>
      <c r="U212" s="101">
        <v>0</v>
      </c>
      <c r="V212" s="101">
        <v>0</v>
      </c>
      <c r="W212" s="101">
        <v>0</v>
      </c>
      <c r="X212" s="101">
        <v>0</v>
      </c>
      <c r="Y212" s="101">
        <v>0</v>
      </c>
      <c r="Z212" s="101">
        <v>0</v>
      </c>
      <c r="AA212" s="101">
        <v>0</v>
      </c>
      <c r="AB212" s="101">
        <v>0</v>
      </c>
      <c r="AC212" s="101">
        <v>0</v>
      </c>
      <c r="AD212" s="102"/>
      <c r="AE212" s="101">
        <v>0</v>
      </c>
      <c r="AF212" s="101">
        <v>0</v>
      </c>
      <c r="AG212" s="101">
        <v>0</v>
      </c>
      <c r="AH212" s="101">
        <v>0</v>
      </c>
      <c r="AI212" s="101">
        <v>0</v>
      </c>
      <c r="AJ212" s="101">
        <v>0</v>
      </c>
      <c r="AK212" s="101">
        <v>0</v>
      </c>
      <c r="AL212" s="101">
        <v>0</v>
      </c>
      <c r="AM212" s="101">
        <v>0</v>
      </c>
      <c r="AN212" s="101">
        <v>0</v>
      </c>
      <c r="AO212" s="101">
        <v>0</v>
      </c>
      <c r="AP212" s="101">
        <v>0</v>
      </c>
      <c r="AQ212" s="101">
        <v>0</v>
      </c>
      <c r="AR212" s="102"/>
      <c r="AS212" s="101">
        <v>0</v>
      </c>
      <c r="AT212" s="101">
        <v>0</v>
      </c>
      <c r="AU212" s="101">
        <v>0</v>
      </c>
      <c r="AV212" s="101">
        <v>0</v>
      </c>
      <c r="AW212" s="101">
        <v>0</v>
      </c>
      <c r="AX212" s="101">
        <v>0</v>
      </c>
      <c r="AY212" s="101">
        <v>0</v>
      </c>
      <c r="AZ212" s="101">
        <v>0</v>
      </c>
      <c r="BA212" s="101">
        <v>0</v>
      </c>
      <c r="BB212" s="101">
        <v>0</v>
      </c>
      <c r="BC212" s="101">
        <v>0</v>
      </c>
      <c r="BD212" s="101">
        <v>0</v>
      </c>
      <c r="BE212" s="101">
        <v>0</v>
      </c>
      <c r="BF212" s="102"/>
      <c r="BG212" s="101">
        <v>0</v>
      </c>
      <c r="BH212" s="101">
        <v>0</v>
      </c>
      <c r="BI212" s="101">
        <v>0</v>
      </c>
      <c r="BJ212" s="101">
        <v>0</v>
      </c>
      <c r="BK212" s="101">
        <v>0</v>
      </c>
      <c r="BL212" s="101">
        <v>0</v>
      </c>
      <c r="BM212" s="101">
        <v>0</v>
      </c>
      <c r="BN212" s="101">
        <v>0</v>
      </c>
      <c r="BO212" s="101">
        <v>0</v>
      </c>
      <c r="BP212" s="101">
        <v>0</v>
      </c>
      <c r="BQ212" s="101">
        <v>0</v>
      </c>
      <c r="BR212" s="101">
        <v>0</v>
      </c>
      <c r="BS212" s="101">
        <v>0</v>
      </c>
      <c r="BT212" s="102"/>
      <c r="BU212" s="101">
        <v>0</v>
      </c>
      <c r="BV212" s="101">
        <v>0</v>
      </c>
      <c r="BW212" s="101">
        <v>0</v>
      </c>
      <c r="BX212" s="101">
        <v>0</v>
      </c>
      <c r="BY212" s="101">
        <v>0</v>
      </c>
      <c r="BZ212" s="101">
        <v>0</v>
      </c>
      <c r="CA212" s="101">
        <v>0</v>
      </c>
      <c r="CB212" s="101">
        <v>0</v>
      </c>
      <c r="CC212" s="101">
        <v>0</v>
      </c>
      <c r="CD212" s="101">
        <v>0</v>
      </c>
      <c r="CE212" s="101">
        <v>0</v>
      </c>
      <c r="CF212" s="101">
        <v>0</v>
      </c>
      <c r="CG212" s="101">
        <v>0</v>
      </c>
      <c r="CH212" s="102"/>
    </row>
    <row r="213" spans="1:86" ht="12" hidden="1" customHeight="1" outlineLevel="1" x14ac:dyDescent="0.3">
      <c r="A213" s="103">
        <v>130</v>
      </c>
      <c r="B213" s="2" t="s">
        <v>265</v>
      </c>
      <c r="C213" s="101">
        <v>0</v>
      </c>
      <c r="D213" s="101">
        <v>0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0</v>
      </c>
      <c r="N213" s="101">
        <v>0</v>
      </c>
      <c r="O213" s="101">
        <v>0</v>
      </c>
      <c r="P213" s="102"/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0</v>
      </c>
      <c r="Z213" s="101">
        <v>0</v>
      </c>
      <c r="AA213" s="101">
        <v>0</v>
      </c>
      <c r="AB213" s="101">
        <v>0</v>
      </c>
      <c r="AC213" s="101">
        <v>0</v>
      </c>
      <c r="AD213" s="102"/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2"/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0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2"/>
      <c r="BG213" s="101">
        <v>0</v>
      </c>
      <c r="BH213" s="101">
        <v>0</v>
      </c>
      <c r="BI213" s="101">
        <v>0</v>
      </c>
      <c r="BJ213" s="101">
        <v>0</v>
      </c>
      <c r="BK213" s="101">
        <v>0</v>
      </c>
      <c r="BL213" s="101">
        <v>0</v>
      </c>
      <c r="BM213" s="101">
        <v>0</v>
      </c>
      <c r="BN213" s="101">
        <v>0</v>
      </c>
      <c r="BO213" s="101">
        <v>0</v>
      </c>
      <c r="BP213" s="101">
        <v>0</v>
      </c>
      <c r="BQ213" s="101">
        <v>0</v>
      </c>
      <c r="BR213" s="101">
        <v>0</v>
      </c>
      <c r="BS213" s="101">
        <v>0</v>
      </c>
      <c r="BT213" s="102"/>
      <c r="BU213" s="101">
        <v>0</v>
      </c>
      <c r="BV213" s="101">
        <v>0</v>
      </c>
      <c r="BW213" s="101">
        <v>0</v>
      </c>
      <c r="BX213" s="101">
        <v>0</v>
      </c>
      <c r="BY213" s="101">
        <v>0</v>
      </c>
      <c r="BZ213" s="101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2"/>
    </row>
    <row r="214" spans="1:86" ht="12" hidden="1" customHeight="1" outlineLevel="1" x14ac:dyDescent="0.3">
      <c r="A214" s="103">
        <v>131</v>
      </c>
      <c r="B214" s="2" t="s">
        <v>266</v>
      </c>
      <c r="C214" s="101">
        <v>0</v>
      </c>
      <c r="D214" s="101">
        <v>0</v>
      </c>
      <c r="E214" s="101">
        <v>0</v>
      </c>
      <c r="F214" s="101">
        <v>0</v>
      </c>
      <c r="G214" s="101">
        <v>0</v>
      </c>
      <c r="H214" s="101">
        <v>0</v>
      </c>
      <c r="I214" s="101">
        <v>0</v>
      </c>
      <c r="J214" s="101">
        <v>0</v>
      </c>
      <c r="K214" s="101">
        <v>0</v>
      </c>
      <c r="L214" s="101">
        <v>0</v>
      </c>
      <c r="M214" s="101">
        <v>0</v>
      </c>
      <c r="N214" s="101">
        <v>0</v>
      </c>
      <c r="O214" s="101">
        <v>0</v>
      </c>
      <c r="P214" s="102"/>
      <c r="Q214" s="101">
        <v>0</v>
      </c>
      <c r="R214" s="101">
        <v>0</v>
      </c>
      <c r="S214" s="101">
        <v>0</v>
      </c>
      <c r="T214" s="101">
        <v>0</v>
      </c>
      <c r="U214" s="101">
        <v>0</v>
      </c>
      <c r="V214" s="101">
        <v>0</v>
      </c>
      <c r="W214" s="101">
        <v>0</v>
      </c>
      <c r="X214" s="101">
        <v>0</v>
      </c>
      <c r="Y214" s="101">
        <v>0</v>
      </c>
      <c r="Z214" s="101">
        <v>0</v>
      </c>
      <c r="AA214" s="101">
        <v>0</v>
      </c>
      <c r="AB214" s="101">
        <v>0</v>
      </c>
      <c r="AC214" s="101">
        <v>0</v>
      </c>
      <c r="AD214" s="102"/>
      <c r="AE214" s="101">
        <v>0</v>
      </c>
      <c r="AF214" s="101">
        <v>0</v>
      </c>
      <c r="AG214" s="101">
        <v>0</v>
      </c>
      <c r="AH214" s="101">
        <v>0</v>
      </c>
      <c r="AI214" s="101">
        <v>0</v>
      </c>
      <c r="AJ214" s="101">
        <v>0</v>
      </c>
      <c r="AK214" s="101">
        <v>0</v>
      </c>
      <c r="AL214" s="101">
        <v>0</v>
      </c>
      <c r="AM214" s="101">
        <v>0</v>
      </c>
      <c r="AN214" s="101">
        <v>0</v>
      </c>
      <c r="AO214" s="101">
        <v>0</v>
      </c>
      <c r="AP214" s="101">
        <v>0</v>
      </c>
      <c r="AQ214" s="101">
        <v>0</v>
      </c>
      <c r="AR214" s="102"/>
      <c r="AS214" s="101">
        <v>0</v>
      </c>
      <c r="AT214" s="101">
        <v>0</v>
      </c>
      <c r="AU214" s="101">
        <v>0</v>
      </c>
      <c r="AV214" s="101">
        <v>0</v>
      </c>
      <c r="AW214" s="101">
        <v>0</v>
      </c>
      <c r="AX214" s="101">
        <v>0</v>
      </c>
      <c r="AY214" s="101">
        <v>0</v>
      </c>
      <c r="AZ214" s="101">
        <v>0</v>
      </c>
      <c r="BA214" s="101">
        <v>0</v>
      </c>
      <c r="BB214" s="101">
        <v>0</v>
      </c>
      <c r="BC214" s="101">
        <v>0</v>
      </c>
      <c r="BD214" s="101">
        <v>0</v>
      </c>
      <c r="BE214" s="101">
        <v>0</v>
      </c>
      <c r="BF214" s="102"/>
      <c r="BG214" s="101">
        <v>0</v>
      </c>
      <c r="BH214" s="101">
        <v>0</v>
      </c>
      <c r="BI214" s="101">
        <v>0</v>
      </c>
      <c r="BJ214" s="101">
        <v>0</v>
      </c>
      <c r="BK214" s="101">
        <v>0</v>
      </c>
      <c r="BL214" s="101">
        <v>0</v>
      </c>
      <c r="BM214" s="101">
        <v>0</v>
      </c>
      <c r="BN214" s="101">
        <v>0</v>
      </c>
      <c r="BO214" s="101">
        <v>0</v>
      </c>
      <c r="BP214" s="101">
        <v>0</v>
      </c>
      <c r="BQ214" s="101">
        <v>0</v>
      </c>
      <c r="BR214" s="101">
        <v>0</v>
      </c>
      <c r="BS214" s="101">
        <v>0</v>
      </c>
      <c r="BT214" s="102"/>
      <c r="BU214" s="101">
        <v>0</v>
      </c>
      <c r="BV214" s="101">
        <v>0</v>
      </c>
      <c r="BW214" s="101">
        <v>0</v>
      </c>
      <c r="BX214" s="101">
        <v>0</v>
      </c>
      <c r="BY214" s="101">
        <v>0</v>
      </c>
      <c r="BZ214" s="101">
        <v>0</v>
      </c>
      <c r="CA214" s="101">
        <v>0</v>
      </c>
      <c r="CB214" s="101">
        <v>0</v>
      </c>
      <c r="CC214" s="101">
        <v>0</v>
      </c>
      <c r="CD214" s="101">
        <v>0</v>
      </c>
      <c r="CE214" s="101">
        <v>0</v>
      </c>
      <c r="CF214" s="101">
        <v>0</v>
      </c>
      <c r="CG214" s="101">
        <v>0</v>
      </c>
      <c r="CH214" s="102"/>
    </row>
    <row r="215" spans="1:86" ht="12" hidden="1" customHeight="1" outlineLevel="1" x14ac:dyDescent="0.3">
      <c r="A215" s="103">
        <v>132</v>
      </c>
      <c r="B215" s="2" t="s">
        <v>267</v>
      </c>
      <c r="C215" s="101">
        <v>0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0</v>
      </c>
      <c r="L215" s="101">
        <v>0</v>
      </c>
      <c r="M215" s="101">
        <v>0</v>
      </c>
      <c r="N215" s="101">
        <v>0</v>
      </c>
      <c r="O215" s="101">
        <v>0</v>
      </c>
      <c r="P215" s="102"/>
      <c r="Q215" s="101">
        <v>0</v>
      </c>
      <c r="R215" s="101">
        <v>0</v>
      </c>
      <c r="S215" s="101">
        <v>0</v>
      </c>
      <c r="T215" s="101">
        <v>0</v>
      </c>
      <c r="U215" s="101">
        <v>0</v>
      </c>
      <c r="V215" s="101">
        <v>0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2"/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2"/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0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2"/>
      <c r="BG215" s="101">
        <v>0</v>
      </c>
      <c r="BH215" s="101">
        <v>0</v>
      </c>
      <c r="BI215" s="101">
        <v>0</v>
      </c>
      <c r="BJ215" s="101">
        <v>0</v>
      </c>
      <c r="BK215" s="101">
        <v>0</v>
      </c>
      <c r="BL215" s="101">
        <v>0</v>
      </c>
      <c r="BM215" s="101">
        <v>0</v>
      </c>
      <c r="BN215" s="101">
        <v>0</v>
      </c>
      <c r="BO215" s="101">
        <v>0</v>
      </c>
      <c r="BP215" s="101">
        <v>0</v>
      </c>
      <c r="BQ215" s="101">
        <v>0</v>
      </c>
      <c r="BR215" s="101">
        <v>0</v>
      </c>
      <c r="BS215" s="101">
        <v>0</v>
      </c>
      <c r="BT215" s="102"/>
      <c r="BU215" s="101">
        <v>0</v>
      </c>
      <c r="BV215" s="101">
        <v>0</v>
      </c>
      <c r="BW215" s="101">
        <v>0</v>
      </c>
      <c r="BX215" s="101">
        <v>0</v>
      </c>
      <c r="BY215" s="101">
        <v>0</v>
      </c>
      <c r="BZ215" s="101">
        <v>0</v>
      </c>
      <c r="CA215" s="101">
        <v>0</v>
      </c>
      <c r="CB215" s="101">
        <v>0</v>
      </c>
      <c r="CC215" s="101">
        <v>0</v>
      </c>
      <c r="CD215" s="101">
        <v>0</v>
      </c>
      <c r="CE215" s="101">
        <v>0</v>
      </c>
      <c r="CF215" s="101">
        <v>0</v>
      </c>
      <c r="CG215" s="101">
        <v>0</v>
      </c>
      <c r="CH215" s="102"/>
    </row>
    <row r="216" spans="1:86" ht="12" hidden="1" customHeight="1" outlineLevel="1" x14ac:dyDescent="0.3">
      <c r="A216" s="103">
        <v>134</v>
      </c>
      <c r="B216" s="2" t="s">
        <v>268</v>
      </c>
      <c r="C216" s="101">
        <v>0</v>
      </c>
      <c r="D216" s="101">
        <v>0</v>
      </c>
      <c r="E216" s="101">
        <v>0</v>
      </c>
      <c r="F216" s="101">
        <v>0</v>
      </c>
      <c r="G216" s="101">
        <v>0</v>
      </c>
      <c r="H216" s="101">
        <v>0</v>
      </c>
      <c r="I216" s="101">
        <v>0</v>
      </c>
      <c r="J216" s="101">
        <v>0</v>
      </c>
      <c r="K216" s="101">
        <v>0</v>
      </c>
      <c r="L216" s="101">
        <v>0</v>
      </c>
      <c r="M216" s="101">
        <v>0</v>
      </c>
      <c r="N216" s="101">
        <v>0</v>
      </c>
      <c r="O216" s="101">
        <v>0</v>
      </c>
      <c r="P216" s="102"/>
      <c r="Q216" s="101">
        <v>0</v>
      </c>
      <c r="R216" s="101">
        <v>0</v>
      </c>
      <c r="S216" s="101">
        <v>0</v>
      </c>
      <c r="T216" s="101">
        <v>0</v>
      </c>
      <c r="U216" s="101">
        <v>0</v>
      </c>
      <c r="V216" s="101">
        <v>0</v>
      </c>
      <c r="W216" s="101">
        <v>0</v>
      </c>
      <c r="X216" s="101">
        <v>0</v>
      </c>
      <c r="Y216" s="101">
        <v>0</v>
      </c>
      <c r="Z216" s="101">
        <v>0</v>
      </c>
      <c r="AA216" s="101">
        <v>0</v>
      </c>
      <c r="AB216" s="101">
        <v>0</v>
      </c>
      <c r="AC216" s="101">
        <v>0</v>
      </c>
      <c r="AD216" s="102"/>
      <c r="AE216" s="101">
        <v>0</v>
      </c>
      <c r="AF216" s="101">
        <v>0</v>
      </c>
      <c r="AG216" s="101">
        <v>0</v>
      </c>
      <c r="AH216" s="101">
        <v>0</v>
      </c>
      <c r="AI216" s="101">
        <v>0</v>
      </c>
      <c r="AJ216" s="101">
        <v>0</v>
      </c>
      <c r="AK216" s="101">
        <v>0</v>
      </c>
      <c r="AL216" s="101">
        <v>0</v>
      </c>
      <c r="AM216" s="101">
        <v>0</v>
      </c>
      <c r="AN216" s="101">
        <v>0</v>
      </c>
      <c r="AO216" s="101">
        <v>0</v>
      </c>
      <c r="AP216" s="101">
        <v>0</v>
      </c>
      <c r="AQ216" s="101">
        <v>0</v>
      </c>
      <c r="AR216" s="102"/>
      <c r="AS216" s="101">
        <v>0</v>
      </c>
      <c r="AT216" s="101">
        <v>0</v>
      </c>
      <c r="AU216" s="101">
        <v>0</v>
      </c>
      <c r="AV216" s="101">
        <v>0</v>
      </c>
      <c r="AW216" s="101">
        <v>0</v>
      </c>
      <c r="AX216" s="101">
        <v>0</v>
      </c>
      <c r="AY216" s="101">
        <v>0</v>
      </c>
      <c r="AZ216" s="101">
        <v>0</v>
      </c>
      <c r="BA216" s="101">
        <v>0</v>
      </c>
      <c r="BB216" s="101">
        <v>0</v>
      </c>
      <c r="BC216" s="101">
        <v>0</v>
      </c>
      <c r="BD216" s="101">
        <v>0</v>
      </c>
      <c r="BE216" s="101">
        <v>0</v>
      </c>
      <c r="BF216" s="102"/>
      <c r="BG216" s="101">
        <v>0</v>
      </c>
      <c r="BH216" s="101">
        <v>0</v>
      </c>
      <c r="BI216" s="101">
        <v>0</v>
      </c>
      <c r="BJ216" s="101">
        <v>0</v>
      </c>
      <c r="BK216" s="101">
        <v>0</v>
      </c>
      <c r="BL216" s="101">
        <v>0</v>
      </c>
      <c r="BM216" s="101">
        <v>0</v>
      </c>
      <c r="BN216" s="101">
        <v>0</v>
      </c>
      <c r="BO216" s="101">
        <v>0</v>
      </c>
      <c r="BP216" s="101">
        <v>0</v>
      </c>
      <c r="BQ216" s="101">
        <v>0</v>
      </c>
      <c r="BR216" s="101">
        <v>0</v>
      </c>
      <c r="BS216" s="101">
        <v>0</v>
      </c>
      <c r="BT216" s="102"/>
      <c r="BU216" s="101">
        <v>0</v>
      </c>
      <c r="BV216" s="101">
        <v>0</v>
      </c>
      <c r="BW216" s="101">
        <v>0</v>
      </c>
      <c r="BX216" s="101">
        <v>0</v>
      </c>
      <c r="BY216" s="101">
        <v>0</v>
      </c>
      <c r="BZ216" s="101">
        <v>0</v>
      </c>
      <c r="CA216" s="101">
        <v>0</v>
      </c>
      <c r="CB216" s="101">
        <v>0</v>
      </c>
      <c r="CC216" s="101">
        <v>0</v>
      </c>
      <c r="CD216" s="101">
        <v>0</v>
      </c>
      <c r="CE216" s="101">
        <v>0</v>
      </c>
      <c r="CF216" s="101">
        <v>0</v>
      </c>
      <c r="CG216" s="101">
        <v>0</v>
      </c>
      <c r="CH216" s="102"/>
    </row>
    <row r="217" spans="1:86" ht="12" hidden="1" customHeight="1" outlineLevel="1" x14ac:dyDescent="0.3">
      <c r="A217" s="103">
        <v>135</v>
      </c>
      <c r="B217" s="2" t="s">
        <v>269</v>
      </c>
      <c r="C217" s="101">
        <v>0</v>
      </c>
      <c r="D217" s="101">
        <v>0</v>
      </c>
      <c r="E217" s="101">
        <v>0</v>
      </c>
      <c r="F217" s="101">
        <v>0</v>
      </c>
      <c r="G217" s="101">
        <v>0</v>
      </c>
      <c r="H217" s="101">
        <v>0</v>
      </c>
      <c r="I217" s="101">
        <v>0</v>
      </c>
      <c r="J217" s="101">
        <v>0</v>
      </c>
      <c r="K217" s="101">
        <v>0</v>
      </c>
      <c r="L217" s="101">
        <v>0</v>
      </c>
      <c r="M217" s="101">
        <v>0</v>
      </c>
      <c r="N217" s="101">
        <v>0</v>
      </c>
      <c r="O217" s="101">
        <v>0</v>
      </c>
      <c r="P217" s="102"/>
      <c r="Q217" s="101">
        <v>0</v>
      </c>
      <c r="R217" s="101">
        <v>0</v>
      </c>
      <c r="S217" s="101">
        <v>0</v>
      </c>
      <c r="T217" s="101">
        <v>0</v>
      </c>
      <c r="U217" s="101">
        <v>0</v>
      </c>
      <c r="V217" s="101">
        <v>0</v>
      </c>
      <c r="W217" s="101">
        <v>0</v>
      </c>
      <c r="X217" s="101">
        <v>0</v>
      </c>
      <c r="Y217" s="101">
        <v>0</v>
      </c>
      <c r="Z217" s="101">
        <v>0</v>
      </c>
      <c r="AA217" s="101">
        <v>0</v>
      </c>
      <c r="AB217" s="101">
        <v>0</v>
      </c>
      <c r="AC217" s="101">
        <v>0</v>
      </c>
      <c r="AD217" s="102"/>
      <c r="AE217" s="101">
        <v>0</v>
      </c>
      <c r="AF217" s="101">
        <v>0</v>
      </c>
      <c r="AG217" s="101">
        <v>0</v>
      </c>
      <c r="AH217" s="101">
        <v>0</v>
      </c>
      <c r="AI217" s="101">
        <v>0</v>
      </c>
      <c r="AJ217" s="101">
        <v>0</v>
      </c>
      <c r="AK217" s="101">
        <v>0</v>
      </c>
      <c r="AL217" s="101">
        <v>0</v>
      </c>
      <c r="AM217" s="101">
        <v>0</v>
      </c>
      <c r="AN217" s="101">
        <v>0</v>
      </c>
      <c r="AO217" s="101">
        <v>0</v>
      </c>
      <c r="AP217" s="101">
        <v>0</v>
      </c>
      <c r="AQ217" s="101">
        <v>0</v>
      </c>
      <c r="AR217" s="102"/>
      <c r="AS217" s="101">
        <v>0</v>
      </c>
      <c r="AT217" s="101">
        <v>0</v>
      </c>
      <c r="AU217" s="101">
        <v>0</v>
      </c>
      <c r="AV217" s="101">
        <v>0</v>
      </c>
      <c r="AW217" s="101">
        <v>0</v>
      </c>
      <c r="AX217" s="101">
        <v>0</v>
      </c>
      <c r="AY217" s="101">
        <v>0</v>
      </c>
      <c r="AZ217" s="101">
        <v>0</v>
      </c>
      <c r="BA217" s="101">
        <v>0</v>
      </c>
      <c r="BB217" s="101">
        <v>0</v>
      </c>
      <c r="BC217" s="101">
        <v>0</v>
      </c>
      <c r="BD217" s="101">
        <v>0</v>
      </c>
      <c r="BE217" s="101">
        <v>0</v>
      </c>
      <c r="BF217" s="102"/>
      <c r="BG217" s="101">
        <v>0</v>
      </c>
      <c r="BH217" s="101">
        <v>0</v>
      </c>
      <c r="BI217" s="101">
        <v>0</v>
      </c>
      <c r="BJ217" s="101">
        <v>0</v>
      </c>
      <c r="BK217" s="101">
        <v>0</v>
      </c>
      <c r="BL217" s="101">
        <v>0</v>
      </c>
      <c r="BM217" s="101">
        <v>0</v>
      </c>
      <c r="BN217" s="101">
        <v>0</v>
      </c>
      <c r="BO217" s="101">
        <v>0</v>
      </c>
      <c r="BP217" s="101">
        <v>0</v>
      </c>
      <c r="BQ217" s="101">
        <v>0</v>
      </c>
      <c r="BR217" s="101">
        <v>0</v>
      </c>
      <c r="BS217" s="101">
        <v>0</v>
      </c>
      <c r="BT217" s="102"/>
      <c r="BU217" s="101">
        <v>0</v>
      </c>
      <c r="BV217" s="101">
        <v>0</v>
      </c>
      <c r="BW217" s="101">
        <v>0</v>
      </c>
      <c r="BX217" s="101">
        <v>0</v>
      </c>
      <c r="BY217" s="101">
        <v>0</v>
      </c>
      <c r="BZ217" s="101">
        <v>0</v>
      </c>
      <c r="CA217" s="101">
        <v>0</v>
      </c>
      <c r="CB217" s="101">
        <v>0</v>
      </c>
      <c r="CC217" s="101">
        <v>0</v>
      </c>
      <c r="CD217" s="101">
        <v>0</v>
      </c>
      <c r="CE217" s="101">
        <v>0</v>
      </c>
      <c r="CF217" s="101">
        <v>0</v>
      </c>
      <c r="CG217" s="101">
        <v>0</v>
      </c>
      <c r="CH217" s="102"/>
    </row>
    <row r="218" spans="1:86" ht="12" hidden="1" customHeight="1" outlineLevel="1" x14ac:dyDescent="0.3">
      <c r="A218" s="103">
        <v>136</v>
      </c>
      <c r="B218" s="2" t="s">
        <v>270</v>
      </c>
      <c r="C218" s="101">
        <v>0</v>
      </c>
      <c r="D218" s="101">
        <v>0</v>
      </c>
      <c r="E218" s="101">
        <v>0</v>
      </c>
      <c r="F218" s="101">
        <v>0</v>
      </c>
      <c r="G218" s="101">
        <v>0</v>
      </c>
      <c r="H218" s="101">
        <v>0</v>
      </c>
      <c r="I218" s="101">
        <v>0</v>
      </c>
      <c r="J218" s="101">
        <v>0</v>
      </c>
      <c r="K218" s="101">
        <v>0</v>
      </c>
      <c r="L218" s="101">
        <v>0</v>
      </c>
      <c r="M218" s="101">
        <v>0</v>
      </c>
      <c r="N218" s="101">
        <v>0</v>
      </c>
      <c r="O218" s="101">
        <v>0</v>
      </c>
      <c r="P218" s="102"/>
      <c r="Q218" s="101">
        <v>0</v>
      </c>
      <c r="R218" s="101">
        <v>0</v>
      </c>
      <c r="S218" s="101">
        <v>0</v>
      </c>
      <c r="T218" s="101">
        <v>0</v>
      </c>
      <c r="U218" s="101">
        <v>0</v>
      </c>
      <c r="V218" s="101">
        <v>0</v>
      </c>
      <c r="W218" s="101">
        <v>0</v>
      </c>
      <c r="X218" s="101">
        <v>0</v>
      </c>
      <c r="Y218" s="101">
        <v>0</v>
      </c>
      <c r="Z218" s="101">
        <v>0</v>
      </c>
      <c r="AA218" s="101">
        <v>0</v>
      </c>
      <c r="AB218" s="101">
        <v>0</v>
      </c>
      <c r="AC218" s="101">
        <v>0</v>
      </c>
      <c r="AD218" s="102"/>
      <c r="AE218" s="101">
        <v>0</v>
      </c>
      <c r="AF218" s="101">
        <v>0</v>
      </c>
      <c r="AG218" s="101">
        <v>0</v>
      </c>
      <c r="AH218" s="101">
        <v>0</v>
      </c>
      <c r="AI218" s="101">
        <v>0</v>
      </c>
      <c r="AJ218" s="101">
        <v>0</v>
      </c>
      <c r="AK218" s="101">
        <v>0</v>
      </c>
      <c r="AL218" s="101">
        <v>0</v>
      </c>
      <c r="AM218" s="101">
        <v>0</v>
      </c>
      <c r="AN218" s="101">
        <v>0</v>
      </c>
      <c r="AO218" s="101">
        <v>0</v>
      </c>
      <c r="AP218" s="101">
        <v>0</v>
      </c>
      <c r="AQ218" s="101">
        <v>0</v>
      </c>
      <c r="AR218" s="102"/>
      <c r="AS218" s="101">
        <v>0</v>
      </c>
      <c r="AT218" s="101">
        <v>0</v>
      </c>
      <c r="AU218" s="101">
        <v>0</v>
      </c>
      <c r="AV218" s="101">
        <v>0</v>
      </c>
      <c r="AW218" s="101">
        <v>0</v>
      </c>
      <c r="AX218" s="101">
        <v>0</v>
      </c>
      <c r="AY218" s="101">
        <v>0</v>
      </c>
      <c r="AZ218" s="101">
        <v>0</v>
      </c>
      <c r="BA218" s="101">
        <v>0</v>
      </c>
      <c r="BB218" s="101">
        <v>0</v>
      </c>
      <c r="BC218" s="101">
        <v>0</v>
      </c>
      <c r="BD218" s="101">
        <v>0</v>
      </c>
      <c r="BE218" s="101">
        <v>0</v>
      </c>
      <c r="BF218" s="102"/>
      <c r="BG218" s="101">
        <v>0</v>
      </c>
      <c r="BH218" s="101">
        <v>0</v>
      </c>
      <c r="BI218" s="101">
        <v>0</v>
      </c>
      <c r="BJ218" s="101">
        <v>0</v>
      </c>
      <c r="BK218" s="101">
        <v>0</v>
      </c>
      <c r="BL218" s="101">
        <v>0</v>
      </c>
      <c r="BM218" s="101">
        <v>0</v>
      </c>
      <c r="BN218" s="101">
        <v>0</v>
      </c>
      <c r="BO218" s="101">
        <v>0</v>
      </c>
      <c r="BP218" s="101">
        <v>0</v>
      </c>
      <c r="BQ218" s="101">
        <v>0</v>
      </c>
      <c r="BR218" s="101">
        <v>0</v>
      </c>
      <c r="BS218" s="101">
        <v>0</v>
      </c>
      <c r="BT218" s="102"/>
      <c r="BU218" s="101">
        <v>0</v>
      </c>
      <c r="BV218" s="101">
        <v>0</v>
      </c>
      <c r="BW218" s="101">
        <v>0</v>
      </c>
      <c r="BX218" s="101">
        <v>0</v>
      </c>
      <c r="BY218" s="101">
        <v>0</v>
      </c>
      <c r="BZ218" s="101">
        <v>0</v>
      </c>
      <c r="CA218" s="101">
        <v>0</v>
      </c>
      <c r="CB218" s="101">
        <v>0</v>
      </c>
      <c r="CC218" s="101">
        <v>0</v>
      </c>
      <c r="CD218" s="101">
        <v>0</v>
      </c>
      <c r="CE218" s="101">
        <v>0</v>
      </c>
      <c r="CF218" s="101">
        <v>0</v>
      </c>
      <c r="CG218" s="101">
        <v>0</v>
      </c>
      <c r="CH218" s="102"/>
    </row>
    <row r="219" spans="1:86" ht="12" hidden="1" customHeight="1" outlineLevel="1" x14ac:dyDescent="0.3">
      <c r="A219" s="103">
        <v>137</v>
      </c>
      <c r="B219" s="2" t="s">
        <v>271</v>
      </c>
      <c r="C219" s="101">
        <v>0</v>
      </c>
      <c r="D219" s="101">
        <v>0</v>
      </c>
      <c r="E219" s="101">
        <v>0</v>
      </c>
      <c r="F219" s="101">
        <v>0</v>
      </c>
      <c r="G219" s="101">
        <v>0</v>
      </c>
      <c r="H219" s="101">
        <v>0</v>
      </c>
      <c r="I219" s="101">
        <v>0</v>
      </c>
      <c r="J219" s="101">
        <v>0</v>
      </c>
      <c r="K219" s="101">
        <v>0</v>
      </c>
      <c r="L219" s="101">
        <v>0</v>
      </c>
      <c r="M219" s="101">
        <v>0</v>
      </c>
      <c r="N219" s="101">
        <v>0</v>
      </c>
      <c r="O219" s="101">
        <v>0</v>
      </c>
      <c r="P219" s="102"/>
      <c r="Q219" s="101">
        <v>0</v>
      </c>
      <c r="R219" s="101">
        <v>0</v>
      </c>
      <c r="S219" s="101">
        <v>0</v>
      </c>
      <c r="T219" s="101">
        <v>0</v>
      </c>
      <c r="U219" s="101">
        <v>0</v>
      </c>
      <c r="V219" s="101">
        <v>0</v>
      </c>
      <c r="W219" s="101">
        <v>0</v>
      </c>
      <c r="X219" s="101">
        <v>0</v>
      </c>
      <c r="Y219" s="101">
        <v>0</v>
      </c>
      <c r="Z219" s="101">
        <v>0</v>
      </c>
      <c r="AA219" s="101">
        <v>0</v>
      </c>
      <c r="AB219" s="101">
        <v>0</v>
      </c>
      <c r="AC219" s="101">
        <v>0</v>
      </c>
      <c r="AD219" s="102"/>
      <c r="AE219" s="101">
        <v>0</v>
      </c>
      <c r="AF219" s="101">
        <v>0</v>
      </c>
      <c r="AG219" s="101">
        <v>0</v>
      </c>
      <c r="AH219" s="101">
        <v>0</v>
      </c>
      <c r="AI219" s="101">
        <v>0</v>
      </c>
      <c r="AJ219" s="101">
        <v>0</v>
      </c>
      <c r="AK219" s="101">
        <v>0</v>
      </c>
      <c r="AL219" s="101">
        <v>0</v>
      </c>
      <c r="AM219" s="101">
        <v>0</v>
      </c>
      <c r="AN219" s="101">
        <v>0</v>
      </c>
      <c r="AO219" s="101">
        <v>0</v>
      </c>
      <c r="AP219" s="101">
        <v>0</v>
      </c>
      <c r="AQ219" s="101">
        <v>0</v>
      </c>
      <c r="AR219" s="102"/>
      <c r="AS219" s="101">
        <v>0</v>
      </c>
      <c r="AT219" s="101">
        <v>0</v>
      </c>
      <c r="AU219" s="101">
        <v>0</v>
      </c>
      <c r="AV219" s="101">
        <v>0</v>
      </c>
      <c r="AW219" s="101">
        <v>0</v>
      </c>
      <c r="AX219" s="101">
        <v>0</v>
      </c>
      <c r="AY219" s="101">
        <v>0</v>
      </c>
      <c r="AZ219" s="101">
        <v>0</v>
      </c>
      <c r="BA219" s="101">
        <v>0</v>
      </c>
      <c r="BB219" s="101">
        <v>0</v>
      </c>
      <c r="BC219" s="101">
        <v>0</v>
      </c>
      <c r="BD219" s="101">
        <v>0</v>
      </c>
      <c r="BE219" s="101">
        <v>0</v>
      </c>
      <c r="BF219" s="102"/>
      <c r="BG219" s="101">
        <v>0</v>
      </c>
      <c r="BH219" s="101">
        <v>0</v>
      </c>
      <c r="BI219" s="101">
        <v>0</v>
      </c>
      <c r="BJ219" s="101">
        <v>0</v>
      </c>
      <c r="BK219" s="101">
        <v>0</v>
      </c>
      <c r="BL219" s="101">
        <v>0</v>
      </c>
      <c r="BM219" s="101">
        <v>0</v>
      </c>
      <c r="BN219" s="101">
        <v>0</v>
      </c>
      <c r="BO219" s="101">
        <v>0</v>
      </c>
      <c r="BP219" s="101">
        <v>0</v>
      </c>
      <c r="BQ219" s="101">
        <v>0</v>
      </c>
      <c r="BR219" s="101">
        <v>0</v>
      </c>
      <c r="BS219" s="101">
        <v>0</v>
      </c>
      <c r="BT219" s="102"/>
      <c r="BU219" s="101">
        <v>0</v>
      </c>
      <c r="BV219" s="101">
        <v>0</v>
      </c>
      <c r="BW219" s="101">
        <v>0</v>
      </c>
      <c r="BX219" s="101">
        <v>0</v>
      </c>
      <c r="BY219" s="101">
        <v>0</v>
      </c>
      <c r="BZ219" s="101">
        <v>0</v>
      </c>
      <c r="CA219" s="101">
        <v>0</v>
      </c>
      <c r="CB219" s="101">
        <v>0</v>
      </c>
      <c r="CC219" s="101">
        <v>0</v>
      </c>
      <c r="CD219" s="101">
        <v>0</v>
      </c>
      <c r="CE219" s="101">
        <v>0</v>
      </c>
      <c r="CF219" s="101">
        <v>0</v>
      </c>
      <c r="CG219" s="101">
        <v>0</v>
      </c>
      <c r="CH219" s="102"/>
    </row>
    <row r="220" spans="1:86" ht="12" hidden="1" customHeight="1" outlineLevel="1" x14ac:dyDescent="0.3">
      <c r="A220" s="103">
        <v>138</v>
      </c>
      <c r="B220" s="2" t="s">
        <v>272</v>
      </c>
      <c r="C220" s="101">
        <v>0</v>
      </c>
      <c r="D220" s="101">
        <v>0</v>
      </c>
      <c r="E220" s="101">
        <v>0</v>
      </c>
      <c r="F220" s="101">
        <v>0</v>
      </c>
      <c r="G220" s="101">
        <v>0</v>
      </c>
      <c r="H220" s="101">
        <v>0</v>
      </c>
      <c r="I220" s="101">
        <v>0</v>
      </c>
      <c r="J220" s="101">
        <v>0</v>
      </c>
      <c r="K220" s="101">
        <v>0</v>
      </c>
      <c r="L220" s="101">
        <v>0</v>
      </c>
      <c r="M220" s="101">
        <v>0</v>
      </c>
      <c r="N220" s="101">
        <v>0</v>
      </c>
      <c r="O220" s="101">
        <v>0</v>
      </c>
      <c r="P220" s="102"/>
      <c r="Q220" s="101">
        <v>0</v>
      </c>
      <c r="R220" s="101">
        <v>0</v>
      </c>
      <c r="S220" s="101">
        <v>0</v>
      </c>
      <c r="T220" s="101">
        <v>0</v>
      </c>
      <c r="U220" s="101">
        <v>0</v>
      </c>
      <c r="V220" s="101">
        <v>0</v>
      </c>
      <c r="W220" s="101">
        <v>0</v>
      </c>
      <c r="X220" s="101">
        <v>0</v>
      </c>
      <c r="Y220" s="101">
        <v>0</v>
      </c>
      <c r="Z220" s="101">
        <v>0</v>
      </c>
      <c r="AA220" s="101">
        <v>0</v>
      </c>
      <c r="AB220" s="101">
        <v>0</v>
      </c>
      <c r="AC220" s="101">
        <v>0</v>
      </c>
      <c r="AD220" s="102"/>
      <c r="AE220" s="101">
        <v>0</v>
      </c>
      <c r="AF220" s="101">
        <v>0</v>
      </c>
      <c r="AG220" s="101">
        <v>0</v>
      </c>
      <c r="AH220" s="101">
        <v>0</v>
      </c>
      <c r="AI220" s="101">
        <v>0</v>
      </c>
      <c r="AJ220" s="101">
        <v>0</v>
      </c>
      <c r="AK220" s="101">
        <v>0</v>
      </c>
      <c r="AL220" s="101">
        <v>0</v>
      </c>
      <c r="AM220" s="101">
        <v>0</v>
      </c>
      <c r="AN220" s="101">
        <v>0</v>
      </c>
      <c r="AO220" s="101">
        <v>0</v>
      </c>
      <c r="AP220" s="101">
        <v>0</v>
      </c>
      <c r="AQ220" s="101">
        <v>0</v>
      </c>
      <c r="AR220" s="102"/>
      <c r="AS220" s="101">
        <v>0</v>
      </c>
      <c r="AT220" s="101">
        <v>0</v>
      </c>
      <c r="AU220" s="101">
        <v>0</v>
      </c>
      <c r="AV220" s="101">
        <v>0</v>
      </c>
      <c r="AW220" s="101">
        <v>0</v>
      </c>
      <c r="AX220" s="101">
        <v>0</v>
      </c>
      <c r="AY220" s="101">
        <v>0</v>
      </c>
      <c r="AZ220" s="101">
        <v>0</v>
      </c>
      <c r="BA220" s="101">
        <v>0</v>
      </c>
      <c r="BB220" s="101">
        <v>0</v>
      </c>
      <c r="BC220" s="101">
        <v>0</v>
      </c>
      <c r="BD220" s="101">
        <v>0</v>
      </c>
      <c r="BE220" s="101">
        <v>0</v>
      </c>
      <c r="BF220" s="102"/>
      <c r="BG220" s="101">
        <v>0</v>
      </c>
      <c r="BH220" s="101">
        <v>0</v>
      </c>
      <c r="BI220" s="101">
        <v>0</v>
      </c>
      <c r="BJ220" s="101">
        <v>0</v>
      </c>
      <c r="BK220" s="101">
        <v>0</v>
      </c>
      <c r="BL220" s="101">
        <v>0</v>
      </c>
      <c r="BM220" s="101">
        <v>0</v>
      </c>
      <c r="BN220" s="101">
        <v>0</v>
      </c>
      <c r="BO220" s="101">
        <v>0</v>
      </c>
      <c r="BP220" s="101">
        <v>0</v>
      </c>
      <c r="BQ220" s="101">
        <v>0</v>
      </c>
      <c r="BR220" s="101">
        <v>0</v>
      </c>
      <c r="BS220" s="101">
        <v>0</v>
      </c>
      <c r="BT220" s="102"/>
      <c r="BU220" s="101">
        <v>0</v>
      </c>
      <c r="BV220" s="101">
        <v>0</v>
      </c>
      <c r="BW220" s="101">
        <v>0</v>
      </c>
      <c r="BX220" s="101">
        <v>0</v>
      </c>
      <c r="BY220" s="101">
        <v>0</v>
      </c>
      <c r="BZ220" s="101">
        <v>0</v>
      </c>
      <c r="CA220" s="101">
        <v>0</v>
      </c>
      <c r="CB220" s="101">
        <v>0</v>
      </c>
      <c r="CC220" s="101">
        <v>0</v>
      </c>
      <c r="CD220" s="101">
        <v>0</v>
      </c>
      <c r="CE220" s="101">
        <v>0</v>
      </c>
      <c r="CF220" s="101">
        <v>0</v>
      </c>
      <c r="CG220" s="101">
        <v>0</v>
      </c>
      <c r="CH220" s="102"/>
    </row>
    <row r="221" spans="1:86" ht="12" hidden="1" customHeight="1" outlineLevel="1" x14ac:dyDescent="0.3">
      <c r="A221" s="103">
        <v>139</v>
      </c>
      <c r="B221" s="2" t="s">
        <v>273</v>
      </c>
      <c r="C221" s="101">
        <v>0</v>
      </c>
      <c r="D221" s="101">
        <v>0</v>
      </c>
      <c r="E221" s="101">
        <v>0</v>
      </c>
      <c r="F221" s="101">
        <v>0</v>
      </c>
      <c r="G221" s="101">
        <v>0</v>
      </c>
      <c r="H221" s="101">
        <v>0</v>
      </c>
      <c r="I221" s="101">
        <v>0</v>
      </c>
      <c r="J221" s="101">
        <v>0</v>
      </c>
      <c r="K221" s="101">
        <v>0</v>
      </c>
      <c r="L221" s="101">
        <v>0</v>
      </c>
      <c r="M221" s="101">
        <v>0</v>
      </c>
      <c r="N221" s="101">
        <v>0</v>
      </c>
      <c r="O221" s="101">
        <v>0</v>
      </c>
      <c r="P221" s="102"/>
      <c r="Q221" s="101">
        <v>0</v>
      </c>
      <c r="R221" s="101">
        <v>0</v>
      </c>
      <c r="S221" s="101">
        <v>0</v>
      </c>
      <c r="T221" s="101">
        <v>0</v>
      </c>
      <c r="U221" s="101">
        <v>0</v>
      </c>
      <c r="V221" s="101">
        <v>0</v>
      </c>
      <c r="W221" s="101">
        <v>0</v>
      </c>
      <c r="X221" s="101">
        <v>0</v>
      </c>
      <c r="Y221" s="101">
        <v>0</v>
      </c>
      <c r="Z221" s="101">
        <v>0</v>
      </c>
      <c r="AA221" s="101">
        <v>0</v>
      </c>
      <c r="AB221" s="101">
        <v>0</v>
      </c>
      <c r="AC221" s="101">
        <v>0</v>
      </c>
      <c r="AD221" s="102"/>
      <c r="AE221" s="101">
        <v>0</v>
      </c>
      <c r="AF221" s="101">
        <v>0</v>
      </c>
      <c r="AG221" s="101">
        <v>0</v>
      </c>
      <c r="AH221" s="101">
        <v>0</v>
      </c>
      <c r="AI221" s="101">
        <v>0</v>
      </c>
      <c r="AJ221" s="101">
        <v>0</v>
      </c>
      <c r="AK221" s="101">
        <v>0</v>
      </c>
      <c r="AL221" s="101">
        <v>0</v>
      </c>
      <c r="AM221" s="101">
        <v>0</v>
      </c>
      <c r="AN221" s="101">
        <v>0</v>
      </c>
      <c r="AO221" s="101">
        <v>0</v>
      </c>
      <c r="AP221" s="101">
        <v>0</v>
      </c>
      <c r="AQ221" s="101">
        <v>0</v>
      </c>
      <c r="AR221" s="102"/>
      <c r="AS221" s="101">
        <v>0</v>
      </c>
      <c r="AT221" s="101">
        <v>0</v>
      </c>
      <c r="AU221" s="101">
        <v>0</v>
      </c>
      <c r="AV221" s="101">
        <v>0</v>
      </c>
      <c r="AW221" s="101">
        <v>0</v>
      </c>
      <c r="AX221" s="101">
        <v>0</v>
      </c>
      <c r="AY221" s="101">
        <v>0</v>
      </c>
      <c r="AZ221" s="101">
        <v>0</v>
      </c>
      <c r="BA221" s="101">
        <v>0</v>
      </c>
      <c r="BB221" s="101">
        <v>0</v>
      </c>
      <c r="BC221" s="101">
        <v>0</v>
      </c>
      <c r="BD221" s="101">
        <v>0</v>
      </c>
      <c r="BE221" s="101">
        <v>0</v>
      </c>
      <c r="BF221" s="102"/>
      <c r="BG221" s="101">
        <v>0</v>
      </c>
      <c r="BH221" s="101">
        <v>0</v>
      </c>
      <c r="BI221" s="101">
        <v>0</v>
      </c>
      <c r="BJ221" s="101">
        <v>0</v>
      </c>
      <c r="BK221" s="101">
        <v>0</v>
      </c>
      <c r="BL221" s="101">
        <v>0</v>
      </c>
      <c r="BM221" s="101">
        <v>0</v>
      </c>
      <c r="BN221" s="101">
        <v>0</v>
      </c>
      <c r="BO221" s="101">
        <v>0</v>
      </c>
      <c r="BP221" s="101">
        <v>0</v>
      </c>
      <c r="BQ221" s="101">
        <v>0</v>
      </c>
      <c r="BR221" s="101">
        <v>0</v>
      </c>
      <c r="BS221" s="101">
        <v>0</v>
      </c>
      <c r="BT221" s="102"/>
      <c r="BU221" s="101">
        <v>0</v>
      </c>
      <c r="BV221" s="101">
        <v>0</v>
      </c>
      <c r="BW221" s="101">
        <v>0</v>
      </c>
      <c r="BX221" s="101">
        <v>0</v>
      </c>
      <c r="BY221" s="101">
        <v>0</v>
      </c>
      <c r="BZ221" s="101">
        <v>0</v>
      </c>
      <c r="CA221" s="101">
        <v>0</v>
      </c>
      <c r="CB221" s="101">
        <v>0</v>
      </c>
      <c r="CC221" s="101">
        <v>0</v>
      </c>
      <c r="CD221" s="101">
        <v>0</v>
      </c>
      <c r="CE221" s="101">
        <v>0</v>
      </c>
      <c r="CF221" s="101">
        <v>0</v>
      </c>
      <c r="CG221" s="101">
        <v>0</v>
      </c>
      <c r="CH221" s="102"/>
    </row>
    <row r="222" spans="1:86" ht="12" hidden="1" customHeight="1" outlineLevel="1" x14ac:dyDescent="0.3">
      <c r="A222" s="103">
        <v>140</v>
      </c>
      <c r="B222" s="2" t="s">
        <v>274</v>
      </c>
      <c r="C222" s="101">
        <v>0</v>
      </c>
      <c r="D222" s="101">
        <v>0</v>
      </c>
      <c r="E222" s="101">
        <v>0</v>
      </c>
      <c r="F222" s="101">
        <v>0</v>
      </c>
      <c r="G222" s="101">
        <v>0</v>
      </c>
      <c r="H222" s="101">
        <v>0</v>
      </c>
      <c r="I222" s="101">
        <v>0</v>
      </c>
      <c r="J222" s="101">
        <v>0</v>
      </c>
      <c r="K222" s="101">
        <v>0</v>
      </c>
      <c r="L222" s="101">
        <v>0</v>
      </c>
      <c r="M222" s="101">
        <v>0</v>
      </c>
      <c r="N222" s="101">
        <v>0</v>
      </c>
      <c r="O222" s="101">
        <v>0</v>
      </c>
      <c r="P222" s="102"/>
      <c r="Q222" s="101">
        <v>0</v>
      </c>
      <c r="R222" s="101">
        <v>0</v>
      </c>
      <c r="S222" s="101">
        <v>0</v>
      </c>
      <c r="T222" s="101">
        <v>0</v>
      </c>
      <c r="U222" s="101">
        <v>0</v>
      </c>
      <c r="V222" s="101">
        <v>0</v>
      </c>
      <c r="W222" s="101">
        <v>0</v>
      </c>
      <c r="X222" s="101">
        <v>0</v>
      </c>
      <c r="Y222" s="101">
        <v>0</v>
      </c>
      <c r="Z222" s="101">
        <v>0</v>
      </c>
      <c r="AA222" s="101">
        <v>0</v>
      </c>
      <c r="AB222" s="101">
        <v>0</v>
      </c>
      <c r="AC222" s="101">
        <v>0</v>
      </c>
      <c r="AD222" s="102"/>
      <c r="AE222" s="101">
        <v>0</v>
      </c>
      <c r="AF222" s="101">
        <v>0</v>
      </c>
      <c r="AG222" s="101">
        <v>0</v>
      </c>
      <c r="AH222" s="101">
        <v>0</v>
      </c>
      <c r="AI222" s="101">
        <v>0</v>
      </c>
      <c r="AJ222" s="101">
        <v>0</v>
      </c>
      <c r="AK222" s="101">
        <v>0</v>
      </c>
      <c r="AL222" s="101">
        <v>0</v>
      </c>
      <c r="AM222" s="101">
        <v>0</v>
      </c>
      <c r="AN222" s="101">
        <v>0</v>
      </c>
      <c r="AO222" s="101">
        <v>0</v>
      </c>
      <c r="AP222" s="101">
        <v>0</v>
      </c>
      <c r="AQ222" s="101">
        <v>0</v>
      </c>
      <c r="AR222" s="102"/>
      <c r="AS222" s="101">
        <v>0</v>
      </c>
      <c r="AT222" s="101">
        <v>0</v>
      </c>
      <c r="AU222" s="101">
        <v>0</v>
      </c>
      <c r="AV222" s="101">
        <v>0</v>
      </c>
      <c r="AW222" s="101">
        <v>0</v>
      </c>
      <c r="AX222" s="101">
        <v>0</v>
      </c>
      <c r="AY222" s="101">
        <v>0</v>
      </c>
      <c r="AZ222" s="101">
        <v>0</v>
      </c>
      <c r="BA222" s="101">
        <v>0</v>
      </c>
      <c r="BB222" s="101">
        <v>0</v>
      </c>
      <c r="BC222" s="101">
        <v>0</v>
      </c>
      <c r="BD222" s="101">
        <v>0</v>
      </c>
      <c r="BE222" s="101">
        <v>0</v>
      </c>
      <c r="BF222" s="102"/>
      <c r="BG222" s="101">
        <v>0</v>
      </c>
      <c r="BH222" s="101">
        <v>0</v>
      </c>
      <c r="BI222" s="101">
        <v>0</v>
      </c>
      <c r="BJ222" s="101">
        <v>0</v>
      </c>
      <c r="BK222" s="101">
        <v>0</v>
      </c>
      <c r="BL222" s="101">
        <v>0</v>
      </c>
      <c r="BM222" s="101">
        <v>0</v>
      </c>
      <c r="BN222" s="101">
        <v>0</v>
      </c>
      <c r="BO222" s="101">
        <v>0</v>
      </c>
      <c r="BP222" s="101">
        <v>0</v>
      </c>
      <c r="BQ222" s="101">
        <v>0</v>
      </c>
      <c r="BR222" s="101">
        <v>0</v>
      </c>
      <c r="BS222" s="101">
        <v>0</v>
      </c>
      <c r="BT222" s="102"/>
      <c r="BU222" s="101">
        <v>0</v>
      </c>
      <c r="BV222" s="101">
        <v>0</v>
      </c>
      <c r="BW222" s="101">
        <v>0</v>
      </c>
      <c r="BX222" s="101">
        <v>0</v>
      </c>
      <c r="BY222" s="101">
        <v>0</v>
      </c>
      <c r="BZ222" s="101">
        <v>0</v>
      </c>
      <c r="CA222" s="101">
        <v>0</v>
      </c>
      <c r="CB222" s="101">
        <v>0</v>
      </c>
      <c r="CC222" s="101">
        <v>0</v>
      </c>
      <c r="CD222" s="101">
        <v>0</v>
      </c>
      <c r="CE222" s="101">
        <v>0</v>
      </c>
      <c r="CF222" s="101">
        <v>0</v>
      </c>
      <c r="CG222" s="101">
        <v>0</v>
      </c>
      <c r="CH222" s="102"/>
    </row>
    <row r="223" spans="1:86" ht="12" hidden="1" customHeight="1" outlineLevel="1" x14ac:dyDescent="0.3">
      <c r="A223" s="103">
        <v>142</v>
      </c>
      <c r="B223" s="2" t="s">
        <v>275</v>
      </c>
      <c r="C223" s="101">
        <v>0</v>
      </c>
      <c r="D223" s="101">
        <v>0</v>
      </c>
      <c r="E223" s="101">
        <v>0</v>
      </c>
      <c r="F223" s="101">
        <v>0</v>
      </c>
      <c r="G223" s="101">
        <v>0</v>
      </c>
      <c r="H223" s="101">
        <v>0</v>
      </c>
      <c r="I223" s="101">
        <v>0</v>
      </c>
      <c r="J223" s="101">
        <v>0</v>
      </c>
      <c r="K223" s="101">
        <v>0</v>
      </c>
      <c r="L223" s="101">
        <v>0</v>
      </c>
      <c r="M223" s="101">
        <v>0</v>
      </c>
      <c r="N223" s="101">
        <v>0</v>
      </c>
      <c r="O223" s="101">
        <v>0</v>
      </c>
      <c r="P223" s="102"/>
      <c r="Q223" s="101">
        <v>0</v>
      </c>
      <c r="R223" s="101">
        <v>0</v>
      </c>
      <c r="S223" s="101">
        <v>0</v>
      </c>
      <c r="T223" s="101">
        <v>0</v>
      </c>
      <c r="U223" s="101">
        <v>0</v>
      </c>
      <c r="V223" s="101">
        <v>0</v>
      </c>
      <c r="W223" s="101">
        <v>0</v>
      </c>
      <c r="X223" s="101">
        <v>0</v>
      </c>
      <c r="Y223" s="101">
        <v>0</v>
      </c>
      <c r="Z223" s="101">
        <v>0</v>
      </c>
      <c r="AA223" s="101">
        <v>0</v>
      </c>
      <c r="AB223" s="101">
        <v>0</v>
      </c>
      <c r="AC223" s="101">
        <v>0</v>
      </c>
      <c r="AD223" s="102"/>
      <c r="AE223" s="101">
        <v>0</v>
      </c>
      <c r="AF223" s="101">
        <v>0</v>
      </c>
      <c r="AG223" s="101">
        <v>0</v>
      </c>
      <c r="AH223" s="101">
        <v>0</v>
      </c>
      <c r="AI223" s="101">
        <v>0</v>
      </c>
      <c r="AJ223" s="101">
        <v>0</v>
      </c>
      <c r="AK223" s="101">
        <v>0</v>
      </c>
      <c r="AL223" s="101">
        <v>0</v>
      </c>
      <c r="AM223" s="101">
        <v>0</v>
      </c>
      <c r="AN223" s="101">
        <v>0</v>
      </c>
      <c r="AO223" s="101">
        <v>0</v>
      </c>
      <c r="AP223" s="101">
        <v>0</v>
      </c>
      <c r="AQ223" s="101">
        <v>0</v>
      </c>
      <c r="AR223" s="102"/>
      <c r="AS223" s="101">
        <v>0</v>
      </c>
      <c r="AT223" s="101">
        <v>0</v>
      </c>
      <c r="AU223" s="101">
        <v>0</v>
      </c>
      <c r="AV223" s="101">
        <v>0</v>
      </c>
      <c r="AW223" s="101">
        <v>0</v>
      </c>
      <c r="AX223" s="101">
        <v>0</v>
      </c>
      <c r="AY223" s="101">
        <v>0</v>
      </c>
      <c r="AZ223" s="101">
        <v>0</v>
      </c>
      <c r="BA223" s="101">
        <v>0</v>
      </c>
      <c r="BB223" s="101">
        <v>0</v>
      </c>
      <c r="BC223" s="101">
        <v>0</v>
      </c>
      <c r="BD223" s="101">
        <v>0</v>
      </c>
      <c r="BE223" s="101">
        <v>0</v>
      </c>
      <c r="BF223" s="102"/>
      <c r="BG223" s="101">
        <v>0</v>
      </c>
      <c r="BH223" s="101">
        <v>0</v>
      </c>
      <c r="BI223" s="101">
        <v>0</v>
      </c>
      <c r="BJ223" s="101">
        <v>0</v>
      </c>
      <c r="BK223" s="101">
        <v>0</v>
      </c>
      <c r="BL223" s="101">
        <v>0</v>
      </c>
      <c r="BM223" s="101">
        <v>0</v>
      </c>
      <c r="BN223" s="101">
        <v>0</v>
      </c>
      <c r="BO223" s="101">
        <v>0</v>
      </c>
      <c r="BP223" s="101">
        <v>0</v>
      </c>
      <c r="BQ223" s="101">
        <v>0</v>
      </c>
      <c r="BR223" s="101">
        <v>0</v>
      </c>
      <c r="BS223" s="101">
        <v>0</v>
      </c>
      <c r="BT223" s="102"/>
      <c r="BU223" s="101">
        <v>0</v>
      </c>
      <c r="BV223" s="101">
        <v>0</v>
      </c>
      <c r="BW223" s="101">
        <v>0</v>
      </c>
      <c r="BX223" s="101">
        <v>0</v>
      </c>
      <c r="BY223" s="101">
        <v>0</v>
      </c>
      <c r="BZ223" s="101">
        <v>0</v>
      </c>
      <c r="CA223" s="101">
        <v>0</v>
      </c>
      <c r="CB223" s="101">
        <v>0</v>
      </c>
      <c r="CC223" s="101">
        <v>0</v>
      </c>
      <c r="CD223" s="101">
        <v>0</v>
      </c>
      <c r="CE223" s="101">
        <v>0</v>
      </c>
      <c r="CF223" s="101">
        <v>0</v>
      </c>
      <c r="CG223" s="101">
        <v>0</v>
      </c>
      <c r="CH223" s="102"/>
    </row>
    <row r="224" spans="1:86" ht="12" hidden="1" customHeight="1" outlineLevel="1" x14ac:dyDescent="0.3">
      <c r="A224" s="103">
        <v>146</v>
      </c>
      <c r="B224" s="2" t="s">
        <v>276</v>
      </c>
      <c r="C224" s="101">
        <v>0</v>
      </c>
      <c r="D224" s="101">
        <v>0</v>
      </c>
      <c r="E224" s="101">
        <v>0</v>
      </c>
      <c r="F224" s="101">
        <v>0</v>
      </c>
      <c r="G224" s="101">
        <v>0</v>
      </c>
      <c r="H224" s="101">
        <v>0</v>
      </c>
      <c r="I224" s="101">
        <v>0</v>
      </c>
      <c r="J224" s="101">
        <v>0</v>
      </c>
      <c r="K224" s="101">
        <v>0</v>
      </c>
      <c r="L224" s="101">
        <v>0</v>
      </c>
      <c r="M224" s="101">
        <v>0</v>
      </c>
      <c r="N224" s="101">
        <v>0</v>
      </c>
      <c r="O224" s="101">
        <v>0</v>
      </c>
      <c r="P224" s="102"/>
      <c r="Q224" s="101">
        <v>0</v>
      </c>
      <c r="R224" s="101">
        <v>0</v>
      </c>
      <c r="S224" s="101">
        <v>0</v>
      </c>
      <c r="T224" s="101">
        <v>0</v>
      </c>
      <c r="U224" s="101">
        <v>0</v>
      </c>
      <c r="V224" s="101">
        <v>0</v>
      </c>
      <c r="W224" s="101">
        <v>0</v>
      </c>
      <c r="X224" s="101">
        <v>0</v>
      </c>
      <c r="Y224" s="101">
        <v>0</v>
      </c>
      <c r="Z224" s="101">
        <v>0</v>
      </c>
      <c r="AA224" s="101">
        <v>0</v>
      </c>
      <c r="AB224" s="101">
        <v>0</v>
      </c>
      <c r="AC224" s="101">
        <v>0</v>
      </c>
      <c r="AD224" s="102"/>
      <c r="AE224" s="101">
        <v>0</v>
      </c>
      <c r="AF224" s="101">
        <v>0</v>
      </c>
      <c r="AG224" s="101">
        <v>0</v>
      </c>
      <c r="AH224" s="101">
        <v>0</v>
      </c>
      <c r="AI224" s="101">
        <v>0</v>
      </c>
      <c r="AJ224" s="101">
        <v>0</v>
      </c>
      <c r="AK224" s="101">
        <v>0</v>
      </c>
      <c r="AL224" s="101">
        <v>0</v>
      </c>
      <c r="AM224" s="101">
        <v>0</v>
      </c>
      <c r="AN224" s="101">
        <v>0</v>
      </c>
      <c r="AO224" s="101">
        <v>0</v>
      </c>
      <c r="AP224" s="101">
        <v>0</v>
      </c>
      <c r="AQ224" s="101">
        <v>0</v>
      </c>
      <c r="AR224" s="102"/>
      <c r="AS224" s="101">
        <v>0</v>
      </c>
      <c r="AT224" s="101">
        <v>0</v>
      </c>
      <c r="AU224" s="101">
        <v>0</v>
      </c>
      <c r="AV224" s="101">
        <v>0</v>
      </c>
      <c r="AW224" s="101">
        <v>0</v>
      </c>
      <c r="AX224" s="101">
        <v>0</v>
      </c>
      <c r="AY224" s="101">
        <v>0</v>
      </c>
      <c r="AZ224" s="101">
        <v>0</v>
      </c>
      <c r="BA224" s="101">
        <v>0</v>
      </c>
      <c r="BB224" s="101">
        <v>0</v>
      </c>
      <c r="BC224" s="101">
        <v>0</v>
      </c>
      <c r="BD224" s="101">
        <v>0</v>
      </c>
      <c r="BE224" s="101">
        <v>0</v>
      </c>
      <c r="BF224" s="102"/>
      <c r="BG224" s="101">
        <v>0</v>
      </c>
      <c r="BH224" s="101">
        <v>0</v>
      </c>
      <c r="BI224" s="101">
        <v>0</v>
      </c>
      <c r="BJ224" s="101">
        <v>0</v>
      </c>
      <c r="BK224" s="101">
        <v>0</v>
      </c>
      <c r="BL224" s="101">
        <v>0</v>
      </c>
      <c r="BM224" s="101">
        <v>0</v>
      </c>
      <c r="BN224" s="101">
        <v>0</v>
      </c>
      <c r="BO224" s="101">
        <v>0</v>
      </c>
      <c r="BP224" s="101">
        <v>0</v>
      </c>
      <c r="BQ224" s="101">
        <v>0</v>
      </c>
      <c r="BR224" s="101">
        <v>0</v>
      </c>
      <c r="BS224" s="101">
        <v>0</v>
      </c>
      <c r="BT224" s="102"/>
      <c r="BU224" s="101">
        <v>0</v>
      </c>
      <c r="BV224" s="101">
        <v>0</v>
      </c>
      <c r="BW224" s="101">
        <v>0</v>
      </c>
      <c r="BX224" s="101">
        <v>0</v>
      </c>
      <c r="BY224" s="101">
        <v>0</v>
      </c>
      <c r="BZ224" s="101">
        <v>0</v>
      </c>
      <c r="CA224" s="101">
        <v>0</v>
      </c>
      <c r="CB224" s="101">
        <v>0</v>
      </c>
      <c r="CC224" s="101">
        <v>0</v>
      </c>
      <c r="CD224" s="101">
        <v>0</v>
      </c>
      <c r="CE224" s="101">
        <v>0</v>
      </c>
      <c r="CF224" s="101">
        <v>0</v>
      </c>
      <c r="CG224" s="101">
        <v>0</v>
      </c>
      <c r="CH224" s="102"/>
    </row>
    <row r="225" spans="1:86" ht="12" hidden="1" customHeight="1" outlineLevel="1" x14ac:dyDescent="0.3">
      <c r="A225" s="103">
        <v>160</v>
      </c>
      <c r="B225" s="2" t="s">
        <v>277</v>
      </c>
      <c r="C225" s="101">
        <v>0</v>
      </c>
      <c r="D225" s="101">
        <v>0</v>
      </c>
      <c r="E225" s="101">
        <v>0</v>
      </c>
      <c r="F225" s="101">
        <v>0</v>
      </c>
      <c r="G225" s="101">
        <v>0</v>
      </c>
      <c r="H225" s="101">
        <v>0</v>
      </c>
      <c r="I225" s="101">
        <v>0</v>
      </c>
      <c r="J225" s="101">
        <v>0</v>
      </c>
      <c r="K225" s="101">
        <v>0</v>
      </c>
      <c r="L225" s="101">
        <v>0</v>
      </c>
      <c r="M225" s="101">
        <v>0</v>
      </c>
      <c r="N225" s="101">
        <v>0</v>
      </c>
      <c r="O225" s="101">
        <v>0</v>
      </c>
      <c r="P225" s="102"/>
      <c r="Q225" s="101">
        <v>0</v>
      </c>
      <c r="R225" s="101">
        <v>0</v>
      </c>
      <c r="S225" s="101">
        <v>0</v>
      </c>
      <c r="T225" s="101">
        <v>0</v>
      </c>
      <c r="U225" s="101">
        <v>0</v>
      </c>
      <c r="V225" s="101">
        <v>0</v>
      </c>
      <c r="W225" s="101">
        <v>0</v>
      </c>
      <c r="X225" s="101">
        <v>0</v>
      </c>
      <c r="Y225" s="101">
        <v>0</v>
      </c>
      <c r="Z225" s="101">
        <v>0</v>
      </c>
      <c r="AA225" s="101">
        <v>0</v>
      </c>
      <c r="AB225" s="101">
        <v>0</v>
      </c>
      <c r="AC225" s="101">
        <v>0</v>
      </c>
      <c r="AD225" s="102"/>
      <c r="AE225" s="101">
        <v>0</v>
      </c>
      <c r="AF225" s="101">
        <v>0</v>
      </c>
      <c r="AG225" s="101">
        <v>0</v>
      </c>
      <c r="AH225" s="101">
        <v>0</v>
      </c>
      <c r="AI225" s="101">
        <v>0</v>
      </c>
      <c r="AJ225" s="101">
        <v>0</v>
      </c>
      <c r="AK225" s="101">
        <v>0</v>
      </c>
      <c r="AL225" s="101">
        <v>0</v>
      </c>
      <c r="AM225" s="101">
        <v>0</v>
      </c>
      <c r="AN225" s="101">
        <v>0</v>
      </c>
      <c r="AO225" s="101">
        <v>0</v>
      </c>
      <c r="AP225" s="101">
        <v>0</v>
      </c>
      <c r="AQ225" s="101">
        <v>0</v>
      </c>
      <c r="AR225" s="102"/>
      <c r="AS225" s="101">
        <v>0</v>
      </c>
      <c r="AT225" s="101">
        <v>0</v>
      </c>
      <c r="AU225" s="101">
        <v>0</v>
      </c>
      <c r="AV225" s="101">
        <v>0</v>
      </c>
      <c r="AW225" s="101">
        <v>0</v>
      </c>
      <c r="AX225" s="101">
        <v>0</v>
      </c>
      <c r="AY225" s="101">
        <v>0</v>
      </c>
      <c r="AZ225" s="101">
        <v>0</v>
      </c>
      <c r="BA225" s="101">
        <v>0</v>
      </c>
      <c r="BB225" s="101">
        <v>0</v>
      </c>
      <c r="BC225" s="101">
        <v>0</v>
      </c>
      <c r="BD225" s="101">
        <v>0</v>
      </c>
      <c r="BE225" s="101">
        <v>0</v>
      </c>
      <c r="BF225" s="102"/>
      <c r="BG225" s="101">
        <v>0</v>
      </c>
      <c r="BH225" s="101">
        <v>0</v>
      </c>
      <c r="BI225" s="101">
        <v>0</v>
      </c>
      <c r="BJ225" s="101">
        <v>0</v>
      </c>
      <c r="BK225" s="101">
        <v>0</v>
      </c>
      <c r="BL225" s="101">
        <v>0</v>
      </c>
      <c r="BM225" s="101">
        <v>0</v>
      </c>
      <c r="BN225" s="101">
        <v>0</v>
      </c>
      <c r="BO225" s="101">
        <v>0</v>
      </c>
      <c r="BP225" s="101">
        <v>0</v>
      </c>
      <c r="BQ225" s="101">
        <v>0</v>
      </c>
      <c r="BR225" s="101">
        <v>0</v>
      </c>
      <c r="BS225" s="101">
        <v>0</v>
      </c>
      <c r="BT225" s="102"/>
      <c r="BU225" s="101">
        <v>0</v>
      </c>
      <c r="BV225" s="101">
        <v>0</v>
      </c>
      <c r="BW225" s="101">
        <v>0</v>
      </c>
      <c r="BX225" s="101">
        <v>0</v>
      </c>
      <c r="BY225" s="101">
        <v>0</v>
      </c>
      <c r="BZ225" s="101">
        <v>0</v>
      </c>
      <c r="CA225" s="101">
        <v>0</v>
      </c>
      <c r="CB225" s="101">
        <v>0</v>
      </c>
      <c r="CC225" s="101">
        <v>0</v>
      </c>
      <c r="CD225" s="101">
        <v>0</v>
      </c>
      <c r="CE225" s="101">
        <v>0</v>
      </c>
      <c r="CF225" s="101">
        <v>0</v>
      </c>
      <c r="CG225" s="101">
        <v>0</v>
      </c>
      <c r="CH225" s="102"/>
    </row>
    <row r="226" spans="1:86" ht="12" hidden="1" customHeight="1" outlineLevel="1" x14ac:dyDescent="0.3">
      <c r="A226" s="103">
        <v>161</v>
      </c>
      <c r="B226" s="2" t="s">
        <v>278</v>
      </c>
      <c r="C226" s="101">
        <v>0</v>
      </c>
      <c r="D226" s="101">
        <v>0</v>
      </c>
      <c r="E226" s="101">
        <v>0</v>
      </c>
      <c r="F226" s="101">
        <v>0</v>
      </c>
      <c r="G226" s="101">
        <v>0</v>
      </c>
      <c r="H226" s="101">
        <v>0</v>
      </c>
      <c r="I226" s="101">
        <v>0</v>
      </c>
      <c r="J226" s="101">
        <v>0</v>
      </c>
      <c r="K226" s="101">
        <v>0</v>
      </c>
      <c r="L226" s="101">
        <v>0</v>
      </c>
      <c r="M226" s="101">
        <v>0</v>
      </c>
      <c r="N226" s="101">
        <v>0</v>
      </c>
      <c r="O226" s="101">
        <v>0</v>
      </c>
      <c r="P226" s="102"/>
      <c r="Q226" s="101">
        <v>0</v>
      </c>
      <c r="R226" s="101">
        <v>0</v>
      </c>
      <c r="S226" s="101">
        <v>0</v>
      </c>
      <c r="T226" s="101">
        <v>0</v>
      </c>
      <c r="U226" s="101">
        <v>0</v>
      </c>
      <c r="V226" s="101">
        <v>0</v>
      </c>
      <c r="W226" s="101">
        <v>0</v>
      </c>
      <c r="X226" s="101">
        <v>0</v>
      </c>
      <c r="Y226" s="101">
        <v>0</v>
      </c>
      <c r="Z226" s="101">
        <v>0</v>
      </c>
      <c r="AA226" s="101">
        <v>0</v>
      </c>
      <c r="AB226" s="101">
        <v>0</v>
      </c>
      <c r="AC226" s="101">
        <v>0</v>
      </c>
      <c r="AD226" s="102"/>
      <c r="AE226" s="101">
        <v>0</v>
      </c>
      <c r="AF226" s="101">
        <v>0</v>
      </c>
      <c r="AG226" s="101">
        <v>0</v>
      </c>
      <c r="AH226" s="101">
        <v>0</v>
      </c>
      <c r="AI226" s="101">
        <v>0</v>
      </c>
      <c r="AJ226" s="101">
        <v>0</v>
      </c>
      <c r="AK226" s="101">
        <v>0</v>
      </c>
      <c r="AL226" s="101">
        <v>0</v>
      </c>
      <c r="AM226" s="101">
        <v>0</v>
      </c>
      <c r="AN226" s="101">
        <v>0</v>
      </c>
      <c r="AO226" s="101">
        <v>0</v>
      </c>
      <c r="AP226" s="101">
        <v>0</v>
      </c>
      <c r="AQ226" s="101">
        <v>0</v>
      </c>
      <c r="AR226" s="102"/>
      <c r="AS226" s="101">
        <v>0</v>
      </c>
      <c r="AT226" s="101">
        <v>0</v>
      </c>
      <c r="AU226" s="101">
        <v>0</v>
      </c>
      <c r="AV226" s="101">
        <v>0</v>
      </c>
      <c r="AW226" s="101">
        <v>0</v>
      </c>
      <c r="AX226" s="101">
        <v>0</v>
      </c>
      <c r="AY226" s="101">
        <v>0</v>
      </c>
      <c r="AZ226" s="101">
        <v>0</v>
      </c>
      <c r="BA226" s="101">
        <v>0</v>
      </c>
      <c r="BB226" s="101">
        <v>0</v>
      </c>
      <c r="BC226" s="101">
        <v>0</v>
      </c>
      <c r="BD226" s="101">
        <v>0</v>
      </c>
      <c r="BE226" s="101">
        <v>0</v>
      </c>
      <c r="BF226" s="102"/>
      <c r="BG226" s="101">
        <v>0</v>
      </c>
      <c r="BH226" s="101">
        <v>0</v>
      </c>
      <c r="BI226" s="101">
        <v>0</v>
      </c>
      <c r="BJ226" s="101">
        <v>0</v>
      </c>
      <c r="BK226" s="101">
        <v>0</v>
      </c>
      <c r="BL226" s="101">
        <v>0</v>
      </c>
      <c r="BM226" s="101">
        <v>0</v>
      </c>
      <c r="BN226" s="101">
        <v>0</v>
      </c>
      <c r="BO226" s="101">
        <v>0</v>
      </c>
      <c r="BP226" s="101">
        <v>0</v>
      </c>
      <c r="BQ226" s="101">
        <v>0</v>
      </c>
      <c r="BR226" s="101">
        <v>0</v>
      </c>
      <c r="BS226" s="101">
        <v>0</v>
      </c>
      <c r="BT226" s="102"/>
      <c r="BU226" s="101">
        <v>0</v>
      </c>
      <c r="BV226" s="101">
        <v>0</v>
      </c>
      <c r="BW226" s="101">
        <v>0</v>
      </c>
      <c r="BX226" s="101">
        <v>0</v>
      </c>
      <c r="BY226" s="101">
        <v>0</v>
      </c>
      <c r="BZ226" s="101">
        <v>0</v>
      </c>
      <c r="CA226" s="101">
        <v>0</v>
      </c>
      <c r="CB226" s="101">
        <v>0</v>
      </c>
      <c r="CC226" s="101">
        <v>0</v>
      </c>
      <c r="CD226" s="101">
        <v>0</v>
      </c>
      <c r="CE226" s="101">
        <v>0</v>
      </c>
      <c r="CF226" s="101">
        <v>0</v>
      </c>
      <c r="CG226" s="101">
        <v>0</v>
      </c>
      <c r="CH226" s="102"/>
    </row>
    <row r="227" spans="1:86" ht="12" hidden="1" customHeight="1" outlineLevel="1" x14ac:dyDescent="0.3">
      <c r="A227" s="103">
        <v>162</v>
      </c>
      <c r="B227" s="2" t="s">
        <v>279</v>
      </c>
      <c r="C227" s="101">
        <v>21076.559999999699</v>
      </c>
      <c r="D227" s="101">
        <v>22327.18</v>
      </c>
      <c r="E227" s="101">
        <v>23377.18</v>
      </c>
      <c r="F227" s="101">
        <v>22327.18</v>
      </c>
      <c r="G227" s="101">
        <v>25327.179999999898</v>
      </c>
      <c r="H227" s="101">
        <v>21952.18</v>
      </c>
      <c r="I227" s="101">
        <v>21615.52</v>
      </c>
      <c r="J227" s="101">
        <v>18640.52</v>
      </c>
      <c r="K227" s="101">
        <v>18640.52</v>
      </c>
      <c r="L227" s="101">
        <v>23282.91</v>
      </c>
      <c r="M227" s="101">
        <v>21620.91</v>
      </c>
      <c r="N227" s="101">
        <v>35317.900322580797</v>
      </c>
      <c r="O227" s="101">
        <v>275505.74032258103</v>
      </c>
      <c r="P227" s="102"/>
      <c r="Q227" s="101">
        <v>31600.570625</v>
      </c>
      <c r="R227" s="101">
        <v>31600.570625</v>
      </c>
      <c r="S227" s="101">
        <v>31600.570625</v>
      </c>
      <c r="T227" s="101">
        <v>31600.570625</v>
      </c>
      <c r="U227" s="101">
        <v>31600.570625</v>
      </c>
      <c r="V227" s="101">
        <v>31600.570625</v>
      </c>
      <c r="W227" s="101">
        <v>31600.570625</v>
      </c>
      <c r="X227" s="101">
        <v>31600.570625</v>
      </c>
      <c r="Y227" s="101">
        <v>31600.570625</v>
      </c>
      <c r="Z227" s="101">
        <v>31600.570625</v>
      </c>
      <c r="AA227" s="101">
        <v>31600.570625</v>
      </c>
      <c r="AB227" s="101">
        <v>41700.570625</v>
      </c>
      <c r="AC227" s="101">
        <v>389306.84749999997</v>
      </c>
      <c r="AD227" s="102"/>
      <c r="AE227" s="101">
        <v>32548.587743749998</v>
      </c>
      <c r="AF227" s="101">
        <v>32548.587743749998</v>
      </c>
      <c r="AG227" s="101">
        <v>32548.587743749998</v>
      </c>
      <c r="AH227" s="101">
        <v>32548.587743749998</v>
      </c>
      <c r="AI227" s="101">
        <v>32548.587743749998</v>
      </c>
      <c r="AJ227" s="101">
        <v>32548.587743749998</v>
      </c>
      <c r="AK227" s="101">
        <v>32548.587743749998</v>
      </c>
      <c r="AL227" s="101">
        <v>32548.587743749998</v>
      </c>
      <c r="AM227" s="101">
        <v>32548.587743749998</v>
      </c>
      <c r="AN227" s="101">
        <v>32548.587743749998</v>
      </c>
      <c r="AO227" s="101">
        <v>32548.587743749998</v>
      </c>
      <c r="AP227" s="101">
        <v>42951.587743750002</v>
      </c>
      <c r="AQ227" s="101">
        <v>400986.05292500003</v>
      </c>
      <c r="AR227" s="102"/>
      <c r="AS227" s="101">
        <v>33525.045376062502</v>
      </c>
      <c r="AT227" s="101">
        <v>33525.045376062502</v>
      </c>
      <c r="AU227" s="101">
        <v>33525.045376062502</v>
      </c>
      <c r="AV227" s="101">
        <v>33525.045376062502</v>
      </c>
      <c r="AW227" s="101">
        <v>33525.045376062502</v>
      </c>
      <c r="AX227" s="101">
        <v>33525.045376062502</v>
      </c>
      <c r="AY227" s="101">
        <v>33525.045376062502</v>
      </c>
      <c r="AZ227" s="101">
        <v>33525.045376062502</v>
      </c>
      <c r="BA227" s="101">
        <v>33525.045376062502</v>
      </c>
      <c r="BB227" s="101">
        <v>33525.045376062502</v>
      </c>
      <c r="BC227" s="101">
        <v>33525.045376062502</v>
      </c>
      <c r="BD227" s="101">
        <v>44240.135376062499</v>
      </c>
      <c r="BE227" s="101">
        <v>413015.63451275002</v>
      </c>
      <c r="BF227" s="102"/>
      <c r="BG227" s="101">
        <v>34530.796737344397</v>
      </c>
      <c r="BH227" s="101">
        <v>34530.796737344397</v>
      </c>
      <c r="BI227" s="101">
        <v>34530.796737344397</v>
      </c>
      <c r="BJ227" s="101">
        <v>34530.796737344397</v>
      </c>
      <c r="BK227" s="101">
        <v>34530.796737344397</v>
      </c>
      <c r="BL227" s="101">
        <v>34530.796737344397</v>
      </c>
      <c r="BM227" s="101">
        <v>34530.796737344397</v>
      </c>
      <c r="BN227" s="101">
        <v>34530.796737344397</v>
      </c>
      <c r="BO227" s="101">
        <v>34530.796737344397</v>
      </c>
      <c r="BP227" s="101">
        <v>34530.796737344397</v>
      </c>
      <c r="BQ227" s="101">
        <v>34530.796737344397</v>
      </c>
      <c r="BR227" s="101">
        <v>45567.339437344403</v>
      </c>
      <c r="BS227" s="101">
        <v>425406.103548132</v>
      </c>
      <c r="BT227" s="102"/>
      <c r="BU227" s="101">
        <v>35566.7206394647</v>
      </c>
      <c r="BV227" s="101">
        <v>35566.7206394647</v>
      </c>
      <c r="BW227" s="101">
        <v>35566.7206394647</v>
      </c>
      <c r="BX227" s="101">
        <v>35566.7206394647</v>
      </c>
      <c r="BY227" s="101">
        <v>35566.7206394647</v>
      </c>
      <c r="BZ227" s="101">
        <v>35566.7206394647</v>
      </c>
      <c r="CA227" s="101">
        <v>35566.7206394647</v>
      </c>
      <c r="CB227" s="101">
        <v>35566.7206394647</v>
      </c>
      <c r="CC227" s="101">
        <v>35566.7206394647</v>
      </c>
      <c r="CD227" s="101">
        <v>35566.7206394647</v>
      </c>
      <c r="CE227" s="101">
        <v>35566.7206394647</v>
      </c>
      <c r="CF227" s="101">
        <v>46934.359620464696</v>
      </c>
      <c r="CG227" s="101">
        <v>438168.28665457602</v>
      </c>
      <c r="CH227" s="102"/>
    </row>
    <row r="228" spans="1:86" ht="12" hidden="1" customHeight="1" outlineLevel="1" x14ac:dyDescent="0.3">
      <c r="A228" s="103">
        <v>163</v>
      </c>
      <c r="B228" s="2" t="s">
        <v>280</v>
      </c>
      <c r="C228" s="101">
        <v>0</v>
      </c>
      <c r="D228" s="101">
        <v>0</v>
      </c>
      <c r="E228" s="101">
        <v>0</v>
      </c>
      <c r="F228" s="101">
        <v>0</v>
      </c>
      <c r="G228" s="101">
        <v>0</v>
      </c>
      <c r="H228" s="101">
        <v>0</v>
      </c>
      <c r="I228" s="101">
        <v>0</v>
      </c>
      <c r="J228" s="101">
        <v>0</v>
      </c>
      <c r="K228" s="101">
        <v>0</v>
      </c>
      <c r="L228" s="101">
        <v>0</v>
      </c>
      <c r="M228" s="101">
        <v>0</v>
      </c>
      <c r="N228" s="101">
        <v>0</v>
      </c>
      <c r="O228" s="101">
        <v>0</v>
      </c>
      <c r="P228" s="102"/>
      <c r="Q228" s="101">
        <v>0</v>
      </c>
      <c r="R228" s="101">
        <v>0</v>
      </c>
      <c r="S228" s="101">
        <v>0</v>
      </c>
      <c r="T228" s="101">
        <v>0</v>
      </c>
      <c r="U228" s="101">
        <v>0</v>
      </c>
      <c r="V228" s="101">
        <v>0</v>
      </c>
      <c r="W228" s="101">
        <v>0</v>
      </c>
      <c r="X228" s="101">
        <v>0</v>
      </c>
      <c r="Y228" s="101">
        <v>0</v>
      </c>
      <c r="Z228" s="101">
        <v>0</v>
      </c>
      <c r="AA228" s="101">
        <v>0</v>
      </c>
      <c r="AB228" s="101">
        <v>0</v>
      </c>
      <c r="AC228" s="101">
        <v>0</v>
      </c>
      <c r="AD228" s="102"/>
      <c r="AE228" s="101">
        <v>0</v>
      </c>
      <c r="AF228" s="101">
        <v>0</v>
      </c>
      <c r="AG228" s="101">
        <v>0</v>
      </c>
      <c r="AH228" s="101">
        <v>0</v>
      </c>
      <c r="AI228" s="101">
        <v>0</v>
      </c>
      <c r="AJ228" s="101">
        <v>0</v>
      </c>
      <c r="AK228" s="101">
        <v>0</v>
      </c>
      <c r="AL228" s="101">
        <v>0</v>
      </c>
      <c r="AM228" s="101">
        <v>0</v>
      </c>
      <c r="AN228" s="101">
        <v>0</v>
      </c>
      <c r="AO228" s="101">
        <v>0</v>
      </c>
      <c r="AP228" s="101">
        <v>0</v>
      </c>
      <c r="AQ228" s="101">
        <v>0</v>
      </c>
      <c r="AR228" s="102"/>
      <c r="AS228" s="101">
        <v>0</v>
      </c>
      <c r="AT228" s="101">
        <v>0</v>
      </c>
      <c r="AU228" s="101">
        <v>0</v>
      </c>
      <c r="AV228" s="101">
        <v>0</v>
      </c>
      <c r="AW228" s="101">
        <v>0</v>
      </c>
      <c r="AX228" s="101">
        <v>0</v>
      </c>
      <c r="AY228" s="101">
        <v>0</v>
      </c>
      <c r="AZ228" s="101">
        <v>0</v>
      </c>
      <c r="BA228" s="101">
        <v>0</v>
      </c>
      <c r="BB228" s="101">
        <v>0</v>
      </c>
      <c r="BC228" s="101">
        <v>0</v>
      </c>
      <c r="BD228" s="101">
        <v>0</v>
      </c>
      <c r="BE228" s="101">
        <v>0</v>
      </c>
      <c r="BF228" s="102"/>
      <c r="BG228" s="101">
        <v>0</v>
      </c>
      <c r="BH228" s="101">
        <v>0</v>
      </c>
      <c r="BI228" s="101">
        <v>0</v>
      </c>
      <c r="BJ228" s="101">
        <v>0</v>
      </c>
      <c r="BK228" s="101">
        <v>0</v>
      </c>
      <c r="BL228" s="101">
        <v>0</v>
      </c>
      <c r="BM228" s="101">
        <v>0</v>
      </c>
      <c r="BN228" s="101">
        <v>0</v>
      </c>
      <c r="BO228" s="101">
        <v>0</v>
      </c>
      <c r="BP228" s="101">
        <v>0</v>
      </c>
      <c r="BQ228" s="101">
        <v>0</v>
      </c>
      <c r="BR228" s="101">
        <v>0</v>
      </c>
      <c r="BS228" s="101">
        <v>0</v>
      </c>
      <c r="BT228" s="102"/>
      <c r="BU228" s="101">
        <v>0</v>
      </c>
      <c r="BV228" s="101">
        <v>0</v>
      </c>
      <c r="BW228" s="101">
        <v>0</v>
      </c>
      <c r="BX228" s="101">
        <v>0</v>
      </c>
      <c r="BY228" s="101">
        <v>0</v>
      </c>
      <c r="BZ228" s="101">
        <v>0</v>
      </c>
      <c r="CA228" s="101">
        <v>0</v>
      </c>
      <c r="CB228" s="101">
        <v>0</v>
      </c>
      <c r="CC228" s="101">
        <v>0</v>
      </c>
      <c r="CD228" s="101">
        <v>0</v>
      </c>
      <c r="CE228" s="101">
        <v>0</v>
      </c>
      <c r="CF228" s="101">
        <v>0</v>
      </c>
      <c r="CG228" s="101">
        <v>0</v>
      </c>
      <c r="CH228" s="102"/>
    </row>
    <row r="229" spans="1:86" ht="12" hidden="1" customHeight="1" outlineLevel="1" x14ac:dyDescent="0.3">
      <c r="A229" s="103">
        <v>164</v>
      </c>
      <c r="B229" s="2" t="s">
        <v>281</v>
      </c>
      <c r="C229" s="101">
        <v>0</v>
      </c>
      <c r="D229" s="101">
        <v>0</v>
      </c>
      <c r="E229" s="101">
        <v>0</v>
      </c>
      <c r="F229" s="101">
        <v>0</v>
      </c>
      <c r="G229" s="101">
        <v>0</v>
      </c>
      <c r="H229" s="101">
        <v>0</v>
      </c>
      <c r="I229" s="101">
        <v>0</v>
      </c>
      <c r="J229" s="101">
        <v>0</v>
      </c>
      <c r="K229" s="101">
        <v>0</v>
      </c>
      <c r="L229" s="101">
        <v>0</v>
      </c>
      <c r="M229" s="101">
        <v>0</v>
      </c>
      <c r="N229" s="101">
        <v>0</v>
      </c>
      <c r="O229" s="101">
        <v>0</v>
      </c>
      <c r="P229" s="102"/>
      <c r="Q229" s="101">
        <v>0</v>
      </c>
      <c r="R229" s="101">
        <v>0</v>
      </c>
      <c r="S229" s="101">
        <v>0</v>
      </c>
      <c r="T229" s="101">
        <v>0</v>
      </c>
      <c r="U229" s="101">
        <v>0</v>
      </c>
      <c r="V229" s="101">
        <v>0</v>
      </c>
      <c r="W229" s="101">
        <v>0</v>
      </c>
      <c r="X229" s="101">
        <v>0</v>
      </c>
      <c r="Y229" s="101">
        <v>0</v>
      </c>
      <c r="Z229" s="101">
        <v>0</v>
      </c>
      <c r="AA229" s="101">
        <v>0</v>
      </c>
      <c r="AB229" s="101">
        <v>0</v>
      </c>
      <c r="AC229" s="101">
        <v>0</v>
      </c>
      <c r="AD229" s="102"/>
      <c r="AE229" s="101">
        <v>0</v>
      </c>
      <c r="AF229" s="101">
        <v>0</v>
      </c>
      <c r="AG229" s="101">
        <v>0</v>
      </c>
      <c r="AH229" s="101">
        <v>0</v>
      </c>
      <c r="AI229" s="101">
        <v>0</v>
      </c>
      <c r="AJ229" s="101">
        <v>0</v>
      </c>
      <c r="AK229" s="101">
        <v>0</v>
      </c>
      <c r="AL229" s="101">
        <v>0</v>
      </c>
      <c r="AM229" s="101">
        <v>0</v>
      </c>
      <c r="AN229" s="101">
        <v>0</v>
      </c>
      <c r="AO229" s="101">
        <v>0</v>
      </c>
      <c r="AP229" s="101">
        <v>0</v>
      </c>
      <c r="AQ229" s="101">
        <v>0</v>
      </c>
      <c r="AR229" s="102"/>
      <c r="AS229" s="101">
        <v>0</v>
      </c>
      <c r="AT229" s="101">
        <v>0</v>
      </c>
      <c r="AU229" s="101">
        <v>0</v>
      </c>
      <c r="AV229" s="101">
        <v>0</v>
      </c>
      <c r="AW229" s="101">
        <v>0</v>
      </c>
      <c r="AX229" s="101">
        <v>0</v>
      </c>
      <c r="AY229" s="101">
        <v>0</v>
      </c>
      <c r="AZ229" s="101">
        <v>0</v>
      </c>
      <c r="BA229" s="101">
        <v>0</v>
      </c>
      <c r="BB229" s="101">
        <v>0</v>
      </c>
      <c r="BC229" s="101">
        <v>0</v>
      </c>
      <c r="BD229" s="101">
        <v>0</v>
      </c>
      <c r="BE229" s="101">
        <v>0</v>
      </c>
      <c r="BF229" s="102"/>
      <c r="BG229" s="101">
        <v>0</v>
      </c>
      <c r="BH229" s="101">
        <v>0</v>
      </c>
      <c r="BI229" s="101">
        <v>0</v>
      </c>
      <c r="BJ229" s="101">
        <v>0</v>
      </c>
      <c r="BK229" s="101">
        <v>0</v>
      </c>
      <c r="BL229" s="101">
        <v>0</v>
      </c>
      <c r="BM229" s="101">
        <v>0</v>
      </c>
      <c r="BN229" s="101">
        <v>0</v>
      </c>
      <c r="BO229" s="101">
        <v>0</v>
      </c>
      <c r="BP229" s="101">
        <v>0</v>
      </c>
      <c r="BQ229" s="101">
        <v>0</v>
      </c>
      <c r="BR229" s="101">
        <v>0</v>
      </c>
      <c r="BS229" s="101">
        <v>0</v>
      </c>
      <c r="BT229" s="102"/>
      <c r="BU229" s="101">
        <v>0</v>
      </c>
      <c r="BV229" s="101">
        <v>0</v>
      </c>
      <c r="BW229" s="101">
        <v>0</v>
      </c>
      <c r="BX229" s="101">
        <v>0</v>
      </c>
      <c r="BY229" s="101">
        <v>0</v>
      </c>
      <c r="BZ229" s="101">
        <v>0</v>
      </c>
      <c r="CA229" s="101">
        <v>0</v>
      </c>
      <c r="CB229" s="101">
        <v>0</v>
      </c>
      <c r="CC229" s="101">
        <v>0</v>
      </c>
      <c r="CD229" s="101">
        <v>0</v>
      </c>
      <c r="CE229" s="101">
        <v>0</v>
      </c>
      <c r="CF229" s="101">
        <v>0</v>
      </c>
      <c r="CG229" s="101">
        <v>0</v>
      </c>
      <c r="CH229" s="102"/>
    </row>
    <row r="230" spans="1:86" ht="12" hidden="1" customHeight="1" outlineLevel="1" x14ac:dyDescent="0.3">
      <c r="A230" s="103">
        <v>165</v>
      </c>
      <c r="B230" s="2" t="s">
        <v>282</v>
      </c>
      <c r="C230" s="101">
        <v>0</v>
      </c>
      <c r="D230" s="101">
        <v>0</v>
      </c>
      <c r="E230" s="101">
        <v>0</v>
      </c>
      <c r="F230" s="101">
        <v>0</v>
      </c>
      <c r="G230" s="101">
        <v>0</v>
      </c>
      <c r="H230" s="101">
        <v>0</v>
      </c>
      <c r="I230" s="101">
        <v>0</v>
      </c>
      <c r="J230" s="101">
        <v>0</v>
      </c>
      <c r="K230" s="101">
        <v>0</v>
      </c>
      <c r="L230" s="101">
        <v>0</v>
      </c>
      <c r="M230" s="101">
        <v>0</v>
      </c>
      <c r="N230" s="101">
        <v>0</v>
      </c>
      <c r="O230" s="101">
        <v>0</v>
      </c>
      <c r="P230" s="102"/>
      <c r="Q230" s="101">
        <v>0</v>
      </c>
      <c r="R230" s="101">
        <v>0</v>
      </c>
      <c r="S230" s="101">
        <v>0</v>
      </c>
      <c r="T230" s="101">
        <v>0</v>
      </c>
      <c r="U230" s="101">
        <v>0</v>
      </c>
      <c r="V230" s="101">
        <v>0</v>
      </c>
      <c r="W230" s="101">
        <v>0</v>
      </c>
      <c r="X230" s="101">
        <v>0</v>
      </c>
      <c r="Y230" s="101">
        <v>0</v>
      </c>
      <c r="Z230" s="101">
        <v>0</v>
      </c>
      <c r="AA230" s="101">
        <v>0</v>
      </c>
      <c r="AB230" s="101">
        <v>0</v>
      </c>
      <c r="AC230" s="101">
        <v>0</v>
      </c>
      <c r="AD230" s="102"/>
      <c r="AE230" s="101">
        <v>0</v>
      </c>
      <c r="AF230" s="101">
        <v>0</v>
      </c>
      <c r="AG230" s="101">
        <v>0</v>
      </c>
      <c r="AH230" s="101">
        <v>0</v>
      </c>
      <c r="AI230" s="101">
        <v>0</v>
      </c>
      <c r="AJ230" s="101">
        <v>0</v>
      </c>
      <c r="AK230" s="101">
        <v>0</v>
      </c>
      <c r="AL230" s="101">
        <v>0</v>
      </c>
      <c r="AM230" s="101">
        <v>0</v>
      </c>
      <c r="AN230" s="101">
        <v>0</v>
      </c>
      <c r="AO230" s="101">
        <v>0</v>
      </c>
      <c r="AP230" s="101">
        <v>0</v>
      </c>
      <c r="AQ230" s="101">
        <v>0</v>
      </c>
      <c r="AR230" s="102"/>
      <c r="AS230" s="101">
        <v>0</v>
      </c>
      <c r="AT230" s="101">
        <v>0</v>
      </c>
      <c r="AU230" s="101">
        <v>0</v>
      </c>
      <c r="AV230" s="101">
        <v>0</v>
      </c>
      <c r="AW230" s="101">
        <v>0</v>
      </c>
      <c r="AX230" s="101">
        <v>0</v>
      </c>
      <c r="AY230" s="101">
        <v>0</v>
      </c>
      <c r="AZ230" s="101">
        <v>0</v>
      </c>
      <c r="BA230" s="101">
        <v>0</v>
      </c>
      <c r="BB230" s="101">
        <v>0</v>
      </c>
      <c r="BC230" s="101">
        <v>0</v>
      </c>
      <c r="BD230" s="101">
        <v>0</v>
      </c>
      <c r="BE230" s="101">
        <v>0</v>
      </c>
      <c r="BF230" s="102"/>
      <c r="BG230" s="101">
        <v>0</v>
      </c>
      <c r="BH230" s="101">
        <v>0</v>
      </c>
      <c r="BI230" s="101">
        <v>0</v>
      </c>
      <c r="BJ230" s="101">
        <v>0</v>
      </c>
      <c r="BK230" s="101">
        <v>0</v>
      </c>
      <c r="BL230" s="101">
        <v>0</v>
      </c>
      <c r="BM230" s="101">
        <v>0</v>
      </c>
      <c r="BN230" s="101">
        <v>0</v>
      </c>
      <c r="BO230" s="101">
        <v>0</v>
      </c>
      <c r="BP230" s="101">
        <v>0</v>
      </c>
      <c r="BQ230" s="101">
        <v>0</v>
      </c>
      <c r="BR230" s="101">
        <v>0</v>
      </c>
      <c r="BS230" s="101">
        <v>0</v>
      </c>
      <c r="BT230" s="102"/>
      <c r="BU230" s="101">
        <v>0</v>
      </c>
      <c r="BV230" s="101">
        <v>0</v>
      </c>
      <c r="BW230" s="101">
        <v>0</v>
      </c>
      <c r="BX230" s="101">
        <v>0</v>
      </c>
      <c r="BY230" s="101">
        <v>0</v>
      </c>
      <c r="BZ230" s="101">
        <v>0</v>
      </c>
      <c r="CA230" s="101">
        <v>0</v>
      </c>
      <c r="CB230" s="101">
        <v>0</v>
      </c>
      <c r="CC230" s="101">
        <v>0</v>
      </c>
      <c r="CD230" s="101">
        <v>0</v>
      </c>
      <c r="CE230" s="101">
        <v>0</v>
      </c>
      <c r="CF230" s="101">
        <v>0</v>
      </c>
      <c r="CG230" s="101">
        <v>0</v>
      </c>
      <c r="CH230" s="102"/>
    </row>
    <row r="231" spans="1:86" ht="12" hidden="1" customHeight="1" outlineLevel="1" x14ac:dyDescent="0.3">
      <c r="A231" s="103">
        <v>166</v>
      </c>
      <c r="B231" s="2" t="s">
        <v>283</v>
      </c>
      <c r="C231" s="101">
        <v>0</v>
      </c>
      <c r="D231" s="101">
        <v>0</v>
      </c>
      <c r="E231" s="101">
        <v>0</v>
      </c>
      <c r="F231" s="101">
        <v>0</v>
      </c>
      <c r="G231" s="101">
        <v>0</v>
      </c>
      <c r="H231" s="101">
        <v>0</v>
      </c>
      <c r="I231" s="101">
        <v>0</v>
      </c>
      <c r="J231" s="101">
        <v>0</v>
      </c>
      <c r="K231" s="101">
        <v>0</v>
      </c>
      <c r="L231" s="101">
        <v>0</v>
      </c>
      <c r="M231" s="101">
        <v>0</v>
      </c>
      <c r="N231" s="101">
        <v>0</v>
      </c>
      <c r="O231" s="101">
        <v>0</v>
      </c>
      <c r="P231" s="102"/>
      <c r="Q231" s="101">
        <v>0</v>
      </c>
      <c r="R231" s="101">
        <v>0</v>
      </c>
      <c r="S231" s="101">
        <v>0</v>
      </c>
      <c r="T231" s="101">
        <v>0</v>
      </c>
      <c r="U231" s="101">
        <v>0</v>
      </c>
      <c r="V231" s="101">
        <v>0</v>
      </c>
      <c r="W231" s="101">
        <v>0</v>
      </c>
      <c r="X231" s="101">
        <v>0</v>
      </c>
      <c r="Y231" s="101">
        <v>0</v>
      </c>
      <c r="Z231" s="101">
        <v>0</v>
      </c>
      <c r="AA231" s="101">
        <v>0</v>
      </c>
      <c r="AB231" s="101">
        <v>0</v>
      </c>
      <c r="AC231" s="101">
        <v>0</v>
      </c>
      <c r="AD231" s="102"/>
      <c r="AE231" s="101">
        <v>0</v>
      </c>
      <c r="AF231" s="101">
        <v>0</v>
      </c>
      <c r="AG231" s="101">
        <v>0</v>
      </c>
      <c r="AH231" s="101">
        <v>0</v>
      </c>
      <c r="AI231" s="101">
        <v>0</v>
      </c>
      <c r="AJ231" s="101">
        <v>0</v>
      </c>
      <c r="AK231" s="101">
        <v>0</v>
      </c>
      <c r="AL231" s="101">
        <v>0</v>
      </c>
      <c r="AM231" s="101">
        <v>0</v>
      </c>
      <c r="AN231" s="101">
        <v>0</v>
      </c>
      <c r="AO231" s="101">
        <v>0</v>
      </c>
      <c r="AP231" s="101">
        <v>0</v>
      </c>
      <c r="AQ231" s="101">
        <v>0</v>
      </c>
      <c r="AR231" s="102"/>
      <c r="AS231" s="101">
        <v>0</v>
      </c>
      <c r="AT231" s="101">
        <v>0</v>
      </c>
      <c r="AU231" s="101">
        <v>0</v>
      </c>
      <c r="AV231" s="101">
        <v>0</v>
      </c>
      <c r="AW231" s="101">
        <v>0</v>
      </c>
      <c r="AX231" s="101">
        <v>0</v>
      </c>
      <c r="AY231" s="101">
        <v>0</v>
      </c>
      <c r="AZ231" s="101">
        <v>0</v>
      </c>
      <c r="BA231" s="101">
        <v>0</v>
      </c>
      <c r="BB231" s="101">
        <v>0</v>
      </c>
      <c r="BC231" s="101">
        <v>0</v>
      </c>
      <c r="BD231" s="101">
        <v>0</v>
      </c>
      <c r="BE231" s="101">
        <v>0</v>
      </c>
      <c r="BF231" s="102"/>
      <c r="BG231" s="101">
        <v>0</v>
      </c>
      <c r="BH231" s="101">
        <v>0</v>
      </c>
      <c r="BI231" s="101">
        <v>0</v>
      </c>
      <c r="BJ231" s="101">
        <v>0</v>
      </c>
      <c r="BK231" s="101">
        <v>0</v>
      </c>
      <c r="BL231" s="101">
        <v>0</v>
      </c>
      <c r="BM231" s="101">
        <v>0</v>
      </c>
      <c r="BN231" s="101">
        <v>0</v>
      </c>
      <c r="BO231" s="101">
        <v>0</v>
      </c>
      <c r="BP231" s="101">
        <v>0</v>
      </c>
      <c r="BQ231" s="101">
        <v>0</v>
      </c>
      <c r="BR231" s="101">
        <v>0</v>
      </c>
      <c r="BS231" s="101">
        <v>0</v>
      </c>
      <c r="BT231" s="102"/>
      <c r="BU231" s="101">
        <v>0</v>
      </c>
      <c r="BV231" s="101">
        <v>0</v>
      </c>
      <c r="BW231" s="101">
        <v>0</v>
      </c>
      <c r="BX231" s="101">
        <v>0</v>
      </c>
      <c r="BY231" s="101">
        <v>0</v>
      </c>
      <c r="BZ231" s="101">
        <v>0</v>
      </c>
      <c r="CA231" s="101">
        <v>0</v>
      </c>
      <c r="CB231" s="101">
        <v>0</v>
      </c>
      <c r="CC231" s="101">
        <v>0</v>
      </c>
      <c r="CD231" s="101">
        <v>0</v>
      </c>
      <c r="CE231" s="101">
        <v>0</v>
      </c>
      <c r="CF231" s="101">
        <v>0</v>
      </c>
      <c r="CG231" s="101">
        <v>0</v>
      </c>
      <c r="CH231" s="102"/>
    </row>
    <row r="232" spans="1:86" ht="12" hidden="1" customHeight="1" outlineLevel="1" x14ac:dyDescent="0.3">
      <c r="A232" s="103">
        <v>167</v>
      </c>
      <c r="B232" s="2" t="s">
        <v>284</v>
      </c>
      <c r="C232" s="101">
        <v>0</v>
      </c>
      <c r="D232" s="101">
        <v>0</v>
      </c>
      <c r="E232" s="101">
        <v>0</v>
      </c>
      <c r="F232" s="101">
        <v>0</v>
      </c>
      <c r="G232" s="101">
        <v>0</v>
      </c>
      <c r="H232" s="101">
        <v>0</v>
      </c>
      <c r="I232" s="101">
        <v>0</v>
      </c>
      <c r="J232" s="101">
        <v>0</v>
      </c>
      <c r="K232" s="101">
        <v>0</v>
      </c>
      <c r="L232" s="101">
        <v>0</v>
      </c>
      <c r="M232" s="101">
        <v>0</v>
      </c>
      <c r="N232" s="101">
        <v>0</v>
      </c>
      <c r="O232" s="101">
        <v>0</v>
      </c>
      <c r="P232" s="102"/>
      <c r="Q232" s="101">
        <v>0</v>
      </c>
      <c r="R232" s="101">
        <v>0</v>
      </c>
      <c r="S232" s="101">
        <v>0</v>
      </c>
      <c r="T232" s="101">
        <v>0</v>
      </c>
      <c r="U232" s="101">
        <v>0</v>
      </c>
      <c r="V232" s="101">
        <v>0</v>
      </c>
      <c r="W232" s="101">
        <v>0</v>
      </c>
      <c r="X232" s="101">
        <v>0</v>
      </c>
      <c r="Y232" s="101">
        <v>0</v>
      </c>
      <c r="Z232" s="101">
        <v>0</v>
      </c>
      <c r="AA232" s="101">
        <v>0</v>
      </c>
      <c r="AB232" s="101">
        <v>0</v>
      </c>
      <c r="AC232" s="101">
        <v>0</v>
      </c>
      <c r="AD232" s="102"/>
      <c r="AE232" s="101">
        <v>0</v>
      </c>
      <c r="AF232" s="101">
        <v>0</v>
      </c>
      <c r="AG232" s="101">
        <v>0</v>
      </c>
      <c r="AH232" s="101">
        <v>0</v>
      </c>
      <c r="AI232" s="101">
        <v>0</v>
      </c>
      <c r="AJ232" s="101">
        <v>0</v>
      </c>
      <c r="AK232" s="101">
        <v>0</v>
      </c>
      <c r="AL232" s="101">
        <v>0</v>
      </c>
      <c r="AM232" s="101">
        <v>0</v>
      </c>
      <c r="AN232" s="101">
        <v>0</v>
      </c>
      <c r="AO232" s="101">
        <v>0</v>
      </c>
      <c r="AP232" s="101">
        <v>0</v>
      </c>
      <c r="AQ232" s="101">
        <v>0</v>
      </c>
      <c r="AR232" s="102"/>
      <c r="AS232" s="101">
        <v>0</v>
      </c>
      <c r="AT232" s="101">
        <v>0</v>
      </c>
      <c r="AU232" s="101">
        <v>0</v>
      </c>
      <c r="AV232" s="101">
        <v>0</v>
      </c>
      <c r="AW232" s="101">
        <v>0</v>
      </c>
      <c r="AX232" s="101">
        <v>0</v>
      </c>
      <c r="AY232" s="101">
        <v>0</v>
      </c>
      <c r="AZ232" s="101">
        <v>0</v>
      </c>
      <c r="BA232" s="101">
        <v>0</v>
      </c>
      <c r="BB232" s="101">
        <v>0</v>
      </c>
      <c r="BC232" s="101">
        <v>0</v>
      </c>
      <c r="BD232" s="101">
        <v>0</v>
      </c>
      <c r="BE232" s="101">
        <v>0</v>
      </c>
      <c r="BF232" s="102"/>
      <c r="BG232" s="101">
        <v>0</v>
      </c>
      <c r="BH232" s="101">
        <v>0</v>
      </c>
      <c r="BI232" s="101">
        <v>0</v>
      </c>
      <c r="BJ232" s="101">
        <v>0</v>
      </c>
      <c r="BK232" s="101">
        <v>0</v>
      </c>
      <c r="BL232" s="101">
        <v>0</v>
      </c>
      <c r="BM232" s="101">
        <v>0</v>
      </c>
      <c r="BN232" s="101">
        <v>0</v>
      </c>
      <c r="BO232" s="101">
        <v>0</v>
      </c>
      <c r="BP232" s="101">
        <v>0</v>
      </c>
      <c r="BQ232" s="101">
        <v>0</v>
      </c>
      <c r="BR232" s="101">
        <v>0</v>
      </c>
      <c r="BS232" s="101">
        <v>0</v>
      </c>
      <c r="BT232" s="102"/>
      <c r="BU232" s="101">
        <v>0</v>
      </c>
      <c r="BV232" s="101">
        <v>0</v>
      </c>
      <c r="BW232" s="101">
        <v>0</v>
      </c>
      <c r="BX232" s="101">
        <v>0</v>
      </c>
      <c r="BY232" s="101">
        <v>0</v>
      </c>
      <c r="BZ232" s="101">
        <v>0</v>
      </c>
      <c r="CA232" s="101">
        <v>0</v>
      </c>
      <c r="CB232" s="101">
        <v>0</v>
      </c>
      <c r="CC232" s="101">
        <v>0</v>
      </c>
      <c r="CD232" s="101">
        <v>0</v>
      </c>
      <c r="CE232" s="101">
        <v>0</v>
      </c>
      <c r="CF232" s="101">
        <v>0</v>
      </c>
      <c r="CG232" s="101">
        <v>0</v>
      </c>
      <c r="CH232" s="102"/>
    </row>
    <row r="233" spans="1:86" ht="12" hidden="1" customHeight="1" outlineLevel="1" x14ac:dyDescent="0.3">
      <c r="A233" s="103">
        <v>168</v>
      </c>
      <c r="B233" s="2" t="s">
        <v>285</v>
      </c>
      <c r="C233" s="101">
        <v>0</v>
      </c>
      <c r="D233" s="101">
        <v>0</v>
      </c>
      <c r="E233" s="101">
        <v>0</v>
      </c>
      <c r="F233" s="101">
        <v>0</v>
      </c>
      <c r="G233" s="101">
        <v>0</v>
      </c>
      <c r="H233" s="101">
        <v>0</v>
      </c>
      <c r="I233" s="101">
        <v>0</v>
      </c>
      <c r="J233" s="101">
        <v>0</v>
      </c>
      <c r="K233" s="101">
        <v>0</v>
      </c>
      <c r="L233" s="101">
        <v>0</v>
      </c>
      <c r="M233" s="101">
        <v>0</v>
      </c>
      <c r="N233" s="101">
        <v>0</v>
      </c>
      <c r="O233" s="101">
        <v>0</v>
      </c>
      <c r="P233" s="102"/>
      <c r="Q233" s="101">
        <v>0</v>
      </c>
      <c r="R233" s="101">
        <v>0</v>
      </c>
      <c r="S233" s="101">
        <v>0</v>
      </c>
      <c r="T233" s="101">
        <v>0</v>
      </c>
      <c r="U233" s="101">
        <v>0</v>
      </c>
      <c r="V233" s="101">
        <v>0</v>
      </c>
      <c r="W233" s="101">
        <v>0</v>
      </c>
      <c r="X233" s="101">
        <v>0</v>
      </c>
      <c r="Y233" s="101">
        <v>0</v>
      </c>
      <c r="Z233" s="101">
        <v>0</v>
      </c>
      <c r="AA233" s="101">
        <v>0</v>
      </c>
      <c r="AB233" s="101">
        <v>0</v>
      </c>
      <c r="AC233" s="101">
        <v>0</v>
      </c>
      <c r="AD233" s="102"/>
      <c r="AE233" s="101">
        <v>0</v>
      </c>
      <c r="AF233" s="101">
        <v>0</v>
      </c>
      <c r="AG233" s="101">
        <v>0</v>
      </c>
      <c r="AH233" s="101">
        <v>0</v>
      </c>
      <c r="AI233" s="101">
        <v>0</v>
      </c>
      <c r="AJ233" s="101">
        <v>0</v>
      </c>
      <c r="AK233" s="101">
        <v>0</v>
      </c>
      <c r="AL233" s="101">
        <v>0</v>
      </c>
      <c r="AM233" s="101">
        <v>0</v>
      </c>
      <c r="AN233" s="101">
        <v>0</v>
      </c>
      <c r="AO233" s="101">
        <v>0</v>
      </c>
      <c r="AP233" s="101">
        <v>0</v>
      </c>
      <c r="AQ233" s="101">
        <v>0</v>
      </c>
      <c r="AR233" s="102"/>
      <c r="AS233" s="101">
        <v>0</v>
      </c>
      <c r="AT233" s="101">
        <v>0</v>
      </c>
      <c r="AU233" s="101">
        <v>0</v>
      </c>
      <c r="AV233" s="101">
        <v>0</v>
      </c>
      <c r="AW233" s="101">
        <v>0</v>
      </c>
      <c r="AX233" s="101">
        <v>0</v>
      </c>
      <c r="AY233" s="101">
        <v>0</v>
      </c>
      <c r="AZ233" s="101">
        <v>0</v>
      </c>
      <c r="BA233" s="101">
        <v>0</v>
      </c>
      <c r="BB233" s="101">
        <v>0</v>
      </c>
      <c r="BC233" s="101">
        <v>0</v>
      </c>
      <c r="BD233" s="101">
        <v>0</v>
      </c>
      <c r="BE233" s="101">
        <v>0</v>
      </c>
      <c r="BF233" s="102"/>
      <c r="BG233" s="101">
        <v>0</v>
      </c>
      <c r="BH233" s="101">
        <v>0</v>
      </c>
      <c r="BI233" s="101">
        <v>0</v>
      </c>
      <c r="BJ233" s="101">
        <v>0</v>
      </c>
      <c r="BK233" s="101">
        <v>0</v>
      </c>
      <c r="BL233" s="101">
        <v>0</v>
      </c>
      <c r="BM233" s="101">
        <v>0</v>
      </c>
      <c r="BN233" s="101">
        <v>0</v>
      </c>
      <c r="BO233" s="101">
        <v>0</v>
      </c>
      <c r="BP233" s="101">
        <v>0</v>
      </c>
      <c r="BQ233" s="101">
        <v>0</v>
      </c>
      <c r="BR233" s="101">
        <v>0</v>
      </c>
      <c r="BS233" s="101">
        <v>0</v>
      </c>
      <c r="BT233" s="102"/>
      <c r="BU233" s="101">
        <v>0</v>
      </c>
      <c r="BV233" s="101">
        <v>0</v>
      </c>
      <c r="BW233" s="101">
        <v>0</v>
      </c>
      <c r="BX233" s="101">
        <v>0</v>
      </c>
      <c r="BY233" s="101">
        <v>0</v>
      </c>
      <c r="BZ233" s="101">
        <v>0</v>
      </c>
      <c r="CA233" s="101">
        <v>0</v>
      </c>
      <c r="CB233" s="101">
        <v>0</v>
      </c>
      <c r="CC233" s="101">
        <v>0</v>
      </c>
      <c r="CD233" s="101">
        <v>0</v>
      </c>
      <c r="CE233" s="101">
        <v>0</v>
      </c>
      <c r="CF233" s="101">
        <v>0</v>
      </c>
      <c r="CG233" s="101">
        <v>0</v>
      </c>
      <c r="CH233" s="102"/>
    </row>
    <row r="234" spans="1:86" ht="12" hidden="1" customHeight="1" outlineLevel="1" x14ac:dyDescent="0.3">
      <c r="A234" s="103">
        <v>169</v>
      </c>
      <c r="B234" s="2" t="s">
        <v>286</v>
      </c>
      <c r="C234" s="101">
        <v>0</v>
      </c>
      <c r="D234" s="101">
        <v>0</v>
      </c>
      <c r="E234" s="101">
        <v>0</v>
      </c>
      <c r="F234" s="101">
        <v>0</v>
      </c>
      <c r="G234" s="101">
        <v>0</v>
      </c>
      <c r="H234" s="101">
        <v>0</v>
      </c>
      <c r="I234" s="101">
        <v>0</v>
      </c>
      <c r="J234" s="101">
        <v>0</v>
      </c>
      <c r="K234" s="101">
        <v>0</v>
      </c>
      <c r="L234" s="101">
        <v>0</v>
      </c>
      <c r="M234" s="101">
        <v>0</v>
      </c>
      <c r="N234" s="101">
        <v>0</v>
      </c>
      <c r="O234" s="101">
        <v>0</v>
      </c>
      <c r="P234" s="102"/>
      <c r="Q234" s="101">
        <v>0</v>
      </c>
      <c r="R234" s="101">
        <v>0</v>
      </c>
      <c r="S234" s="101">
        <v>0</v>
      </c>
      <c r="T234" s="101">
        <v>0</v>
      </c>
      <c r="U234" s="101">
        <v>0</v>
      </c>
      <c r="V234" s="101">
        <v>0</v>
      </c>
      <c r="W234" s="101">
        <v>0</v>
      </c>
      <c r="X234" s="101">
        <v>0</v>
      </c>
      <c r="Y234" s="101">
        <v>0</v>
      </c>
      <c r="Z234" s="101">
        <v>0</v>
      </c>
      <c r="AA234" s="101">
        <v>0</v>
      </c>
      <c r="AB234" s="101">
        <v>0</v>
      </c>
      <c r="AC234" s="101">
        <v>0</v>
      </c>
      <c r="AD234" s="102"/>
      <c r="AE234" s="101">
        <v>0</v>
      </c>
      <c r="AF234" s="101">
        <v>0</v>
      </c>
      <c r="AG234" s="101">
        <v>0</v>
      </c>
      <c r="AH234" s="101">
        <v>0</v>
      </c>
      <c r="AI234" s="101">
        <v>0</v>
      </c>
      <c r="AJ234" s="101">
        <v>0</v>
      </c>
      <c r="AK234" s="101">
        <v>0</v>
      </c>
      <c r="AL234" s="101">
        <v>0</v>
      </c>
      <c r="AM234" s="101">
        <v>0</v>
      </c>
      <c r="AN234" s="101">
        <v>0</v>
      </c>
      <c r="AO234" s="101">
        <v>0</v>
      </c>
      <c r="AP234" s="101">
        <v>0</v>
      </c>
      <c r="AQ234" s="101">
        <v>0</v>
      </c>
      <c r="AR234" s="102"/>
      <c r="AS234" s="101">
        <v>0</v>
      </c>
      <c r="AT234" s="101">
        <v>0</v>
      </c>
      <c r="AU234" s="101">
        <v>0</v>
      </c>
      <c r="AV234" s="101">
        <v>0</v>
      </c>
      <c r="AW234" s="101">
        <v>0</v>
      </c>
      <c r="AX234" s="101">
        <v>0</v>
      </c>
      <c r="AY234" s="101">
        <v>0</v>
      </c>
      <c r="AZ234" s="101">
        <v>0</v>
      </c>
      <c r="BA234" s="101">
        <v>0</v>
      </c>
      <c r="BB234" s="101">
        <v>0</v>
      </c>
      <c r="BC234" s="101">
        <v>0</v>
      </c>
      <c r="BD234" s="101">
        <v>0</v>
      </c>
      <c r="BE234" s="101">
        <v>0</v>
      </c>
      <c r="BF234" s="102"/>
      <c r="BG234" s="101">
        <v>0</v>
      </c>
      <c r="BH234" s="101">
        <v>0</v>
      </c>
      <c r="BI234" s="101">
        <v>0</v>
      </c>
      <c r="BJ234" s="101">
        <v>0</v>
      </c>
      <c r="BK234" s="101">
        <v>0</v>
      </c>
      <c r="BL234" s="101">
        <v>0</v>
      </c>
      <c r="BM234" s="101">
        <v>0</v>
      </c>
      <c r="BN234" s="101">
        <v>0</v>
      </c>
      <c r="BO234" s="101">
        <v>0</v>
      </c>
      <c r="BP234" s="101">
        <v>0</v>
      </c>
      <c r="BQ234" s="101">
        <v>0</v>
      </c>
      <c r="BR234" s="101">
        <v>0</v>
      </c>
      <c r="BS234" s="101">
        <v>0</v>
      </c>
      <c r="BT234" s="102"/>
      <c r="BU234" s="101">
        <v>0</v>
      </c>
      <c r="BV234" s="101">
        <v>0</v>
      </c>
      <c r="BW234" s="101">
        <v>0</v>
      </c>
      <c r="BX234" s="101">
        <v>0</v>
      </c>
      <c r="BY234" s="101">
        <v>0</v>
      </c>
      <c r="BZ234" s="101">
        <v>0</v>
      </c>
      <c r="CA234" s="101">
        <v>0</v>
      </c>
      <c r="CB234" s="101">
        <v>0</v>
      </c>
      <c r="CC234" s="101">
        <v>0</v>
      </c>
      <c r="CD234" s="101">
        <v>0</v>
      </c>
      <c r="CE234" s="101">
        <v>0</v>
      </c>
      <c r="CF234" s="101">
        <v>0</v>
      </c>
      <c r="CG234" s="101">
        <v>0</v>
      </c>
      <c r="CH234" s="102"/>
    </row>
    <row r="235" spans="1:86" ht="12" hidden="1" customHeight="1" outlineLevel="1" x14ac:dyDescent="0.3">
      <c r="A235" s="103">
        <v>170</v>
      </c>
      <c r="B235" s="2" t="s">
        <v>287</v>
      </c>
      <c r="C235" s="101">
        <v>0</v>
      </c>
      <c r="D235" s="101">
        <v>0</v>
      </c>
      <c r="E235" s="101">
        <v>0</v>
      </c>
      <c r="F235" s="101">
        <v>0</v>
      </c>
      <c r="G235" s="101">
        <v>0</v>
      </c>
      <c r="H235" s="101">
        <v>0</v>
      </c>
      <c r="I235" s="101">
        <v>0</v>
      </c>
      <c r="J235" s="101">
        <v>0</v>
      </c>
      <c r="K235" s="101">
        <v>0</v>
      </c>
      <c r="L235" s="101">
        <v>0</v>
      </c>
      <c r="M235" s="101">
        <v>0</v>
      </c>
      <c r="N235" s="101">
        <v>0</v>
      </c>
      <c r="O235" s="101">
        <v>0</v>
      </c>
      <c r="P235" s="102"/>
      <c r="Q235" s="101">
        <v>0</v>
      </c>
      <c r="R235" s="101">
        <v>0</v>
      </c>
      <c r="S235" s="101">
        <v>0</v>
      </c>
      <c r="T235" s="101">
        <v>0</v>
      </c>
      <c r="U235" s="101">
        <v>0</v>
      </c>
      <c r="V235" s="101">
        <v>0</v>
      </c>
      <c r="W235" s="101">
        <v>0</v>
      </c>
      <c r="X235" s="101">
        <v>0</v>
      </c>
      <c r="Y235" s="101">
        <v>0</v>
      </c>
      <c r="Z235" s="101">
        <v>0</v>
      </c>
      <c r="AA235" s="101">
        <v>0</v>
      </c>
      <c r="AB235" s="101">
        <v>0</v>
      </c>
      <c r="AC235" s="101">
        <v>0</v>
      </c>
      <c r="AD235" s="102"/>
      <c r="AE235" s="101">
        <v>0</v>
      </c>
      <c r="AF235" s="101">
        <v>0</v>
      </c>
      <c r="AG235" s="101">
        <v>0</v>
      </c>
      <c r="AH235" s="101">
        <v>0</v>
      </c>
      <c r="AI235" s="101">
        <v>0</v>
      </c>
      <c r="AJ235" s="101">
        <v>0</v>
      </c>
      <c r="AK235" s="101">
        <v>0</v>
      </c>
      <c r="AL235" s="101">
        <v>0</v>
      </c>
      <c r="AM235" s="101">
        <v>0</v>
      </c>
      <c r="AN235" s="101">
        <v>0</v>
      </c>
      <c r="AO235" s="101">
        <v>0</v>
      </c>
      <c r="AP235" s="101">
        <v>0</v>
      </c>
      <c r="AQ235" s="101">
        <v>0</v>
      </c>
      <c r="AR235" s="102"/>
      <c r="AS235" s="101">
        <v>0</v>
      </c>
      <c r="AT235" s="101">
        <v>0</v>
      </c>
      <c r="AU235" s="101">
        <v>0</v>
      </c>
      <c r="AV235" s="101">
        <v>0</v>
      </c>
      <c r="AW235" s="101">
        <v>0</v>
      </c>
      <c r="AX235" s="101">
        <v>0</v>
      </c>
      <c r="AY235" s="101">
        <v>0</v>
      </c>
      <c r="AZ235" s="101">
        <v>0</v>
      </c>
      <c r="BA235" s="101">
        <v>0</v>
      </c>
      <c r="BB235" s="101">
        <v>0</v>
      </c>
      <c r="BC235" s="101">
        <v>0</v>
      </c>
      <c r="BD235" s="101">
        <v>0</v>
      </c>
      <c r="BE235" s="101">
        <v>0</v>
      </c>
      <c r="BF235" s="102"/>
      <c r="BG235" s="101">
        <v>0</v>
      </c>
      <c r="BH235" s="101">
        <v>0</v>
      </c>
      <c r="BI235" s="101">
        <v>0</v>
      </c>
      <c r="BJ235" s="101">
        <v>0</v>
      </c>
      <c r="BK235" s="101">
        <v>0</v>
      </c>
      <c r="BL235" s="101">
        <v>0</v>
      </c>
      <c r="BM235" s="101">
        <v>0</v>
      </c>
      <c r="BN235" s="101">
        <v>0</v>
      </c>
      <c r="BO235" s="101">
        <v>0</v>
      </c>
      <c r="BP235" s="101">
        <v>0</v>
      </c>
      <c r="BQ235" s="101">
        <v>0</v>
      </c>
      <c r="BR235" s="101">
        <v>0</v>
      </c>
      <c r="BS235" s="101">
        <v>0</v>
      </c>
      <c r="BT235" s="102"/>
      <c r="BU235" s="101">
        <v>0</v>
      </c>
      <c r="BV235" s="101">
        <v>0</v>
      </c>
      <c r="BW235" s="101">
        <v>0</v>
      </c>
      <c r="BX235" s="101">
        <v>0</v>
      </c>
      <c r="BY235" s="101">
        <v>0</v>
      </c>
      <c r="BZ235" s="101">
        <v>0</v>
      </c>
      <c r="CA235" s="101">
        <v>0</v>
      </c>
      <c r="CB235" s="101">
        <v>0</v>
      </c>
      <c r="CC235" s="101">
        <v>0</v>
      </c>
      <c r="CD235" s="101">
        <v>0</v>
      </c>
      <c r="CE235" s="101">
        <v>0</v>
      </c>
      <c r="CF235" s="101">
        <v>0</v>
      </c>
      <c r="CG235" s="101">
        <v>0</v>
      </c>
      <c r="CH235" s="102"/>
    </row>
    <row r="236" spans="1:86" ht="12" hidden="1" customHeight="1" outlineLevel="1" x14ac:dyDescent="0.3">
      <c r="A236" s="103">
        <v>171</v>
      </c>
      <c r="B236" s="2" t="s">
        <v>288</v>
      </c>
      <c r="C236" s="101">
        <v>0</v>
      </c>
      <c r="D236" s="101">
        <v>0</v>
      </c>
      <c r="E236" s="101">
        <v>0</v>
      </c>
      <c r="F236" s="101">
        <v>0</v>
      </c>
      <c r="G236" s="101">
        <v>0</v>
      </c>
      <c r="H236" s="101">
        <v>0</v>
      </c>
      <c r="I236" s="101">
        <v>0</v>
      </c>
      <c r="J236" s="101">
        <v>0</v>
      </c>
      <c r="K236" s="101">
        <v>0</v>
      </c>
      <c r="L236" s="101">
        <v>0</v>
      </c>
      <c r="M236" s="101">
        <v>0</v>
      </c>
      <c r="N236" s="101">
        <v>0</v>
      </c>
      <c r="O236" s="101">
        <v>0</v>
      </c>
      <c r="P236" s="102"/>
      <c r="Q236" s="101">
        <v>0</v>
      </c>
      <c r="R236" s="101">
        <v>0</v>
      </c>
      <c r="S236" s="101">
        <v>0</v>
      </c>
      <c r="T236" s="101">
        <v>0</v>
      </c>
      <c r="U236" s="101">
        <v>0</v>
      </c>
      <c r="V236" s="101">
        <v>0</v>
      </c>
      <c r="W236" s="101">
        <v>0</v>
      </c>
      <c r="X236" s="101">
        <v>0</v>
      </c>
      <c r="Y236" s="101">
        <v>0</v>
      </c>
      <c r="Z236" s="101">
        <v>0</v>
      </c>
      <c r="AA236" s="101">
        <v>0</v>
      </c>
      <c r="AB236" s="101">
        <v>0</v>
      </c>
      <c r="AC236" s="101">
        <v>0</v>
      </c>
      <c r="AD236" s="102"/>
      <c r="AE236" s="101">
        <v>0</v>
      </c>
      <c r="AF236" s="101">
        <v>0</v>
      </c>
      <c r="AG236" s="101">
        <v>0</v>
      </c>
      <c r="AH236" s="101">
        <v>0</v>
      </c>
      <c r="AI236" s="101">
        <v>0</v>
      </c>
      <c r="AJ236" s="101">
        <v>0</v>
      </c>
      <c r="AK236" s="101">
        <v>0</v>
      </c>
      <c r="AL236" s="101">
        <v>0</v>
      </c>
      <c r="AM236" s="101">
        <v>0</v>
      </c>
      <c r="AN236" s="101">
        <v>0</v>
      </c>
      <c r="AO236" s="101">
        <v>0</v>
      </c>
      <c r="AP236" s="101">
        <v>0</v>
      </c>
      <c r="AQ236" s="101">
        <v>0</v>
      </c>
      <c r="AR236" s="102"/>
      <c r="AS236" s="101">
        <v>0</v>
      </c>
      <c r="AT236" s="101">
        <v>0</v>
      </c>
      <c r="AU236" s="101">
        <v>0</v>
      </c>
      <c r="AV236" s="101">
        <v>0</v>
      </c>
      <c r="AW236" s="101">
        <v>0</v>
      </c>
      <c r="AX236" s="101">
        <v>0</v>
      </c>
      <c r="AY236" s="101">
        <v>0</v>
      </c>
      <c r="AZ236" s="101">
        <v>0</v>
      </c>
      <c r="BA236" s="101">
        <v>0</v>
      </c>
      <c r="BB236" s="101">
        <v>0</v>
      </c>
      <c r="BC236" s="101">
        <v>0</v>
      </c>
      <c r="BD236" s="101">
        <v>0</v>
      </c>
      <c r="BE236" s="101">
        <v>0</v>
      </c>
      <c r="BF236" s="102"/>
      <c r="BG236" s="101">
        <v>0</v>
      </c>
      <c r="BH236" s="101">
        <v>0</v>
      </c>
      <c r="BI236" s="101">
        <v>0</v>
      </c>
      <c r="BJ236" s="101">
        <v>0</v>
      </c>
      <c r="BK236" s="101">
        <v>0</v>
      </c>
      <c r="BL236" s="101">
        <v>0</v>
      </c>
      <c r="BM236" s="101">
        <v>0</v>
      </c>
      <c r="BN236" s="101">
        <v>0</v>
      </c>
      <c r="BO236" s="101">
        <v>0</v>
      </c>
      <c r="BP236" s="101">
        <v>0</v>
      </c>
      <c r="BQ236" s="101">
        <v>0</v>
      </c>
      <c r="BR236" s="101">
        <v>0</v>
      </c>
      <c r="BS236" s="101">
        <v>0</v>
      </c>
      <c r="BT236" s="102"/>
      <c r="BU236" s="101">
        <v>0</v>
      </c>
      <c r="BV236" s="101">
        <v>0</v>
      </c>
      <c r="BW236" s="101">
        <v>0</v>
      </c>
      <c r="BX236" s="101">
        <v>0</v>
      </c>
      <c r="BY236" s="101">
        <v>0</v>
      </c>
      <c r="BZ236" s="101">
        <v>0</v>
      </c>
      <c r="CA236" s="101">
        <v>0</v>
      </c>
      <c r="CB236" s="101">
        <v>0</v>
      </c>
      <c r="CC236" s="101">
        <v>0</v>
      </c>
      <c r="CD236" s="101">
        <v>0</v>
      </c>
      <c r="CE236" s="101">
        <v>0</v>
      </c>
      <c r="CF236" s="101">
        <v>0</v>
      </c>
      <c r="CG236" s="101">
        <v>0</v>
      </c>
      <c r="CH236" s="102"/>
    </row>
    <row r="237" spans="1:86" ht="12" hidden="1" customHeight="1" outlineLevel="1" x14ac:dyDescent="0.3">
      <c r="A237" s="103">
        <v>172</v>
      </c>
      <c r="B237" s="2" t="s">
        <v>289</v>
      </c>
      <c r="C237" s="101">
        <v>0</v>
      </c>
      <c r="D237" s="101">
        <v>0</v>
      </c>
      <c r="E237" s="101">
        <v>0</v>
      </c>
      <c r="F237" s="101">
        <v>0</v>
      </c>
      <c r="G237" s="101">
        <v>0</v>
      </c>
      <c r="H237" s="101">
        <v>0</v>
      </c>
      <c r="I237" s="101">
        <v>0</v>
      </c>
      <c r="J237" s="101">
        <v>0</v>
      </c>
      <c r="K237" s="101">
        <v>0</v>
      </c>
      <c r="L237" s="101">
        <v>0</v>
      </c>
      <c r="M237" s="101">
        <v>0</v>
      </c>
      <c r="N237" s="101">
        <v>0</v>
      </c>
      <c r="O237" s="101">
        <v>0</v>
      </c>
      <c r="P237" s="102"/>
      <c r="Q237" s="101">
        <v>0</v>
      </c>
      <c r="R237" s="101">
        <v>0</v>
      </c>
      <c r="S237" s="101">
        <v>0</v>
      </c>
      <c r="T237" s="101">
        <v>0</v>
      </c>
      <c r="U237" s="101">
        <v>0</v>
      </c>
      <c r="V237" s="101">
        <v>0</v>
      </c>
      <c r="W237" s="101">
        <v>0</v>
      </c>
      <c r="X237" s="101">
        <v>0</v>
      </c>
      <c r="Y237" s="101">
        <v>0</v>
      </c>
      <c r="Z237" s="101">
        <v>0</v>
      </c>
      <c r="AA237" s="101">
        <v>0</v>
      </c>
      <c r="AB237" s="101">
        <v>0</v>
      </c>
      <c r="AC237" s="101">
        <v>0</v>
      </c>
      <c r="AD237" s="102"/>
      <c r="AE237" s="101">
        <v>0</v>
      </c>
      <c r="AF237" s="101">
        <v>0</v>
      </c>
      <c r="AG237" s="101">
        <v>0</v>
      </c>
      <c r="AH237" s="101">
        <v>0</v>
      </c>
      <c r="AI237" s="101">
        <v>0</v>
      </c>
      <c r="AJ237" s="101">
        <v>0</v>
      </c>
      <c r="AK237" s="101">
        <v>0</v>
      </c>
      <c r="AL237" s="101">
        <v>0</v>
      </c>
      <c r="AM237" s="101">
        <v>0</v>
      </c>
      <c r="AN237" s="101">
        <v>0</v>
      </c>
      <c r="AO237" s="101">
        <v>0</v>
      </c>
      <c r="AP237" s="101">
        <v>0</v>
      </c>
      <c r="AQ237" s="101">
        <v>0</v>
      </c>
      <c r="AR237" s="102"/>
      <c r="AS237" s="101">
        <v>0</v>
      </c>
      <c r="AT237" s="101">
        <v>0</v>
      </c>
      <c r="AU237" s="101">
        <v>0</v>
      </c>
      <c r="AV237" s="101">
        <v>0</v>
      </c>
      <c r="AW237" s="101">
        <v>0</v>
      </c>
      <c r="AX237" s="101">
        <v>0</v>
      </c>
      <c r="AY237" s="101">
        <v>0</v>
      </c>
      <c r="AZ237" s="101">
        <v>0</v>
      </c>
      <c r="BA237" s="101">
        <v>0</v>
      </c>
      <c r="BB237" s="101">
        <v>0</v>
      </c>
      <c r="BC237" s="101">
        <v>0</v>
      </c>
      <c r="BD237" s="101">
        <v>0</v>
      </c>
      <c r="BE237" s="101">
        <v>0</v>
      </c>
      <c r="BF237" s="102"/>
      <c r="BG237" s="101">
        <v>0</v>
      </c>
      <c r="BH237" s="101">
        <v>0</v>
      </c>
      <c r="BI237" s="101">
        <v>0</v>
      </c>
      <c r="BJ237" s="101">
        <v>0</v>
      </c>
      <c r="BK237" s="101">
        <v>0</v>
      </c>
      <c r="BL237" s="101">
        <v>0</v>
      </c>
      <c r="BM237" s="101">
        <v>0</v>
      </c>
      <c r="BN237" s="101">
        <v>0</v>
      </c>
      <c r="BO237" s="101">
        <v>0</v>
      </c>
      <c r="BP237" s="101">
        <v>0</v>
      </c>
      <c r="BQ237" s="101">
        <v>0</v>
      </c>
      <c r="BR237" s="101">
        <v>0</v>
      </c>
      <c r="BS237" s="101">
        <v>0</v>
      </c>
      <c r="BT237" s="102"/>
      <c r="BU237" s="101">
        <v>0</v>
      </c>
      <c r="BV237" s="101">
        <v>0</v>
      </c>
      <c r="BW237" s="101">
        <v>0</v>
      </c>
      <c r="BX237" s="101">
        <v>0</v>
      </c>
      <c r="BY237" s="101">
        <v>0</v>
      </c>
      <c r="BZ237" s="101">
        <v>0</v>
      </c>
      <c r="CA237" s="101">
        <v>0</v>
      </c>
      <c r="CB237" s="101">
        <v>0</v>
      </c>
      <c r="CC237" s="101">
        <v>0</v>
      </c>
      <c r="CD237" s="101">
        <v>0</v>
      </c>
      <c r="CE237" s="101">
        <v>0</v>
      </c>
      <c r="CF237" s="101">
        <v>0</v>
      </c>
      <c r="CG237" s="101">
        <v>0</v>
      </c>
      <c r="CH237" s="102"/>
    </row>
    <row r="238" spans="1:86" ht="12" hidden="1" customHeight="1" outlineLevel="1" x14ac:dyDescent="0.3">
      <c r="A238" s="103">
        <v>174</v>
      </c>
      <c r="B238" s="2" t="s">
        <v>290</v>
      </c>
      <c r="C238" s="101">
        <v>0</v>
      </c>
      <c r="D238" s="101">
        <v>0</v>
      </c>
      <c r="E238" s="101">
        <v>0</v>
      </c>
      <c r="F238" s="101">
        <v>0</v>
      </c>
      <c r="G238" s="101">
        <v>0</v>
      </c>
      <c r="H238" s="101">
        <v>0</v>
      </c>
      <c r="I238" s="101">
        <v>0</v>
      </c>
      <c r="J238" s="101">
        <v>0</v>
      </c>
      <c r="K238" s="101">
        <v>0</v>
      </c>
      <c r="L238" s="101">
        <v>0</v>
      </c>
      <c r="M238" s="101">
        <v>0</v>
      </c>
      <c r="N238" s="101">
        <v>0</v>
      </c>
      <c r="O238" s="101">
        <v>0</v>
      </c>
      <c r="P238" s="102"/>
      <c r="Q238" s="101">
        <v>0</v>
      </c>
      <c r="R238" s="101">
        <v>0</v>
      </c>
      <c r="S238" s="101">
        <v>0</v>
      </c>
      <c r="T238" s="101">
        <v>0</v>
      </c>
      <c r="U238" s="101">
        <v>0</v>
      </c>
      <c r="V238" s="101">
        <v>0</v>
      </c>
      <c r="W238" s="101">
        <v>0</v>
      </c>
      <c r="X238" s="101">
        <v>0</v>
      </c>
      <c r="Y238" s="101">
        <v>0</v>
      </c>
      <c r="Z238" s="101">
        <v>0</v>
      </c>
      <c r="AA238" s="101">
        <v>0</v>
      </c>
      <c r="AB238" s="101">
        <v>0</v>
      </c>
      <c r="AC238" s="101">
        <v>0</v>
      </c>
      <c r="AD238" s="102"/>
      <c r="AE238" s="101">
        <v>0</v>
      </c>
      <c r="AF238" s="101">
        <v>0</v>
      </c>
      <c r="AG238" s="101">
        <v>0</v>
      </c>
      <c r="AH238" s="101">
        <v>0</v>
      </c>
      <c r="AI238" s="101">
        <v>0</v>
      </c>
      <c r="AJ238" s="101">
        <v>0</v>
      </c>
      <c r="AK238" s="101">
        <v>0</v>
      </c>
      <c r="AL238" s="101">
        <v>0</v>
      </c>
      <c r="AM238" s="101">
        <v>0</v>
      </c>
      <c r="AN238" s="101">
        <v>0</v>
      </c>
      <c r="AO238" s="101">
        <v>0</v>
      </c>
      <c r="AP238" s="101">
        <v>0</v>
      </c>
      <c r="AQ238" s="101">
        <v>0</v>
      </c>
      <c r="AR238" s="102"/>
      <c r="AS238" s="101">
        <v>0</v>
      </c>
      <c r="AT238" s="101">
        <v>0</v>
      </c>
      <c r="AU238" s="101">
        <v>0</v>
      </c>
      <c r="AV238" s="101">
        <v>0</v>
      </c>
      <c r="AW238" s="101">
        <v>0</v>
      </c>
      <c r="AX238" s="101">
        <v>0</v>
      </c>
      <c r="AY238" s="101">
        <v>0</v>
      </c>
      <c r="AZ238" s="101">
        <v>0</v>
      </c>
      <c r="BA238" s="101">
        <v>0</v>
      </c>
      <c r="BB238" s="101">
        <v>0</v>
      </c>
      <c r="BC238" s="101">
        <v>0</v>
      </c>
      <c r="BD238" s="101">
        <v>0</v>
      </c>
      <c r="BE238" s="101">
        <v>0</v>
      </c>
      <c r="BF238" s="102"/>
      <c r="BG238" s="101">
        <v>0</v>
      </c>
      <c r="BH238" s="101">
        <v>0</v>
      </c>
      <c r="BI238" s="101">
        <v>0</v>
      </c>
      <c r="BJ238" s="101">
        <v>0</v>
      </c>
      <c r="BK238" s="101">
        <v>0</v>
      </c>
      <c r="BL238" s="101">
        <v>0</v>
      </c>
      <c r="BM238" s="101">
        <v>0</v>
      </c>
      <c r="BN238" s="101">
        <v>0</v>
      </c>
      <c r="BO238" s="101">
        <v>0</v>
      </c>
      <c r="BP238" s="101">
        <v>0</v>
      </c>
      <c r="BQ238" s="101">
        <v>0</v>
      </c>
      <c r="BR238" s="101">
        <v>0</v>
      </c>
      <c r="BS238" s="101">
        <v>0</v>
      </c>
      <c r="BT238" s="102"/>
      <c r="BU238" s="101">
        <v>0</v>
      </c>
      <c r="BV238" s="101">
        <v>0</v>
      </c>
      <c r="BW238" s="101">
        <v>0</v>
      </c>
      <c r="BX238" s="101">
        <v>0</v>
      </c>
      <c r="BY238" s="101">
        <v>0</v>
      </c>
      <c r="BZ238" s="101">
        <v>0</v>
      </c>
      <c r="CA238" s="101">
        <v>0</v>
      </c>
      <c r="CB238" s="101">
        <v>0</v>
      </c>
      <c r="CC238" s="101">
        <v>0</v>
      </c>
      <c r="CD238" s="101">
        <v>0</v>
      </c>
      <c r="CE238" s="101">
        <v>0</v>
      </c>
      <c r="CF238" s="101">
        <v>0</v>
      </c>
      <c r="CG238" s="101">
        <v>0</v>
      </c>
      <c r="CH238" s="102"/>
    </row>
    <row r="239" spans="1:86" ht="12" hidden="1" customHeight="1" outlineLevel="1" x14ac:dyDescent="0.3">
      <c r="A239" s="103">
        <v>176</v>
      </c>
      <c r="B239" s="2" t="s">
        <v>291</v>
      </c>
      <c r="C239" s="101">
        <v>0</v>
      </c>
      <c r="D239" s="101">
        <v>0</v>
      </c>
      <c r="E239" s="101">
        <v>0</v>
      </c>
      <c r="F239" s="101">
        <v>0</v>
      </c>
      <c r="G239" s="101">
        <v>0</v>
      </c>
      <c r="H239" s="101">
        <v>0</v>
      </c>
      <c r="I239" s="101">
        <v>0</v>
      </c>
      <c r="J239" s="101">
        <v>0</v>
      </c>
      <c r="K239" s="101">
        <v>0</v>
      </c>
      <c r="L239" s="101">
        <v>0</v>
      </c>
      <c r="M239" s="101">
        <v>0</v>
      </c>
      <c r="N239" s="101">
        <v>0</v>
      </c>
      <c r="O239" s="101">
        <v>0</v>
      </c>
      <c r="P239" s="102"/>
      <c r="Q239" s="101">
        <v>0</v>
      </c>
      <c r="R239" s="101">
        <v>0</v>
      </c>
      <c r="S239" s="101">
        <v>0</v>
      </c>
      <c r="T239" s="101">
        <v>0</v>
      </c>
      <c r="U239" s="101">
        <v>0</v>
      </c>
      <c r="V239" s="101">
        <v>0</v>
      </c>
      <c r="W239" s="101">
        <v>0</v>
      </c>
      <c r="X239" s="101">
        <v>0</v>
      </c>
      <c r="Y239" s="101">
        <v>0</v>
      </c>
      <c r="Z239" s="101">
        <v>0</v>
      </c>
      <c r="AA239" s="101">
        <v>0</v>
      </c>
      <c r="AB239" s="101">
        <v>0</v>
      </c>
      <c r="AC239" s="101">
        <v>0</v>
      </c>
      <c r="AD239" s="102"/>
      <c r="AE239" s="101">
        <v>0</v>
      </c>
      <c r="AF239" s="101">
        <v>0</v>
      </c>
      <c r="AG239" s="101">
        <v>0</v>
      </c>
      <c r="AH239" s="101">
        <v>0</v>
      </c>
      <c r="AI239" s="101">
        <v>0</v>
      </c>
      <c r="AJ239" s="101">
        <v>0</v>
      </c>
      <c r="AK239" s="101">
        <v>0</v>
      </c>
      <c r="AL239" s="101">
        <v>0</v>
      </c>
      <c r="AM239" s="101">
        <v>0</v>
      </c>
      <c r="AN239" s="101">
        <v>0</v>
      </c>
      <c r="AO239" s="101">
        <v>0</v>
      </c>
      <c r="AP239" s="101">
        <v>0</v>
      </c>
      <c r="AQ239" s="101">
        <v>0</v>
      </c>
      <c r="AR239" s="102"/>
      <c r="AS239" s="101">
        <v>0</v>
      </c>
      <c r="AT239" s="101">
        <v>0</v>
      </c>
      <c r="AU239" s="101">
        <v>0</v>
      </c>
      <c r="AV239" s="101">
        <v>0</v>
      </c>
      <c r="AW239" s="101">
        <v>0</v>
      </c>
      <c r="AX239" s="101">
        <v>0</v>
      </c>
      <c r="AY239" s="101">
        <v>0</v>
      </c>
      <c r="AZ239" s="101">
        <v>0</v>
      </c>
      <c r="BA239" s="101">
        <v>0</v>
      </c>
      <c r="BB239" s="101">
        <v>0</v>
      </c>
      <c r="BC239" s="101">
        <v>0</v>
      </c>
      <c r="BD239" s="101">
        <v>0</v>
      </c>
      <c r="BE239" s="101">
        <v>0</v>
      </c>
      <c r="BF239" s="102"/>
      <c r="BG239" s="101">
        <v>0</v>
      </c>
      <c r="BH239" s="101">
        <v>0</v>
      </c>
      <c r="BI239" s="101">
        <v>0</v>
      </c>
      <c r="BJ239" s="101">
        <v>0</v>
      </c>
      <c r="BK239" s="101">
        <v>0</v>
      </c>
      <c r="BL239" s="101">
        <v>0</v>
      </c>
      <c r="BM239" s="101">
        <v>0</v>
      </c>
      <c r="BN239" s="101">
        <v>0</v>
      </c>
      <c r="BO239" s="101">
        <v>0</v>
      </c>
      <c r="BP239" s="101">
        <v>0</v>
      </c>
      <c r="BQ239" s="101">
        <v>0</v>
      </c>
      <c r="BR239" s="101">
        <v>0</v>
      </c>
      <c r="BS239" s="101">
        <v>0</v>
      </c>
      <c r="BT239" s="102"/>
      <c r="BU239" s="101">
        <v>0</v>
      </c>
      <c r="BV239" s="101">
        <v>0</v>
      </c>
      <c r="BW239" s="101">
        <v>0</v>
      </c>
      <c r="BX239" s="101">
        <v>0</v>
      </c>
      <c r="BY239" s="101">
        <v>0</v>
      </c>
      <c r="BZ239" s="101">
        <v>0</v>
      </c>
      <c r="CA239" s="101">
        <v>0</v>
      </c>
      <c r="CB239" s="101">
        <v>0</v>
      </c>
      <c r="CC239" s="101">
        <v>0</v>
      </c>
      <c r="CD239" s="101">
        <v>0</v>
      </c>
      <c r="CE239" s="101">
        <v>0</v>
      </c>
      <c r="CF239" s="101">
        <v>0</v>
      </c>
      <c r="CG239" s="101">
        <v>0</v>
      </c>
      <c r="CH239" s="102"/>
    </row>
    <row r="240" spans="1:86" ht="12" hidden="1" customHeight="1" outlineLevel="1" x14ac:dyDescent="0.3">
      <c r="A240" s="103">
        <v>178</v>
      </c>
      <c r="B240" s="2" t="s">
        <v>292</v>
      </c>
      <c r="C240" s="101">
        <v>0</v>
      </c>
      <c r="D240" s="101">
        <v>0</v>
      </c>
      <c r="E240" s="101">
        <v>0</v>
      </c>
      <c r="F240" s="101">
        <v>0</v>
      </c>
      <c r="G240" s="101">
        <v>0</v>
      </c>
      <c r="H240" s="101">
        <v>0</v>
      </c>
      <c r="I240" s="101">
        <v>0</v>
      </c>
      <c r="J240" s="101">
        <v>0</v>
      </c>
      <c r="K240" s="101">
        <v>0</v>
      </c>
      <c r="L240" s="101">
        <v>0</v>
      </c>
      <c r="M240" s="101">
        <v>0</v>
      </c>
      <c r="N240" s="101">
        <v>0</v>
      </c>
      <c r="O240" s="101">
        <v>0</v>
      </c>
      <c r="P240" s="102"/>
      <c r="Q240" s="101">
        <v>0</v>
      </c>
      <c r="R240" s="101">
        <v>0</v>
      </c>
      <c r="S240" s="101">
        <v>0</v>
      </c>
      <c r="T240" s="101">
        <v>0</v>
      </c>
      <c r="U240" s="101">
        <v>0</v>
      </c>
      <c r="V240" s="101">
        <v>0</v>
      </c>
      <c r="W240" s="101">
        <v>0</v>
      </c>
      <c r="X240" s="101">
        <v>0</v>
      </c>
      <c r="Y240" s="101">
        <v>0</v>
      </c>
      <c r="Z240" s="101">
        <v>0</v>
      </c>
      <c r="AA240" s="101">
        <v>0</v>
      </c>
      <c r="AB240" s="101">
        <v>0</v>
      </c>
      <c r="AC240" s="101">
        <v>0</v>
      </c>
      <c r="AD240" s="102"/>
      <c r="AE240" s="101">
        <v>0</v>
      </c>
      <c r="AF240" s="101">
        <v>0</v>
      </c>
      <c r="AG240" s="101">
        <v>0</v>
      </c>
      <c r="AH240" s="101">
        <v>0</v>
      </c>
      <c r="AI240" s="101">
        <v>0</v>
      </c>
      <c r="AJ240" s="101">
        <v>0</v>
      </c>
      <c r="AK240" s="101">
        <v>0</v>
      </c>
      <c r="AL240" s="101">
        <v>0</v>
      </c>
      <c r="AM240" s="101">
        <v>0</v>
      </c>
      <c r="AN240" s="101">
        <v>0</v>
      </c>
      <c r="AO240" s="101">
        <v>0</v>
      </c>
      <c r="AP240" s="101">
        <v>0</v>
      </c>
      <c r="AQ240" s="101">
        <v>0</v>
      </c>
      <c r="AR240" s="102"/>
      <c r="AS240" s="101">
        <v>0</v>
      </c>
      <c r="AT240" s="101">
        <v>0</v>
      </c>
      <c r="AU240" s="101">
        <v>0</v>
      </c>
      <c r="AV240" s="101">
        <v>0</v>
      </c>
      <c r="AW240" s="101">
        <v>0</v>
      </c>
      <c r="AX240" s="101">
        <v>0</v>
      </c>
      <c r="AY240" s="101">
        <v>0</v>
      </c>
      <c r="AZ240" s="101">
        <v>0</v>
      </c>
      <c r="BA240" s="101">
        <v>0</v>
      </c>
      <c r="BB240" s="101">
        <v>0</v>
      </c>
      <c r="BC240" s="101">
        <v>0</v>
      </c>
      <c r="BD240" s="101">
        <v>0</v>
      </c>
      <c r="BE240" s="101">
        <v>0</v>
      </c>
      <c r="BF240" s="102"/>
      <c r="BG240" s="101">
        <v>0</v>
      </c>
      <c r="BH240" s="101">
        <v>0</v>
      </c>
      <c r="BI240" s="101">
        <v>0</v>
      </c>
      <c r="BJ240" s="101">
        <v>0</v>
      </c>
      <c r="BK240" s="101">
        <v>0</v>
      </c>
      <c r="BL240" s="101">
        <v>0</v>
      </c>
      <c r="BM240" s="101">
        <v>0</v>
      </c>
      <c r="BN240" s="101">
        <v>0</v>
      </c>
      <c r="BO240" s="101">
        <v>0</v>
      </c>
      <c r="BP240" s="101">
        <v>0</v>
      </c>
      <c r="BQ240" s="101">
        <v>0</v>
      </c>
      <c r="BR240" s="101">
        <v>0</v>
      </c>
      <c r="BS240" s="101">
        <v>0</v>
      </c>
      <c r="BT240" s="102"/>
      <c r="BU240" s="101">
        <v>0</v>
      </c>
      <c r="BV240" s="101">
        <v>0</v>
      </c>
      <c r="BW240" s="101">
        <v>0</v>
      </c>
      <c r="BX240" s="101">
        <v>0</v>
      </c>
      <c r="BY240" s="101">
        <v>0</v>
      </c>
      <c r="BZ240" s="101">
        <v>0</v>
      </c>
      <c r="CA240" s="101">
        <v>0</v>
      </c>
      <c r="CB240" s="101">
        <v>0</v>
      </c>
      <c r="CC240" s="101">
        <v>0</v>
      </c>
      <c r="CD240" s="101">
        <v>0</v>
      </c>
      <c r="CE240" s="101">
        <v>0</v>
      </c>
      <c r="CF240" s="101">
        <v>0</v>
      </c>
      <c r="CG240" s="101">
        <v>0</v>
      </c>
      <c r="CH240" s="102"/>
    </row>
    <row r="241" spans="1:86" ht="12" hidden="1" customHeight="1" outlineLevel="1" x14ac:dyDescent="0.3">
      <c r="A241" s="103">
        <v>181</v>
      </c>
      <c r="B241" s="2" t="s">
        <v>293</v>
      </c>
      <c r="C241" s="101">
        <v>0</v>
      </c>
      <c r="D241" s="101">
        <v>0</v>
      </c>
      <c r="E241" s="101">
        <v>0</v>
      </c>
      <c r="F241" s="101">
        <v>0</v>
      </c>
      <c r="G241" s="101">
        <v>0</v>
      </c>
      <c r="H241" s="101">
        <v>0</v>
      </c>
      <c r="I241" s="101">
        <v>0</v>
      </c>
      <c r="J241" s="101">
        <v>0</v>
      </c>
      <c r="K241" s="101">
        <v>0</v>
      </c>
      <c r="L241" s="101">
        <v>0</v>
      </c>
      <c r="M241" s="101">
        <v>0</v>
      </c>
      <c r="N241" s="101">
        <v>0</v>
      </c>
      <c r="O241" s="101">
        <v>0</v>
      </c>
      <c r="P241" s="102"/>
      <c r="Q241" s="101">
        <v>0</v>
      </c>
      <c r="R241" s="101">
        <v>0</v>
      </c>
      <c r="S241" s="101">
        <v>0</v>
      </c>
      <c r="T241" s="101">
        <v>0</v>
      </c>
      <c r="U241" s="101">
        <v>0</v>
      </c>
      <c r="V241" s="101">
        <v>0</v>
      </c>
      <c r="W241" s="101">
        <v>0</v>
      </c>
      <c r="X241" s="101">
        <v>0</v>
      </c>
      <c r="Y241" s="101">
        <v>0</v>
      </c>
      <c r="Z241" s="101">
        <v>0</v>
      </c>
      <c r="AA241" s="101">
        <v>0</v>
      </c>
      <c r="AB241" s="101">
        <v>0</v>
      </c>
      <c r="AC241" s="101">
        <v>0</v>
      </c>
      <c r="AD241" s="102"/>
      <c r="AE241" s="101">
        <v>0</v>
      </c>
      <c r="AF241" s="101">
        <v>0</v>
      </c>
      <c r="AG241" s="101">
        <v>0</v>
      </c>
      <c r="AH241" s="101">
        <v>0</v>
      </c>
      <c r="AI241" s="101">
        <v>0</v>
      </c>
      <c r="AJ241" s="101">
        <v>0</v>
      </c>
      <c r="AK241" s="101">
        <v>0</v>
      </c>
      <c r="AL241" s="101">
        <v>0</v>
      </c>
      <c r="AM241" s="101">
        <v>0</v>
      </c>
      <c r="AN241" s="101">
        <v>0</v>
      </c>
      <c r="AO241" s="101">
        <v>0</v>
      </c>
      <c r="AP241" s="101">
        <v>0</v>
      </c>
      <c r="AQ241" s="101">
        <v>0</v>
      </c>
      <c r="AR241" s="102"/>
      <c r="AS241" s="101">
        <v>0</v>
      </c>
      <c r="AT241" s="101">
        <v>0</v>
      </c>
      <c r="AU241" s="101">
        <v>0</v>
      </c>
      <c r="AV241" s="101">
        <v>0</v>
      </c>
      <c r="AW241" s="101">
        <v>0</v>
      </c>
      <c r="AX241" s="101">
        <v>0</v>
      </c>
      <c r="AY241" s="101">
        <v>0</v>
      </c>
      <c r="AZ241" s="101">
        <v>0</v>
      </c>
      <c r="BA241" s="101">
        <v>0</v>
      </c>
      <c r="BB241" s="101">
        <v>0</v>
      </c>
      <c r="BC241" s="101">
        <v>0</v>
      </c>
      <c r="BD241" s="101">
        <v>0</v>
      </c>
      <c r="BE241" s="101">
        <v>0</v>
      </c>
      <c r="BF241" s="102"/>
      <c r="BG241" s="101">
        <v>0</v>
      </c>
      <c r="BH241" s="101">
        <v>0</v>
      </c>
      <c r="BI241" s="101">
        <v>0</v>
      </c>
      <c r="BJ241" s="101">
        <v>0</v>
      </c>
      <c r="BK241" s="101">
        <v>0</v>
      </c>
      <c r="BL241" s="101">
        <v>0</v>
      </c>
      <c r="BM241" s="101">
        <v>0</v>
      </c>
      <c r="BN241" s="101">
        <v>0</v>
      </c>
      <c r="BO241" s="101">
        <v>0</v>
      </c>
      <c r="BP241" s="101">
        <v>0</v>
      </c>
      <c r="BQ241" s="101">
        <v>0</v>
      </c>
      <c r="BR241" s="101">
        <v>0</v>
      </c>
      <c r="BS241" s="101">
        <v>0</v>
      </c>
      <c r="BT241" s="102"/>
      <c r="BU241" s="101">
        <v>0</v>
      </c>
      <c r="BV241" s="101">
        <v>0</v>
      </c>
      <c r="BW241" s="101">
        <v>0</v>
      </c>
      <c r="BX241" s="101">
        <v>0</v>
      </c>
      <c r="BY241" s="101">
        <v>0</v>
      </c>
      <c r="BZ241" s="101">
        <v>0</v>
      </c>
      <c r="CA241" s="101">
        <v>0</v>
      </c>
      <c r="CB241" s="101">
        <v>0</v>
      </c>
      <c r="CC241" s="101">
        <v>0</v>
      </c>
      <c r="CD241" s="101">
        <v>0</v>
      </c>
      <c r="CE241" s="101">
        <v>0</v>
      </c>
      <c r="CF241" s="101">
        <v>0</v>
      </c>
      <c r="CG241" s="101">
        <v>0</v>
      </c>
      <c r="CH241" s="102"/>
    </row>
    <row r="242" spans="1:86" ht="12" hidden="1" customHeight="1" outlineLevel="1" x14ac:dyDescent="0.3">
      <c r="A242" s="103">
        <v>189</v>
      </c>
      <c r="B242" s="2" t="s">
        <v>294</v>
      </c>
      <c r="C242" s="101">
        <v>0</v>
      </c>
      <c r="D242" s="101">
        <v>0</v>
      </c>
      <c r="E242" s="101">
        <v>0</v>
      </c>
      <c r="F242" s="101">
        <v>0</v>
      </c>
      <c r="G242" s="101">
        <v>0</v>
      </c>
      <c r="H242" s="101">
        <v>0</v>
      </c>
      <c r="I242" s="101">
        <v>0</v>
      </c>
      <c r="J242" s="101">
        <v>0</v>
      </c>
      <c r="K242" s="101">
        <v>0</v>
      </c>
      <c r="L242" s="101">
        <v>0</v>
      </c>
      <c r="M242" s="101">
        <v>50500</v>
      </c>
      <c r="N242" s="101">
        <v>0</v>
      </c>
      <c r="O242" s="101">
        <v>50500</v>
      </c>
      <c r="P242" s="102"/>
      <c r="Q242" s="101">
        <v>0</v>
      </c>
      <c r="R242" s="101">
        <v>0</v>
      </c>
      <c r="S242" s="101">
        <v>0</v>
      </c>
      <c r="T242" s="101">
        <v>0</v>
      </c>
      <c r="U242" s="101">
        <v>0</v>
      </c>
      <c r="V242" s="101">
        <v>0</v>
      </c>
      <c r="W242" s="101">
        <v>0</v>
      </c>
      <c r="X242" s="101">
        <v>0</v>
      </c>
      <c r="Y242" s="101">
        <v>0</v>
      </c>
      <c r="Z242" s="101">
        <v>0</v>
      </c>
      <c r="AA242" s="101">
        <v>0</v>
      </c>
      <c r="AB242" s="101">
        <v>51005</v>
      </c>
      <c r="AC242" s="101">
        <v>51005</v>
      </c>
      <c r="AD242" s="102"/>
      <c r="AE242" s="101">
        <v>0</v>
      </c>
      <c r="AF242" s="101">
        <v>0</v>
      </c>
      <c r="AG242" s="101">
        <v>0</v>
      </c>
      <c r="AH242" s="101">
        <v>0</v>
      </c>
      <c r="AI242" s="101">
        <v>0</v>
      </c>
      <c r="AJ242" s="101">
        <v>0</v>
      </c>
      <c r="AK242" s="101">
        <v>0</v>
      </c>
      <c r="AL242" s="101">
        <v>0</v>
      </c>
      <c r="AM242" s="101">
        <v>0</v>
      </c>
      <c r="AN242" s="101">
        <v>0</v>
      </c>
      <c r="AO242" s="101">
        <v>0</v>
      </c>
      <c r="AP242" s="101">
        <v>52535.15</v>
      </c>
      <c r="AQ242" s="101">
        <v>52535.15</v>
      </c>
      <c r="AR242" s="102"/>
      <c r="AS242" s="101">
        <v>0</v>
      </c>
      <c r="AT242" s="101">
        <v>0</v>
      </c>
      <c r="AU242" s="101">
        <v>0</v>
      </c>
      <c r="AV242" s="101">
        <v>0</v>
      </c>
      <c r="AW242" s="101">
        <v>0</v>
      </c>
      <c r="AX242" s="101">
        <v>0</v>
      </c>
      <c r="AY242" s="101">
        <v>0</v>
      </c>
      <c r="AZ242" s="101">
        <v>0</v>
      </c>
      <c r="BA242" s="101">
        <v>0</v>
      </c>
      <c r="BB242" s="101">
        <v>0</v>
      </c>
      <c r="BC242" s="101">
        <v>0</v>
      </c>
      <c r="BD242" s="101">
        <v>54111.2045</v>
      </c>
      <c r="BE242" s="101">
        <v>54111.2045</v>
      </c>
      <c r="BF242" s="102"/>
      <c r="BG242" s="101">
        <v>0</v>
      </c>
      <c r="BH242" s="101">
        <v>0</v>
      </c>
      <c r="BI242" s="101">
        <v>0</v>
      </c>
      <c r="BJ242" s="101">
        <v>0</v>
      </c>
      <c r="BK242" s="101">
        <v>0</v>
      </c>
      <c r="BL242" s="101">
        <v>0</v>
      </c>
      <c r="BM242" s="101">
        <v>0</v>
      </c>
      <c r="BN242" s="101">
        <v>0</v>
      </c>
      <c r="BO242" s="101">
        <v>0</v>
      </c>
      <c r="BP242" s="101">
        <v>0</v>
      </c>
      <c r="BQ242" s="101">
        <v>0</v>
      </c>
      <c r="BR242" s="101">
        <v>55734.540634999998</v>
      </c>
      <c r="BS242" s="101">
        <v>55734.540634999998</v>
      </c>
      <c r="BT242" s="102"/>
      <c r="BU242" s="101">
        <v>0</v>
      </c>
      <c r="BV242" s="101">
        <v>0</v>
      </c>
      <c r="BW242" s="101">
        <v>0</v>
      </c>
      <c r="BX242" s="101">
        <v>0</v>
      </c>
      <c r="BY242" s="101">
        <v>0</v>
      </c>
      <c r="BZ242" s="101">
        <v>0</v>
      </c>
      <c r="CA242" s="101">
        <v>0</v>
      </c>
      <c r="CB242" s="101">
        <v>0</v>
      </c>
      <c r="CC242" s="101">
        <v>0</v>
      </c>
      <c r="CD242" s="101">
        <v>0</v>
      </c>
      <c r="CE242" s="101">
        <v>0</v>
      </c>
      <c r="CF242" s="101">
        <v>57406.576854049999</v>
      </c>
      <c r="CG242" s="101">
        <v>57406.576854049999</v>
      </c>
      <c r="CH242" s="102"/>
    </row>
    <row r="243" spans="1:86" ht="12" hidden="1" customHeight="1" outlineLevel="1" x14ac:dyDescent="0.3">
      <c r="A243" s="103">
        <v>189.1</v>
      </c>
      <c r="B243" s="2" t="s">
        <v>295</v>
      </c>
      <c r="C243" s="101">
        <v>0</v>
      </c>
      <c r="D243" s="101">
        <v>0</v>
      </c>
      <c r="E243" s="101">
        <v>0</v>
      </c>
      <c r="F243" s="101">
        <v>0</v>
      </c>
      <c r="G243" s="101">
        <v>0</v>
      </c>
      <c r="H243" s="101">
        <v>0</v>
      </c>
      <c r="I243" s="101">
        <v>0</v>
      </c>
      <c r="J243" s="101">
        <v>0</v>
      </c>
      <c r="K243" s="101">
        <v>0</v>
      </c>
      <c r="L243" s="101">
        <v>0</v>
      </c>
      <c r="M243" s="101">
        <v>0</v>
      </c>
      <c r="N243" s="101">
        <v>0</v>
      </c>
      <c r="O243" s="101">
        <v>0</v>
      </c>
      <c r="P243" s="102"/>
      <c r="Q243" s="101">
        <v>0</v>
      </c>
      <c r="R243" s="101">
        <v>0</v>
      </c>
      <c r="S243" s="101">
        <v>0</v>
      </c>
      <c r="T243" s="101">
        <v>0</v>
      </c>
      <c r="U243" s="101">
        <v>0</v>
      </c>
      <c r="V243" s="101">
        <v>0</v>
      </c>
      <c r="W243" s="101">
        <v>0</v>
      </c>
      <c r="X243" s="101">
        <v>0</v>
      </c>
      <c r="Y243" s="101">
        <v>0</v>
      </c>
      <c r="Z243" s="101">
        <v>0</v>
      </c>
      <c r="AA243" s="101">
        <v>0</v>
      </c>
      <c r="AB243" s="101">
        <v>0</v>
      </c>
      <c r="AC243" s="101">
        <v>0</v>
      </c>
      <c r="AD243" s="102"/>
      <c r="AE243" s="101">
        <v>0</v>
      </c>
      <c r="AF243" s="101">
        <v>0</v>
      </c>
      <c r="AG243" s="101">
        <v>0</v>
      </c>
      <c r="AH243" s="101">
        <v>0</v>
      </c>
      <c r="AI243" s="101">
        <v>0</v>
      </c>
      <c r="AJ243" s="101">
        <v>0</v>
      </c>
      <c r="AK243" s="101">
        <v>0</v>
      </c>
      <c r="AL243" s="101">
        <v>0</v>
      </c>
      <c r="AM243" s="101">
        <v>0</v>
      </c>
      <c r="AN243" s="101">
        <v>0</v>
      </c>
      <c r="AO243" s="101">
        <v>0</v>
      </c>
      <c r="AP243" s="101">
        <v>0</v>
      </c>
      <c r="AQ243" s="101">
        <v>0</v>
      </c>
      <c r="AR243" s="102"/>
      <c r="AS243" s="101">
        <v>0</v>
      </c>
      <c r="AT243" s="101">
        <v>0</v>
      </c>
      <c r="AU243" s="101">
        <v>0</v>
      </c>
      <c r="AV243" s="101">
        <v>0</v>
      </c>
      <c r="AW243" s="101">
        <v>0</v>
      </c>
      <c r="AX243" s="101">
        <v>0</v>
      </c>
      <c r="AY243" s="101">
        <v>0</v>
      </c>
      <c r="AZ243" s="101">
        <v>0</v>
      </c>
      <c r="BA243" s="101">
        <v>0</v>
      </c>
      <c r="BB243" s="101">
        <v>0</v>
      </c>
      <c r="BC243" s="101">
        <v>0</v>
      </c>
      <c r="BD243" s="101">
        <v>0</v>
      </c>
      <c r="BE243" s="101">
        <v>0</v>
      </c>
      <c r="BF243" s="102"/>
      <c r="BG243" s="101">
        <v>0</v>
      </c>
      <c r="BH243" s="101">
        <v>0</v>
      </c>
      <c r="BI243" s="101">
        <v>0</v>
      </c>
      <c r="BJ243" s="101">
        <v>0</v>
      </c>
      <c r="BK243" s="101">
        <v>0</v>
      </c>
      <c r="BL243" s="101">
        <v>0</v>
      </c>
      <c r="BM243" s="101">
        <v>0</v>
      </c>
      <c r="BN243" s="101">
        <v>0</v>
      </c>
      <c r="BO243" s="101">
        <v>0</v>
      </c>
      <c r="BP243" s="101">
        <v>0</v>
      </c>
      <c r="BQ243" s="101">
        <v>0</v>
      </c>
      <c r="BR243" s="101">
        <v>0</v>
      </c>
      <c r="BS243" s="101">
        <v>0</v>
      </c>
      <c r="BT243" s="102"/>
      <c r="BU243" s="101">
        <v>0</v>
      </c>
      <c r="BV243" s="101">
        <v>0</v>
      </c>
      <c r="BW243" s="101">
        <v>0</v>
      </c>
      <c r="BX243" s="101">
        <v>0</v>
      </c>
      <c r="BY243" s="101">
        <v>0</v>
      </c>
      <c r="BZ243" s="101">
        <v>0</v>
      </c>
      <c r="CA243" s="101">
        <v>0</v>
      </c>
      <c r="CB243" s="101">
        <v>0</v>
      </c>
      <c r="CC243" s="101">
        <v>0</v>
      </c>
      <c r="CD243" s="101">
        <v>0</v>
      </c>
      <c r="CE243" s="101">
        <v>0</v>
      </c>
      <c r="CF243" s="101">
        <v>0</v>
      </c>
      <c r="CG243" s="101">
        <v>0</v>
      </c>
      <c r="CH243" s="102"/>
    </row>
    <row r="244" spans="1:86" ht="12" hidden="1" customHeight="1" outlineLevel="1" x14ac:dyDescent="0.3">
      <c r="A244" s="103">
        <v>189.2</v>
      </c>
      <c r="B244" s="2" t="s">
        <v>296</v>
      </c>
      <c r="C244" s="101">
        <v>0</v>
      </c>
      <c r="D244" s="101">
        <v>0</v>
      </c>
      <c r="E244" s="101">
        <v>0</v>
      </c>
      <c r="F244" s="101">
        <v>0</v>
      </c>
      <c r="G244" s="101">
        <v>0</v>
      </c>
      <c r="H244" s="101">
        <v>0</v>
      </c>
      <c r="I244" s="101">
        <v>0</v>
      </c>
      <c r="J244" s="101">
        <v>0</v>
      </c>
      <c r="K244" s="101">
        <v>0</v>
      </c>
      <c r="L244" s="101">
        <v>0</v>
      </c>
      <c r="M244" s="101">
        <v>0</v>
      </c>
      <c r="N244" s="101">
        <v>0</v>
      </c>
      <c r="O244" s="101">
        <v>0</v>
      </c>
      <c r="P244" s="102"/>
      <c r="Q244" s="101">
        <v>0</v>
      </c>
      <c r="R244" s="101">
        <v>0</v>
      </c>
      <c r="S244" s="101">
        <v>0</v>
      </c>
      <c r="T244" s="101">
        <v>0</v>
      </c>
      <c r="U244" s="101">
        <v>0</v>
      </c>
      <c r="V244" s="101">
        <v>0</v>
      </c>
      <c r="W244" s="101">
        <v>0</v>
      </c>
      <c r="X244" s="101">
        <v>0</v>
      </c>
      <c r="Y244" s="101">
        <v>0</v>
      </c>
      <c r="Z244" s="101">
        <v>0</v>
      </c>
      <c r="AA244" s="101">
        <v>0</v>
      </c>
      <c r="AB244" s="101">
        <v>0</v>
      </c>
      <c r="AC244" s="101">
        <v>0</v>
      </c>
      <c r="AD244" s="102"/>
      <c r="AE244" s="101">
        <v>0</v>
      </c>
      <c r="AF244" s="101">
        <v>0</v>
      </c>
      <c r="AG244" s="101">
        <v>0</v>
      </c>
      <c r="AH244" s="101">
        <v>0</v>
      </c>
      <c r="AI244" s="101">
        <v>0</v>
      </c>
      <c r="AJ244" s="101">
        <v>0</v>
      </c>
      <c r="AK244" s="101">
        <v>0</v>
      </c>
      <c r="AL244" s="101">
        <v>0</v>
      </c>
      <c r="AM244" s="101">
        <v>0</v>
      </c>
      <c r="AN244" s="101">
        <v>0</v>
      </c>
      <c r="AO244" s="101">
        <v>0</v>
      </c>
      <c r="AP244" s="101">
        <v>0</v>
      </c>
      <c r="AQ244" s="101">
        <v>0</v>
      </c>
      <c r="AR244" s="102"/>
      <c r="AS244" s="101">
        <v>0</v>
      </c>
      <c r="AT244" s="101">
        <v>0</v>
      </c>
      <c r="AU244" s="101">
        <v>0</v>
      </c>
      <c r="AV244" s="101">
        <v>0</v>
      </c>
      <c r="AW244" s="101">
        <v>0</v>
      </c>
      <c r="AX244" s="101">
        <v>0</v>
      </c>
      <c r="AY244" s="101">
        <v>0</v>
      </c>
      <c r="AZ244" s="101">
        <v>0</v>
      </c>
      <c r="BA244" s="101">
        <v>0</v>
      </c>
      <c r="BB244" s="101">
        <v>0</v>
      </c>
      <c r="BC244" s="101">
        <v>0</v>
      </c>
      <c r="BD244" s="101">
        <v>0</v>
      </c>
      <c r="BE244" s="101">
        <v>0</v>
      </c>
      <c r="BF244" s="102"/>
      <c r="BG244" s="101">
        <v>0</v>
      </c>
      <c r="BH244" s="101">
        <v>0</v>
      </c>
      <c r="BI244" s="101">
        <v>0</v>
      </c>
      <c r="BJ244" s="101">
        <v>0</v>
      </c>
      <c r="BK244" s="101">
        <v>0</v>
      </c>
      <c r="BL244" s="101">
        <v>0</v>
      </c>
      <c r="BM244" s="101">
        <v>0</v>
      </c>
      <c r="BN244" s="101">
        <v>0</v>
      </c>
      <c r="BO244" s="101">
        <v>0</v>
      </c>
      <c r="BP244" s="101">
        <v>0</v>
      </c>
      <c r="BQ244" s="101">
        <v>0</v>
      </c>
      <c r="BR244" s="101">
        <v>0</v>
      </c>
      <c r="BS244" s="101">
        <v>0</v>
      </c>
      <c r="BT244" s="102"/>
      <c r="BU244" s="101">
        <v>0</v>
      </c>
      <c r="BV244" s="101">
        <v>0</v>
      </c>
      <c r="BW244" s="101">
        <v>0</v>
      </c>
      <c r="BX244" s="101">
        <v>0</v>
      </c>
      <c r="BY244" s="101">
        <v>0</v>
      </c>
      <c r="BZ244" s="101">
        <v>0</v>
      </c>
      <c r="CA244" s="101">
        <v>0</v>
      </c>
      <c r="CB244" s="101">
        <v>0</v>
      </c>
      <c r="CC244" s="101">
        <v>0</v>
      </c>
      <c r="CD244" s="101">
        <v>0</v>
      </c>
      <c r="CE244" s="101">
        <v>0</v>
      </c>
      <c r="CF244" s="101">
        <v>0</v>
      </c>
      <c r="CG244" s="101">
        <v>0</v>
      </c>
      <c r="CH244" s="102"/>
    </row>
    <row r="245" spans="1:86" ht="12" hidden="1" customHeight="1" outlineLevel="1" x14ac:dyDescent="0.3">
      <c r="A245" s="103">
        <v>191</v>
      </c>
      <c r="B245" s="2" t="s">
        <v>297</v>
      </c>
      <c r="C245" s="101">
        <v>0</v>
      </c>
      <c r="D245" s="101">
        <v>0</v>
      </c>
      <c r="E245" s="101">
        <v>0</v>
      </c>
      <c r="F245" s="101">
        <v>0</v>
      </c>
      <c r="G245" s="101">
        <v>0</v>
      </c>
      <c r="H245" s="101">
        <v>0</v>
      </c>
      <c r="I245" s="101">
        <v>0</v>
      </c>
      <c r="J245" s="101">
        <v>0</v>
      </c>
      <c r="K245" s="101">
        <v>0</v>
      </c>
      <c r="L245" s="101">
        <v>0</v>
      </c>
      <c r="M245" s="101">
        <v>0</v>
      </c>
      <c r="N245" s="101">
        <v>0</v>
      </c>
      <c r="O245" s="101">
        <v>0</v>
      </c>
      <c r="P245" s="102"/>
      <c r="Q245" s="101">
        <v>0</v>
      </c>
      <c r="R245" s="101">
        <v>0</v>
      </c>
      <c r="S245" s="101">
        <v>0</v>
      </c>
      <c r="T245" s="101">
        <v>0</v>
      </c>
      <c r="U245" s="101">
        <v>0</v>
      </c>
      <c r="V245" s="101">
        <v>0</v>
      </c>
      <c r="W245" s="101">
        <v>0</v>
      </c>
      <c r="X245" s="101">
        <v>0</v>
      </c>
      <c r="Y245" s="101">
        <v>0</v>
      </c>
      <c r="Z245" s="101">
        <v>0</v>
      </c>
      <c r="AA245" s="101">
        <v>0</v>
      </c>
      <c r="AB245" s="101">
        <v>0</v>
      </c>
      <c r="AC245" s="101">
        <v>0</v>
      </c>
      <c r="AD245" s="102"/>
      <c r="AE245" s="101">
        <v>0</v>
      </c>
      <c r="AF245" s="101">
        <v>0</v>
      </c>
      <c r="AG245" s="101">
        <v>0</v>
      </c>
      <c r="AH245" s="101">
        <v>0</v>
      </c>
      <c r="AI245" s="101">
        <v>0</v>
      </c>
      <c r="AJ245" s="101">
        <v>0</v>
      </c>
      <c r="AK245" s="101">
        <v>0</v>
      </c>
      <c r="AL245" s="101">
        <v>0</v>
      </c>
      <c r="AM245" s="101">
        <v>0</v>
      </c>
      <c r="AN245" s="101">
        <v>0</v>
      </c>
      <c r="AO245" s="101">
        <v>0</v>
      </c>
      <c r="AP245" s="101">
        <v>0</v>
      </c>
      <c r="AQ245" s="101">
        <v>0</v>
      </c>
      <c r="AR245" s="102"/>
      <c r="AS245" s="101">
        <v>0</v>
      </c>
      <c r="AT245" s="101">
        <v>0</v>
      </c>
      <c r="AU245" s="101">
        <v>0</v>
      </c>
      <c r="AV245" s="101">
        <v>0</v>
      </c>
      <c r="AW245" s="101">
        <v>0</v>
      </c>
      <c r="AX245" s="101">
        <v>0</v>
      </c>
      <c r="AY245" s="101">
        <v>0</v>
      </c>
      <c r="AZ245" s="101">
        <v>0</v>
      </c>
      <c r="BA245" s="101">
        <v>0</v>
      </c>
      <c r="BB245" s="101">
        <v>0</v>
      </c>
      <c r="BC245" s="101">
        <v>0</v>
      </c>
      <c r="BD245" s="101">
        <v>0</v>
      </c>
      <c r="BE245" s="101">
        <v>0</v>
      </c>
      <c r="BF245" s="102"/>
      <c r="BG245" s="101">
        <v>0</v>
      </c>
      <c r="BH245" s="101">
        <v>0</v>
      </c>
      <c r="BI245" s="101">
        <v>0</v>
      </c>
      <c r="BJ245" s="101">
        <v>0</v>
      </c>
      <c r="BK245" s="101">
        <v>0</v>
      </c>
      <c r="BL245" s="101">
        <v>0</v>
      </c>
      <c r="BM245" s="101">
        <v>0</v>
      </c>
      <c r="BN245" s="101">
        <v>0</v>
      </c>
      <c r="BO245" s="101">
        <v>0</v>
      </c>
      <c r="BP245" s="101">
        <v>0</v>
      </c>
      <c r="BQ245" s="101">
        <v>0</v>
      </c>
      <c r="BR245" s="101">
        <v>0</v>
      </c>
      <c r="BS245" s="101">
        <v>0</v>
      </c>
      <c r="BT245" s="102"/>
      <c r="BU245" s="101">
        <v>0</v>
      </c>
      <c r="BV245" s="101">
        <v>0</v>
      </c>
      <c r="BW245" s="101">
        <v>0</v>
      </c>
      <c r="BX245" s="101">
        <v>0</v>
      </c>
      <c r="BY245" s="101">
        <v>0</v>
      </c>
      <c r="BZ245" s="101">
        <v>0</v>
      </c>
      <c r="CA245" s="101">
        <v>0</v>
      </c>
      <c r="CB245" s="101">
        <v>0</v>
      </c>
      <c r="CC245" s="101">
        <v>0</v>
      </c>
      <c r="CD245" s="101">
        <v>0</v>
      </c>
      <c r="CE245" s="101">
        <v>0</v>
      </c>
      <c r="CF245" s="101">
        <v>0</v>
      </c>
      <c r="CG245" s="101">
        <v>0</v>
      </c>
      <c r="CH245" s="102"/>
    </row>
    <row r="246" spans="1:86" ht="12" hidden="1" customHeight="1" outlineLevel="1" x14ac:dyDescent="0.3">
      <c r="A246" s="103">
        <v>195</v>
      </c>
      <c r="B246" s="2" t="s">
        <v>298</v>
      </c>
      <c r="C246" s="101">
        <v>0</v>
      </c>
      <c r="D246" s="101">
        <v>0</v>
      </c>
      <c r="E246" s="101">
        <v>0</v>
      </c>
      <c r="F246" s="101">
        <v>0</v>
      </c>
      <c r="G246" s="101">
        <v>0</v>
      </c>
      <c r="H246" s="101">
        <v>0</v>
      </c>
      <c r="I246" s="101">
        <v>0</v>
      </c>
      <c r="J246" s="101">
        <v>0</v>
      </c>
      <c r="K246" s="101">
        <v>0</v>
      </c>
      <c r="L246" s="101">
        <v>0</v>
      </c>
      <c r="M246" s="101">
        <v>0</v>
      </c>
      <c r="N246" s="101">
        <v>0</v>
      </c>
      <c r="O246" s="101">
        <v>0</v>
      </c>
      <c r="P246" s="102"/>
      <c r="Q246" s="101">
        <v>0</v>
      </c>
      <c r="R246" s="101">
        <v>0</v>
      </c>
      <c r="S246" s="101">
        <v>0</v>
      </c>
      <c r="T246" s="101">
        <v>0</v>
      </c>
      <c r="U246" s="101">
        <v>0</v>
      </c>
      <c r="V246" s="101">
        <v>0</v>
      </c>
      <c r="W246" s="101">
        <v>0</v>
      </c>
      <c r="X246" s="101">
        <v>0</v>
      </c>
      <c r="Y246" s="101">
        <v>0</v>
      </c>
      <c r="Z246" s="101">
        <v>0</v>
      </c>
      <c r="AA246" s="101">
        <v>0</v>
      </c>
      <c r="AB246" s="101">
        <v>0</v>
      </c>
      <c r="AC246" s="101">
        <v>0</v>
      </c>
      <c r="AD246" s="102"/>
      <c r="AE246" s="101">
        <v>0</v>
      </c>
      <c r="AF246" s="101">
        <v>0</v>
      </c>
      <c r="AG246" s="101">
        <v>0</v>
      </c>
      <c r="AH246" s="101">
        <v>0</v>
      </c>
      <c r="AI246" s="101">
        <v>0</v>
      </c>
      <c r="AJ246" s="101">
        <v>0</v>
      </c>
      <c r="AK246" s="101">
        <v>0</v>
      </c>
      <c r="AL246" s="101">
        <v>0</v>
      </c>
      <c r="AM246" s="101">
        <v>0</v>
      </c>
      <c r="AN246" s="101">
        <v>0</v>
      </c>
      <c r="AO246" s="101">
        <v>0</v>
      </c>
      <c r="AP246" s="101">
        <v>0</v>
      </c>
      <c r="AQ246" s="101">
        <v>0</v>
      </c>
      <c r="AR246" s="102"/>
      <c r="AS246" s="101">
        <v>0</v>
      </c>
      <c r="AT246" s="101">
        <v>0</v>
      </c>
      <c r="AU246" s="101">
        <v>0</v>
      </c>
      <c r="AV246" s="101">
        <v>0</v>
      </c>
      <c r="AW246" s="101">
        <v>0</v>
      </c>
      <c r="AX246" s="101">
        <v>0</v>
      </c>
      <c r="AY246" s="101">
        <v>0</v>
      </c>
      <c r="AZ246" s="101">
        <v>0</v>
      </c>
      <c r="BA246" s="101">
        <v>0</v>
      </c>
      <c r="BB246" s="101">
        <v>0</v>
      </c>
      <c r="BC246" s="101">
        <v>0</v>
      </c>
      <c r="BD246" s="101">
        <v>0</v>
      </c>
      <c r="BE246" s="101">
        <v>0</v>
      </c>
      <c r="BF246" s="102"/>
      <c r="BG246" s="101">
        <v>0</v>
      </c>
      <c r="BH246" s="101">
        <v>0</v>
      </c>
      <c r="BI246" s="101">
        <v>0</v>
      </c>
      <c r="BJ246" s="101">
        <v>0</v>
      </c>
      <c r="BK246" s="101">
        <v>0</v>
      </c>
      <c r="BL246" s="101">
        <v>0</v>
      </c>
      <c r="BM246" s="101">
        <v>0</v>
      </c>
      <c r="BN246" s="101">
        <v>0</v>
      </c>
      <c r="BO246" s="101">
        <v>0</v>
      </c>
      <c r="BP246" s="101">
        <v>0</v>
      </c>
      <c r="BQ246" s="101">
        <v>0</v>
      </c>
      <c r="BR246" s="101">
        <v>0</v>
      </c>
      <c r="BS246" s="101">
        <v>0</v>
      </c>
      <c r="BT246" s="102"/>
      <c r="BU246" s="101">
        <v>0</v>
      </c>
      <c r="BV246" s="101">
        <v>0</v>
      </c>
      <c r="BW246" s="101">
        <v>0</v>
      </c>
      <c r="BX246" s="101">
        <v>0</v>
      </c>
      <c r="BY246" s="101">
        <v>0</v>
      </c>
      <c r="BZ246" s="101">
        <v>0</v>
      </c>
      <c r="CA246" s="101">
        <v>0</v>
      </c>
      <c r="CB246" s="101">
        <v>0</v>
      </c>
      <c r="CC246" s="101">
        <v>0</v>
      </c>
      <c r="CD246" s="101">
        <v>0</v>
      </c>
      <c r="CE246" s="101">
        <v>0</v>
      </c>
      <c r="CF246" s="101">
        <v>0</v>
      </c>
      <c r="CG246" s="101">
        <v>0</v>
      </c>
      <c r="CH246" s="102"/>
    </row>
    <row r="247" spans="1:86" ht="12" hidden="1" customHeight="1" outlineLevel="1" x14ac:dyDescent="0.3">
      <c r="A247" s="103">
        <v>196</v>
      </c>
      <c r="B247" s="2" t="s">
        <v>299</v>
      </c>
      <c r="C247" s="101">
        <v>0</v>
      </c>
      <c r="D247" s="101">
        <v>0</v>
      </c>
      <c r="E247" s="101">
        <v>0</v>
      </c>
      <c r="F247" s="101">
        <v>0</v>
      </c>
      <c r="G247" s="101">
        <v>0</v>
      </c>
      <c r="H247" s="101">
        <v>0</v>
      </c>
      <c r="I247" s="101">
        <v>0</v>
      </c>
      <c r="J247" s="101">
        <v>0</v>
      </c>
      <c r="K247" s="101">
        <v>0</v>
      </c>
      <c r="L247" s="101">
        <v>0</v>
      </c>
      <c r="M247" s="101">
        <v>0</v>
      </c>
      <c r="N247" s="101">
        <v>0</v>
      </c>
      <c r="O247" s="101">
        <v>0</v>
      </c>
      <c r="P247" s="102"/>
      <c r="Q247" s="101">
        <v>0</v>
      </c>
      <c r="R247" s="101">
        <v>0</v>
      </c>
      <c r="S247" s="101">
        <v>0</v>
      </c>
      <c r="T247" s="101">
        <v>0</v>
      </c>
      <c r="U247" s="101">
        <v>0</v>
      </c>
      <c r="V247" s="101">
        <v>0</v>
      </c>
      <c r="W247" s="101">
        <v>0</v>
      </c>
      <c r="X247" s="101">
        <v>0</v>
      </c>
      <c r="Y247" s="101">
        <v>0</v>
      </c>
      <c r="Z247" s="101">
        <v>0</v>
      </c>
      <c r="AA247" s="101">
        <v>0</v>
      </c>
      <c r="AB247" s="101">
        <v>0</v>
      </c>
      <c r="AC247" s="101">
        <v>0</v>
      </c>
      <c r="AD247" s="102"/>
      <c r="AE247" s="101">
        <v>0</v>
      </c>
      <c r="AF247" s="101">
        <v>0</v>
      </c>
      <c r="AG247" s="101">
        <v>0</v>
      </c>
      <c r="AH247" s="101">
        <v>0</v>
      </c>
      <c r="AI247" s="101">
        <v>0</v>
      </c>
      <c r="AJ247" s="101">
        <v>0</v>
      </c>
      <c r="AK247" s="101">
        <v>0</v>
      </c>
      <c r="AL247" s="101">
        <v>0</v>
      </c>
      <c r="AM247" s="101">
        <v>0</v>
      </c>
      <c r="AN247" s="101">
        <v>0</v>
      </c>
      <c r="AO247" s="101">
        <v>0</v>
      </c>
      <c r="AP247" s="101">
        <v>0</v>
      </c>
      <c r="AQ247" s="101">
        <v>0</v>
      </c>
      <c r="AR247" s="102"/>
      <c r="AS247" s="101">
        <v>0</v>
      </c>
      <c r="AT247" s="101">
        <v>0</v>
      </c>
      <c r="AU247" s="101">
        <v>0</v>
      </c>
      <c r="AV247" s="101">
        <v>0</v>
      </c>
      <c r="AW247" s="101">
        <v>0</v>
      </c>
      <c r="AX247" s="101">
        <v>0</v>
      </c>
      <c r="AY247" s="101">
        <v>0</v>
      </c>
      <c r="AZ247" s="101">
        <v>0</v>
      </c>
      <c r="BA247" s="101">
        <v>0</v>
      </c>
      <c r="BB247" s="101">
        <v>0</v>
      </c>
      <c r="BC247" s="101">
        <v>0</v>
      </c>
      <c r="BD247" s="101">
        <v>0</v>
      </c>
      <c r="BE247" s="101">
        <v>0</v>
      </c>
      <c r="BF247" s="102"/>
      <c r="BG247" s="101">
        <v>0</v>
      </c>
      <c r="BH247" s="101">
        <v>0</v>
      </c>
      <c r="BI247" s="101">
        <v>0</v>
      </c>
      <c r="BJ247" s="101">
        <v>0</v>
      </c>
      <c r="BK247" s="101">
        <v>0</v>
      </c>
      <c r="BL247" s="101">
        <v>0</v>
      </c>
      <c r="BM247" s="101">
        <v>0</v>
      </c>
      <c r="BN247" s="101">
        <v>0</v>
      </c>
      <c r="BO247" s="101">
        <v>0</v>
      </c>
      <c r="BP247" s="101">
        <v>0</v>
      </c>
      <c r="BQ247" s="101">
        <v>0</v>
      </c>
      <c r="BR247" s="101">
        <v>0</v>
      </c>
      <c r="BS247" s="101">
        <v>0</v>
      </c>
      <c r="BT247" s="102"/>
      <c r="BU247" s="101">
        <v>0</v>
      </c>
      <c r="BV247" s="101">
        <v>0</v>
      </c>
      <c r="BW247" s="101">
        <v>0</v>
      </c>
      <c r="BX247" s="101">
        <v>0</v>
      </c>
      <c r="BY247" s="101">
        <v>0</v>
      </c>
      <c r="BZ247" s="101">
        <v>0</v>
      </c>
      <c r="CA247" s="101">
        <v>0</v>
      </c>
      <c r="CB247" s="101">
        <v>0</v>
      </c>
      <c r="CC247" s="101">
        <v>0</v>
      </c>
      <c r="CD247" s="101">
        <v>0</v>
      </c>
      <c r="CE247" s="101">
        <v>0</v>
      </c>
      <c r="CF247" s="101">
        <v>0</v>
      </c>
      <c r="CG247" s="101">
        <v>0</v>
      </c>
      <c r="CH247" s="102"/>
    </row>
    <row r="248" spans="1:86" ht="12" hidden="1" customHeight="1" outlineLevel="1" x14ac:dyDescent="0.3">
      <c r="A248" s="103">
        <v>198</v>
      </c>
      <c r="B248" s="2" t="s">
        <v>300</v>
      </c>
      <c r="C248" s="101">
        <v>0</v>
      </c>
      <c r="D248" s="101">
        <v>0</v>
      </c>
      <c r="E248" s="101">
        <v>0</v>
      </c>
      <c r="F248" s="101">
        <v>0</v>
      </c>
      <c r="G248" s="101">
        <v>0</v>
      </c>
      <c r="H248" s="101">
        <v>0</v>
      </c>
      <c r="I248" s="101">
        <v>0</v>
      </c>
      <c r="J248" s="101">
        <v>0</v>
      </c>
      <c r="K248" s="101">
        <v>0</v>
      </c>
      <c r="L248" s="101">
        <v>0</v>
      </c>
      <c r="M248" s="101">
        <v>0</v>
      </c>
      <c r="N248" s="101">
        <v>0</v>
      </c>
      <c r="O248" s="101">
        <v>0</v>
      </c>
      <c r="P248" s="102"/>
      <c r="Q248" s="101">
        <v>0</v>
      </c>
      <c r="R248" s="101">
        <v>0</v>
      </c>
      <c r="S248" s="101">
        <v>0</v>
      </c>
      <c r="T248" s="101">
        <v>0</v>
      </c>
      <c r="U248" s="101">
        <v>0</v>
      </c>
      <c r="V248" s="101">
        <v>0</v>
      </c>
      <c r="W248" s="101">
        <v>0</v>
      </c>
      <c r="X248" s="101">
        <v>0</v>
      </c>
      <c r="Y248" s="101">
        <v>0</v>
      </c>
      <c r="Z248" s="101">
        <v>0</v>
      </c>
      <c r="AA248" s="101">
        <v>0</v>
      </c>
      <c r="AB248" s="101">
        <v>0</v>
      </c>
      <c r="AC248" s="101">
        <v>0</v>
      </c>
      <c r="AD248" s="102"/>
      <c r="AE248" s="101">
        <v>0</v>
      </c>
      <c r="AF248" s="101">
        <v>0</v>
      </c>
      <c r="AG248" s="101">
        <v>0</v>
      </c>
      <c r="AH248" s="101">
        <v>0</v>
      </c>
      <c r="AI248" s="101">
        <v>0</v>
      </c>
      <c r="AJ248" s="101">
        <v>0</v>
      </c>
      <c r="AK248" s="101">
        <v>0</v>
      </c>
      <c r="AL248" s="101">
        <v>0</v>
      </c>
      <c r="AM248" s="101">
        <v>0</v>
      </c>
      <c r="AN248" s="101">
        <v>0</v>
      </c>
      <c r="AO248" s="101">
        <v>0</v>
      </c>
      <c r="AP248" s="101">
        <v>0</v>
      </c>
      <c r="AQ248" s="101">
        <v>0</v>
      </c>
      <c r="AR248" s="102"/>
      <c r="AS248" s="101">
        <v>0</v>
      </c>
      <c r="AT248" s="101">
        <v>0</v>
      </c>
      <c r="AU248" s="101">
        <v>0</v>
      </c>
      <c r="AV248" s="101">
        <v>0</v>
      </c>
      <c r="AW248" s="101">
        <v>0</v>
      </c>
      <c r="AX248" s="101">
        <v>0</v>
      </c>
      <c r="AY248" s="101">
        <v>0</v>
      </c>
      <c r="AZ248" s="101">
        <v>0</v>
      </c>
      <c r="BA248" s="101">
        <v>0</v>
      </c>
      <c r="BB248" s="101">
        <v>0</v>
      </c>
      <c r="BC248" s="101">
        <v>0</v>
      </c>
      <c r="BD248" s="101">
        <v>0</v>
      </c>
      <c r="BE248" s="101">
        <v>0</v>
      </c>
      <c r="BF248" s="102"/>
      <c r="BG248" s="101">
        <v>0</v>
      </c>
      <c r="BH248" s="101">
        <v>0</v>
      </c>
      <c r="BI248" s="101">
        <v>0</v>
      </c>
      <c r="BJ248" s="101">
        <v>0</v>
      </c>
      <c r="BK248" s="101">
        <v>0</v>
      </c>
      <c r="BL248" s="101">
        <v>0</v>
      </c>
      <c r="BM248" s="101">
        <v>0</v>
      </c>
      <c r="BN248" s="101">
        <v>0</v>
      </c>
      <c r="BO248" s="101">
        <v>0</v>
      </c>
      <c r="BP248" s="101">
        <v>0</v>
      </c>
      <c r="BQ248" s="101">
        <v>0</v>
      </c>
      <c r="BR248" s="101">
        <v>0</v>
      </c>
      <c r="BS248" s="101">
        <v>0</v>
      </c>
      <c r="BT248" s="102"/>
      <c r="BU248" s="101">
        <v>0</v>
      </c>
      <c r="BV248" s="101">
        <v>0</v>
      </c>
      <c r="BW248" s="101">
        <v>0</v>
      </c>
      <c r="BX248" s="101">
        <v>0</v>
      </c>
      <c r="BY248" s="101">
        <v>0</v>
      </c>
      <c r="BZ248" s="101">
        <v>0</v>
      </c>
      <c r="CA248" s="101">
        <v>0</v>
      </c>
      <c r="CB248" s="101">
        <v>0</v>
      </c>
      <c r="CC248" s="101">
        <v>0</v>
      </c>
      <c r="CD248" s="101">
        <v>0</v>
      </c>
      <c r="CE248" s="101">
        <v>0</v>
      </c>
      <c r="CF248" s="101">
        <v>0</v>
      </c>
      <c r="CG248" s="101">
        <v>0</v>
      </c>
      <c r="CH248" s="102"/>
    </row>
    <row r="249" spans="1:86" ht="12" hidden="1" customHeight="1" outlineLevel="1" x14ac:dyDescent="0.3">
      <c r="A249" s="103">
        <v>199</v>
      </c>
      <c r="B249" s="2" t="s">
        <v>301</v>
      </c>
      <c r="C249" s="101">
        <v>0</v>
      </c>
      <c r="D249" s="101">
        <v>0</v>
      </c>
      <c r="E249" s="101">
        <v>0</v>
      </c>
      <c r="F249" s="101">
        <v>0</v>
      </c>
      <c r="G249" s="101">
        <v>0</v>
      </c>
      <c r="H249" s="101">
        <v>0</v>
      </c>
      <c r="I249" s="101">
        <v>0</v>
      </c>
      <c r="J249" s="101">
        <v>0</v>
      </c>
      <c r="K249" s="101">
        <v>0</v>
      </c>
      <c r="L249" s="101">
        <v>0</v>
      </c>
      <c r="M249" s="101">
        <v>0</v>
      </c>
      <c r="N249" s="101">
        <v>0</v>
      </c>
      <c r="O249" s="101">
        <v>0</v>
      </c>
      <c r="P249" s="102"/>
      <c r="Q249" s="101">
        <v>0</v>
      </c>
      <c r="R249" s="101">
        <v>0</v>
      </c>
      <c r="S249" s="101">
        <v>0</v>
      </c>
      <c r="T249" s="101">
        <v>0</v>
      </c>
      <c r="U249" s="101">
        <v>0</v>
      </c>
      <c r="V249" s="101">
        <v>0</v>
      </c>
      <c r="W249" s="101">
        <v>0</v>
      </c>
      <c r="X249" s="101">
        <v>0</v>
      </c>
      <c r="Y249" s="101">
        <v>0</v>
      </c>
      <c r="Z249" s="101">
        <v>0</v>
      </c>
      <c r="AA249" s="101">
        <v>0</v>
      </c>
      <c r="AB249" s="101">
        <v>0</v>
      </c>
      <c r="AC249" s="101">
        <v>0</v>
      </c>
      <c r="AD249" s="102"/>
      <c r="AE249" s="101">
        <v>0</v>
      </c>
      <c r="AF249" s="101">
        <v>0</v>
      </c>
      <c r="AG249" s="101">
        <v>0</v>
      </c>
      <c r="AH249" s="101">
        <v>0</v>
      </c>
      <c r="AI249" s="101">
        <v>0</v>
      </c>
      <c r="AJ249" s="101">
        <v>0</v>
      </c>
      <c r="AK249" s="101">
        <v>0</v>
      </c>
      <c r="AL249" s="101">
        <v>0</v>
      </c>
      <c r="AM249" s="101">
        <v>0</v>
      </c>
      <c r="AN249" s="101">
        <v>0</v>
      </c>
      <c r="AO249" s="101">
        <v>0</v>
      </c>
      <c r="AP249" s="101">
        <v>0</v>
      </c>
      <c r="AQ249" s="101">
        <v>0</v>
      </c>
      <c r="AR249" s="102"/>
      <c r="AS249" s="101">
        <v>0</v>
      </c>
      <c r="AT249" s="101">
        <v>0</v>
      </c>
      <c r="AU249" s="101">
        <v>0</v>
      </c>
      <c r="AV249" s="101">
        <v>0</v>
      </c>
      <c r="AW249" s="101">
        <v>0</v>
      </c>
      <c r="AX249" s="101">
        <v>0</v>
      </c>
      <c r="AY249" s="101">
        <v>0</v>
      </c>
      <c r="AZ249" s="101">
        <v>0</v>
      </c>
      <c r="BA249" s="101">
        <v>0</v>
      </c>
      <c r="BB249" s="101">
        <v>0</v>
      </c>
      <c r="BC249" s="101">
        <v>0</v>
      </c>
      <c r="BD249" s="101">
        <v>0</v>
      </c>
      <c r="BE249" s="101">
        <v>0</v>
      </c>
      <c r="BF249" s="102"/>
      <c r="BG249" s="101">
        <v>0</v>
      </c>
      <c r="BH249" s="101">
        <v>0</v>
      </c>
      <c r="BI249" s="101">
        <v>0</v>
      </c>
      <c r="BJ249" s="101">
        <v>0</v>
      </c>
      <c r="BK249" s="101">
        <v>0</v>
      </c>
      <c r="BL249" s="101">
        <v>0</v>
      </c>
      <c r="BM249" s="101">
        <v>0</v>
      </c>
      <c r="BN249" s="101">
        <v>0</v>
      </c>
      <c r="BO249" s="101">
        <v>0</v>
      </c>
      <c r="BP249" s="101">
        <v>0</v>
      </c>
      <c r="BQ249" s="101">
        <v>0</v>
      </c>
      <c r="BR249" s="101">
        <v>0</v>
      </c>
      <c r="BS249" s="101">
        <v>0</v>
      </c>
      <c r="BT249" s="102"/>
      <c r="BU249" s="101">
        <v>0</v>
      </c>
      <c r="BV249" s="101">
        <v>0</v>
      </c>
      <c r="BW249" s="101">
        <v>0</v>
      </c>
      <c r="BX249" s="101">
        <v>0</v>
      </c>
      <c r="BY249" s="101">
        <v>0</v>
      </c>
      <c r="BZ249" s="101">
        <v>0</v>
      </c>
      <c r="CA249" s="101">
        <v>0</v>
      </c>
      <c r="CB249" s="101">
        <v>0</v>
      </c>
      <c r="CC249" s="101">
        <v>0</v>
      </c>
      <c r="CD249" s="101">
        <v>0</v>
      </c>
      <c r="CE249" s="101">
        <v>0</v>
      </c>
      <c r="CF249" s="101">
        <v>0</v>
      </c>
      <c r="CG249" s="101">
        <v>0</v>
      </c>
      <c r="CH249" s="102"/>
    </row>
    <row r="250" spans="1:86" ht="12" hidden="1" customHeight="1" outlineLevel="1" x14ac:dyDescent="0.3">
      <c r="A250" s="103"/>
      <c r="B250" s="2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2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2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2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2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2"/>
      <c r="BU250" s="101"/>
      <c r="BV250" s="101"/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2"/>
    </row>
    <row r="251" spans="1:86" ht="12" customHeight="1" collapsed="1" x14ac:dyDescent="0.3">
      <c r="A251" s="74"/>
      <c r="B251" s="2" t="s">
        <v>26</v>
      </c>
      <c r="C251" s="101">
        <f t="shared" ref="C251:O251" si="72">SUM(C195:C250)</f>
        <v>179670.9199999987</v>
      </c>
      <c r="D251" s="101">
        <f t="shared" si="72"/>
        <v>186541.28000000099</v>
      </c>
      <c r="E251" s="101">
        <f t="shared" si="72"/>
        <v>191851.2800000002</v>
      </c>
      <c r="F251" s="101">
        <f t="shared" si="72"/>
        <v>190541.28</v>
      </c>
      <c r="G251" s="101">
        <f t="shared" si="72"/>
        <v>198041.27999999831</v>
      </c>
      <c r="H251" s="101">
        <f t="shared" si="72"/>
        <v>196427.0300000002</v>
      </c>
      <c r="I251" s="101">
        <f t="shared" si="72"/>
        <v>187329.61999999997</v>
      </c>
      <c r="J251" s="101">
        <f t="shared" si="72"/>
        <v>182854.61999999997</v>
      </c>
      <c r="K251" s="101">
        <f t="shared" si="72"/>
        <v>179148.5100000001</v>
      </c>
      <c r="L251" s="101">
        <f t="shared" si="72"/>
        <v>183663.35</v>
      </c>
      <c r="M251" s="101">
        <f t="shared" si="72"/>
        <v>232501.35</v>
      </c>
      <c r="N251" s="101">
        <f t="shared" si="72"/>
        <v>197586.1275268819</v>
      </c>
      <c r="O251" s="101">
        <f t="shared" si="72"/>
        <v>2306156.6475268812</v>
      </c>
      <c r="P251" s="102">
        <f>O251-SUM(C251:N251)</f>
        <v>0</v>
      </c>
      <c r="Q251" s="101">
        <f t="shared" ref="Q251:AC251" si="73">SUM(Q195:Q250)</f>
        <v>208244.40395833331</v>
      </c>
      <c r="R251" s="101">
        <f t="shared" si="73"/>
        <v>208244.40395833331</v>
      </c>
      <c r="S251" s="101">
        <f t="shared" si="73"/>
        <v>208244.40395833331</v>
      </c>
      <c r="T251" s="101">
        <f t="shared" si="73"/>
        <v>208244.40395833331</v>
      </c>
      <c r="U251" s="101">
        <f t="shared" si="73"/>
        <v>222384.40395833331</v>
      </c>
      <c r="V251" s="101">
        <f t="shared" si="73"/>
        <v>215011.40395833331</v>
      </c>
      <c r="W251" s="101">
        <f t="shared" si="73"/>
        <v>208244.40395833331</v>
      </c>
      <c r="X251" s="101">
        <f t="shared" si="73"/>
        <v>208244.40395833331</v>
      </c>
      <c r="Y251" s="101">
        <f t="shared" si="73"/>
        <v>208244.40395833331</v>
      </c>
      <c r="Z251" s="101">
        <f t="shared" si="73"/>
        <v>208244.40395833331</v>
      </c>
      <c r="AA251" s="101">
        <f t="shared" si="73"/>
        <v>208244.40395833331</v>
      </c>
      <c r="AB251" s="101">
        <f t="shared" si="73"/>
        <v>276116.40395833331</v>
      </c>
      <c r="AC251" s="101">
        <f t="shared" si="73"/>
        <v>2587711.8475000001</v>
      </c>
      <c r="AD251" s="102">
        <f>AC251-SUM(Q251:AB251)</f>
        <v>0</v>
      </c>
      <c r="AE251" s="101">
        <f t="shared" ref="AE251:AQ251" si="74">SUM(AE195:AE250)</f>
        <v>214491.73607708333</v>
      </c>
      <c r="AF251" s="101">
        <f t="shared" si="74"/>
        <v>214491.73607708333</v>
      </c>
      <c r="AG251" s="101">
        <f t="shared" si="74"/>
        <v>214491.73607708333</v>
      </c>
      <c r="AH251" s="101">
        <f t="shared" si="74"/>
        <v>214491.73607708333</v>
      </c>
      <c r="AI251" s="101">
        <f t="shared" si="74"/>
        <v>229055.93607708332</v>
      </c>
      <c r="AJ251" s="101">
        <f t="shared" si="74"/>
        <v>221461.74607708331</v>
      </c>
      <c r="AK251" s="101">
        <f t="shared" si="74"/>
        <v>214491.73607708333</v>
      </c>
      <c r="AL251" s="101">
        <f t="shared" si="74"/>
        <v>214491.73607708333</v>
      </c>
      <c r="AM251" s="101">
        <f t="shared" si="74"/>
        <v>214491.73607708333</v>
      </c>
      <c r="AN251" s="101">
        <f t="shared" si="74"/>
        <v>214491.73607708333</v>
      </c>
      <c r="AO251" s="101">
        <f t="shared" si="74"/>
        <v>214491.73607708333</v>
      </c>
      <c r="AP251" s="101">
        <f t="shared" si="74"/>
        <v>284399.89607708337</v>
      </c>
      <c r="AQ251" s="101">
        <f t="shared" si="74"/>
        <v>2665343.2029249999</v>
      </c>
      <c r="AR251" s="102">
        <f>AQ251-SUM(AE251:AP251)</f>
        <v>0</v>
      </c>
      <c r="AS251" s="101">
        <f t="shared" ref="AS251:BE251" si="75">SUM(AS195:AS250)</f>
        <v>220926.48815939587</v>
      </c>
      <c r="AT251" s="101">
        <f t="shared" si="75"/>
        <v>220926.48815939587</v>
      </c>
      <c r="AU251" s="101">
        <f t="shared" si="75"/>
        <v>220926.48815939587</v>
      </c>
      <c r="AV251" s="101">
        <f t="shared" si="75"/>
        <v>220926.48815939587</v>
      </c>
      <c r="AW251" s="101">
        <f t="shared" si="75"/>
        <v>235927.61415939586</v>
      </c>
      <c r="AX251" s="101">
        <f t="shared" si="75"/>
        <v>228105.59845939587</v>
      </c>
      <c r="AY251" s="101">
        <f t="shared" si="75"/>
        <v>220926.48815939587</v>
      </c>
      <c r="AZ251" s="101">
        <f t="shared" si="75"/>
        <v>220926.48815939587</v>
      </c>
      <c r="BA251" s="101">
        <f t="shared" si="75"/>
        <v>220926.48815939587</v>
      </c>
      <c r="BB251" s="101">
        <f t="shared" si="75"/>
        <v>220926.48815939587</v>
      </c>
      <c r="BC251" s="101">
        <f t="shared" si="75"/>
        <v>220926.48815939587</v>
      </c>
      <c r="BD251" s="101">
        <f t="shared" si="75"/>
        <v>292931.89295939589</v>
      </c>
      <c r="BE251" s="101">
        <f t="shared" si="75"/>
        <v>2745303.4990127501</v>
      </c>
      <c r="BF251" s="102">
        <f>BE251-SUM(AS251:BD251)</f>
        <v>0</v>
      </c>
      <c r="BG251" s="101">
        <f t="shared" ref="BG251:BS251" si="76">SUM(BG195:BG250)</f>
        <v>227554.28280417772</v>
      </c>
      <c r="BH251" s="101">
        <f t="shared" si="76"/>
        <v>227554.28280417772</v>
      </c>
      <c r="BI251" s="101">
        <f t="shared" si="76"/>
        <v>227554.28280417772</v>
      </c>
      <c r="BJ251" s="101">
        <f t="shared" si="76"/>
        <v>227554.28280417772</v>
      </c>
      <c r="BK251" s="101">
        <f t="shared" si="76"/>
        <v>243005.44258417771</v>
      </c>
      <c r="BL251" s="101">
        <f t="shared" si="76"/>
        <v>234948.76641317771</v>
      </c>
      <c r="BM251" s="101">
        <f t="shared" si="76"/>
        <v>227554.28280417772</v>
      </c>
      <c r="BN251" s="101">
        <f t="shared" si="76"/>
        <v>227554.28280417772</v>
      </c>
      <c r="BO251" s="101">
        <f t="shared" si="76"/>
        <v>227554.28280417772</v>
      </c>
      <c r="BP251" s="101">
        <f t="shared" si="76"/>
        <v>227554.28280417772</v>
      </c>
      <c r="BQ251" s="101">
        <f t="shared" si="76"/>
        <v>227554.28280417772</v>
      </c>
      <c r="BR251" s="101">
        <f t="shared" si="76"/>
        <v>301719.84974817769</v>
      </c>
      <c r="BS251" s="101">
        <f t="shared" si="76"/>
        <v>2827662.6039831317</v>
      </c>
      <c r="BT251" s="102">
        <f>BS251-SUM(BG251:BR251)</f>
        <v>0</v>
      </c>
      <c r="BU251" s="101">
        <f t="shared" ref="BU251:CG251" si="77">SUM(BU195:BU250)</f>
        <v>234380.91128830353</v>
      </c>
      <c r="BV251" s="101">
        <f t="shared" si="77"/>
        <v>234380.91128830353</v>
      </c>
      <c r="BW251" s="101">
        <f t="shared" si="77"/>
        <v>234380.91128830353</v>
      </c>
      <c r="BX251" s="101">
        <f t="shared" si="77"/>
        <v>234380.91128830353</v>
      </c>
      <c r="BY251" s="101">
        <f t="shared" si="77"/>
        <v>250295.60586170349</v>
      </c>
      <c r="BZ251" s="101">
        <f t="shared" si="77"/>
        <v>241997.22940557348</v>
      </c>
      <c r="CA251" s="101">
        <f t="shared" si="77"/>
        <v>234380.91128830353</v>
      </c>
      <c r="CB251" s="101">
        <f t="shared" si="77"/>
        <v>234380.91128830353</v>
      </c>
      <c r="CC251" s="101">
        <f t="shared" si="77"/>
        <v>234380.91128830353</v>
      </c>
      <c r="CD251" s="101">
        <f t="shared" si="77"/>
        <v>234380.91128830353</v>
      </c>
      <c r="CE251" s="101">
        <f t="shared" si="77"/>
        <v>234380.91128830353</v>
      </c>
      <c r="CF251" s="101">
        <f t="shared" si="77"/>
        <v>310771.44524062349</v>
      </c>
      <c r="CG251" s="101">
        <f t="shared" si="77"/>
        <v>2912492.4821026265</v>
      </c>
      <c r="CH251" s="102">
        <f>CG251-SUM(BU251:CF251)</f>
        <v>-5.1222741603851318E-9</v>
      </c>
    </row>
    <row r="252" spans="1:86" ht="12" hidden="1" customHeight="1" outlineLevel="1" x14ac:dyDescent="0.3">
      <c r="A252" s="74"/>
      <c r="B252" s="40" t="s">
        <v>74</v>
      </c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2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2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2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2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2"/>
      <c r="BU252" s="101"/>
      <c r="BV252" s="101"/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2"/>
    </row>
    <row r="253" spans="1:86" ht="12" hidden="1" customHeight="1" outlineLevel="1" x14ac:dyDescent="0.3">
      <c r="A253" s="74" t="s">
        <v>27</v>
      </c>
      <c r="B253" s="2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2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2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2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2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2"/>
      <c r="BU253" s="101"/>
      <c r="BV253" s="101"/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2"/>
    </row>
    <row r="254" spans="1:86" ht="12" hidden="1" customHeight="1" outlineLevel="1" x14ac:dyDescent="0.3">
      <c r="A254" s="103" t="s">
        <v>74</v>
      </c>
      <c r="B254" s="2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2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2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2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2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2"/>
      <c r="BU254" s="101"/>
      <c r="BV254" s="101"/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2"/>
    </row>
    <row r="255" spans="1:86" ht="12" hidden="1" customHeight="1" outlineLevel="1" x14ac:dyDescent="0.3">
      <c r="A255" s="103">
        <v>200</v>
      </c>
      <c r="B255" s="2" t="s">
        <v>303</v>
      </c>
      <c r="C255" s="101">
        <v>0</v>
      </c>
      <c r="D255" s="101">
        <v>0</v>
      </c>
      <c r="E255" s="101">
        <v>0</v>
      </c>
      <c r="F255" s="101">
        <v>0</v>
      </c>
      <c r="G255" s="101">
        <v>0</v>
      </c>
      <c r="H255" s="101">
        <v>0</v>
      </c>
      <c r="I255" s="101">
        <v>0</v>
      </c>
      <c r="J255" s="101">
        <v>0</v>
      </c>
      <c r="K255" s="101">
        <v>0</v>
      </c>
      <c r="L255" s="101">
        <v>0</v>
      </c>
      <c r="M255" s="101">
        <v>0</v>
      </c>
      <c r="N255" s="101">
        <v>0</v>
      </c>
      <c r="O255" s="101"/>
      <c r="P255" s="102"/>
      <c r="Q255" s="101">
        <v>0</v>
      </c>
      <c r="R255" s="101">
        <v>0</v>
      </c>
      <c r="S255" s="101">
        <v>0</v>
      </c>
      <c r="T255" s="101">
        <v>0</v>
      </c>
      <c r="U255" s="101">
        <v>0</v>
      </c>
      <c r="V255" s="101">
        <v>0</v>
      </c>
      <c r="W255" s="101">
        <v>0</v>
      </c>
      <c r="X255" s="101">
        <v>0</v>
      </c>
      <c r="Y255" s="101">
        <v>0</v>
      </c>
      <c r="Z255" s="101">
        <v>0</v>
      </c>
      <c r="AA255" s="101">
        <v>0</v>
      </c>
      <c r="AB255" s="101">
        <v>0</v>
      </c>
      <c r="AC255" s="101"/>
      <c r="AD255" s="102"/>
      <c r="AE255" s="101">
        <v>0</v>
      </c>
      <c r="AF255" s="101">
        <v>0</v>
      </c>
      <c r="AG255" s="101">
        <v>0</v>
      </c>
      <c r="AH255" s="101">
        <v>0</v>
      </c>
      <c r="AI255" s="101">
        <v>0</v>
      </c>
      <c r="AJ255" s="101">
        <v>0</v>
      </c>
      <c r="AK255" s="101">
        <v>0</v>
      </c>
      <c r="AL255" s="101">
        <v>0</v>
      </c>
      <c r="AM255" s="101">
        <v>0</v>
      </c>
      <c r="AN255" s="101">
        <v>0</v>
      </c>
      <c r="AO255" s="101">
        <v>0</v>
      </c>
      <c r="AP255" s="101">
        <v>0</v>
      </c>
      <c r="AQ255" s="101"/>
      <c r="AR255" s="102"/>
      <c r="AS255" s="101">
        <v>0</v>
      </c>
      <c r="AT255" s="101">
        <v>0</v>
      </c>
      <c r="AU255" s="101">
        <v>0</v>
      </c>
      <c r="AV255" s="101">
        <v>0</v>
      </c>
      <c r="AW255" s="101">
        <v>0</v>
      </c>
      <c r="AX255" s="101">
        <v>0</v>
      </c>
      <c r="AY255" s="101">
        <v>0</v>
      </c>
      <c r="AZ255" s="101">
        <v>0</v>
      </c>
      <c r="BA255" s="101">
        <v>0</v>
      </c>
      <c r="BB255" s="101">
        <v>0</v>
      </c>
      <c r="BC255" s="101">
        <v>0</v>
      </c>
      <c r="BD255" s="101">
        <v>0</v>
      </c>
      <c r="BE255" s="101"/>
      <c r="BF255" s="102"/>
      <c r="BG255" s="101">
        <v>0</v>
      </c>
      <c r="BH255" s="101">
        <v>0</v>
      </c>
      <c r="BI255" s="101">
        <v>0</v>
      </c>
      <c r="BJ255" s="101">
        <v>0</v>
      </c>
      <c r="BK255" s="101">
        <v>0</v>
      </c>
      <c r="BL255" s="101">
        <v>0</v>
      </c>
      <c r="BM255" s="101">
        <v>0</v>
      </c>
      <c r="BN255" s="101">
        <v>0</v>
      </c>
      <c r="BO255" s="101">
        <v>0</v>
      </c>
      <c r="BP255" s="101">
        <v>0</v>
      </c>
      <c r="BQ255" s="101">
        <v>0</v>
      </c>
      <c r="BR255" s="101">
        <v>0</v>
      </c>
      <c r="BS255" s="101"/>
      <c r="BT255" s="102"/>
      <c r="BU255" s="101">
        <v>0</v>
      </c>
      <c r="BV255" s="101">
        <v>0</v>
      </c>
      <c r="BW255" s="101">
        <v>0</v>
      </c>
      <c r="BX255" s="101">
        <v>0</v>
      </c>
      <c r="BY255" s="101">
        <v>0</v>
      </c>
      <c r="BZ255" s="101">
        <v>0</v>
      </c>
      <c r="CA255" s="101">
        <v>0</v>
      </c>
      <c r="CB255" s="101">
        <v>0</v>
      </c>
      <c r="CC255" s="101">
        <v>0</v>
      </c>
      <c r="CD255" s="101">
        <v>0</v>
      </c>
      <c r="CE255" s="101">
        <v>0</v>
      </c>
      <c r="CF255" s="101">
        <v>0</v>
      </c>
      <c r="CG255" s="101"/>
      <c r="CH255" s="102"/>
    </row>
    <row r="256" spans="1:86" ht="12" hidden="1" customHeight="1" outlineLevel="1" x14ac:dyDescent="0.3">
      <c r="A256" s="103">
        <v>201</v>
      </c>
      <c r="B256" s="2" t="s">
        <v>304</v>
      </c>
      <c r="C256" s="101">
        <v>11139.6</v>
      </c>
      <c r="D256" s="101">
        <v>11565.5600000001</v>
      </c>
      <c r="E256" s="101">
        <v>11894.78</v>
      </c>
      <c r="F256" s="101">
        <v>11202.0799999999</v>
      </c>
      <c r="G256" s="101">
        <v>11667.08</v>
      </c>
      <c r="H256" s="101">
        <v>11691.4099999999</v>
      </c>
      <c r="I256" s="101">
        <v>11044.4299999999</v>
      </c>
      <c r="J256" s="101">
        <v>10766.719999999899</v>
      </c>
      <c r="K256" s="101">
        <v>10545.359999999901</v>
      </c>
      <c r="L256" s="101">
        <v>10833.18</v>
      </c>
      <c r="M256" s="101">
        <v>13831.88</v>
      </c>
      <c r="N256" s="101">
        <v>16799.6321466671</v>
      </c>
      <c r="O256" s="101">
        <v>142981.71214666701</v>
      </c>
      <c r="P256" s="102"/>
      <c r="Q256" s="101">
        <v>12911.1530454167</v>
      </c>
      <c r="R256" s="101">
        <v>12911.1530454167</v>
      </c>
      <c r="S256" s="101">
        <v>12911.1530454167</v>
      </c>
      <c r="T256" s="101">
        <v>12911.1530454167</v>
      </c>
      <c r="U256" s="101">
        <v>13787.833045416701</v>
      </c>
      <c r="V256" s="101">
        <v>13330.707045416701</v>
      </c>
      <c r="W256" s="101">
        <v>12911.1530454167</v>
      </c>
      <c r="X256" s="101">
        <v>12911.1530454167</v>
      </c>
      <c r="Y256" s="101">
        <v>12911.1530454167</v>
      </c>
      <c r="Z256" s="101">
        <v>12911.1530454167</v>
      </c>
      <c r="AA256" s="101">
        <v>12911.1530454167</v>
      </c>
      <c r="AB256" s="101">
        <v>17119.217045416699</v>
      </c>
      <c r="AC256" s="101">
        <v>160438.13454500001</v>
      </c>
      <c r="AD256" s="102"/>
      <c r="AE256" s="101">
        <v>13298.4876367792</v>
      </c>
      <c r="AF256" s="101">
        <v>13298.4876367792</v>
      </c>
      <c r="AG256" s="101">
        <v>13298.4876367792</v>
      </c>
      <c r="AH256" s="101">
        <v>13298.4876367792</v>
      </c>
      <c r="AI256" s="101">
        <v>14201.468036779201</v>
      </c>
      <c r="AJ256" s="101">
        <v>13730.6282567792</v>
      </c>
      <c r="AK256" s="101">
        <v>13298.4876367792</v>
      </c>
      <c r="AL256" s="101">
        <v>13298.4876367792</v>
      </c>
      <c r="AM256" s="101">
        <v>13298.4876367792</v>
      </c>
      <c r="AN256" s="101">
        <v>13298.4876367792</v>
      </c>
      <c r="AO256" s="101">
        <v>13298.4876367792</v>
      </c>
      <c r="AP256" s="101">
        <v>17632.793556779201</v>
      </c>
      <c r="AQ256" s="101">
        <v>165251.27858134999</v>
      </c>
      <c r="AR256" s="102"/>
      <c r="AS256" s="101">
        <v>13697.442265882501</v>
      </c>
      <c r="AT256" s="101">
        <v>13697.442265882501</v>
      </c>
      <c r="AU256" s="101">
        <v>13697.442265882501</v>
      </c>
      <c r="AV256" s="101">
        <v>13697.442265882501</v>
      </c>
      <c r="AW256" s="101">
        <v>14627.5120778825</v>
      </c>
      <c r="AX256" s="101">
        <v>14142.547104482501</v>
      </c>
      <c r="AY256" s="101">
        <v>13697.442265882501</v>
      </c>
      <c r="AZ256" s="101">
        <v>13697.442265882501</v>
      </c>
      <c r="BA256" s="101">
        <v>13697.442265882501</v>
      </c>
      <c r="BB256" s="101">
        <v>13697.442265882501</v>
      </c>
      <c r="BC256" s="101">
        <v>13697.442265882501</v>
      </c>
      <c r="BD256" s="101">
        <v>18161.777363482499</v>
      </c>
      <c r="BE256" s="101">
        <v>170208.81693879099</v>
      </c>
      <c r="BF256" s="102"/>
      <c r="BG256" s="101">
        <v>14108.365533859</v>
      </c>
      <c r="BH256" s="101">
        <v>14108.365533859</v>
      </c>
      <c r="BI256" s="101">
        <v>14108.365533859</v>
      </c>
      <c r="BJ256" s="101">
        <v>14108.365533859</v>
      </c>
      <c r="BK256" s="101">
        <v>15066.337440219</v>
      </c>
      <c r="BL256" s="101">
        <v>14566.823517617</v>
      </c>
      <c r="BM256" s="101">
        <v>14108.365533859</v>
      </c>
      <c r="BN256" s="101">
        <v>14108.365533859</v>
      </c>
      <c r="BO256" s="101">
        <v>14108.365533859</v>
      </c>
      <c r="BP256" s="101">
        <v>14108.365533859</v>
      </c>
      <c r="BQ256" s="101">
        <v>14108.365533859</v>
      </c>
      <c r="BR256" s="101">
        <v>18706.630684387001</v>
      </c>
      <c r="BS256" s="101">
        <v>175315.08144695399</v>
      </c>
      <c r="BT256" s="102"/>
      <c r="BU256" s="101">
        <v>14531.616499874801</v>
      </c>
      <c r="BV256" s="101">
        <v>14531.616499874801</v>
      </c>
      <c r="BW256" s="101">
        <v>14531.616499874801</v>
      </c>
      <c r="BX256" s="101">
        <v>14531.616499874801</v>
      </c>
      <c r="BY256" s="101">
        <v>15518.327563425601</v>
      </c>
      <c r="BZ256" s="101">
        <v>15003.8282231455</v>
      </c>
      <c r="CA256" s="101">
        <v>14531.616499874801</v>
      </c>
      <c r="CB256" s="101">
        <v>14531.616499874801</v>
      </c>
      <c r="CC256" s="101">
        <v>14531.616499874801</v>
      </c>
      <c r="CD256" s="101">
        <v>14531.616499874801</v>
      </c>
      <c r="CE256" s="101">
        <v>14531.616499874801</v>
      </c>
      <c r="CF256" s="101">
        <v>19267.829604918599</v>
      </c>
      <c r="CG256" s="101">
        <v>180574.533890363</v>
      </c>
      <c r="CH256" s="102"/>
    </row>
    <row r="257" spans="1:86" ht="12" hidden="1" customHeight="1" outlineLevel="1" x14ac:dyDescent="0.3">
      <c r="A257" s="103">
        <v>202</v>
      </c>
      <c r="B257" s="2" t="s">
        <v>306</v>
      </c>
      <c r="C257" s="101">
        <v>0</v>
      </c>
      <c r="D257" s="101">
        <v>0</v>
      </c>
      <c r="E257" s="101">
        <v>0</v>
      </c>
      <c r="F257" s="101">
        <v>0</v>
      </c>
      <c r="G257" s="101">
        <v>0</v>
      </c>
      <c r="H257" s="101">
        <v>0</v>
      </c>
      <c r="I257" s="101">
        <v>0</v>
      </c>
      <c r="J257" s="101">
        <v>0</v>
      </c>
      <c r="K257" s="101">
        <v>0</v>
      </c>
      <c r="L257" s="101">
        <v>0</v>
      </c>
      <c r="M257" s="101">
        <v>0</v>
      </c>
      <c r="N257" s="101">
        <v>0</v>
      </c>
      <c r="O257" s="101">
        <v>0</v>
      </c>
      <c r="P257" s="102"/>
      <c r="Q257" s="101">
        <v>0</v>
      </c>
      <c r="R257" s="101">
        <v>0</v>
      </c>
      <c r="S257" s="101">
        <v>0</v>
      </c>
      <c r="T257" s="101">
        <v>0</v>
      </c>
      <c r="U257" s="101">
        <v>0</v>
      </c>
      <c r="V257" s="101">
        <v>0</v>
      </c>
      <c r="W257" s="101">
        <v>0</v>
      </c>
      <c r="X257" s="101">
        <v>0</v>
      </c>
      <c r="Y257" s="101">
        <v>0</v>
      </c>
      <c r="Z257" s="101">
        <v>0</v>
      </c>
      <c r="AA257" s="101">
        <v>0</v>
      </c>
      <c r="AB257" s="101">
        <v>0</v>
      </c>
      <c r="AC257" s="101">
        <v>0</v>
      </c>
      <c r="AD257" s="102"/>
      <c r="AE257" s="101">
        <v>0</v>
      </c>
      <c r="AF257" s="101">
        <v>0</v>
      </c>
      <c r="AG257" s="101">
        <v>0</v>
      </c>
      <c r="AH257" s="101">
        <v>0</v>
      </c>
      <c r="AI257" s="101">
        <v>0</v>
      </c>
      <c r="AJ257" s="101">
        <v>0</v>
      </c>
      <c r="AK257" s="101">
        <v>0</v>
      </c>
      <c r="AL257" s="101">
        <v>0</v>
      </c>
      <c r="AM257" s="101">
        <v>0</v>
      </c>
      <c r="AN257" s="101">
        <v>0</v>
      </c>
      <c r="AO257" s="101">
        <v>0</v>
      </c>
      <c r="AP257" s="101">
        <v>0</v>
      </c>
      <c r="AQ257" s="101">
        <v>0</v>
      </c>
      <c r="AR257" s="102"/>
      <c r="AS257" s="101">
        <v>0</v>
      </c>
      <c r="AT257" s="101">
        <v>0</v>
      </c>
      <c r="AU257" s="101">
        <v>0</v>
      </c>
      <c r="AV257" s="101">
        <v>0</v>
      </c>
      <c r="AW257" s="101">
        <v>0</v>
      </c>
      <c r="AX257" s="101">
        <v>0</v>
      </c>
      <c r="AY257" s="101">
        <v>0</v>
      </c>
      <c r="AZ257" s="101">
        <v>0</v>
      </c>
      <c r="BA257" s="101">
        <v>0</v>
      </c>
      <c r="BB257" s="101">
        <v>0</v>
      </c>
      <c r="BC257" s="101">
        <v>0</v>
      </c>
      <c r="BD257" s="101">
        <v>0</v>
      </c>
      <c r="BE257" s="101">
        <v>0</v>
      </c>
      <c r="BF257" s="102"/>
      <c r="BG257" s="101">
        <v>0</v>
      </c>
      <c r="BH257" s="101">
        <v>0</v>
      </c>
      <c r="BI257" s="101">
        <v>0</v>
      </c>
      <c r="BJ257" s="101">
        <v>0</v>
      </c>
      <c r="BK257" s="101">
        <v>0</v>
      </c>
      <c r="BL257" s="101">
        <v>0</v>
      </c>
      <c r="BM257" s="101">
        <v>0</v>
      </c>
      <c r="BN257" s="101">
        <v>0</v>
      </c>
      <c r="BO257" s="101">
        <v>0</v>
      </c>
      <c r="BP257" s="101">
        <v>0</v>
      </c>
      <c r="BQ257" s="101">
        <v>0</v>
      </c>
      <c r="BR257" s="101">
        <v>0</v>
      </c>
      <c r="BS257" s="101">
        <v>0</v>
      </c>
      <c r="BT257" s="102"/>
      <c r="BU257" s="101">
        <v>0</v>
      </c>
      <c r="BV257" s="101">
        <v>0</v>
      </c>
      <c r="BW257" s="101">
        <v>0</v>
      </c>
      <c r="BX257" s="101">
        <v>0</v>
      </c>
      <c r="BY257" s="101">
        <v>0</v>
      </c>
      <c r="BZ257" s="101">
        <v>0</v>
      </c>
      <c r="CA257" s="101">
        <v>0</v>
      </c>
      <c r="CB257" s="101">
        <v>0</v>
      </c>
      <c r="CC257" s="101">
        <v>0</v>
      </c>
      <c r="CD257" s="101">
        <v>0</v>
      </c>
      <c r="CE257" s="101">
        <v>0</v>
      </c>
      <c r="CF257" s="101">
        <v>0</v>
      </c>
      <c r="CG257" s="101">
        <v>0</v>
      </c>
      <c r="CH257" s="102"/>
    </row>
    <row r="258" spans="1:86" ht="12" hidden="1" customHeight="1" outlineLevel="1" x14ac:dyDescent="0.3">
      <c r="A258" s="103">
        <v>204</v>
      </c>
      <c r="B258" s="2" t="s">
        <v>307</v>
      </c>
      <c r="C258" s="101">
        <v>18745.6099999998</v>
      </c>
      <c r="D258" s="101">
        <v>18511.859999999899</v>
      </c>
      <c r="E258" s="101">
        <v>19418.3499999999</v>
      </c>
      <c r="F258" s="101">
        <v>19284.800000000101</v>
      </c>
      <c r="G258" s="101">
        <v>18648.669999999998</v>
      </c>
      <c r="H258" s="101">
        <v>19927.869999999901</v>
      </c>
      <c r="I258" s="101">
        <v>19579.03</v>
      </c>
      <c r="J258" s="101">
        <v>19623.280000000101</v>
      </c>
      <c r="K258" s="101">
        <v>19165.9399999999</v>
      </c>
      <c r="L258" s="101">
        <v>19150.199999999801</v>
      </c>
      <c r="M258" s="101">
        <v>24509</v>
      </c>
      <c r="N258" s="101">
        <v>14959.2456718703</v>
      </c>
      <c r="O258" s="101">
        <v>231523.85567187</v>
      </c>
      <c r="P258" s="102"/>
      <c r="Q258" s="101">
        <v>22344.336492674101</v>
      </c>
      <c r="R258" s="101">
        <v>22344.336492674101</v>
      </c>
      <c r="S258" s="101">
        <v>22344.336492674101</v>
      </c>
      <c r="T258" s="101">
        <v>22344.336492674101</v>
      </c>
      <c r="U258" s="101">
        <v>23861.538933656</v>
      </c>
      <c r="V258" s="101">
        <v>23070.4262322869</v>
      </c>
      <c r="W258" s="101">
        <v>22344.336492674101</v>
      </c>
      <c r="X258" s="101">
        <v>22344.336492674101</v>
      </c>
      <c r="Y258" s="101">
        <v>22344.336492674101</v>
      </c>
      <c r="Z258" s="101">
        <v>22344.336492674101</v>
      </c>
      <c r="AA258" s="101">
        <v>22344.336492674101</v>
      </c>
      <c r="AB258" s="101">
        <v>29626.908209387399</v>
      </c>
      <c r="AC258" s="101">
        <v>277657.90180939698</v>
      </c>
      <c r="AD258" s="102"/>
      <c r="AE258" s="101">
        <v>23159.230094900799</v>
      </c>
      <c r="AF258" s="101">
        <v>23159.230094900799</v>
      </c>
      <c r="AG258" s="101">
        <v>23159.230094900799</v>
      </c>
      <c r="AH258" s="101">
        <v>23159.230094900799</v>
      </c>
      <c r="AI258" s="101">
        <v>24731.764613559099</v>
      </c>
      <c r="AJ258" s="101">
        <v>23911.800185972999</v>
      </c>
      <c r="AK258" s="101">
        <v>23159.230094900799</v>
      </c>
      <c r="AL258" s="101">
        <v>23159.230094900799</v>
      </c>
      <c r="AM258" s="101">
        <v>23159.230094900799</v>
      </c>
      <c r="AN258" s="101">
        <v>23159.230094900799</v>
      </c>
      <c r="AO258" s="101">
        <v>23159.230094900799</v>
      </c>
      <c r="AP258" s="101">
        <v>30707.395784460601</v>
      </c>
      <c r="AQ258" s="101">
        <v>287784.03143809998</v>
      </c>
      <c r="AR258" s="102"/>
      <c r="AS258" s="101">
        <v>23854.006997747802</v>
      </c>
      <c r="AT258" s="101">
        <v>23854.006997747802</v>
      </c>
      <c r="AU258" s="101">
        <v>23854.006997747802</v>
      </c>
      <c r="AV258" s="101">
        <v>23854.006997747802</v>
      </c>
      <c r="AW258" s="101">
        <v>25473.717551965899</v>
      </c>
      <c r="AX258" s="101">
        <v>24629.154191552199</v>
      </c>
      <c r="AY258" s="101">
        <v>23854.006997747802</v>
      </c>
      <c r="AZ258" s="101">
        <v>23854.006997747802</v>
      </c>
      <c r="BA258" s="101">
        <v>23854.006997747802</v>
      </c>
      <c r="BB258" s="101">
        <v>23854.006997747802</v>
      </c>
      <c r="BC258" s="101">
        <v>23854.006997747802</v>
      </c>
      <c r="BD258" s="101">
        <v>31628.6176579944</v>
      </c>
      <c r="BE258" s="101">
        <v>296417.55238124297</v>
      </c>
      <c r="BF258" s="102"/>
      <c r="BG258" s="101">
        <v>24569.6272076803</v>
      </c>
      <c r="BH258" s="101">
        <v>24569.6272076803</v>
      </c>
      <c r="BI258" s="101">
        <v>24569.6272076803</v>
      </c>
      <c r="BJ258" s="101">
        <v>24569.6272076803</v>
      </c>
      <c r="BK258" s="101">
        <v>26237.929078524801</v>
      </c>
      <c r="BL258" s="101">
        <v>25368.028817298698</v>
      </c>
      <c r="BM258" s="101">
        <v>24569.6272076803</v>
      </c>
      <c r="BN258" s="101">
        <v>24569.6272076803</v>
      </c>
      <c r="BO258" s="101">
        <v>24569.6272076803</v>
      </c>
      <c r="BP258" s="101">
        <v>24569.6272076803</v>
      </c>
      <c r="BQ258" s="101">
        <v>24569.6272076803</v>
      </c>
      <c r="BR258" s="101">
        <v>32577.476187734199</v>
      </c>
      <c r="BS258" s="101">
        <v>305310.07895267999</v>
      </c>
      <c r="BT258" s="102"/>
      <c r="BU258" s="101">
        <v>25306.7160239107</v>
      </c>
      <c r="BV258" s="101">
        <v>25306.7160239107</v>
      </c>
      <c r="BW258" s="101">
        <v>25306.7160239107</v>
      </c>
      <c r="BX258" s="101">
        <v>25306.7160239107</v>
      </c>
      <c r="BY258" s="101">
        <v>27025.066950880599</v>
      </c>
      <c r="BZ258" s="101">
        <v>26129.069681817698</v>
      </c>
      <c r="CA258" s="101">
        <v>25306.7160239107</v>
      </c>
      <c r="CB258" s="101">
        <v>25306.7160239107</v>
      </c>
      <c r="CC258" s="101">
        <v>25306.7160239107</v>
      </c>
      <c r="CD258" s="101">
        <v>25306.7160239107</v>
      </c>
      <c r="CE258" s="101">
        <v>25306.7160239107</v>
      </c>
      <c r="CF258" s="101">
        <v>33554.800473366202</v>
      </c>
      <c r="CG258" s="101">
        <v>314469.381321261</v>
      </c>
      <c r="CH258" s="102"/>
    </row>
    <row r="259" spans="1:86" ht="12" hidden="1" customHeight="1" outlineLevel="1" x14ac:dyDescent="0.3">
      <c r="A259" s="103">
        <v>205</v>
      </c>
      <c r="B259" s="2" t="s">
        <v>309</v>
      </c>
      <c r="C259" s="101">
        <v>0</v>
      </c>
      <c r="D259" s="101">
        <v>0</v>
      </c>
      <c r="E259" s="101">
        <v>0</v>
      </c>
      <c r="F259" s="101">
        <v>0</v>
      </c>
      <c r="G259" s="101">
        <v>0</v>
      </c>
      <c r="H259" s="101">
        <v>0</v>
      </c>
      <c r="I259" s="101">
        <v>0</v>
      </c>
      <c r="J259" s="101">
        <v>0</v>
      </c>
      <c r="K259" s="101">
        <v>0</v>
      </c>
      <c r="L259" s="101">
        <v>0</v>
      </c>
      <c r="M259" s="101">
        <v>0</v>
      </c>
      <c r="N259" s="101">
        <v>0</v>
      </c>
      <c r="O259" s="101">
        <v>0</v>
      </c>
      <c r="P259" s="102"/>
      <c r="Q259" s="101">
        <v>0</v>
      </c>
      <c r="R259" s="101">
        <v>0</v>
      </c>
      <c r="S259" s="101">
        <v>0</v>
      </c>
      <c r="T259" s="101">
        <v>0</v>
      </c>
      <c r="U259" s="101">
        <v>0</v>
      </c>
      <c r="V259" s="101">
        <v>0</v>
      </c>
      <c r="W259" s="101">
        <v>0</v>
      </c>
      <c r="X259" s="101">
        <v>0</v>
      </c>
      <c r="Y259" s="101">
        <v>0</v>
      </c>
      <c r="Z259" s="101">
        <v>0</v>
      </c>
      <c r="AA259" s="101">
        <v>0</v>
      </c>
      <c r="AB259" s="101">
        <v>0</v>
      </c>
      <c r="AC259" s="101">
        <v>0</v>
      </c>
      <c r="AD259" s="102"/>
      <c r="AE259" s="101">
        <v>0</v>
      </c>
      <c r="AF259" s="101">
        <v>0</v>
      </c>
      <c r="AG259" s="101">
        <v>0</v>
      </c>
      <c r="AH259" s="101">
        <v>0</v>
      </c>
      <c r="AI259" s="101">
        <v>0</v>
      </c>
      <c r="AJ259" s="101">
        <v>0</v>
      </c>
      <c r="AK259" s="101">
        <v>0</v>
      </c>
      <c r="AL259" s="101">
        <v>0</v>
      </c>
      <c r="AM259" s="101">
        <v>0</v>
      </c>
      <c r="AN259" s="101">
        <v>0</v>
      </c>
      <c r="AO259" s="101">
        <v>0</v>
      </c>
      <c r="AP259" s="101">
        <v>0</v>
      </c>
      <c r="AQ259" s="101">
        <v>0</v>
      </c>
      <c r="AR259" s="102"/>
      <c r="AS259" s="101">
        <v>0</v>
      </c>
      <c r="AT259" s="101">
        <v>0</v>
      </c>
      <c r="AU259" s="101">
        <v>0</v>
      </c>
      <c r="AV259" s="101">
        <v>0</v>
      </c>
      <c r="AW259" s="101">
        <v>0</v>
      </c>
      <c r="AX259" s="101">
        <v>0</v>
      </c>
      <c r="AY259" s="101">
        <v>0</v>
      </c>
      <c r="AZ259" s="101">
        <v>0</v>
      </c>
      <c r="BA259" s="101">
        <v>0</v>
      </c>
      <c r="BB259" s="101">
        <v>0</v>
      </c>
      <c r="BC259" s="101">
        <v>0</v>
      </c>
      <c r="BD259" s="101">
        <v>0</v>
      </c>
      <c r="BE259" s="101">
        <v>0</v>
      </c>
      <c r="BF259" s="102"/>
      <c r="BG259" s="101">
        <v>0</v>
      </c>
      <c r="BH259" s="101">
        <v>0</v>
      </c>
      <c r="BI259" s="101">
        <v>0</v>
      </c>
      <c r="BJ259" s="101">
        <v>0</v>
      </c>
      <c r="BK259" s="101">
        <v>0</v>
      </c>
      <c r="BL259" s="101">
        <v>0</v>
      </c>
      <c r="BM259" s="101">
        <v>0</v>
      </c>
      <c r="BN259" s="101">
        <v>0</v>
      </c>
      <c r="BO259" s="101">
        <v>0</v>
      </c>
      <c r="BP259" s="101">
        <v>0</v>
      </c>
      <c r="BQ259" s="101">
        <v>0</v>
      </c>
      <c r="BR259" s="101">
        <v>0</v>
      </c>
      <c r="BS259" s="101">
        <v>0</v>
      </c>
      <c r="BT259" s="102"/>
      <c r="BU259" s="101">
        <v>0</v>
      </c>
      <c r="BV259" s="101">
        <v>0</v>
      </c>
      <c r="BW259" s="101">
        <v>0</v>
      </c>
      <c r="BX259" s="101">
        <v>0</v>
      </c>
      <c r="BY259" s="101">
        <v>0</v>
      </c>
      <c r="BZ259" s="101">
        <v>0</v>
      </c>
      <c r="CA259" s="101">
        <v>0</v>
      </c>
      <c r="CB259" s="101">
        <v>0</v>
      </c>
      <c r="CC259" s="101">
        <v>0</v>
      </c>
      <c r="CD259" s="101">
        <v>0</v>
      </c>
      <c r="CE259" s="101">
        <v>0</v>
      </c>
      <c r="CF259" s="101">
        <v>0</v>
      </c>
      <c r="CG259" s="101">
        <v>0</v>
      </c>
      <c r="CH259" s="102"/>
    </row>
    <row r="260" spans="1:86" ht="12" hidden="1" customHeight="1" outlineLevel="1" x14ac:dyDescent="0.3">
      <c r="A260" s="103">
        <v>206</v>
      </c>
      <c r="B260" s="2" t="s">
        <v>310</v>
      </c>
      <c r="C260" s="101">
        <v>0</v>
      </c>
      <c r="D260" s="101">
        <v>0</v>
      </c>
      <c r="E260" s="101">
        <v>0</v>
      </c>
      <c r="F260" s="101">
        <v>0</v>
      </c>
      <c r="G260" s="101">
        <v>0</v>
      </c>
      <c r="H260" s="101">
        <v>0</v>
      </c>
      <c r="I260" s="101">
        <v>0</v>
      </c>
      <c r="J260" s="101">
        <v>0</v>
      </c>
      <c r="K260" s="101">
        <v>0</v>
      </c>
      <c r="L260" s="101">
        <v>0</v>
      </c>
      <c r="M260" s="101">
        <v>0</v>
      </c>
      <c r="N260" s="101">
        <v>0</v>
      </c>
      <c r="O260" s="101">
        <v>0</v>
      </c>
      <c r="P260" s="102"/>
      <c r="Q260" s="101">
        <v>0</v>
      </c>
      <c r="R260" s="101">
        <v>0</v>
      </c>
      <c r="S260" s="101">
        <v>0</v>
      </c>
      <c r="T260" s="101">
        <v>0</v>
      </c>
      <c r="U260" s="101">
        <v>0</v>
      </c>
      <c r="V260" s="101">
        <v>0</v>
      </c>
      <c r="W260" s="101">
        <v>0</v>
      </c>
      <c r="X260" s="101">
        <v>0</v>
      </c>
      <c r="Y260" s="101">
        <v>0</v>
      </c>
      <c r="Z260" s="101">
        <v>0</v>
      </c>
      <c r="AA260" s="101">
        <v>0</v>
      </c>
      <c r="AB260" s="101">
        <v>0</v>
      </c>
      <c r="AC260" s="101">
        <v>0</v>
      </c>
      <c r="AD260" s="102"/>
      <c r="AE260" s="101">
        <v>0</v>
      </c>
      <c r="AF260" s="101">
        <v>0</v>
      </c>
      <c r="AG260" s="101">
        <v>0</v>
      </c>
      <c r="AH260" s="101">
        <v>0</v>
      </c>
      <c r="AI260" s="101">
        <v>0</v>
      </c>
      <c r="AJ260" s="101">
        <v>0</v>
      </c>
      <c r="AK260" s="101">
        <v>0</v>
      </c>
      <c r="AL260" s="101">
        <v>0</v>
      </c>
      <c r="AM260" s="101">
        <v>0</v>
      </c>
      <c r="AN260" s="101">
        <v>0</v>
      </c>
      <c r="AO260" s="101">
        <v>0</v>
      </c>
      <c r="AP260" s="101">
        <v>0</v>
      </c>
      <c r="AQ260" s="101">
        <v>0</v>
      </c>
      <c r="AR260" s="102"/>
      <c r="AS260" s="101">
        <v>0</v>
      </c>
      <c r="AT260" s="101">
        <v>0</v>
      </c>
      <c r="AU260" s="101">
        <v>0</v>
      </c>
      <c r="AV260" s="101">
        <v>0</v>
      </c>
      <c r="AW260" s="101">
        <v>0</v>
      </c>
      <c r="AX260" s="101">
        <v>0</v>
      </c>
      <c r="AY260" s="101">
        <v>0</v>
      </c>
      <c r="AZ260" s="101">
        <v>0</v>
      </c>
      <c r="BA260" s="101">
        <v>0</v>
      </c>
      <c r="BB260" s="101">
        <v>0</v>
      </c>
      <c r="BC260" s="101">
        <v>0</v>
      </c>
      <c r="BD260" s="101">
        <v>0</v>
      </c>
      <c r="BE260" s="101">
        <v>0</v>
      </c>
      <c r="BF260" s="102"/>
      <c r="BG260" s="101">
        <v>0</v>
      </c>
      <c r="BH260" s="101">
        <v>0</v>
      </c>
      <c r="BI260" s="101">
        <v>0</v>
      </c>
      <c r="BJ260" s="101">
        <v>0</v>
      </c>
      <c r="BK260" s="101">
        <v>0</v>
      </c>
      <c r="BL260" s="101">
        <v>0</v>
      </c>
      <c r="BM260" s="101">
        <v>0</v>
      </c>
      <c r="BN260" s="101">
        <v>0</v>
      </c>
      <c r="BO260" s="101">
        <v>0</v>
      </c>
      <c r="BP260" s="101">
        <v>0</v>
      </c>
      <c r="BQ260" s="101">
        <v>0</v>
      </c>
      <c r="BR260" s="101">
        <v>0</v>
      </c>
      <c r="BS260" s="101">
        <v>0</v>
      </c>
      <c r="BT260" s="102"/>
      <c r="BU260" s="101">
        <v>0</v>
      </c>
      <c r="BV260" s="101">
        <v>0</v>
      </c>
      <c r="BW260" s="101">
        <v>0</v>
      </c>
      <c r="BX260" s="101">
        <v>0</v>
      </c>
      <c r="BY260" s="101">
        <v>0</v>
      </c>
      <c r="BZ260" s="101">
        <v>0</v>
      </c>
      <c r="CA260" s="101">
        <v>0</v>
      </c>
      <c r="CB260" s="101">
        <v>0</v>
      </c>
      <c r="CC260" s="101">
        <v>0</v>
      </c>
      <c r="CD260" s="101">
        <v>0</v>
      </c>
      <c r="CE260" s="101">
        <v>0</v>
      </c>
      <c r="CF260" s="101">
        <v>0</v>
      </c>
      <c r="CG260" s="101">
        <v>0</v>
      </c>
      <c r="CH260" s="102"/>
    </row>
    <row r="261" spans="1:86" ht="12" hidden="1" customHeight="1" outlineLevel="1" x14ac:dyDescent="0.3">
      <c r="A261" s="103">
        <v>207</v>
      </c>
      <c r="B261" s="2" t="s">
        <v>311</v>
      </c>
      <c r="C261" s="101">
        <v>0</v>
      </c>
      <c r="D261" s="101">
        <v>68225.16</v>
      </c>
      <c r="E261" s="101">
        <v>0</v>
      </c>
      <c r="F261" s="101">
        <v>28121.879999999899</v>
      </c>
      <c r="G261" s="101">
        <v>66543.2600000003</v>
      </c>
      <c r="H261" s="101">
        <v>88103.729999999894</v>
      </c>
      <c r="I261" s="101">
        <v>-9277.7399999999798</v>
      </c>
      <c r="J261" s="101">
        <v>26851.009999999798</v>
      </c>
      <c r="K261" s="101">
        <v>-9146.28999999997</v>
      </c>
      <c r="L261" s="101">
        <v>-9018.7399999999507</v>
      </c>
      <c r="M261" s="101">
        <v>27877.77</v>
      </c>
      <c r="N261" s="101">
        <v>47469.96</v>
      </c>
      <c r="O261" s="101">
        <v>325750</v>
      </c>
      <c r="P261" s="102"/>
      <c r="Q261" s="101">
        <v>0</v>
      </c>
      <c r="R261" s="101">
        <v>31094.318181818198</v>
      </c>
      <c r="S261" s="101">
        <v>31094.318181818198</v>
      </c>
      <c r="T261" s="101">
        <v>31094.318181818198</v>
      </c>
      <c r="U261" s="101">
        <v>31094.318181818198</v>
      </c>
      <c r="V261" s="101">
        <v>31094.318181818198</v>
      </c>
      <c r="W261" s="101">
        <v>31094.318181818198</v>
      </c>
      <c r="X261" s="101">
        <v>31094.318181818198</v>
      </c>
      <c r="Y261" s="101">
        <v>31094.318181818198</v>
      </c>
      <c r="Z261" s="101">
        <v>31094.318181818198</v>
      </c>
      <c r="AA261" s="101">
        <v>31094.318181818198</v>
      </c>
      <c r="AB261" s="101">
        <v>31094.318181818198</v>
      </c>
      <c r="AC261" s="101">
        <v>342037.5</v>
      </c>
      <c r="AD261" s="102"/>
      <c r="AE261" s="101">
        <v>0</v>
      </c>
      <c r="AF261" s="101">
        <v>32649.034090909099</v>
      </c>
      <c r="AG261" s="101">
        <v>32649.034090909099</v>
      </c>
      <c r="AH261" s="101">
        <v>32649.034090909099</v>
      </c>
      <c r="AI261" s="101">
        <v>32649.034090909099</v>
      </c>
      <c r="AJ261" s="101">
        <v>32649.034090909099</v>
      </c>
      <c r="AK261" s="101">
        <v>32649.034090909099</v>
      </c>
      <c r="AL261" s="101">
        <v>32649.034090909099</v>
      </c>
      <c r="AM261" s="101">
        <v>32649.034090909099</v>
      </c>
      <c r="AN261" s="101">
        <v>32649.034090909099</v>
      </c>
      <c r="AO261" s="101">
        <v>32649.034090909099</v>
      </c>
      <c r="AP261" s="101">
        <v>32649.034090909099</v>
      </c>
      <c r="AQ261" s="101">
        <v>359139.375</v>
      </c>
      <c r="AR261" s="102"/>
      <c r="AS261" s="101">
        <v>0</v>
      </c>
      <c r="AT261" s="101">
        <v>34281.4857954545</v>
      </c>
      <c r="AU261" s="101">
        <v>34281.4857954545</v>
      </c>
      <c r="AV261" s="101">
        <v>34281.4857954545</v>
      </c>
      <c r="AW261" s="101">
        <v>34281.4857954545</v>
      </c>
      <c r="AX261" s="101">
        <v>34281.4857954545</v>
      </c>
      <c r="AY261" s="101">
        <v>34281.4857954545</v>
      </c>
      <c r="AZ261" s="101">
        <v>34281.4857954545</v>
      </c>
      <c r="BA261" s="101">
        <v>34281.4857954545</v>
      </c>
      <c r="BB261" s="101">
        <v>34281.4857954545</v>
      </c>
      <c r="BC261" s="101">
        <v>34281.4857954545</v>
      </c>
      <c r="BD261" s="101">
        <v>34281.4857954545</v>
      </c>
      <c r="BE261" s="101">
        <v>377096.34375</v>
      </c>
      <c r="BF261" s="102"/>
      <c r="BG261" s="101">
        <v>0</v>
      </c>
      <c r="BH261" s="101">
        <v>35995.560085227298</v>
      </c>
      <c r="BI261" s="101">
        <v>35995.560085227298</v>
      </c>
      <c r="BJ261" s="101">
        <v>35995.560085227298</v>
      </c>
      <c r="BK261" s="101">
        <v>35995.560085227298</v>
      </c>
      <c r="BL261" s="101">
        <v>35995.560085227298</v>
      </c>
      <c r="BM261" s="101">
        <v>35995.560085227298</v>
      </c>
      <c r="BN261" s="101">
        <v>35995.560085227298</v>
      </c>
      <c r="BO261" s="101">
        <v>35995.560085227298</v>
      </c>
      <c r="BP261" s="101">
        <v>35995.560085227298</v>
      </c>
      <c r="BQ261" s="101">
        <v>35995.560085227298</v>
      </c>
      <c r="BR261" s="101">
        <v>35995.560085227298</v>
      </c>
      <c r="BS261" s="101">
        <v>395951.16093750001</v>
      </c>
      <c r="BT261" s="102"/>
      <c r="BU261" s="101">
        <v>0</v>
      </c>
      <c r="BV261" s="101">
        <v>37795.3380894886</v>
      </c>
      <c r="BW261" s="101">
        <v>37795.3380894886</v>
      </c>
      <c r="BX261" s="101">
        <v>37795.3380894886</v>
      </c>
      <c r="BY261" s="101">
        <v>37795.3380894886</v>
      </c>
      <c r="BZ261" s="101">
        <v>37795.3380894886</v>
      </c>
      <c r="CA261" s="101">
        <v>37795.3380894886</v>
      </c>
      <c r="CB261" s="101">
        <v>37795.3380894886</v>
      </c>
      <c r="CC261" s="101">
        <v>37795.3380894886</v>
      </c>
      <c r="CD261" s="101">
        <v>37795.3380894886</v>
      </c>
      <c r="CE261" s="101">
        <v>37795.3380894886</v>
      </c>
      <c r="CF261" s="101">
        <v>37795.3380894886</v>
      </c>
      <c r="CG261" s="101">
        <v>415748.71898437501</v>
      </c>
      <c r="CH261" s="102"/>
    </row>
    <row r="262" spans="1:86" ht="12" hidden="1" customHeight="1" outlineLevel="1" x14ac:dyDescent="0.3">
      <c r="A262" s="103">
        <v>208</v>
      </c>
      <c r="B262" s="2" t="s">
        <v>313</v>
      </c>
      <c r="C262" s="101">
        <v>0</v>
      </c>
      <c r="D262" s="101">
        <v>0</v>
      </c>
      <c r="E262" s="101">
        <v>0</v>
      </c>
      <c r="F262" s="101">
        <v>0</v>
      </c>
      <c r="G262" s="101">
        <v>0</v>
      </c>
      <c r="H262" s="101">
        <v>0</v>
      </c>
      <c r="I262" s="101">
        <v>0</v>
      </c>
      <c r="J262" s="101">
        <v>0</v>
      </c>
      <c r="K262" s="101">
        <v>0</v>
      </c>
      <c r="L262" s="101">
        <v>0</v>
      </c>
      <c r="M262" s="101">
        <v>0</v>
      </c>
      <c r="N262" s="101">
        <v>0</v>
      </c>
      <c r="O262" s="101">
        <v>0</v>
      </c>
      <c r="P262" s="102"/>
      <c r="Q262" s="101">
        <v>0</v>
      </c>
      <c r="R262" s="101">
        <v>0</v>
      </c>
      <c r="S262" s="101">
        <v>0</v>
      </c>
      <c r="T262" s="101">
        <v>0</v>
      </c>
      <c r="U262" s="101">
        <v>0</v>
      </c>
      <c r="V262" s="101">
        <v>0</v>
      </c>
      <c r="W262" s="101">
        <v>0</v>
      </c>
      <c r="X262" s="101">
        <v>0</v>
      </c>
      <c r="Y262" s="101">
        <v>0</v>
      </c>
      <c r="Z262" s="101">
        <v>0</v>
      </c>
      <c r="AA262" s="101">
        <v>0</v>
      </c>
      <c r="AB262" s="101">
        <v>0</v>
      </c>
      <c r="AC262" s="101">
        <v>0</v>
      </c>
      <c r="AD262" s="102"/>
      <c r="AE262" s="101">
        <v>0</v>
      </c>
      <c r="AF262" s="101">
        <v>0</v>
      </c>
      <c r="AG262" s="101">
        <v>0</v>
      </c>
      <c r="AH262" s="101">
        <v>0</v>
      </c>
      <c r="AI262" s="101">
        <v>0</v>
      </c>
      <c r="AJ262" s="101">
        <v>0</v>
      </c>
      <c r="AK262" s="101">
        <v>0</v>
      </c>
      <c r="AL262" s="101">
        <v>0</v>
      </c>
      <c r="AM262" s="101">
        <v>0</v>
      </c>
      <c r="AN262" s="101">
        <v>0</v>
      </c>
      <c r="AO262" s="101">
        <v>0</v>
      </c>
      <c r="AP262" s="101">
        <v>0</v>
      </c>
      <c r="AQ262" s="101">
        <v>0</v>
      </c>
      <c r="AR262" s="102"/>
      <c r="AS262" s="101">
        <v>0</v>
      </c>
      <c r="AT262" s="101">
        <v>0</v>
      </c>
      <c r="AU262" s="101">
        <v>0</v>
      </c>
      <c r="AV262" s="101">
        <v>0</v>
      </c>
      <c r="AW262" s="101">
        <v>0</v>
      </c>
      <c r="AX262" s="101">
        <v>0</v>
      </c>
      <c r="AY262" s="101">
        <v>0</v>
      </c>
      <c r="AZ262" s="101">
        <v>0</v>
      </c>
      <c r="BA262" s="101">
        <v>0</v>
      </c>
      <c r="BB262" s="101">
        <v>0</v>
      </c>
      <c r="BC262" s="101">
        <v>0</v>
      </c>
      <c r="BD262" s="101">
        <v>0</v>
      </c>
      <c r="BE262" s="101">
        <v>0</v>
      </c>
      <c r="BF262" s="102"/>
      <c r="BG262" s="101">
        <v>0</v>
      </c>
      <c r="BH262" s="101">
        <v>0</v>
      </c>
      <c r="BI262" s="101">
        <v>0</v>
      </c>
      <c r="BJ262" s="101">
        <v>0</v>
      </c>
      <c r="BK262" s="101">
        <v>0</v>
      </c>
      <c r="BL262" s="101">
        <v>0</v>
      </c>
      <c r="BM262" s="101">
        <v>0</v>
      </c>
      <c r="BN262" s="101">
        <v>0</v>
      </c>
      <c r="BO262" s="101">
        <v>0</v>
      </c>
      <c r="BP262" s="101">
        <v>0</v>
      </c>
      <c r="BQ262" s="101">
        <v>0</v>
      </c>
      <c r="BR262" s="101">
        <v>0</v>
      </c>
      <c r="BS262" s="101">
        <v>0</v>
      </c>
      <c r="BT262" s="102"/>
      <c r="BU262" s="101">
        <v>0</v>
      </c>
      <c r="BV262" s="101">
        <v>0</v>
      </c>
      <c r="BW262" s="101">
        <v>0</v>
      </c>
      <c r="BX262" s="101">
        <v>0</v>
      </c>
      <c r="BY262" s="101">
        <v>0</v>
      </c>
      <c r="BZ262" s="101">
        <v>0</v>
      </c>
      <c r="CA262" s="101">
        <v>0</v>
      </c>
      <c r="CB262" s="101">
        <v>0</v>
      </c>
      <c r="CC262" s="101">
        <v>0</v>
      </c>
      <c r="CD262" s="101">
        <v>0</v>
      </c>
      <c r="CE262" s="101">
        <v>0</v>
      </c>
      <c r="CF262" s="101">
        <v>0</v>
      </c>
      <c r="CG262" s="101">
        <v>0</v>
      </c>
      <c r="CH262" s="102"/>
    </row>
    <row r="263" spans="1:86" ht="12" hidden="1" customHeight="1" outlineLevel="1" x14ac:dyDescent="0.3">
      <c r="A263" s="103">
        <v>209</v>
      </c>
      <c r="B263" s="2" t="s">
        <v>314</v>
      </c>
      <c r="C263" s="101">
        <v>0</v>
      </c>
      <c r="D263" s="101">
        <v>0</v>
      </c>
      <c r="E263" s="101">
        <v>0</v>
      </c>
      <c r="F263" s="101">
        <v>0</v>
      </c>
      <c r="G263" s="101">
        <v>0</v>
      </c>
      <c r="H263" s="101">
        <v>0</v>
      </c>
      <c r="I263" s="101">
        <v>0</v>
      </c>
      <c r="J263" s="101">
        <v>0</v>
      </c>
      <c r="K263" s="101">
        <v>0</v>
      </c>
      <c r="L263" s="101">
        <v>0</v>
      </c>
      <c r="M263" s="101">
        <v>0</v>
      </c>
      <c r="N263" s="101">
        <v>0</v>
      </c>
      <c r="O263" s="101">
        <v>0</v>
      </c>
      <c r="P263" s="102"/>
      <c r="Q263" s="101">
        <v>0</v>
      </c>
      <c r="R263" s="101">
        <v>0</v>
      </c>
      <c r="S263" s="101">
        <v>0</v>
      </c>
      <c r="T263" s="101">
        <v>0</v>
      </c>
      <c r="U263" s="101">
        <v>0</v>
      </c>
      <c r="V263" s="101">
        <v>0</v>
      </c>
      <c r="W263" s="101">
        <v>0</v>
      </c>
      <c r="X263" s="101">
        <v>0</v>
      </c>
      <c r="Y263" s="101">
        <v>0</v>
      </c>
      <c r="Z263" s="101">
        <v>0</v>
      </c>
      <c r="AA263" s="101">
        <v>0</v>
      </c>
      <c r="AB263" s="101">
        <v>0</v>
      </c>
      <c r="AC263" s="101">
        <v>0</v>
      </c>
      <c r="AD263" s="102"/>
      <c r="AE263" s="101">
        <v>0</v>
      </c>
      <c r="AF263" s="101">
        <v>0</v>
      </c>
      <c r="AG263" s="101">
        <v>0</v>
      </c>
      <c r="AH263" s="101">
        <v>0</v>
      </c>
      <c r="AI263" s="101">
        <v>0</v>
      </c>
      <c r="AJ263" s="101">
        <v>0</v>
      </c>
      <c r="AK263" s="101">
        <v>0</v>
      </c>
      <c r="AL263" s="101">
        <v>0</v>
      </c>
      <c r="AM263" s="101">
        <v>0</v>
      </c>
      <c r="AN263" s="101">
        <v>0</v>
      </c>
      <c r="AO263" s="101">
        <v>0</v>
      </c>
      <c r="AP263" s="101">
        <v>0</v>
      </c>
      <c r="AQ263" s="101">
        <v>0</v>
      </c>
      <c r="AR263" s="102"/>
      <c r="AS263" s="101">
        <v>0</v>
      </c>
      <c r="AT263" s="101">
        <v>0</v>
      </c>
      <c r="AU263" s="101">
        <v>0</v>
      </c>
      <c r="AV263" s="101">
        <v>0</v>
      </c>
      <c r="AW263" s="101">
        <v>0</v>
      </c>
      <c r="AX263" s="101">
        <v>0</v>
      </c>
      <c r="AY263" s="101">
        <v>0</v>
      </c>
      <c r="AZ263" s="101">
        <v>0</v>
      </c>
      <c r="BA263" s="101">
        <v>0</v>
      </c>
      <c r="BB263" s="101">
        <v>0</v>
      </c>
      <c r="BC263" s="101">
        <v>0</v>
      </c>
      <c r="BD263" s="101">
        <v>0</v>
      </c>
      <c r="BE263" s="101">
        <v>0</v>
      </c>
      <c r="BF263" s="102"/>
      <c r="BG263" s="101">
        <v>0</v>
      </c>
      <c r="BH263" s="101">
        <v>0</v>
      </c>
      <c r="BI263" s="101">
        <v>0</v>
      </c>
      <c r="BJ263" s="101">
        <v>0</v>
      </c>
      <c r="BK263" s="101">
        <v>0</v>
      </c>
      <c r="BL263" s="101">
        <v>0</v>
      </c>
      <c r="BM263" s="101">
        <v>0</v>
      </c>
      <c r="BN263" s="101">
        <v>0</v>
      </c>
      <c r="BO263" s="101">
        <v>0</v>
      </c>
      <c r="BP263" s="101">
        <v>0</v>
      </c>
      <c r="BQ263" s="101">
        <v>0</v>
      </c>
      <c r="BR263" s="101">
        <v>0</v>
      </c>
      <c r="BS263" s="101">
        <v>0</v>
      </c>
      <c r="BT263" s="102"/>
      <c r="BU263" s="101">
        <v>0</v>
      </c>
      <c r="BV263" s="101">
        <v>0</v>
      </c>
      <c r="BW263" s="101">
        <v>0</v>
      </c>
      <c r="BX263" s="101">
        <v>0</v>
      </c>
      <c r="BY263" s="101">
        <v>0</v>
      </c>
      <c r="BZ263" s="101">
        <v>0</v>
      </c>
      <c r="CA263" s="101">
        <v>0</v>
      </c>
      <c r="CB263" s="101">
        <v>0</v>
      </c>
      <c r="CC263" s="101">
        <v>0</v>
      </c>
      <c r="CD263" s="101">
        <v>0</v>
      </c>
      <c r="CE263" s="101">
        <v>0</v>
      </c>
      <c r="CF263" s="101">
        <v>0</v>
      </c>
      <c r="CG263" s="101">
        <v>0</v>
      </c>
      <c r="CH263" s="102"/>
    </row>
    <row r="264" spans="1:86" ht="12" hidden="1" customHeight="1" outlineLevel="1" x14ac:dyDescent="0.3">
      <c r="A264" s="103">
        <v>210</v>
      </c>
      <c r="B264" s="2" t="s">
        <v>315</v>
      </c>
      <c r="C264" s="101">
        <v>51.399999999999899</v>
      </c>
      <c r="D264" s="101">
        <v>84.459999999999894</v>
      </c>
      <c r="E264" s="101">
        <v>15.09</v>
      </c>
      <c r="F264" s="101">
        <v>0</v>
      </c>
      <c r="G264" s="101">
        <v>0</v>
      </c>
      <c r="H264" s="101">
        <v>0</v>
      </c>
      <c r="I264" s="101">
        <v>1294.04</v>
      </c>
      <c r="J264" s="101">
        <v>771.71000000000299</v>
      </c>
      <c r="K264" s="101">
        <v>16.2899999999999</v>
      </c>
      <c r="L264" s="101">
        <v>32.49</v>
      </c>
      <c r="M264" s="101">
        <v>16.5</v>
      </c>
      <c r="N264" s="101">
        <v>920.97347580644703</v>
      </c>
      <c r="O264" s="101">
        <v>3202.9534758064501</v>
      </c>
      <c r="P264" s="102"/>
      <c r="Q264" s="101">
        <v>271.42500000000001</v>
      </c>
      <c r="R264" s="101">
        <v>271.42500000000001</v>
      </c>
      <c r="S264" s="101">
        <v>271.42500000000001</v>
      </c>
      <c r="T264" s="101">
        <v>271.42500000000001</v>
      </c>
      <c r="U264" s="101">
        <v>271.42500000000001</v>
      </c>
      <c r="V264" s="101">
        <v>271.42500000000001</v>
      </c>
      <c r="W264" s="101">
        <v>271.42500000000001</v>
      </c>
      <c r="X264" s="101">
        <v>271.42500000000001</v>
      </c>
      <c r="Y264" s="101">
        <v>271.42500000000001</v>
      </c>
      <c r="Z264" s="101">
        <v>271.42500000000001</v>
      </c>
      <c r="AA264" s="101">
        <v>271.42500000000001</v>
      </c>
      <c r="AB264" s="101">
        <v>271.42500000000001</v>
      </c>
      <c r="AC264" s="101">
        <v>3257.1</v>
      </c>
      <c r="AD264" s="102"/>
      <c r="AE264" s="101">
        <v>271.42500000000001</v>
      </c>
      <c r="AF264" s="101">
        <v>271.42500000000001</v>
      </c>
      <c r="AG264" s="101">
        <v>271.42500000000001</v>
      </c>
      <c r="AH264" s="101">
        <v>271.42500000000001</v>
      </c>
      <c r="AI264" s="101">
        <v>271.42500000000001</v>
      </c>
      <c r="AJ264" s="101">
        <v>271.42500000000001</v>
      </c>
      <c r="AK264" s="101">
        <v>271.42500000000001</v>
      </c>
      <c r="AL264" s="101">
        <v>271.42500000000001</v>
      </c>
      <c r="AM264" s="101">
        <v>271.42500000000001</v>
      </c>
      <c r="AN264" s="101">
        <v>271.42500000000001</v>
      </c>
      <c r="AO264" s="101">
        <v>271.42500000000001</v>
      </c>
      <c r="AP264" s="101">
        <v>271.42500000000001</v>
      </c>
      <c r="AQ264" s="101">
        <v>3257.1</v>
      </c>
      <c r="AR264" s="102"/>
      <c r="AS264" s="101">
        <v>271.42500000000001</v>
      </c>
      <c r="AT264" s="101">
        <v>271.42500000000001</v>
      </c>
      <c r="AU264" s="101">
        <v>271.42500000000001</v>
      </c>
      <c r="AV264" s="101">
        <v>271.42500000000001</v>
      </c>
      <c r="AW264" s="101">
        <v>271.42500000000001</v>
      </c>
      <c r="AX264" s="101">
        <v>271.42500000000001</v>
      </c>
      <c r="AY264" s="101">
        <v>271.42500000000001</v>
      </c>
      <c r="AZ264" s="101">
        <v>271.42500000000001</v>
      </c>
      <c r="BA264" s="101">
        <v>271.42500000000001</v>
      </c>
      <c r="BB264" s="101">
        <v>271.42500000000001</v>
      </c>
      <c r="BC264" s="101">
        <v>271.42500000000001</v>
      </c>
      <c r="BD264" s="101">
        <v>271.42500000000001</v>
      </c>
      <c r="BE264" s="101">
        <v>3257.1</v>
      </c>
      <c r="BF264" s="102"/>
      <c r="BG264" s="101">
        <v>271.42500000000001</v>
      </c>
      <c r="BH264" s="101">
        <v>271.42500000000001</v>
      </c>
      <c r="BI264" s="101">
        <v>271.42500000000001</v>
      </c>
      <c r="BJ264" s="101">
        <v>271.42500000000001</v>
      </c>
      <c r="BK264" s="101">
        <v>271.42500000000001</v>
      </c>
      <c r="BL264" s="101">
        <v>271.42500000000001</v>
      </c>
      <c r="BM264" s="101">
        <v>271.42500000000001</v>
      </c>
      <c r="BN264" s="101">
        <v>271.42500000000001</v>
      </c>
      <c r="BO264" s="101">
        <v>271.42500000000001</v>
      </c>
      <c r="BP264" s="101">
        <v>271.42500000000001</v>
      </c>
      <c r="BQ264" s="101">
        <v>271.42500000000001</v>
      </c>
      <c r="BR264" s="101">
        <v>271.42500000000001</v>
      </c>
      <c r="BS264" s="101">
        <v>3257.1</v>
      </c>
      <c r="BT264" s="102"/>
      <c r="BU264" s="101">
        <v>271.42500000000001</v>
      </c>
      <c r="BV264" s="101">
        <v>271.42500000000001</v>
      </c>
      <c r="BW264" s="101">
        <v>271.42500000000001</v>
      </c>
      <c r="BX264" s="101">
        <v>271.42500000000001</v>
      </c>
      <c r="BY264" s="101">
        <v>271.42500000000001</v>
      </c>
      <c r="BZ264" s="101">
        <v>271.42500000000001</v>
      </c>
      <c r="CA264" s="101">
        <v>271.42500000000001</v>
      </c>
      <c r="CB264" s="101">
        <v>271.42500000000001</v>
      </c>
      <c r="CC264" s="101">
        <v>271.42500000000001</v>
      </c>
      <c r="CD264" s="101">
        <v>271.42500000000001</v>
      </c>
      <c r="CE264" s="101">
        <v>271.42500000000001</v>
      </c>
      <c r="CF264" s="101">
        <v>271.42500000000001</v>
      </c>
      <c r="CG264" s="101">
        <v>3257.1</v>
      </c>
      <c r="CH264" s="102"/>
    </row>
    <row r="265" spans="1:86" ht="12" hidden="1" customHeight="1" outlineLevel="1" x14ac:dyDescent="0.3">
      <c r="A265" s="103">
        <v>212</v>
      </c>
      <c r="B265" s="2" t="s">
        <v>317</v>
      </c>
      <c r="C265" s="101">
        <v>2605.23</v>
      </c>
      <c r="D265" s="101">
        <v>2704.8399999999901</v>
      </c>
      <c r="E265" s="101">
        <v>2781.8399999999801</v>
      </c>
      <c r="F265" s="101">
        <v>2619.84</v>
      </c>
      <c r="G265" s="101">
        <v>2728.59</v>
      </c>
      <c r="H265" s="101">
        <v>2734.28</v>
      </c>
      <c r="I265" s="101">
        <v>2582.9699999999698</v>
      </c>
      <c r="J265" s="101">
        <v>2518.02</v>
      </c>
      <c r="K265" s="101">
        <v>2466.2600000000002</v>
      </c>
      <c r="L265" s="101">
        <v>2533.5599999999899</v>
      </c>
      <c r="M265" s="101">
        <v>3234.8699999999899</v>
      </c>
      <c r="N265" s="101">
        <v>3928.9713891398701</v>
      </c>
      <c r="O265" s="101">
        <v>33439.271389139802</v>
      </c>
      <c r="P265" s="102"/>
      <c r="Q265" s="101">
        <v>3019.5438573958299</v>
      </c>
      <c r="R265" s="101">
        <v>3019.5438573958299</v>
      </c>
      <c r="S265" s="101">
        <v>3019.5438573958299</v>
      </c>
      <c r="T265" s="101">
        <v>3019.5438573958299</v>
      </c>
      <c r="U265" s="101">
        <v>3224.5738573958301</v>
      </c>
      <c r="V265" s="101">
        <v>3117.6653573958301</v>
      </c>
      <c r="W265" s="101">
        <v>3019.5438573958299</v>
      </c>
      <c r="X265" s="101">
        <v>3019.5438573958299</v>
      </c>
      <c r="Y265" s="101">
        <v>3019.5438573958299</v>
      </c>
      <c r="Z265" s="101">
        <v>3019.5438573958299</v>
      </c>
      <c r="AA265" s="101">
        <v>3019.5438573958299</v>
      </c>
      <c r="AB265" s="101">
        <v>4003.6878573958302</v>
      </c>
      <c r="AC265" s="101">
        <v>37521.82178875</v>
      </c>
      <c r="AD265" s="102"/>
      <c r="AE265" s="101">
        <v>3110.13017311771</v>
      </c>
      <c r="AF265" s="101">
        <v>3110.13017311771</v>
      </c>
      <c r="AG265" s="101">
        <v>3110.13017311771</v>
      </c>
      <c r="AH265" s="101">
        <v>3110.13017311771</v>
      </c>
      <c r="AI265" s="101">
        <v>3321.3110731177098</v>
      </c>
      <c r="AJ265" s="101">
        <v>3211.19531811771</v>
      </c>
      <c r="AK265" s="101">
        <v>3110.13017311771</v>
      </c>
      <c r="AL265" s="101">
        <v>3110.13017311771</v>
      </c>
      <c r="AM265" s="101">
        <v>3110.13017311771</v>
      </c>
      <c r="AN265" s="101">
        <v>3110.13017311771</v>
      </c>
      <c r="AO265" s="101">
        <v>3110.13017311771</v>
      </c>
      <c r="AP265" s="101">
        <v>4123.7984931177098</v>
      </c>
      <c r="AQ265" s="101">
        <v>38647.476442412502</v>
      </c>
      <c r="AR265" s="102"/>
      <c r="AS265" s="101">
        <v>3203.4340783112398</v>
      </c>
      <c r="AT265" s="101">
        <v>3203.4340783112398</v>
      </c>
      <c r="AU265" s="101">
        <v>3203.4340783112398</v>
      </c>
      <c r="AV265" s="101">
        <v>3203.4340783112398</v>
      </c>
      <c r="AW265" s="101">
        <v>3420.95040531124</v>
      </c>
      <c r="AX265" s="101">
        <v>3307.5311776612398</v>
      </c>
      <c r="AY265" s="101">
        <v>3203.4340783112398</v>
      </c>
      <c r="AZ265" s="101">
        <v>3203.4340783112398</v>
      </c>
      <c r="BA265" s="101">
        <v>3203.4340783112398</v>
      </c>
      <c r="BB265" s="101">
        <v>3203.4340783112398</v>
      </c>
      <c r="BC265" s="101">
        <v>3203.4340783112398</v>
      </c>
      <c r="BD265" s="101">
        <v>4247.5124479112401</v>
      </c>
      <c r="BE265" s="101">
        <v>39806.900735684903</v>
      </c>
      <c r="BF265" s="102"/>
      <c r="BG265" s="101">
        <v>3299.5371006605801</v>
      </c>
      <c r="BH265" s="101">
        <v>3299.5371006605801</v>
      </c>
      <c r="BI265" s="101">
        <v>3299.5371006605801</v>
      </c>
      <c r="BJ265" s="101">
        <v>3299.5371006605801</v>
      </c>
      <c r="BK265" s="101">
        <v>3523.5789174705801</v>
      </c>
      <c r="BL265" s="101">
        <v>3406.7571129910798</v>
      </c>
      <c r="BM265" s="101">
        <v>3299.5371006605801</v>
      </c>
      <c r="BN265" s="101">
        <v>3299.5371006605801</v>
      </c>
      <c r="BO265" s="101">
        <v>3299.5371006605801</v>
      </c>
      <c r="BP265" s="101">
        <v>3299.5371006605801</v>
      </c>
      <c r="BQ265" s="101">
        <v>3299.5371006605801</v>
      </c>
      <c r="BR265" s="101">
        <v>4374.9378213485797</v>
      </c>
      <c r="BS265" s="101">
        <v>41001.107757755402</v>
      </c>
      <c r="BT265" s="102"/>
      <c r="BU265" s="101">
        <v>3398.5232136803902</v>
      </c>
      <c r="BV265" s="101">
        <v>3398.5232136803902</v>
      </c>
      <c r="BW265" s="101">
        <v>3398.5232136803902</v>
      </c>
      <c r="BX265" s="101">
        <v>3398.5232136803902</v>
      </c>
      <c r="BY265" s="101">
        <v>3629.28628499469</v>
      </c>
      <c r="BZ265" s="101">
        <v>3508.9598263808102</v>
      </c>
      <c r="CA265" s="101">
        <v>3398.5232136803902</v>
      </c>
      <c r="CB265" s="101">
        <v>3398.5232136803902</v>
      </c>
      <c r="CC265" s="101">
        <v>3398.5232136803902</v>
      </c>
      <c r="CD265" s="101">
        <v>3398.5232136803902</v>
      </c>
      <c r="CE265" s="101">
        <v>3398.5232136803902</v>
      </c>
      <c r="CF265" s="101">
        <v>4506.1859559890299</v>
      </c>
      <c r="CG265" s="101">
        <v>42231.1409904881</v>
      </c>
      <c r="CH265" s="102"/>
    </row>
    <row r="266" spans="1:86" ht="12" hidden="1" customHeight="1" outlineLevel="1" x14ac:dyDescent="0.3">
      <c r="A266" s="103">
        <v>214</v>
      </c>
      <c r="B266" s="2" t="s">
        <v>319</v>
      </c>
      <c r="C266" s="101">
        <v>0</v>
      </c>
      <c r="D266" s="101">
        <v>0</v>
      </c>
      <c r="E266" s="101">
        <v>0</v>
      </c>
      <c r="F266" s="101">
        <v>0</v>
      </c>
      <c r="G266" s="101">
        <v>0</v>
      </c>
      <c r="H266" s="101">
        <v>0</v>
      </c>
      <c r="I266" s="101">
        <v>0</v>
      </c>
      <c r="J266" s="101">
        <v>0</v>
      </c>
      <c r="K266" s="101">
        <v>0</v>
      </c>
      <c r="L266" s="101">
        <v>0</v>
      </c>
      <c r="M266" s="101">
        <v>0</v>
      </c>
      <c r="N266" s="101">
        <v>0</v>
      </c>
      <c r="O266" s="101">
        <v>0</v>
      </c>
      <c r="P266" s="102"/>
      <c r="Q266" s="101">
        <v>0</v>
      </c>
      <c r="R266" s="101">
        <v>0</v>
      </c>
      <c r="S266" s="101">
        <v>0</v>
      </c>
      <c r="T266" s="101">
        <v>0</v>
      </c>
      <c r="U266" s="101">
        <v>0</v>
      </c>
      <c r="V266" s="101">
        <v>0</v>
      </c>
      <c r="W266" s="101">
        <v>0</v>
      </c>
      <c r="X266" s="101">
        <v>0</v>
      </c>
      <c r="Y266" s="101">
        <v>0</v>
      </c>
      <c r="Z266" s="101">
        <v>0</v>
      </c>
      <c r="AA266" s="101">
        <v>0</v>
      </c>
      <c r="AB266" s="101">
        <v>0</v>
      </c>
      <c r="AC266" s="101">
        <v>0</v>
      </c>
      <c r="AD266" s="102"/>
      <c r="AE266" s="101">
        <v>0</v>
      </c>
      <c r="AF266" s="101">
        <v>0</v>
      </c>
      <c r="AG266" s="101">
        <v>0</v>
      </c>
      <c r="AH266" s="101">
        <v>0</v>
      </c>
      <c r="AI266" s="101">
        <v>0</v>
      </c>
      <c r="AJ266" s="101">
        <v>0</v>
      </c>
      <c r="AK266" s="101">
        <v>0</v>
      </c>
      <c r="AL266" s="101">
        <v>0</v>
      </c>
      <c r="AM266" s="101">
        <v>0</v>
      </c>
      <c r="AN266" s="101">
        <v>0</v>
      </c>
      <c r="AO266" s="101">
        <v>0</v>
      </c>
      <c r="AP266" s="101">
        <v>0</v>
      </c>
      <c r="AQ266" s="101">
        <v>0</v>
      </c>
      <c r="AR266" s="102"/>
      <c r="AS266" s="101">
        <v>0</v>
      </c>
      <c r="AT266" s="101">
        <v>0</v>
      </c>
      <c r="AU266" s="101">
        <v>0</v>
      </c>
      <c r="AV266" s="101">
        <v>0</v>
      </c>
      <c r="AW266" s="101">
        <v>0</v>
      </c>
      <c r="AX266" s="101">
        <v>0</v>
      </c>
      <c r="AY266" s="101">
        <v>0</v>
      </c>
      <c r="AZ266" s="101">
        <v>0</v>
      </c>
      <c r="BA266" s="101">
        <v>0</v>
      </c>
      <c r="BB266" s="101">
        <v>0</v>
      </c>
      <c r="BC266" s="101">
        <v>0</v>
      </c>
      <c r="BD266" s="101">
        <v>0</v>
      </c>
      <c r="BE266" s="101">
        <v>0</v>
      </c>
      <c r="BF266" s="102"/>
      <c r="BG266" s="101">
        <v>0</v>
      </c>
      <c r="BH266" s="101">
        <v>0</v>
      </c>
      <c r="BI266" s="101">
        <v>0</v>
      </c>
      <c r="BJ266" s="101">
        <v>0</v>
      </c>
      <c r="BK266" s="101">
        <v>0</v>
      </c>
      <c r="BL266" s="101">
        <v>0</v>
      </c>
      <c r="BM266" s="101">
        <v>0</v>
      </c>
      <c r="BN266" s="101">
        <v>0</v>
      </c>
      <c r="BO266" s="101">
        <v>0</v>
      </c>
      <c r="BP266" s="101">
        <v>0</v>
      </c>
      <c r="BQ266" s="101">
        <v>0</v>
      </c>
      <c r="BR266" s="101">
        <v>0</v>
      </c>
      <c r="BS266" s="101">
        <v>0</v>
      </c>
      <c r="BT266" s="102"/>
      <c r="BU266" s="101">
        <v>0</v>
      </c>
      <c r="BV266" s="101">
        <v>0</v>
      </c>
      <c r="BW266" s="101">
        <v>0</v>
      </c>
      <c r="BX266" s="101">
        <v>0</v>
      </c>
      <c r="BY266" s="101">
        <v>0</v>
      </c>
      <c r="BZ266" s="101">
        <v>0</v>
      </c>
      <c r="CA266" s="101">
        <v>0</v>
      </c>
      <c r="CB266" s="101">
        <v>0</v>
      </c>
      <c r="CC266" s="101">
        <v>0</v>
      </c>
      <c r="CD266" s="101">
        <v>0</v>
      </c>
      <c r="CE266" s="101">
        <v>0</v>
      </c>
      <c r="CF266" s="101">
        <v>0</v>
      </c>
      <c r="CG266" s="101">
        <v>0</v>
      </c>
      <c r="CH266" s="102"/>
    </row>
    <row r="267" spans="1:86" ht="12" hidden="1" customHeight="1" outlineLevel="1" x14ac:dyDescent="0.3">
      <c r="A267" s="103">
        <v>215</v>
      </c>
      <c r="B267" s="2" t="s">
        <v>320</v>
      </c>
      <c r="C267" s="101">
        <v>0</v>
      </c>
      <c r="D267" s="101">
        <v>0</v>
      </c>
      <c r="E267" s="101">
        <v>0</v>
      </c>
      <c r="F267" s="101">
        <v>0</v>
      </c>
      <c r="G267" s="101">
        <v>0</v>
      </c>
      <c r="H267" s="101">
        <v>0</v>
      </c>
      <c r="I267" s="101">
        <v>0</v>
      </c>
      <c r="J267" s="101">
        <v>0</v>
      </c>
      <c r="K267" s="101">
        <v>0</v>
      </c>
      <c r="L267" s="101">
        <v>0</v>
      </c>
      <c r="M267" s="101">
        <v>0</v>
      </c>
      <c r="N267" s="101">
        <v>0</v>
      </c>
      <c r="O267" s="101">
        <v>0</v>
      </c>
      <c r="P267" s="102"/>
      <c r="Q267" s="101">
        <v>0</v>
      </c>
      <c r="R267" s="101">
        <v>0</v>
      </c>
      <c r="S267" s="101">
        <v>0</v>
      </c>
      <c r="T267" s="101">
        <v>0</v>
      </c>
      <c r="U267" s="101">
        <v>0</v>
      </c>
      <c r="V267" s="101">
        <v>0</v>
      </c>
      <c r="W267" s="101">
        <v>0</v>
      </c>
      <c r="X267" s="101">
        <v>0</v>
      </c>
      <c r="Y267" s="101">
        <v>0</v>
      </c>
      <c r="Z267" s="101">
        <v>0</v>
      </c>
      <c r="AA267" s="101">
        <v>0</v>
      </c>
      <c r="AB267" s="101">
        <v>0</v>
      </c>
      <c r="AC267" s="101">
        <v>0</v>
      </c>
      <c r="AD267" s="102"/>
      <c r="AE267" s="101">
        <v>0</v>
      </c>
      <c r="AF267" s="101">
        <v>0</v>
      </c>
      <c r="AG267" s="101">
        <v>0</v>
      </c>
      <c r="AH267" s="101">
        <v>0</v>
      </c>
      <c r="AI267" s="101">
        <v>0</v>
      </c>
      <c r="AJ267" s="101">
        <v>0</v>
      </c>
      <c r="AK267" s="101">
        <v>0</v>
      </c>
      <c r="AL267" s="101">
        <v>0</v>
      </c>
      <c r="AM267" s="101">
        <v>0</v>
      </c>
      <c r="AN267" s="101">
        <v>0</v>
      </c>
      <c r="AO267" s="101">
        <v>0</v>
      </c>
      <c r="AP267" s="101">
        <v>0</v>
      </c>
      <c r="AQ267" s="101">
        <v>0</v>
      </c>
      <c r="AR267" s="102"/>
      <c r="AS267" s="101">
        <v>0</v>
      </c>
      <c r="AT267" s="101">
        <v>0</v>
      </c>
      <c r="AU267" s="101">
        <v>0</v>
      </c>
      <c r="AV267" s="101">
        <v>0</v>
      </c>
      <c r="AW267" s="101">
        <v>0</v>
      </c>
      <c r="AX267" s="101">
        <v>0</v>
      </c>
      <c r="AY267" s="101">
        <v>0</v>
      </c>
      <c r="AZ267" s="101">
        <v>0</v>
      </c>
      <c r="BA267" s="101">
        <v>0</v>
      </c>
      <c r="BB267" s="101">
        <v>0</v>
      </c>
      <c r="BC267" s="101">
        <v>0</v>
      </c>
      <c r="BD267" s="101">
        <v>0</v>
      </c>
      <c r="BE267" s="101">
        <v>0</v>
      </c>
      <c r="BF267" s="102"/>
      <c r="BG267" s="101">
        <v>0</v>
      </c>
      <c r="BH267" s="101">
        <v>0</v>
      </c>
      <c r="BI267" s="101">
        <v>0</v>
      </c>
      <c r="BJ267" s="101">
        <v>0</v>
      </c>
      <c r="BK267" s="101">
        <v>0</v>
      </c>
      <c r="BL267" s="101">
        <v>0</v>
      </c>
      <c r="BM267" s="101">
        <v>0</v>
      </c>
      <c r="BN267" s="101">
        <v>0</v>
      </c>
      <c r="BO267" s="101">
        <v>0</v>
      </c>
      <c r="BP267" s="101">
        <v>0</v>
      </c>
      <c r="BQ267" s="101">
        <v>0</v>
      </c>
      <c r="BR267" s="101">
        <v>0</v>
      </c>
      <c r="BS267" s="101">
        <v>0</v>
      </c>
      <c r="BT267" s="102"/>
      <c r="BU267" s="101">
        <v>0</v>
      </c>
      <c r="BV267" s="101">
        <v>0</v>
      </c>
      <c r="BW267" s="101">
        <v>0</v>
      </c>
      <c r="BX267" s="101">
        <v>0</v>
      </c>
      <c r="BY267" s="101">
        <v>0</v>
      </c>
      <c r="BZ267" s="101">
        <v>0</v>
      </c>
      <c r="CA267" s="101">
        <v>0</v>
      </c>
      <c r="CB267" s="101">
        <v>0</v>
      </c>
      <c r="CC267" s="101">
        <v>0</v>
      </c>
      <c r="CD267" s="101">
        <v>0</v>
      </c>
      <c r="CE267" s="101">
        <v>0</v>
      </c>
      <c r="CF267" s="101">
        <v>0</v>
      </c>
      <c r="CG267" s="101">
        <v>0</v>
      </c>
      <c r="CH267" s="102"/>
    </row>
    <row r="268" spans="1:86" ht="12" hidden="1" customHeight="1" outlineLevel="1" x14ac:dyDescent="0.3">
      <c r="A268" s="103">
        <v>299</v>
      </c>
      <c r="B268" s="2" t="s">
        <v>321</v>
      </c>
      <c r="C268" s="101">
        <v>0</v>
      </c>
      <c r="D268" s="101">
        <v>0</v>
      </c>
      <c r="E268" s="101">
        <v>0</v>
      </c>
      <c r="F268" s="101">
        <v>0</v>
      </c>
      <c r="G268" s="101">
        <v>0</v>
      </c>
      <c r="H268" s="101">
        <v>0</v>
      </c>
      <c r="I268" s="101">
        <v>0</v>
      </c>
      <c r="J268" s="101">
        <v>0</v>
      </c>
      <c r="K268" s="101">
        <v>0</v>
      </c>
      <c r="L268" s="101">
        <v>0</v>
      </c>
      <c r="M268" s="101">
        <v>0</v>
      </c>
      <c r="N268" s="101">
        <v>0</v>
      </c>
      <c r="O268" s="101">
        <v>0</v>
      </c>
      <c r="P268" s="102"/>
      <c r="Q268" s="101">
        <v>0</v>
      </c>
      <c r="R268" s="101">
        <v>0</v>
      </c>
      <c r="S268" s="101">
        <v>0</v>
      </c>
      <c r="T268" s="101">
        <v>0</v>
      </c>
      <c r="U268" s="101">
        <v>0</v>
      </c>
      <c r="V268" s="101">
        <v>0</v>
      </c>
      <c r="W268" s="101">
        <v>0</v>
      </c>
      <c r="X268" s="101">
        <v>0</v>
      </c>
      <c r="Y268" s="101">
        <v>0</v>
      </c>
      <c r="Z268" s="101">
        <v>0</v>
      </c>
      <c r="AA268" s="101">
        <v>0</v>
      </c>
      <c r="AB268" s="101">
        <v>0</v>
      </c>
      <c r="AC268" s="101">
        <v>0</v>
      </c>
      <c r="AD268" s="102"/>
      <c r="AE268" s="101">
        <v>0</v>
      </c>
      <c r="AF268" s="101">
        <v>0</v>
      </c>
      <c r="AG268" s="101">
        <v>0</v>
      </c>
      <c r="AH268" s="101">
        <v>0</v>
      </c>
      <c r="AI268" s="101">
        <v>0</v>
      </c>
      <c r="AJ268" s="101">
        <v>0</v>
      </c>
      <c r="AK268" s="101">
        <v>0</v>
      </c>
      <c r="AL268" s="101">
        <v>0</v>
      </c>
      <c r="AM268" s="101">
        <v>0</v>
      </c>
      <c r="AN268" s="101">
        <v>0</v>
      </c>
      <c r="AO268" s="101">
        <v>0</v>
      </c>
      <c r="AP268" s="101">
        <v>0</v>
      </c>
      <c r="AQ268" s="101">
        <v>0</v>
      </c>
      <c r="AR268" s="102"/>
      <c r="AS268" s="101">
        <v>0</v>
      </c>
      <c r="AT268" s="101">
        <v>0</v>
      </c>
      <c r="AU268" s="101">
        <v>0</v>
      </c>
      <c r="AV268" s="101">
        <v>0</v>
      </c>
      <c r="AW268" s="101">
        <v>0</v>
      </c>
      <c r="AX268" s="101">
        <v>0</v>
      </c>
      <c r="AY268" s="101">
        <v>0</v>
      </c>
      <c r="AZ268" s="101">
        <v>0</v>
      </c>
      <c r="BA268" s="101">
        <v>0</v>
      </c>
      <c r="BB268" s="101">
        <v>0</v>
      </c>
      <c r="BC268" s="101">
        <v>0</v>
      </c>
      <c r="BD268" s="101">
        <v>0</v>
      </c>
      <c r="BE268" s="101">
        <v>0</v>
      </c>
      <c r="BF268" s="102"/>
      <c r="BG268" s="101">
        <v>0</v>
      </c>
      <c r="BH268" s="101">
        <v>0</v>
      </c>
      <c r="BI268" s="101">
        <v>0</v>
      </c>
      <c r="BJ268" s="101">
        <v>0</v>
      </c>
      <c r="BK268" s="101">
        <v>0</v>
      </c>
      <c r="BL268" s="101">
        <v>0</v>
      </c>
      <c r="BM268" s="101">
        <v>0</v>
      </c>
      <c r="BN268" s="101">
        <v>0</v>
      </c>
      <c r="BO268" s="101">
        <v>0</v>
      </c>
      <c r="BP268" s="101">
        <v>0</v>
      </c>
      <c r="BQ268" s="101">
        <v>0</v>
      </c>
      <c r="BR268" s="101">
        <v>0</v>
      </c>
      <c r="BS268" s="101">
        <v>0</v>
      </c>
      <c r="BT268" s="102"/>
      <c r="BU268" s="101">
        <v>0</v>
      </c>
      <c r="BV268" s="101">
        <v>0</v>
      </c>
      <c r="BW268" s="101">
        <v>0</v>
      </c>
      <c r="BX268" s="101">
        <v>0</v>
      </c>
      <c r="BY268" s="101">
        <v>0</v>
      </c>
      <c r="BZ268" s="101">
        <v>0</v>
      </c>
      <c r="CA268" s="101">
        <v>0</v>
      </c>
      <c r="CB268" s="101">
        <v>0</v>
      </c>
      <c r="CC268" s="101">
        <v>0</v>
      </c>
      <c r="CD268" s="101">
        <v>0</v>
      </c>
      <c r="CE268" s="101">
        <v>0</v>
      </c>
      <c r="CF268" s="101">
        <v>0</v>
      </c>
      <c r="CG268" s="101">
        <v>0</v>
      </c>
      <c r="CH268" s="102"/>
    </row>
    <row r="269" spans="1:86" ht="12" hidden="1" customHeight="1" outlineLevel="1" x14ac:dyDescent="0.3">
      <c r="A269" s="103"/>
      <c r="B269" s="2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2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2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2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2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2"/>
      <c r="BU269" s="101"/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2"/>
    </row>
    <row r="270" spans="1:86" ht="12" customHeight="1" collapsed="1" x14ac:dyDescent="0.3">
      <c r="A270" s="74"/>
      <c r="B270" s="2" t="s">
        <v>27</v>
      </c>
      <c r="C270" s="101">
        <f t="shared" ref="C270:O270" si="78">SUM(C254:C269)</f>
        <v>32541.839999999804</v>
      </c>
      <c r="D270" s="101">
        <f t="shared" si="78"/>
        <v>101091.88</v>
      </c>
      <c r="E270" s="101">
        <f t="shared" si="78"/>
        <v>34110.059999999881</v>
      </c>
      <c r="F270" s="101">
        <f t="shared" si="78"/>
        <v>61228.599999999904</v>
      </c>
      <c r="G270" s="101">
        <f t="shared" si="78"/>
        <v>99587.600000000297</v>
      </c>
      <c r="H270" s="101">
        <f t="shared" si="78"/>
        <v>122457.28999999969</v>
      </c>
      <c r="I270" s="101">
        <f t="shared" si="78"/>
        <v>25222.729999999887</v>
      </c>
      <c r="J270" s="101">
        <f t="shared" si="78"/>
        <v>60530.739999999802</v>
      </c>
      <c r="K270" s="101">
        <f t="shared" si="78"/>
        <v>23047.55999999983</v>
      </c>
      <c r="L270" s="101">
        <f t="shared" si="78"/>
        <v>23530.689999999842</v>
      </c>
      <c r="M270" s="101">
        <f t="shared" si="78"/>
        <v>69470.01999999999</v>
      </c>
      <c r="N270" s="101">
        <f t="shared" si="78"/>
        <v>84078.782683483718</v>
      </c>
      <c r="O270" s="101">
        <f t="shared" si="78"/>
        <v>736897.79268348322</v>
      </c>
      <c r="P270" s="102">
        <f>O270-SUM(C270:N270)</f>
        <v>0</v>
      </c>
      <c r="Q270" s="101">
        <f t="shared" ref="Q270:AC270" si="79">SUM(Q254:Q269)</f>
        <v>38546.458395486632</v>
      </c>
      <c r="R270" s="101">
        <f t="shared" si="79"/>
        <v>69640.77657730483</v>
      </c>
      <c r="S270" s="101">
        <f t="shared" si="79"/>
        <v>69640.77657730483</v>
      </c>
      <c r="T270" s="101">
        <f t="shared" si="79"/>
        <v>69640.77657730483</v>
      </c>
      <c r="U270" s="101">
        <f t="shared" si="79"/>
        <v>72239.689018286736</v>
      </c>
      <c r="V270" s="101">
        <f t="shared" si="79"/>
        <v>70884.541816917641</v>
      </c>
      <c r="W270" s="101">
        <f t="shared" si="79"/>
        <v>69640.77657730483</v>
      </c>
      <c r="X270" s="101">
        <f t="shared" si="79"/>
        <v>69640.77657730483</v>
      </c>
      <c r="Y270" s="101">
        <f t="shared" si="79"/>
        <v>69640.77657730483</v>
      </c>
      <c r="Z270" s="101">
        <f t="shared" si="79"/>
        <v>69640.77657730483</v>
      </c>
      <c r="AA270" s="101">
        <f t="shared" si="79"/>
        <v>69640.77657730483</v>
      </c>
      <c r="AB270" s="101">
        <f t="shared" si="79"/>
        <v>82115.556294018126</v>
      </c>
      <c r="AC270" s="101">
        <f t="shared" si="79"/>
        <v>820912.45814314694</v>
      </c>
      <c r="AD270" s="102">
        <f>AC270-SUM(Q270:AB270)</f>
        <v>0</v>
      </c>
      <c r="AE270" s="101">
        <f t="shared" ref="AE270:AQ270" si="80">SUM(AE254:AE269)</f>
        <v>39839.272904797712</v>
      </c>
      <c r="AF270" s="101">
        <f t="shared" si="80"/>
        <v>72488.306995706807</v>
      </c>
      <c r="AG270" s="101">
        <f t="shared" si="80"/>
        <v>72488.306995706807</v>
      </c>
      <c r="AH270" s="101">
        <f t="shared" si="80"/>
        <v>72488.306995706807</v>
      </c>
      <c r="AI270" s="101">
        <f t="shared" si="80"/>
        <v>75175.002814365114</v>
      </c>
      <c r="AJ270" s="101">
        <f t="shared" si="80"/>
        <v>73774.082851779007</v>
      </c>
      <c r="AK270" s="101">
        <f t="shared" si="80"/>
        <v>72488.306995706807</v>
      </c>
      <c r="AL270" s="101">
        <f t="shared" si="80"/>
        <v>72488.306995706807</v>
      </c>
      <c r="AM270" s="101">
        <f t="shared" si="80"/>
        <v>72488.306995706807</v>
      </c>
      <c r="AN270" s="101">
        <f t="shared" si="80"/>
        <v>72488.306995706807</v>
      </c>
      <c r="AO270" s="101">
        <f t="shared" si="80"/>
        <v>72488.306995706807</v>
      </c>
      <c r="AP270" s="101">
        <f t="shared" si="80"/>
        <v>85384.446925266617</v>
      </c>
      <c r="AQ270" s="101">
        <f t="shared" si="80"/>
        <v>854079.26146186248</v>
      </c>
      <c r="AR270" s="102">
        <f>AQ270-SUM(AE270:AP270)</f>
        <v>0</v>
      </c>
      <c r="AS270" s="101">
        <f t="shared" ref="AS270:BE270" si="81">SUM(AS254:AS269)</f>
        <v>41026.308341941549</v>
      </c>
      <c r="AT270" s="101">
        <f t="shared" si="81"/>
        <v>75307.794137396049</v>
      </c>
      <c r="AU270" s="101">
        <f t="shared" si="81"/>
        <v>75307.794137396049</v>
      </c>
      <c r="AV270" s="101">
        <f t="shared" si="81"/>
        <v>75307.794137396049</v>
      </c>
      <c r="AW270" s="101">
        <f t="shared" si="81"/>
        <v>78075.09083061415</v>
      </c>
      <c r="AX270" s="101">
        <f t="shared" si="81"/>
        <v>76632.143269150445</v>
      </c>
      <c r="AY270" s="101">
        <f t="shared" si="81"/>
        <v>75307.794137396049</v>
      </c>
      <c r="AZ270" s="101">
        <f t="shared" si="81"/>
        <v>75307.794137396049</v>
      </c>
      <c r="BA270" s="101">
        <f t="shared" si="81"/>
        <v>75307.794137396049</v>
      </c>
      <c r="BB270" s="101">
        <f t="shared" si="81"/>
        <v>75307.794137396049</v>
      </c>
      <c r="BC270" s="101">
        <f t="shared" si="81"/>
        <v>75307.794137396049</v>
      </c>
      <c r="BD270" s="101">
        <f t="shared" si="81"/>
        <v>88590.818264842645</v>
      </c>
      <c r="BE270" s="101">
        <f t="shared" si="81"/>
        <v>886786.71380571881</v>
      </c>
      <c r="BF270" s="102">
        <f>BE270-SUM(AS270:BD270)</f>
        <v>1.7462298274040222E-9</v>
      </c>
      <c r="BG270" s="101">
        <f t="shared" ref="BG270:BS270" si="82">SUM(BG254:BG269)</f>
        <v>42248.954842199884</v>
      </c>
      <c r="BH270" s="101">
        <f t="shared" si="82"/>
        <v>78244.514927427183</v>
      </c>
      <c r="BI270" s="101">
        <f t="shared" si="82"/>
        <v>78244.514927427183</v>
      </c>
      <c r="BJ270" s="101">
        <f t="shared" si="82"/>
        <v>78244.514927427183</v>
      </c>
      <c r="BK270" s="101">
        <f t="shared" si="82"/>
        <v>81094.830521441691</v>
      </c>
      <c r="BL270" s="101">
        <f t="shared" si="82"/>
        <v>79608.594533134077</v>
      </c>
      <c r="BM270" s="101">
        <f t="shared" si="82"/>
        <v>78244.514927427183</v>
      </c>
      <c r="BN270" s="101">
        <f t="shared" si="82"/>
        <v>78244.514927427183</v>
      </c>
      <c r="BO270" s="101">
        <f t="shared" si="82"/>
        <v>78244.514927427183</v>
      </c>
      <c r="BP270" s="101">
        <f t="shared" si="82"/>
        <v>78244.514927427183</v>
      </c>
      <c r="BQ270" s="101">
        <f t="shared" si="82"/>
        <v>78244.514927427183</v>
      </c>
      <c r="BR270" s="101">
        <f t="shared" si="82"/>
        <v>91926.029778697077</v>
      </c>
      <c r="BS270" s="101">
        <f t="shared" si="82"/>
        <v>920834.52909488941</v>
      </c>
      <c r="BT270" s="102">
        <f>BS270-SUM(BG270:BR270)</f>
        <v>0</v>
      </c>
      <c r="BU270" s="101">
        <f t="shared" ref="BU270:CG270" si="83">SUM(BU254:BU269)</f>
        <v>43508.280737465895</v>
      </c>
      <c r="BV270" s="101">
        <f t="shared" si="83"/>
        <v>81303.618826954495</v>
      </c>
      <c r="BW270" s="101">
        <f t="shared" si="83"/>
        <v>81303.618826954495</v>
      </c>
      <c r="BX270" s="101">
        <f t="shared" si="83"/>
        <v>81303.618826954495</v>
      </c>
      <c r="BY270" s="101">
        <f t="shared" si="83"/>
        <v>84239.443888789494</v>
      </c>
      <c r="BZ270" s="101">
        <f t="shared" si="83"/>
        <v>82708.620820832613</v>
      </c>
      <c r="CA270" s="101">
        <f t="shared" si="83"/>
        <v>81303.618826954495</v>
      </c>
      <c r="CB270" s="101">
        <f t="shared" si="83"/>
        <v>81303.618826954495</v>
      </c>
      <c r="CC270" s="101">
        <f t="shared" si="83"/>
        <v>81303.618826954495</v>
      </c>
      <c r="CD270" s="101">
        <f t="shared" si="83"/>
        <v>81303.618826954495</v>
      </c>
      <c r="CE270" s="101">
        <f t="shared" si="83"/>
        <v>81303.618826954495</v>
      </c>
      <c r="CF270" s="101">
        <f t="shared" si="83"/>
        <v>95395.579123762422</v>
      </c>
      <c r="CG270" s="101">
        <f t="shared" si="83"/>
        <v>956280.8751864871</v>
      </c>
      <c r="CH270" s="102">
        <f>CG270-SUM(BU270:CF270)</f>
        <v>0</v>
      </c>
    </row>
    <row r="271" spans="1:86" ht="12" hidden="1" customHeight="1" outlineLevel="1" x14ac:dyDescent="0.3">
      <c r="A271" s="74"/>
      <c r="B271" s="2" t="s">
        <v>74</v>
      </c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2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2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2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2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2"/>
      <c r="BU271" s="101"/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2"/>
    </row>
    <row r="272" spans="1:86" ht="12" hidden="1" customHeight="1" outlineLevel="1" x14ac:dyDescent="0.3">
      <c r="A272" s="74" t="s">
        <v>28</v>
      </c>
      <c r="B272" s="2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2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2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2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2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2"/>
      <c r="BU272" s="101"/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2"/>
    </row>
    <row r="273" spans="1:86" ht="12" hidden="1" customHeight="1" outlineLevel="1" x14ac:dyDescent="0.3">
      <c r="A273" s="103" t="s">
        <v>74</v>
      </c>
      <c r="B273" s="6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2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2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2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2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2"/>
      <c r="BU273" s="101"/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2"/>
    </row>
    <row r="274" spans="1:86" ht="12" hidden="1" customHeight="1" outlineLevel="1" x14ac:dyDescent="0.3">
      <c r="A274" s="103">
        <v>300</v>
      </c>
      <c r="B274" s="6" t="s">
        <v>28</v>
      </c>
      <c r="C274" s="101">
        <v>0</v>
      </c>
      <c r="D274" s="101">
        <v>0</v>
      </c>
      <c r="E274" s="101">
        <v>0</v>
      </c>
      <c r="F274" s="101">
        <v>0</v>
      </c>
      <c r="G274" s="101">
        <v>0</v>
      </c>
      <c r="H274" s="101">
        <v>0</v>
      </c>
      <c r="I274" s="101">
        <v>0</v>
      </c>
      <c r="J274" s="101">
        <v>0</v>
      </c>
      <c r="K274" s="101">
        <v>0</v>
      </c>
      <c r="L274" s="101">
        <v>0</v>
      </c>
      <c r="M274" s="101">
        <v>0</v>
      </c>
      <c r="N274" s="101">
        <v>0</v>
      </c>
      <c r="O274" s="101">
        <v>0</v>
      </c>
      <c r="P274" s="102"/>
      <c r="Q274" s="101">
        <v>0</v>
      </c>
      <c r="R274" s="101">
        <v>0</v>
      </c>
      <c r="S274" s="101">
        <v>0</v>
      </c>
      <c r="T274" s="101">
        <v>0</v>
      </c>
      <c r="U274" s="101">
        <v>0</v>
      </c>
      <c r="V274" s="101">
        <v>0</v>
      </c>
      <c r="W274" s="101">
        <v>0</v>
      </c>
      <c r="X274" s="101">
        <v>0</v>
      </c>
      <c r="Y274" s="101">
        <v>0</v>
      </c>
      <c r="Z274" s="101">
        <v>0</v>
      </c>
      <c r="AA274" s="101">
        <v>0</v>
      </c>
      <c r="AB274" s="101">
        <v>0</v>
      </c>
      <c r="AC274" s="101">
        <v>0</v>
      </c>
      <c r="AD274" s="102"/>
      <c r="AE274" s="101">
        <v>0</v>
      </c>
      <c r="AF274" s="101">
        <v>0</v>
      </c>
      <c r="AG274" s="101">
        <v>0</v>
      </c>
      <c r="AH274" s="101">
        <v>0</v>
      </c>
      <c r="AI274" s="101">
        <v>0</v>
      </c>
      <c r="AJ274" s="101">
        <v>0</v>
      </c>
      <c r="AK274" s="101">
        <v>0</v>
      </c>
      <c r="AL274" s="101">
        <v>0</v>
      </c>
      <c r="AM274" s="101">
        <v>0</v>
      </c>
      <c r="AN274" s="101">
        <v>0</v>
      </c>
      <c r="AO274" s="101">
        <v>0</v>
      </c>
      <c r="AP274" s="101">
        <v>0</v>
      </c>
      <c r="AQ274" s="101">
        <v>0</v>
      </c>
      <c r="AR274" s="102"/>
      <c r="AS274" s="101">
        <v>0</v>
      </c>
      <c r="AT274" s="101">
        <v>0</v>
      </c>
      <c r="AU274" s="101">
        <v>0</v>
      </c>
      <c r="AV274" s="101">
        <v>0</v>
      </c>
      <c r="AW274" s="101">
        <v>0</v>
      </c>
      <c r="AX274" s="101">
        <v>0</v>
      </c>
      <c r="AY274" s="101">
        <v>0</v>
      </c>
      <c r="AZ274" s="101">
        <v>0</v>
      </c>
      <c r="BA274" s="101">
        <v>0</v>
      </c>
      <c r="BB274" s="101">
        <v>0</v>
      </c>
      <c r="BC274" s="101">
        <v>0</v>
      </c>
      <c r="BD274" s="101">
        <v>0</v>
      </c>
      <c r="BE274" s="101">
        <v>0</v>
      </c>
      <c r="BF274" s="102"/>
      <c r="BG274" s="101">
        <v>0</v>
      </c>
      <c r="BH274" s="101">
        <v>0</v>
      </c>
      <c r="BI274" s="101">
        <v>0</v>
      </c>
      <c r="BJ274" s="101">
        <v>0</v>
      </c>
      <c r="BK274" s="101">
        <v>0</v>
      </c>
      <c r="BL274" s="101">
        <v>0</v>
      </c>
      <c r="BM274" s="101">
        <v>0</v>
      </c>
      <c r="BN274" s="101">
        <v>0</v>
      </c>
      <c r="BO274" s="101">
        <v>0</v>
      </c>
      <c r="BP274" s="101">
        <v>0</v>
      </c>
      <c r="BQ274" s="101">
        <v>0</v>
      </c>
      <c r="BR274" s="101">
        <v>0</v>
      </c>
      <c r="BS274" s="101">
        <v>0</v>
      </c>
      <c r="BT274" s="102"/>
      <c r="BU274" s="101">
        <v>0</v>
      </c>
      <c r="BV274" s="101">
        <v>0</v>
      </c>
      <c r="BW274" s="101">
        <v>0</v>
      </c>
      <c r="BX274" s="101">
        <v>0</v>
      </c>
      <c r="BY274" s="101">
        <v>0</v>
      </c>
      <c r="BZ274" s="101">
        <v>0</v>
      </c>
      <c r="CA274" s="101">
        <v>0</v>
      </c>
      <c r="CB274" s="101">
        <v>0</v>
      </c>
      <c r="CC274" s="101">
        <v>0</v>
      </c>
      <c r="CD274" s="101">
        <v>0</v>
      </c>
      <c r="CE274" s="101">
        <v>0</v>
      </c>
      <c r="CF274" s="101">
        <v>0</v>
      </c>
      <c r="CG274" s="101">
        <v>0</v>
      </c>
      <c r="CH274" s="102"/>
    </row>
    <row r="275" spans="1:86" ht="12" hidden="1" customHeight="1" outlineLevel="1" x14ac:dyDescent="0.3">
      <c r="A275" s="103">
        <v>301</v>
      </c>
      <c r="B275" s="6" t="s">
        <v>323</v>
      </c>
      <c r="C275" s="101">
        <v>0</v>
      </c>
      <c r="D275" s="101">
        <v>0</v>
      </c>
      <c r="E275" s="101">
        <v>0</v>
      </c>
      <c r="F275" s="101">
        <v>0</v>
      </c>
      <c r="G275" s="101">
        <v>0</v>
      </c>
      <c r="H275" s="101">
        <v>0</v>
      </c>
      <c r="I275" s="101">
        <v>0</v>
      </c>
      <c r="J275" s="101">
        <v>0</v>
      </c>
      <c r="K275" s="101">
        <v>0</v>
      </c>
      <c r="L275" s="101">
        <v>0</v>
      </c>
      <c r="M275" s="101">
        <v>0</v>
      </c>
      <c r="N275" s="101">
        <v>0</v>
      </c>
      <c r="O275" s="101">
        <v>0</v>
      </c>
      <c r="P275" s="102"/>
      <c r="Q275" s="101">
        <v>0</v>
      </c>
      <c r="R275" s="101">
        <v>0</v>
      </c>
      <c r="S275" s="101">
        <v>0</v>
      </c>
      <c r="T275" s="101">
        <v>0</v>
      </c>
      <c r="U275" s="101">
        <v>0</v>
      </c>
      <c r="V275" s="101">
        <v>0</v>
      </c>
      <c r="W275" s="101">
        <v>0</v>
      </c>
      <c r="X275" s="101">
        <v>0</v>
      </c>
      <c r="Y275" s="101">
        <v>0</v>
      </c>
      <c r="Z275" s="101">
        <v>0</v>
      </c>
      <c r="AA275" s="101">
        <v>0</v>
      </c>
      <c r="AB275" s="101">
        <v>0</v>
      </c>
      <c r="AC275" s="101">
        <v>0</v>
      </c>
      <c r="AD275" s="102"/>
      <c r="AE275" s="101">
        <v>0</v>
      </c>
      <c r="AF275" s="101">
        <v>0</v>
      </c>
      <c r="AG275" s="101">
        <v>0</v>
      </c>
      <c r="AH275" s="101">
        <v>0</v>
      </c>
      <c r="AI275" s="101">
        <v>0</v>
      </c>
      <c r="AJ275" s="101">
        <v>0</v>
      </c>
      <c r="AK275" s="101">
        <v>0</v>
      </c>
      <c r="AL275" s="101">
        <v>0</v>
      </c>
      <c r="AM275" s="101">
        <v>0</v>
      </c>
      <c r="AN275" s="101">
        <v>0</v>
      </c>
      <c r="AO275" s="101">
        <v>0</v>
      </c>
      <c r="AP275" s="101">
        <v>0</v>
      </c>
      <c r="AQ275" s="101">
        <v>0</v>
      </c>
      <c r="AR275" s="102"/>
      <c r="AS275" s="101">
        <v>0</v>
      </c>
      <c r="AT275" s="101">
        <v>0</v>
      </c>
      <c r="AU275" s="101">
        <v>0</v>
      </c>
      <c r="AV275" s="101">
        <v>0</v>
      </c>
      <c r="AW275" s="101">
        <v>0</v>
      </c>
      <c r="AX275" s="101">
        <v>0</v>
      </c>
      <c r="AY275" s="101">
        <v>0</v>
      </c>
      <c r="AZ275" s="101">
        <v>0</v>
      </c>
      <c r="BA275" s="101">
        <v>0</v>
      </c>
      <c r="BB275" s="101">
        <v>0</v>
      </c>
      <c r="BC275" s="101">
        <v>0</v>
      </c>
      <c r="BD275" s="101">
        <v>0</v>
      </c>
      <c r="BE275" s="101">
        <v>0</v>
      </c>
      <c r="BF275" s="102"/>
      <c r="BG275" s="101">
        <v>0</v>
      </c>
      <c r="BH275" s="101">
        <v>0</v>
      </c>
      <c r="BI275" s="101">
        <v>0</v>
      </c>
      <c r="BJ275" s="101">
        <v>0</v>
      </c>
      <c r="BK275" s="101">
        <v>0</v>
      </c>
      <c r="BL275" s="101">
        <v>0</v>
      </c>
      <c r="BM275" s="101">
        <v>0</v>
      </c>
      <c r="BN275" s="101">
        <v>0</v>
      </c>
      <c r="BO275" s="101">
        <v>0</v>
      </c>
      <c r="BP275" s="101">
        <v>0</v>
      </c>
      <c r="BQ275" s="101">
        <v>0</v>
      </c>
      <c r="BR275" s="101">
        <v>0</v>
      </c>
      <c r="BS275" s="101">
        <v>0</v>
      </c>
      <c r="BT275" s="102"/>
      <c r="BU275" s="101">
        <v>0</v>
      </c>
      <c r="BV275" s="101">
        <v>0</v>
      </c>
      <c r="BW275" s="101">
        <v>0</v>
      </c>
      <c r="BX275" s="101">
        <v>0</v>
      </c>
      <c r="BY275" s="101">
        <v>0</v>
      </c>
      <c r="BZ275" s="101">
        <v>0</v>
      </c>
      <c r="CA275" s="101">
        <v>0</v>
      </c>
      <c r="CB275" s="101">
        <v>0</v>
      </c>
      <c r="CC275" s="101">
        <v>0</v>
      </c>
      <c r="CD275" s="101">
        <v>0</v>
      </c>
      <c r="CE275" s="101">
        <v>0</v>
      </c>
      <c r="CF275" s="101">
        <v>0</v>
      </c>
      <c r="CG275" s="101">
        <v>0</v>
      </c>
      <c r="CH275" s="102"/>
    </row>
    <row r="276" spans="1:86" ht="12" hidden="1" customHeight="1" outlineLevel="1" x14ac:dyDescent="0.3">
      <c r="A276" s="103">
        <v>302</v>
      </c>
      <c r="B276" s="6" t="s">
        <v>324</v>
      </c>
      <c r="C276" s="101">
        <v>1.45</v>
      </c>
      <c r="D276" s="101">
        <v>0</v>
      </c>
      <c r="E276" s="101">
        <v>20</v>
      </c>
      <c r="F276" s="101">
        <v>7.28</v>
      </c>
      <c r="G276" s="101">
        <v>5618.62</v>
      </c>
      <c r="H276" s="101">
        <v>225.89</v>
      </c>
      <c r="I276" s="101">
        <v>5500</v>
      </c>
      <c r="J276" s="101">
        <v>5576</v>
      </c>
      <c r="K276" s="101">
        <v>4534.03</v>
      </c>
      <c r="L276" s="101">
        <v>5927.69</v>
      </c>
      <c r="M276" s="101">
        <v>0</v>
      </c>
      <c r="N276" s="101">
        <v>13127.59</v>
      </c>
      <c r="O276" s="101">
        <v>40538.550000000003</v>
      </c>
      <c r="P276" s="102"/>
      <c r="Q276" s="101">
        <v>1647.0833333333301</v>
      </c>
      <c r="R276" s="101">
        <v>1647.0833333333301</v>
      </c>
      <c r="S276" s="101">
        <v>1647.0833333333301</v>
      </c>
      <c r="T276" s="101">
        <v>1647.0833333333301</v>
      </c>
      <c r="U276" s="101">
        <v>1647.0833333333301</v>
      </c>
      <c r="V276" s="101">
        <v>1647.0833333333301</v>
      </c>
      <c r="W276" s="101">
        <v>1647.0833333333301</v>
      </c>
      <c r="X276" s="101">
        <v>1647.0833333333301</v>
      </c>
      <c r="Y276" s="101">
        <v>1647.0833333333301</v>
      </c>
      <c r="Z276" s="101">
        <v>1647.0833333333301</v>
      </c>
      <c r="AA276" s="101">
        <v>1647.0833333333301</v>
      </c>
      <c r="AB276" s="101">
        <v>1647.0833333333301</v>
      </c>
      <c r="AC276" s="101">
        <v>19765</v>
      </c>
      <c r="AD276" s="102"/>
      <c r="AE276" s="101">
        <v>1647.0833333333301</v>
      </c>
      <c r="AF276" s="101">
        <v>1647.0833333333301</v>
      </c>
      <c r="AG276" s="101">
        <v>1647.0833333333301</v>
      </c>
      <c r="AH276" s="101">
        <v>1647.0833333333301</v>
      </c>
      <c r="AI276" s="101">
        <v>1647.0833333333301</v>
      </c>
      <c r="AJ276" s="101">
        <v>1647.0833333333301</v>
      </c>
      <c r="AK276" s="101">
        <v>1647.0833333333301</v>
      </c>
      <c r="AL276" s="101">
        <v>1647.0833333333301</v>
      </c>
      <c r="AM276" s="101">
        <v>1647.0833333333301</v>
      </c>
      <c r="AN276" s="101">
        <v>1647.0833333333301</v>
      </c>
      <c r="AO276" s="101">
        <v>1647.0833333333301</v>
      </c>
      <c r="AP276" s="101">
        <v>1647.0833333333301</v>
      </c>
      <c r="AQ276" s="101">
        <v>19765</v>
      </c>
      <c r="AR276" s="102"/>
      <c r="AS276" s="101">
        <v>1647.0833333333301</v>
      </c>
      <c r="AT276" s="101">
        <v>1647.0833333333301</v>
      </c>
      <c r="AU276" s="101">
        <v>1647.0833333333301</v>
      </c>
      <c r="AV276" s="101">
        <v>1647.0833333333301</v>
      </c>
      <c r="AW276" s="101">
        <v>1647.0833333333301</v>
      </c>
      <c r="AX276" s="101">
        <v>1647.0833333333301</v>
      </c>
      <c r="AY276" s="101">
        <v>1647.0833333333301</v>
      </c>
      <c r="AZ276" s="101">
        <v>1647.0833333333301</v>
      </c>
      <c r="BA276" s="101">
        <v>1647.0833333333301</v>
      </c>
      <c r="BB276" s="101">
        <v>1647.0833333333301</v>
      </c>
      <c r="BC276" s="101">
        <v>1647.0833333333301</v>
      </c>
      <c r="BD276" s="101">
        <v>1647.0833333333301</v>
      </c>
      <c r="BE276" s="101">
        <v>19765</v>
      </c>
      <c r="BF276" s="102"/>
      <c r="BG276" s="101">
        <v>1647.0833333333301</v>
      </c>
      <c r="BH276" s="101">
        <v>1647.0833333333301</v>
      </c>
      <c r="BI276" s="101">
        <v>1647.0833333333301</v>
      </c>
      <c r="BJ276" s="101">
        <v>1647.0833333333301</v>
      </c>
      <c r="BK276" s="101">
        <v>1647.0833333333301</v>
      </c>
      <c r="BL276" s="101">
        <v>1647.0833333333301</v>
      </c>
      <c r="BM276" s="101">
        <v>1647.0833333333301</v>
      </c>
      <c r="BN276" s="101">
        <v>1647.0833333333301</v>
      </c>
      <c r="BO276" s="101">
        <v>1647.0833333333301</v>
      </c>
      <c r="BP276" s="101">
        <v>1647.0833333333301</v>
      </c>
      <c r="BQ276" s="101">
        <v>1647.0833333333301</v>
      </c>
      <c r="BR276" s="101">
        <v>1647.0833333333301</v>
      </c>
      <c r="BS276" s="101">
        <v>19765</v>
      </c>
      <c r="BT276" s="102"/>
      <c r="BU276" s="101">
        <v>1647.0833333333301</v>
      </c>
      <c r="BV276" s="101">
        <v>1647.0833333333301</v>
      </c>
      <c r="BW276" s="101">
        <v>1647.0833333333301</v>
      </c>
      <c r="BX276" s="101">
        <v>1647.0833333333301</v>
      </c>
      <c r="BY276" s="101">
        <v>1647.0833333333301</v>
      </c>
      <c r="BZ276" s="101">
        <v>1647.0833333333301</v>
      </c>
      <c r="CA276" s="101">
        <v>1647.0833333333301</v>
      </c>
      <c r="CB276" s="101">
        <v>1647.0833333333301</v>
      </c>
      <c r="CC276" s="101">
        <v>1647.0833333333301</v>
      </c>
      <c r="CD276" s="101">
        <v>1647.0833333333301</v>
      </c>
      <c r="CE276" s="101">
        <v>1647.0833333333301</v>
      </c>
      <c r="CF276" s="101">
        <v>1647.0833333333301</v>
      </c>
      <c r="CG276" s="101">
        <v>19765</v>
      </c>
      <c r="CH276" s="102"/>
    </row>
    <row r="277" spans="1:86" ht="12" hidden="1" customHeight="1" outlineLevel="1" x14ac:dyDescent="0.3">
      <c r="A277" s="103">
        <v>304</v>
      </c>
      <c r="B277" s="6" t="s">
        <v>326</v>
      </c>
      <c r="C277" s="101">
        <v>0</v>
      </c>
      <c r="D277" s="101">
        <v>0</v>
      </c>
      <c r="E277" s="101">
        <v>0</v>
      </c>
      <c r="F277" s="101">
        <v>0</v>
      </c>
      <c r="G277" s="101">
        <v>0</v>
      </c>
      <c r="H277" s="101">
        <v>0</v>
      </c>
      <c r="I277" s="101">
        <v>0</v>
      </c>
      <c r="J277" s="101">
        <v>0</v>
      </c>
      <c r="K277" s="101">
        <v>0</v>
      </c>
      <c r="L277" s="101">
        <v>0</v>
      </c>
      <c r="M277" s="101">
        <v>0</v>
      </c>
      <c r="N277" s="101">
        <v>0</v>
      </c>
      <c r="O277" s="101">
        <v>0</v>
      </c>
      <c r="P277" s="102"/>
      <c r="Q277" s="101">
        <v>0</v>
      </c>
      <c r="R277" s="101">
        <v>0</v>
      </c>
      <c r="S277" s="101">
        <v>0</v>
      </c>
      <c r="T277" s="101">
        <v>0</v>
      </c>
      <c r="U277" s="101">
        <v>0</v>
      </c>
      <c r="V277" s="101">
        <v>0</v>
      </c>
      <c r="W277" s="101">
        <v>0</v>
      </c>
      <c r="X277" s="101">
        <v>0</v>
      </c>
      <c r="Y277" s="101">
        <v>0</v>
      </c>
      <c r="Z277" s="101">
        <v>0</v>
      </c>
      <c r="AA277" s="101">
        <v>0</v>
      </c>
      <c r="AB277" s="101">
        <v>0</v>
      </c>
      <c r="AC277" s="101">
        <v>0</v>
      </c>
      <c r="AD277" s="102"/>
      <c r="AE277" s="101">
        <v>0</v>
      </c>
      <c r="AF277" s="101">
        <v>0</v>
      </c>
      <c r="AG277" s="101">
        <v>0</v>
      </c>
      <c r="AH277" s="101">
        <v>0</v>
      </c>
      <c r="AI277" s="101">
        <v>0</v>
      </c>
      <c r="AJ277" s="101">
        <v>0</v>
      </c>
      <c r="AK277" s="101">
        <v>0</v>
      </c>
      <c r="AL277" s="101">
        <v>0</v>
      </c>
      <c r="AM277" s="101">
        <v>0</v>
      </c>
      <c r="AN277" s="101">
        <v>0</v>
      </c>
      <c r="AO277" s="101">
        <v>0</v>
      </c>
      <c r="AP277" s="101">
        <v>0</v>
      </c>
      <c r="AQ277" s="101">
        <v>0</v>
      </c>
      <c r="AR277" s="102"/>
      <c r="AS277" s="101">
        <v>0</v>
      </c>
      <c r="AT277" s="101">
        <v>0</v>
      </c>
      <c r="AU277" s="101">
        <v>0</v>
      </c>
      <c r="AV277" s="101">
        <v>0</v>
      </c>
      <c r="AW277" s="101">
        <v>0</v>
      </c>
      <c r="AX277" s="101">
        <v>0</v>
      </c>
      <c r="AY277" s="101">
        <v>0</v>
      </c>
      <c r="AZ277" s="101">
        <v>0</v>
      </c>
      <c r="BA277" s="101">
        <v>0</v>
      </c>
      <c r="BB277" s="101">
        <v>0</v>
      </c>
      <c r="BC277" s="101">
        <v>0</v>
      </c>
      <c r="BD277" s="101">
        <v>0</v>
      </c>
      <c r="BE277" s="101">
        <v>0</v>
      </c>
      <c r="BF277" s="102"/>
      <c r="BG277" s="101">
        <v>0</v>
      </c>
      <c r="BH277" s="101">
        <v>0</v>
      </c>
      <c r="BI277" s="101">
        <v>0</v>
      </c>
      <c r="BJ277" s="101">
        <v>0</v>
      </c>
      <c r="BK277" s="101">
        <v>0</v>
      </c>
      <c r="BL277" s="101">
        <v>0</v>
      </c>
      <c r="BM277" s="101">
        <v>0</v>
      </c>
      <c r="BN277" s="101">
        <v>0</v>
      </c>
      <c r="BO277" s="101">
        <v>0</v>
      </c>
      <c r="BP277" s="101">
        <v>0</v>
      </c>
      <c r="BQ277" s="101">
        <v>0</v>
      </c>
      <c r="BR277" s="101">
        <v>0</v>
      </c>
      <c r="BS277" s="101">
        <v>0</v>
      </c>
      <c r="BT277" s="102"/>
      <c r="BU277" s="101">
        <v>0</v>
      </c>
      <c r="BV277" s="101">
        <v>0</v>
      </c>
      <c r="BW277" s="101">
        <v>0</v>
      </c>
      <c r="BX277" s="101">
        <v>0</v>
      </c>
      <c r="BY277" s="101">
        <v>0</v>
      </c>
      <c r="BZ277" s="101">
        <v>0</v>
      </c>
      <c r="CA277" s="101">
        <v>0</v>
      </c>
      <c r="CB277" s="101">
        <v>0</v>
      </c>
      <c r="CC277" s="101">
        <v>0</v>
      </c>
      <c r="CD277" s="101">
        <v>0</v>
      </c>
      <c r="CE277" s="101">
        <v>0</v>
      </c>
      <c r="CF277" s="101">
        <v>0</v>
      </c>
      <c r="CG277" s="101">
        <v>0</v>
      </c>
      <c r="CH277" s="102"/>
    </row>
    <row r="278" spans="1:86" ht="12" hidden="1" customHeight="1" outlineLevel="1" x14ac:dyDescent="0.3">
      <c r="A278" s="103">
        <v>305</v>
      </c>
      <c r="B278" s="6" t="s">
        <v>327</v>
      </c>
      <c r="C278" s="101">
        <v>0</v>
      </c>
      <c r="D278" s="101">
        <v>0</v>
      </c>
      <c r="E278" s="101">
        <v>0</v>
      </c>
      <c r="F278" s="101">
        <v>5500</v>
      </c>
      <c r="G278" s="101">
        <v>0</v>
      </c>
      <c r="H278" s="101">
        <v>10000</v>
      </c>
      <c r="I278" s="101">
        <v>0</v>
      </c>
      <c r="J278" s="101">
        <v>2100</v>
      </c>
      <c r="K278" s="101">
        <v>0</v>
      </c>
      <c r="L278" s="101">
        <v>0</v>
      </c>
      <c r="M278" s="101">
        <v>0</v>
      </c>
      <c r="N278" s="101">
        <v>0</v>
      </c>
      <c r="O278" s="101">
        <v>17600</v>
      </c>
      <c r="P278" s="102"/>
      <c r="Q278" s="101">
        <v>0</v>
      </c>
      <c r="R278" s="101">
        <v>0</v>
      </c>
      <c r="S278" s="101">
        <v>0</v>
      </c>
      <c r="T278" s="101">
        <v>0</v>
      </c>
      <c r="U278" s="101">
        <v>0</v>
      </c>
      <c r="V278" s="101">
        <v>0</v>
      </c>
      <c r="W278" s="101">
        <v>17600</v>
      </c>
      <c r="X278" s="101">
        <v>0</v>
      </c>
      <c r="Y278" s="101">
        <v>0</v>
      </c>
      <c r="Z278" s="101">
        <v>0</v>
      </c>
      <c r="AA278" s="101">
        <v>0</v>
      </c>
      <c r="AB278" s="101">
        <v>0</v>
      </c>
      <c r="AC278" s="101">
        <v>17600</v>
      </c>
      <c r="AD278" s="102"/>
      <c r="AE278" s="101">
        <v>0</v>
      </c>
      <c r="AF278" s="101">
        <v>0</v>
      </c>
      <c r="AG278" s="101">
        <v>0</v>
      </c>
      <c r="AH278" s="101">
        <v>0</v>
      </c>
      <c r="AI278" s="101">
        <v>0</v>
      </c>
      <c r="AJ278" s="101">
        <v>0</v>
      </c>
      <c r="AK278" s="101">
        <v>17600</v>
      </c>
      <c r="AL278" s="101">
        <v>0</v>
      </c>
      <c r="AM278" s="101">
        <v>0</v>
      </c>
      <c r="AN278" s="101">
        <v>0</v>
      </c>
      <c r="AO278" s="101">
        <v>0</v>
      </c>
      <c r="AP278" s="101">
        <v>0</v>
      </c>
      <c r="AQ278" s="101">
        <v>17600</v>
      </c>
      <c r="AR278" s="102"/>
      <c r="AS278" s="101">
        <v>0</v>
      </c>
      <c r="AT278" s="101">
        <v>0</v>
      </c>
      <c r="AU278" s="101">
        <v>0</v>
      </c>
      <c r="AV278" s="101">
        <v>0</v>
      </c>
      <c r="AW278" s="101">
        <v>0</v>
      </c>
      <c r="AX278" s="101">
        <v>0</v>
      </c>
      <c r="AY278" s="101">
        <v>17600</v>
      </c>
      <c r="AZ278" s="101">
        <v>0</v>
      </c>
      <c r="BA278" s="101">
        <v>0</v>
      </c>
      <c r="BB278" s="101">
        <v>0</v>
      </c>
      <c r="BC278" s="101">
        <v>0</v>
      </c>
      <c r="BD278" s="101">
        <v>0</v>
      </c>
      <c r="BE278" s="101">
        <v>17600</v>
      </c>
      <c r="BF278" s="102"/>
      <c r="BG278" s="101">
        <v>0</v>
      </c>
      <c r="BH278" s="101">
        <v>0</v>
      </c>
      <c r="BI278" s="101">
        <v>0</v>
      </c>
      <c r="BJ278" s="101">
        <v>0</v>
      </c>
      <c r="BK278" s="101">
        <v>0</v>
      </c>
      <c r="BL278" s="101">
        <v>0</v>
      </c>
      <c r="BM278" s="101">
        <v>17600</v>
      </c>
      <c r="BN278" s="101">
        <v>0</v>
      </c>
      <c r="BO278" s="101">
        <v>0</v>
      </c>
      <c r="BP278" s="101">
        <v>0</v>
      </c>
      <c r="BQ278" s="101">
        <v>0</v>
      </c>
      <c r="BR278" s="101">
        <v>0</v>
      </c>
      <c r="BS278" s="101">
        <v>17600</v>
      </c>
      <c r="BT278" s="102"/>
      <c r="BU278" s="101">
        <v>0</v>
      </c>
      <c r="BV278" s="101">
        <v>0</v>
      </c>
      <c r="BW278" s="101">
        <v>0</v>
      </c>
      <c r="BX278" s="101">
        <v>0</v>
      </c>
      <c r="BY278" s="101">
        <v>0</v>
      </c>
      <c r="BZ278" s="101">
        <v>0</v>
      </c>
      <c r="CA278" s="101">
        <v>17600</v>
      </c>
      <c r="CB278" s="101">
        <v>0</v>
      </c>
      <c r="CC278" s="101">
        <v>0</v>
      </c>
      <c r="CD278" s="101">
        <v>0</v>
      </c>
      <c r="CE278" s="101">
        <v>0</v>
      </c>
      <c r="CF278" s="101">
        <v>0</v>
      </c>
      <c r="CG278" s="101">
        <v>17600</v>
      </c>
      <c r="CH278" s="102"/>
    </row>
    <row r="279" spans="1:86" ht="12" hidden="1" customHeight="1" outlineLevel="1" x14ac:dyDescent="0.3">
      <c r="A279" s="103">
        <v>306</v>
      </c>
      <c r="B279" s="6" t="s">
        <v>329</v>
      </c>
      <c r="C279" s="101">
        <v>130.72999999999999</v>
      </c>
      <c r="D279" s="101">
        <v>40</v>
      </c>
      <c r="E279" s="101">
        <v>40</v>
      </c>
      <c r="F279" s="101">
        <v>210</v>
      </c>
      <c r="G279" s="101">
        <v>75</v>
      </c>
      <c r="H279" s="101">
        <v>40</v>
      </c>
      <c r="I279" s="101">
        <v>40</v>
      </c>
      <c r="J279" s="101">
        <v>40</v>
      </c>
      <c r="K279" s="101">
        <v>40</v>
      </c>
      <c r="L279" s="101">
        <v>41.45</v>
      </c>
      <c r="M279" s="101">
        <v>40</v>
      </c>
      <c r="N279" s="101">
        <v>37.82</v>
      </c>
      <c r="O279" s="101">
        <v>775</v>
      </c>
      <c r="P279" s="102"/>
      <c r="Q279" s="101">
        <v>64.5833333333333</v>
      </c>
      <c r="R279" s="101">
        <v>64.5833333333333</v>
      </c>
      <c r="S279" s="101">
        <v>64.5833333333333</v>
      </c>
      <c r="T279" s="101">
        <v>64.5833333333333</v>
      </c>
      <c r="U279" s="101">
        <v>64.5833333333333</v>
      </c>
      <c r="V279" s="101">
        <v>64.5833333333333</v>
      </c>
      <c r="W279" s="101">
        <v>64.5833333333333</v>
      </c>
      <c r="X279" s="101">
        <v>64.5833333333333</v>
      </c>
      <c r="Y279" s="101">
        <v>64.5833333333333</v>
      </c>
      <c r="Z279" s="101">
        <v>64.5833333333333</v>
      </c>
      <c r="AA279" s="101">
        <v>64.5833333333333</v>
      </c>
      <c r="AB279" s="101">
        <v>64.5833333333333</v>
      </c>
      <c r="AC279" s="101">
        <v>775</v>
      </c>
      <c r="AD279" s="102"/>
      <c r="AE279" s="101">
        <v>64.5833333333333</v>
      </c>
      <c r="AF279" s="101">
        <v>64.5833333333333</v>
      </c>
      <c r="AG279" s="101">
        <v>64.5833333333333</v>
      </c>
      <c r="AH279" s="101">
        <v>64.5833333333333</v>
      </c>
      <c r="AI279" s="101">
        <v>64.5833333333333</v>
      </c>
      <c r="AJ279" s="101">
        <v>64.5833333333333</v>
      </c>
      <c r="AK279" s="101">
        <v>64.5833333333333</v>
      </c>
      <c r="AL279" s="101">
        <v>64.5833333333333</v>
      </c>
      <c r="AM279" s="101">
        <v>64.5833333333333</v>
      </c>
      <c r="AN279" s="101">
        <v>64.5833333333333</v>
      </c>
      <c r="AO279" s="101">
        <v>64.5833333333333</v>
      </c>
      <c r="AP279" s="101">
        <v>64.5833333333333</v>
      </c>
      <c r="AQ279" s="101">
        <v>775</v>
      </c>
      <c r="AR279" s="102"/>
      <c r="AS279" s="101">
        <v>64.5833333333333</v>
      </c>
      <c r="AT279" s="101">
        <v>64.5833333333333</v>
      </c>
      <c r="AU279" s="101">
        <v>64.5833333333333</v>
      </c>
      <c r="AV279" s="101">
        <v>64.5833333333333</v>
      </c>
      <c r="AW279" s="101">
        <v>64.5833333333333</v>
      </c>
      <c r="AX279" s="101">
        <v>64.5833333333333</v>
      </c>
      <c r="AY279" s="101">
        <v>64.5833333333333</v>
      </c>
      <c r="AZ279" s="101">
        <v>64.5833333333333</v>
      </c>
      <c r="BA279" s="101">
        <v>64.5833333333333</v>
      </c>
      <c r="BB279" s="101">
        <v>64.5833333333333</v>
      </c>
      <c r="BC279" s="101">
        <v>64.5833333333333</v>
      </c>
      <c r="BD279" s="101">
        <v>64.5833333333333</v>
      </c>
      <c r="BE279" s="101">
        <v>775</v>
      </c>
      <c r="BF279" s="102"/>
      <c r="BG279" s="101">
        <v>64.5833333333333</v>
      </c>
      <c r="BH279" s="101">
        <v>64.5833333333333</v>
      </c>
      <c r="BI279" s="101">
        <v>64.5833333333333</v>
      </c>
      <c r="BJ279" s="101">
        <v>64.5833333333333</v>
      </c>
      <c r="BK279" s="101">
        <v>64.5833333333333</v>
      </c>
      <c r="BL279" s="101">
        <v>64.5833333333333</v>
      </c>
      <c r="BM279" s="101">
        <v>64.5833333333333</v>
      </c>
      <c r="BN279" s="101">
        <v>64.5833333333333</v>
      </c>
      <c r="BO279" s="101">
        <v>64.5833333333333</v>
      </c>
      <c r="BP279" s="101">
        <v>64.5833333333333</v>
      </c>
      <c r="BQ279" s="101">
        <v>64.5833333333333</v>
      </c>
      <c r="BR279" s="101">
        <v>64.5833333333333</v>
      </c>
      <c r="BS279" s="101">
        <v>775</v>
      </c>
      <c r="BT279" s="102"/>
      <c r="BU279" s="101">
        <v>64.5833333333333</v>
      </c>
      <c r="BV279" s="101">
        <v>64.5833333333333</v>
      </c>
      <c r="BW279" s="101">
        <v>64.5833333333333</v>
      </c>
      <c r="BX279" s="101">
        <v>64.5833333333333</v>
      </c>
      <c r="BY279" s="101">
        <v>64.5833333333333</v>
      </c>
      <c r="BZ279" s="101">
        <v>64.5833333333333</v>
      </c>
      <c r="CA279" s="101">
        <v>64.5833333333333</v>
      </c>
      <c r="CB279" s="101">
        <v>64.5833333333333</v>
      </c>
      <c r="CC279" s="101">
        <v>64.5833333333333</v>
      </c>
      <c r="CD279" s="101">
        <v>64.5833333333333</v>
      </c>
      <c r="CE279" s="101">
        <v>64.5833333333333</v>
      </c>
      <c r="CF279" s="101">
        <v>64.5833333333333</v>
      </c>
      <c r="CG279" s="101">
        <v>775</v>
      </c>
      <c r="CH279" s="102"/>
    </row>
    <row r="280" spans="1:86" ht="12" hidden="1" customHeight="1" outlineLevel="1" x14ac:dyDescent="0.3">
      <c r="A280" s="103">
        <v>307</v>
      </c>
      <c r="B280" s="6" t="s">
        <v>331</v>
      </c>
      <c r="C280" s="101">
        <v>0</v>
      </c>
      <c r="D280" s="101">
        <v>0</v>
      </c>
      <c r="E280" s="101">
        <v>0</v>
      </c>
      <c r="F280" s="101">
        <v>0</v>
      </c>
      <c r="G280" s="101">
        <v>0</v>
      </c>
      <c r="H280" s="101">
        <v>0</v>
      </c>
      <c r="I280" s="101">
        <v>0</v>
      </c>
      <c r="J280" s="101">
        <v>0</v>
      </c>
      <c r="K280" s="101">
        <v>0</v>
      </c>
      <c r="L280" s="101">
        <v>0</v>
      </c>
      <c r="M280" s="101">
        <v>0</v>
      </c>
      <c r="N280" s="101">
        <v>0</v>
      </c>
      <c r="O280" s="101">
        <v>0</v>
      </c>
      <c r="P280" s="102"/>
      <c r="Q280" s="101">
        <v>0</v>
      </c>
      <c r="R280" s="101">
        <v>0</v>
      </c>
      <c r="S280" s="101">
        <v>0</v>
      </c>
      <c r="T280" s="101">
        <v>0</v>
      </c>
      <c r="U280" s="101">
        <v>0</v>
      </c>
      <c r="V280" s="101">
        <v>0</v>
      </c>
      <c r="W280" s="101">
        <v>0</v>
      </c>
      <c r="X280" s="101">
        <v>0</v>
      </c>
      <c r="Y280" s="101">
        <v>0</v>
      </c>
      <c r="Z280" s="101">
        <v>0</v>
      </c>
      <c r="AA280" s="101">
        <v>0</v>
      </c>
      <c r="AB280" s="101">
        <v>0</v>
      </c>
      <c r="AC280" s="101">
        <v>0</v>
      </c>
      <c r="AD280" s="102"/>
      <c r="AE280" s="101">
        <v>0</v>
      </c>
      <c r="AF280" s="101">
        <v>0</v>
      </c>
      <c r="AG280" s="101">
        <v>0</v>
      </c>
      <c r="AH280" s="101">
        <v>0</v>
      </c>
      <c r="AI280" s="101">
        <v>0</v>
      </c>
      <c r="AJ280" s="101">
        <v>0</v>
      </c>
      <c r="AK280" s="101">
        <v>0</v>
      </c>
      <c r="AL280" s="101">
        <v>0</v>
      </c>
      <c r="AM280" s="101">
        <v>0</v>
      </c>
      <c r="AN280" s="101">
        <v>0</v>
      </c>
      <c r="AO280" s="101">
        <v>0</v>
      </c>
      <c r="AP280" s="101">
        <v>0</v>
      </c>
      <c r="AQ280" s="101">
        <v>0</v>
      </c>
      <c r="AR280" s="102"/>
      <c r="AS280" s="101">
        <v>0</v>
      </c>
      <c r="AT280" s="101">
        <v>0</v>
      </c>
      <c r="AU280" s="101">
        <v>0</v>
      </c>
      <c r="AV280" s="101">
        <v>0</v>
      </c>
      <c r="AW280" s="101">
        <v>0</v>
      </c>
      <c r="AX280" s="101">
        <v>0</v>
      </c>
      <c r="AY280" s="101">
        <v>0</v>
      </c>
      <c r="AZ280" s="101">
        <v>0</v>
      </c>
      <c r="BA280" s="101">
        <v>0</v>
      </c>
      <c r="BB280" s="101">
        <v>0</v>
      </c>
      <c r="BC280" s="101">
        <v>0</v>
      </c>
      <c r="BD280" s="101">
        <v>0</v>
      </c>
      <c r="BE280" s="101">
        <v>0</v>
      </c>
      <c r="BF280" s="102"/>
      <c r="BG280" s="101">
        <v>0</v>
      </c>
      <c r="BH280" s="101">
        <v>0</v>
      </c>
      <c r="BI280" s="101">
        <v>0</v>
      </c>
      <c r="BJ280" s="101">
        <v>0</v>
      </c>
      <c r="BK280" s="101">
        <v>0</v>
      </c>
      <c r="BL280" s="101">
        <v>0</v>
      </c>
      <c r="BM280" s="101">
        <v>0</v>
      </c>
      <c r="BN280" s="101">
        <v>0</v>
      </c>
      <c r="BO280" s="101">
        <v>0</v>
      </c>
      <c r="BP280" s="101">
        <v>0</v>
      </c>
      <c r="BQ280" s="101">
        <v>0</v>
      </c>
      <c r="BR280" s="101">
        <v>0</v>
      </c>
      <c r="BS280" s="101">
        <v>0</v>
      </c>
      <c r="BT280" s="102"/>
      <c r="BU280" s="101">
        <v>0</v>
      </c>
      <c r="BV280" s="101">
        <v>0</v>
      </c>
      <c r="BW280" s="101">
        <v>0</v>
      </c>
      <c r="BX280" s="101">
        <v>0</v>
      </c>
      <c r="BY280" s="101">
        <v>0</v>
      </c>
      <c r="BZ280" s="101">
        <v>0</v>
      </c>
      <c r="CA280" s="101">
        <v>0</v>
      </c>
      <c r="CB280" s="101">
        <v>0</v>
      </c>
      <c r="CC280" s="101">
        <v>0</v>
      </c>
      <c r="CD280" s="101">
        <v>0</v>
      </c>
      <c r="CE280" s="101">
        <v>0</v>
      </c>
      <c r="CF280" s="101">
        <v>0</v>
      </c>
      <c r="CG280" s="101">
        <v>0</v>
      </c>
      <c r="CH280" s="102"/>
    </row>
    <row r="281" spans="1:86" ht="12" hidden="1" customHeight="1" outlineLevel="1" x14ac:dyDescent="0.3">
      <c r="A281" s="103">
        <v>308</v>
      </c>
      <c r="B281" s="6" t="s">
        <v>332</v>
      </c>
      <c r="C281" s="101">
        <v>0</v>
      </c>
      <c r="D281" s="101">
        <v>0</v>
      </c>
      <c r="E281" s="101">
        <v>0</v>
      </c>
      <c r="F281" s="101">
        <v>0</v>
      </c>
      <c r="G281" s="101">
        <v>0</v>
      </c>
      <c r="H281" s="101">
        <v>0</v>
      </c>
      <c r="I281" s="101">
        <v>0</v>
      </c>
      <c r="J281" s="101">
        <v>0</v>
      </c>
      <c r="K281" s="101">
        <v>0</v>
      </c>
      <c r="L281" s="101">
        <v>2500</v>
      </c>
      <c r="M281" s="101">
        <v>0</v>
      </c>
      <c r="N281" s="101">
        <v>2837.3850000000002</v>
      </c>
      <c r="O281" s="101">
        <v>5337.3850000000002</v>
      </c>
      <c r="P281" s="102"/>
      <c r="Q281" s="101">
        <v>0</v>
      </c>
      <c r="R281" s="101">
        <v>970.45454545454504</v>
      </c>
      <c r="S281" s="101">
        <v>970.45454545454504</v>
      </c>
      <c r="T281" s="101">
        <v>970.45454545454504</v>
      </c>
      <c r="U281" s="101">
        <v>970.45454545454504</v>
      </c>
      <c r="V281" s="101">
        <v>970.45454545454504</v>
      </c>
      <c r="W281" s="101">
        <v>970.45454545454504</v>
      </c>
      <c r="X281" s="101">
        <v>970.45454545454504</v>
      </c>
      <c r="Y281" s="101">
        <v>970.45454545454504</v>
      </c>
      <c r="Z281" s="101">
        <v>970.45454545454504</v>
      </c>
      <c r="AA281" s="101">
        <v>970.45454545454504</v>
      </c>
      <c r="AB281" s="101">
        <v>970.45454545454504</v>
      </c>
      <c r="AC281" s="101">
        <v>10675</v>
      </c>
      <c r="AD281" s="102"/>
      <c r="AE281" s="101">
        <v>0</v>
      </c>
      <c r="AF281" s="101">
        <v>970.45454545454504</v>
      </c>
      <c r="AG281" s="101">
        <v>970.45454545454504</v>
      </c>
      <c r="AH281" s="101">
        <v>970.45454545454504</v>
      </c>
      <c r="AI281" s="101">
        <v>970.45454545454504</v>
      </c>
      <c r="AJ281" s="101">
        <v>970.45454545454504</v>
      </c>
      <c r="AK281" s="101">
        <v>970.45454545454504</v>
      </c>
      <c r="AL281" s="101">
        <v>970.45454545454504</v>
      </c>
      <c r="AM281" s="101">
        <v>970.45454545454504</v>
      </c>
      <c r="AN281" s="101">
        <v>970.45454545454504</v>
      </c>
      <c r="AO281" s="101">
        <v>970.45454545454504</v>
      </c>
      <c r="AP281" s="101">
        <v>970.45454545454504</v>
      </c>
      <c r="AQ281" s="101">
        <v>10675</v>
      </c>
      <c r="AR281" s="102"/>
      <c r="AS281" s="101">
        <v>0</v>
      </c>
      <c r="AT281" s="101">
        <v>970.45454545454504</v>
      </c>
      <c r="AU281" s="101">
        <v>970.45454545454504</v>
      </c>
      <c r="AV281" s="101">
        <v>970.45454545454504</v>
      </c>
      <c r="AW281" s="101">
        <v>970.45454545454504</v>
      </c>
      <c r="AX281" s="101">
        <v>970.45454545454504</v>
      </c>
      <c r="AY281" s="101">
        <v>970.45454545454504</v>
      </c>
      <c r="AZ281" s="101">
        <v>970.45454545454504</v>
      </c>
      <c r="BA281" s="101">
        <v>970.45454545454504</v>
      </c>
      <c r="BB281" s="101">
        <v>970.45454545454504</v>
      </c>
      <c r="BC281" s="101">
        <v>970.45454545454504</v>
      </c>
      <c r="BD281" s="101">
        <v>970.45454545454504</v>
      </c>
      <c r="BE281" s="101">
        <v>10675</v>
      </c>
      <c r="BF281" s="102"/>
      <c r="BG281" s="101">
        <v>0</v>
      </c>
      <c r="BH281" s="101">
        <v>970.45454545454504</v>
      </c>
      <c r="BI281" s="101">
        <v>970.45454545454504</v>
      </c>
      <c r="BJ281" s="101">
        <v>970.45454545454504</v>
      </c>
      <c r="BK281" s="101">
        <v>970.45454545454504</v>
      </c>
      <c r="BL281" s="101">
        <v>970.45454545454504</v>
      </c>
      <c r="BM281" s="101">
        <v>970.45454545454504</v>
      </c>
      <c r="BN281" s="101">
        <v>970.45454545454504</v>
      </c>
      <c r="BO281" s="101">
        <v>970.45454545454504</v>
      </c>
      <c r="BP281" s="101">
        <v>970.45454545454504</v>
      </c>
      <c r="BQ281" s="101">
        <v>970.45454545454504</v>
      </c>
      <c r="BR281" s="101">
        <v>970.45454545454504</v>
      </c>
      <c r="BS281" s="101">
        <v>10675</v>
      </c>
      <c r="BT281" s="102"/>
      <c r="BU281" s="101">
        <v>0</v>
      </c>
      <c r="BV281" s="101">
        <v>970.45454545454504</v>
      </c>
      <c r="BW281" s="101">
        <v>970.45454545454504</v>
      </c>
      <c r="BX281" s="101">
        <v>970.45454545454504</v>
      </c>
      <c r="BY281" s="101">
        <v>970.45454545454504</v>
      </c>
      <c r="BZ281" s="101">
        <v>970.45454545454504</v>
      </c>
      <c r="CA281" s="101">
        <v>970.45454545454504</v>
      </c>
      <c r="CB281" s="101">
        <v>970.45454545454504</v>
      </c>
      <c r="CC281" s="101">
        <v>970.45454545454504</v>
      </c>
      <c r="CD281" s="101">
        <v>970.45454545454504</v>
      </c>
      <c r="CE281" s="101">
        <v>970.45454545454504</v>
      </c>
      <c r="CF281" s="101">
        <v>970.45454545454504</v>
      </c>
      <c r="CG281" s="101">
        <v>10675</v>
      </c>
      <c r="CH281" s="102"/>
    </row>
    <row r="282" spans="1:86" ht="12" hidden="1" customHeight="1" outlineLevel="1" x14ac:dyDescent="0.3">
      <c r="A282" s="103">
        <v>308.10000000000002</v>
      </c>
      <c r="B282" s="6" t="s">
        <v>334</v>
      </c>
      <c r="C282" s="101">
        <v>0</v>
      </c>
      <c r="D282" s="101">
        <v>0</v>
      </c>
      <c r="E282" s="101">
        <v>0</v>
      </c>
      <c r="F282" s="101">
        <v>0</v>
      </c>
      <c r="G282" s="101">
        <v>0</v>
      </c>
      <c r="H282" s="101">
        <v>0</v>
      </c>
      <c r="I282" s="101">
        <v>0</v>
      </c>
      <c r="J282" s="101">
        <v>0</v>
      </c>
      <c r="K282" s="101">
        <v>0</v>
      </c>
      <c r="L282" s="101">
        <v>0</v>
      </c>
      <c r="M282" s="101">
        <v>0</v>
      </c>
      <c r="N282" s="101">
        <v>0</v>
      </c>
      <c r="O282" s="101">
        <v>0</v>
      </c>
      <c r="P282" s="102"/>
      <c r="Q282" s="101">
        <v>8000</v>
      </c>
      <c r="R282" s="101">
        <v>8000</v>
      </c>
      <c r="S282" s="101">
        <v>8000</v>
      </c>
      <c r="T282" s="101">
        <v>8000</v>
      </c>
      <c r="U282" s="101">
        <v>8000</v>
      </c>
      <c r="V282" s="101">
        <v>8000</v>
      </c>
      <c r="W282" s="101">
        <v>8000</v>
      </c>
      <c r="X282" s="101">
        <v>8000</v>
      </c>
      <c r="Y282" s="101">
        <v>8000</v>
      </c>
      <c r="Z282" s="101">
        <v>8000</v>
      </c>
      <c r="AA282" s="101">
        <v>8000</v>
      </c>
      <c r="AB282" s="101">
        <v>8000</v>
      </c>
      <c r="AC282" s="101">
        <v>96000</v>
      </c>
      <c r="AD282" s="102"/>
      <c r="AE282" s="101">
        <v>0</v>
      </c>
      <c r="AF282" s="101">
        <v>0</v>
      </c>
      <c r="AG282" s="101">
        <v>0</v>
      </c>
      <c r="AH282" s="101">
        <v>0</v>
      </c>
      <c r="AI282" s="101">
        <v>0</v>
      </c>
      <c r="AJ282" s="101">
        <v>0</v>
      </c>
      <c r="AK282" s="101">
        <v>0</v>
      </c>
      <c r="AL282" s="101">
        <v>0</v>
      </c>
      <c r="AM282" s="101">
        <v>0</v>
      </c>
      <c r="AN282" s="101">
        <v>0</v>
      </c>
      <c r="AO282" s="101">
        <v>0</v>
      </c>
      <c r="AP282" s="101">
        <v>0</v>
      </c>
      <c r="AQ282" s="101">
        <v>0</v>
      </c>
      <c r="AR282" s="102"/>
      <c r="AS282" s="101">
        <v>0</v>
      </c>
      <c r="AT282" s="101">
        <v>0</v>
      </c>
      <c r="AU282" s="101">
        <v>0</v>
      </c>
      <c r="AV282" s="101">
        <v>0</v>
      </c>
      <c r="AW282" s="101">
        <v>0</v>
      </c>
      <c r="AX282" s="101">
        <v>0</v>
      </c>
      <c r="AY282" s="101">
        <v>0</v>
      </c>
      <c r="AZ282" s="101">
        <v>0</v>
      </c>
      <c r="BA282" s="101">
        <v>0</v>
      </c>
      <c r="BB282" s="101">
        <v>0</v>
      </c>
      <c r="BC282" s="101">
        <v>0</v>
      </c>
      <c r="BD282" s="101">
        <v>0</v>
      </c>
      <c r="BE282" s="101">
        <v>0</v>
      </c>
      <c r="BF282" s="102"/>
      <c r="BG282" s="101">
        <v>0</v>
      </c>
      <c r="BH282" s="101">
        <v>0</v>
      </c>
      <c r="BI282" s="101">
        <v>0</v>
      </c>
      <c r="BJ282" s="101">
        <v>0</v>
      </c>
      <c r="BK282" s="101">
        <v>0</v>
      </c>
      <c r="BL282" s="101">
        <v>0</v>
      </c>
      <c r="BM282" s="101">
        <v>0</v>
      </c>
      <c r="BN282" s="101">
        <v>0</v>
      </c>
      <c r="BO282" s="101">
        <v>0</v>
      </c>
      <c r="BP282" s="101">
        <v>0</v>
      </c>
      <c r="BQ282" s="101">
        <v>0</v>
      </c>
      <c r="BR282" s="101">
        <v>0</v>
      </c>
      <c r="BS282" s="101">
        <v>0</v>
      </c>
      <c r="BT282" s="102"/>
      <c r="BU282" s="101">
        <v>0</v>
      </c>
      <c r="BV282" s="101">
        <v>0</v>
      </c>
      <c r="BW282" s="101">
        <v>0</v>
      </c>
      <c r="BX282" s="101">
        <v>0</v>
      </c>
      <c r="BY282" s="101">
        <v>0</v>
      </c>
      <c r="BZ282" s="101">
        <v>0</v>
      </c>
      <c r="CA282" s="101">
        <v>0</v>
      </c>
      <c r="CB282" s="101">
        <v>0</v>
      </c>
      <c r="CC282" s="101">
        <v>0</v>
      </c>
      <c r="CD282" s="101">
        <v>0</v>
      </c>
      <c r="CE282" s="101">
        <v>0</v>
      </c>
      <c r="CF282" s="101">
        <v>0</v>
      </c>
      <c r="CG282" s="101">
        <v>0</v>
      </c>
      <c r="CH282" s="102"/>
    </row>
    <row r="283" spans="1:86" ht="12" hidden="1" customHeight="1" outlineLevel="1" x14ac:dyDescent="0.3">
      <c r="A283" s="103">
        <v>308.2</v>
      </c>
      <c r="B283" s="6" t="s">
        <v>336</v>
      </c>
      <c r="C283" s="101">
        <v>0</v>
      </c>
      <c r="D283" s="101">
        <v>0</v>
      </c>
      <c r="E283" s="101">
        <v>0</v>
      </c>
      <c r="F283" s="101">
        <v>0</v>
      </c>
      <c r="G283" s="101">
        <v>0</v>
      </c>
      <c r="H283" s="101">
        <v>0</v>
      </c>
      <c r="I283" s="101">
        <v>0</v>
      </c>
      <c r="J283" s="101">
        <v>0</v>
      </c>
      <c r="K283" s="101">
        <v>0</v>
      </c>
      <c r="L283" s="101">
        <v>0</v>
      </c>
      <c r="M283" s="101">
        <v>0</v>
      </c>
      <c r="N283" s="101">
        <v>0</v>
      </c>
      <c r="O283" s="101">
        <v>0</v>
      </c>
      <c r="P283" s="102"/>
      <c r="Q283" s="101">
        <v>0</v>
      </c>
      <c r="R283" s="101">
        <v>0</v>
      </c>
      <c r="S283" s="101">
        <v>0</v>
      </c>
      <c r="T283" s="101">
        <v>0</v>
      </c>
      <c r="U283" s="101">
        <v>0</v>
      </c>
      <c r="V283" s="101">
        <v>0</v>
      </c>
      <c r="W283" s="101">
        <v>0</v>
      </c>
      <c r="X283" s="101">
        <v>0</v>
      </c>
      <c r="Y283" s="101">
        <v>0</v>
      </c>
      <c r="Z283" s="101">
        <v>0</v>
      </c>
      <c r="AA283" s="101">
        <v>0</v>
      </c>
      <c r="AB283" s="101">
        <v>0</v>
      </c>
      <c r="AC283" s="101">
        <v>0</v>
      </c>
      <c r="AD283" s="102"/>
      <c r="AE283" s="101">
        <v>0</v>
      </c>
      <c r="AF283" s="101">
        <v>0</v>
      </c>
      <c r="AG283" s="101">
        <v>0</v>
      </c>
      <c r="AH283" s="101">
        <v>0</v>
      </c>
      <c r="AI283" s="101">
        <v>0</v>
      </c>
      <c r="AJ283" s="101">
        <v>0</v>
      </c>
      <c r="AK283" s="101">
        <v>0</v>
      </c>
      <c r="AL283" s="101">
        <v>0</v>
      </c>
      <c r="AM283" s="101">
        <v>0</v>
      </c>
      <c r="AN283" s="101">
        <v>0</v>
      </c>
      <c r="AO283" s="101">
        <v>0</v>
      </c>
      <c r="AP283" s="101">
        <v>0</v>
      </c>
      <c r="AQ283" s="101">
        <v>0</v>
      </c>
      <c r="AR283" s="102"/>
      <c r="AS283" s="101">
        <v>0</v>
      </c>
      <c r="AT283" s="101">
        <v>0</v>
      </c>
      <c r="AU283" s="101">
        <v>0</v>
      </c>
      <c r="AV283" s="101">
        <v>0</v>
      </c>
      <c r="AW283" s="101">
        <v>0</v>
      </c>
      <c r="AX283" s="101">
        <v>0</v>
      </c>
      <c r="AY283" s="101">
        <v>0</v>
      </c>
      <c r="AZ283" s="101">
        <v>0</v>
      </c>
      <c r="BA283" s="101">
        <v>0</v>
      </c>
      <c r="BB283" s="101">
        <v>0</v>
      </c>
      <c r="BC283" s="101">
        <v>0</v>
      </c>
      <c r="BD283" s="101">
        <v>0</v>
      </c>
      <c r="BE283" s="101">
        <v>0</v>
      </c>
      <c r="BF283" s="102"/>
      <c r="BG283" s="101">
        <v>0</v>
      </c>
      <c r="BH283" s="101">
        <v>0</v>
      </c>
      <c r="BI283" s="101">
        <v>0</v>
      </c>
      <c r="BJ283" s="101">
        <v>0</v>
      </c>
      <c r="BK283" s="101">
        <v>0</v>
      </c>
      <c r="BL283" s="101">
        <v>0</v>
      </c>
      <c r="BM283" s="101">
        <v>0</v>
      </c>
      <c r="BN283" s="101">
        <v>0</v>
      </c>
      <c r="BO283" s="101">
        <v>0</v>
      </c>
      <c r="BP283" s="101">
        <v>0</v>
      </c>
      <c r="BQ283" s="101">
        <v>0</v>
      </c>
      <c r="BR283" s="101">
        <v>0</v>
      </c>
      <c r="BS283" s="101">
        <v>0</v>
      </c>
      <c r="BT283" s="102"/>
      <c r="BU283" s="101">
        <v>0</v>
      </c>
      <c r="BV283" s="101">
        <v>0</v>
      </c>
      <c r="BW283" s="101">
        <v>0</v>
      </c>
      <c r="BX283" s="101">
        <v>0</v>
      </c>
      <c r="BY283" s="101">
        <v>0</v>
      </c>
      <c r="BZ283" s="101">
        <v>0</v>
      </c>
      <c r="CA283" s="101">
        <v>0</v>
      </c>
      <c r="CB283" s="101">
        <v>0</v>
      </c>
      <c r="CC283" s="101">
        <v>0</v>
      </c>
      <c r="CD283" s="101">
        <v>0</v>
      </c>
      <c r="CE283" s="101">
        <v>0</v>
      </c>
      <c r="CF283" s="101">
        <v>0</v>
      </c>
      <c r="CG283" s="101">
        <v>0</v>
      </c>
      <c r="CH283" s="102"/>
    </row>
    <row r="284" spans="1:86" ht="12" hidden="1" customHeight="1" outlineLevel="1" x14ac:dyDescent="0.3">
      <c r="A284" s="103">
        <v>308.3</v>
      </c>
      <c r="B284" s="6" t="s">
        <v>337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101">
        <v>0</v>
      </c>
      <c r="P284" s="102"/>
      <c r="Q284" s="101">
        <v>0</v>
      </c>
      <c r="R284" s="101">
        <v>0</v>
      </c>
      <c r="S284" s="101">
        <v>0</v>
      </c>
      <c r="T284" s="101">
        <v>0</v>
      </c>
      <c r="U284" s="101">
        <v>0</v>
      </c>
      <c r="V284" s="101">
        <v>0</v>
      </c>
      <c r="W284" s="101">
        <v>0</v>
      </c>
      <c r="X284" s="101">
        <v>0</v>
      </c>
      <c r="Y284" s="101">
        <v>0</v>
      </c>
      <c r="Z284" s="101">
        <v>0</v>
      </c>
      <c r="AA284" s="101">
        <v>0</v>
      </c>
      <c r="AB284" s="101">
        <v>0</v>
      </c>
      <c r="AC284" s="101">
        <v>0</v>
      </c>
      <c r="AD284" s="102"/>
      <c r="AE284" s="101">
        <v>0</v>
      </c>
      <c r="AF284" s="101">
        <v>0</v>
      </c>
      <c r="AG284" s="101">
        <v>0</v>
      </c>
      <c r="AH284" s="101">
        <v>0</v>
      </c>
      <c r="AI284" s="101">
        <v>0</v>
      </c>
      <c r="AJ284" s="101">
        <v>0</v>
      </c>
      <c r="AK284" s="101">
        <v>0</v>
      </c>
      <c r="AL284" s="101">
        <v>0</v>
      </c>
      <c r="AM284" s="101">
        <v>0</v>
      </c>
      <c r="AN284" s="101">
        <v>0</v>
      </c>
      <c r="AO284" s="101">
        <v>0</v>
      </c>
      <c r="AP284" s="101">
        <v>0</v>
      </c>
      <c r="AQ284" s="101">
        <v>0</v>
      </c>
      <c r="AR284" s="102"/>
      <c r="AS284" s="101">
        <v>0</v>
      </c>
      <c r="AT284" s="101">
        <v>0</v>
      </c>
      <c r="AU284" s="101">
        <v>0</v>
      </c>
      <c r="AV284" s="101">
        <v>0</v>
      </c>
      <c r="AW284" s="101">
        <v>0</v>
      </c>
      <c r="AX284" s="101">
        <v>0</v>
      </c>
      <c r="AY284" s="101">
        <v>0</v>
      </c>
      <c r="AZ284" s="101">
        <v>0</v>
      </c>
      <c r="BA284" s="101">
        <v>0</v>
      </c>
      <c r="BB284" s="101">
        <v>0</v>
      </c>
      <c r="BC284" s="101">
        <v>0</v>
      </c>
      <c r="BD284" s="101">
        <v>0</v>
      </c>
      <c r="BE284" s="101">
        <v>0</v>
      </c>
      <c r="BF284" s="102"/>
      <c r="BG284" s="101">
        <v>0</v>
      </c>
      <c r="BH284" s="101">
        <v>0</v>
      </c>
      <c r="BI284" s="101">
        <v>0</v>
      </c>
      <c r="BJ284" s="101">
        <v>0</v>
      </c>
      <c r="BK284" s="101">
        <v>0</v>
      </c>
      <c r="BL284" s="101">
        <v>0</v>
      </c>
      <c r="BM284" s="101">
        <v>0</v>
      </c>
      <c r="BN284" s="101">
        <v>0</v>
      </c>
      <c r="BO284" s="101">
        <v>0</v>
      </c>
      <c r="BP284" s="101">
        <v>0</v>
      </c>
      <c r="BQ284" s="101">
        <v>0</v>
      </c>
      <c r="BR284" s="101">
        <v>0</v>
      </c>
      <c r="BS284" s="101">
        <v>0</v>
      </c>
      <c r="BT284" s="102"/>
      <c r="BU284" s="101">
        <v>0</v>
      </c>
      <c r="BV284" s="101">
        <v>0</v>
      </c>
      <c r="BW284" s="101">
        <v>0</v>
      </c>
      <c r="BX284" s="101">
        <v>0</v>
      </c>
      <c r="BY284" s="101">
        <v>0</v>
      </c>
      <c r="BZ284" s="101">
        <v>0</v>
      </c>
      <c r="CA284" s="101">
        <v>0</v>
      </c>
      <c r="CB284" s="101">
        <v>0</v>
      </c>
      <c r="CC284" s="101">
        <v>0</v>
      </c>
      <c r="CD284" s="101">
        <v>0</v>
      </c>
      <c r="CE284" s="101">
        <v>0</v>
      </c>
      <c r="CF284" s="101">
        <v>0</v>
      </c>
      <c r="CG284" s="101">
        <v>0</v>
      </c>
      <c r="CH284" s="102"/>
    </row>
    <row r="285" spans="1:86" ht="12" hidden="1" customHeight="1" outlineLevel="1" x14ac:dyDescent="0.3">
      <c r="A285" s="103">
        <v>308.39999999999998</v>
      </c>
      <c r="B285" s="6" t="s">
        <v>338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101">
        <v>0</v>
      </c>
      <c r="P285" s="102"/>
      <c r="Q285" s="101">
        <v>0</v>
      </c>
      <c r="R285" s="101">
        <v>0</v>
      </c>
      <c r="S285" s="101">
        <v>0</v>
      </c>
      <c r="T285" s="101">
        <v>0</v>
      </c>
      <c r="U285" s="101">
        <v>0</v>
      </c>
      <c r="V285" s="101">
        <v>0</v>
      </c>
      <c r="W285" s="101">
        <v>0</v>
      </c>
      <c r="X285" s="101">
        <v>0</v>
      </c>
      <c r="Y285" s="101">
        <v>0</v>
      </c>
      <c r="Z285" s="101">
        <v>0</v>
      </c>
      <c r="AA285" s="101">
        <v>0</v>
      </c>
      <c r="AB285" s="101">
        <v>0</v>
      </c>
      <c r="AC285" s="101">
        <v>0</v>
      </c>
      <c r="AD285" s="102"/>
      <c r="AE285" s="101">
        <v>0</v>
      </c>
      <c r="AF285" s="101">
        <v>0</v>
      </c>
      <c r="AG285" s="101">
        <v>0</v>
      </c>
      <c r="AH285" s="101">
        <v>0</v>
      </c>
      <c r="AI285" s="101">
        <v>0</v>
      </c>
      <c r="AJ285" s="101">
        <v>0</v>
      </c>
      <c r="AK285" s="101">
        <v>0</v>
      </c>
      <c r="AL285" s="101">
        <v>0</v>
      </c>
      <c r="AM285" s="101">
        <v>0</v>
      </c>
      <c r="AN285" s="101">
        <v>0</v>
      </c>
      <c r="AO285" s="101">
        <v>0</v>
      </c>
      <c r="AP285" s="101">
        <v>0</v>
      </c>
      <c r="AQ285" s="101">
        <v>0</v>
      </c>
      <c r="AR285" s="102"/>
      <c r="AS285" s="101">
        <v>0</v>
      </c>
      <c r="AT285" s="101">
        <v>0</v>
      </c>
      <c r="AU285" s="101">
        <v>0</v>
      </c>
      <c r="AV285" s="101">
        <v>0</v>
      </c>
      <c r="AW285" s="101">
        <v>0</v>
      </c>
      <c r="AX285" s="101">
        <v>0</v>
      </c>
      <c r="AY285" s="101">
        <v>0</v>
      </c>
      <c r="AZ285" s="101">
        <v>0</v>
      </c>
      <c r="BA285" s="101">
        <v>0</v>
      </c>
      <c r="BB285" s="101">
        <v>0</v>
      </c>
      <c r="BC285" s="101">
        <v>0</v>
      </c>
      <c r="BD285" s="101">
        <v>0</v>
      </c>
      <c r="BE285" s="101">
        <v>0</v>
      </c>
      <c r="BF285" s="102"/>
      <c r="BG285" s="101">
        <v>0</v>
      </c>
      <c r="BH285" s="101">
        <v>0</v>
      </c>
      <c r="BI285" s="101">
        <v>0</v>
      </c>
      <c r="BJ285" s="101">
        <v>0</v>
      </c>
      <c r="BK285" s="101">
        <v>0</v>
      </c>
      <c r="BL285" s="101">
        <v>0</v>
      </c>
      <c r="BM285" s="101">
        <v>0</v>
      </c>
      <c r="BN285" s="101">
        <v>0</v>
      </c>
      <c r="BO285" s="101">
        <v>0</v>
      </c>
      <c r="BP285" s="101">
        <v>0</v>
      </c>
      <c r="BQ285" s="101">
        <v>0</v>
      </c>
      <c r="BR285" s="101">
        <v>0</v>
      </c>
      <c r="BS285" s="101">
        <v>0</v>
      </c>
      <c r="BT285" s="102"/>
      <c r="BU285" s="101">
        <v>0</v>
      </c>
      <c r="BV285" s="101">
        <v>0</v>
      </c>
      <c r="BW285" s="101">
        <v>0</v>
      </c>
      <c r="BX285" s="101">
        <v>0</v>
      </c>
      <c r="BY285" s="101">
        <v>0</v>
      </c>
      <c r="BZ285" s="101">
        <v>0</v>
      </c>
      <c r="CA285" s="101">
        <v>0</v>
      </c>
      <c r="CB285" s="101">
        <v>0</v>
      </c>
      <c r="CC285" s="101">
        <v>0</v>
      </c>
      <c r="CD285" s="101">
        <v>0</v>
      </c>
      <c r="CE285" s="101">
        <v>0</v>
      </c>
      <c r="CF285" s="101">
        <v>0</v>
      </c>
      <c r="CG285" s="101">
        <v>0</v>
      </c>
      <c r="CH285" s="102"/>
    </row>
    <row r="286" spans="1:86" ht="12" hidden="1" customHeight="1" outlineLevel="1" x14ac:dyDescent="0.3">
      <c r="A286" s="103">
        <v>308.5</v>
      </c>
      <c r="B286" s="6" t="s">
        <v>339</v>
      </c>
      <c r="C286" s="101">
        <v>0</v>
      </c>
      <c r="D286" s="101">
        <v>0</v>
      </c>
      <c r="E286" s="101">
        <v>0</v>
      </c>
      <c r="F286" s="101">
        <v>0</v>
      </c>
      <c r="G286" s="101">
        <v>0</v>
      </c>
      <c r="H286" s="101">
        <v>0</v>
      </c>
      <c r="I286" s="101">
        <v>0</v>
      </c>
      <c r="J286" s="101">
        <v>0</v>
      </c>
      <c r="K286" s="101">
        <v>0</v>
      </c>
      <c r="L286" s="101">
        <v>0</v>
      </c>
      <c r="M286" s="101">
        <v>0</v>
      </c>
      <c r="N286" s="101">
        <v>0</v>
      </c>
      <c r="O286" s="101">
        <v>0</v>
      </c>
      <c r="P286" s="102"/>
      <c r="Q286" s="101">
        <v>0</v>
      </c>
      <c r="R286" s="101">
        <v>0</v>
      </c>
      <c r="S286" s="101">
        <v>0</v>
      </c>
      <c r="T286" s="101">
        <v>0</v>
      </c>
      <c r="U286" s="101">
        <v>0</v>
      </c>
      <c r="V286" s="101">
        <v>0</v>
      </c>
      <c r="W286" s="101">
        <v>0</v>
      </c>
      <c r="X286" s="101">
        <v>0</v>
      </c>
      <c r="Y286" s="101">
        <v>0</v>
      </c>
      <c r="Z286" s="101">
        <v>0</v>
      </c>
      <c r="AA286" s="101">
        <v>0</v>
      </c>
      <c r="AB286" s="101">
        <v>0</v>
      </c>
      <c r="AC286" s="101">
        <v>0</v>
      </c>
      <c r="AD286" s="102"/>
      <c r="AE286" s="101">
        <v>0</v>
      </c>
      <c r="AF286" s="101">
        <v>0</v>
      </c>
      <c r="AG286" s="101">
        <v>0</v>
      </c>
      <c r="AH286" s="101">
        <v>0</v>
      </c>
      <c r="AI286" s="101">
        <v>0</v>
      </c>
      <c r="AJ286" s="101">
        <v>0</v>
      </c>
      <c r="AK286" s="101">
        <v>0</v>
      </c>
      <c r="AL286" s="101">
        <v>0</v>
      </c>
      <c r="AM286" s="101">
        <v>0</v>
      </c>
      <c r="AN286" s="101">
        <v>0</v>
      </c>
      <c r="AO286" s="101">
        <v>0</v>
      </c>
      <c r="AP286" s="101">
        <v>0</v>
      </c>
      <c r="AQ286" s="101">
        <v>0</v>
      </c>
      <c r="AR286" s="102"/>
      <c r="AS286" s="101">
        <v>0</v>
      </c>
      <c r="AT286" s="101">
        <v>0</v>
      </c>
      <c r="AU286" s="101">
        <v>0</v>
      </c>
      <c r="AV286" s="101">
        <v>0</v>
      </c>
      <c r="AW286" s="101">
        <v>0</v>
      </c>
      <c r="AX286" s="101">
        <v>0</v>
      </c>
      <c r="AY286" s="101">
        <v>0</v>
      </c>
      <c r="AZ286" s="101">
        <v>0</v>
      </c>
      <c r="BA286" s="101">
        <v>0</v>
      </c>
      <c r="BB286" s="101">
        <v>0</v>
      </c>
      <c r="BC286" s="101">
        <v>0</v>
      </c>
      <c r="BD286" s="101">
        <v>0</v>
      </c>
      <c r="BE286" s="101">
        <v>0</v>
      </c>
      <c r="BF286" s="102"/>
      <c r="BG286" s="101">
        <v>0</v>
      </c>
      <c r="BH286" s="101">
        <v>0</v>
      </c>
      <c r="BI286" s="101">
        <v>0</v>
      </c>
      <c r="BJ286" s="101">
        <v>0</v>
      </c>
      <c r="BK286" s="101">
        <v>0</v>
      </c>
      <c r="BL286" s="101">
        <v>0</v>
      </c>
      <c r="BM286" s="101">
        <v>0</v>
      </c>
      <c r="BN286" s="101">
        <v>0</v>
      </c>
      <c r="BO286" s="101">
        <v>0</v>
      </c>
      <c r="BP286" s="101">
        <v>0</v>
      </c>
      <c r="BQ286" s="101">
        <v>0</v>
      </c>
      <c r="BR286" s="101">
        <v>0</v>
      </c>
      <c r="BS286" s="101">
        <v>0</v>
      </c>
      <c r="BT286" s="102"/>
      <c r="BU286" s="101">
        <v>0</v>
      </c>
      <c r="BV286" s="101">
        <v>0</v>
      </c>
      <c r="BW286" s="101">
        <v>0</v>
      </c>
      <c r="BX286" s="101">
        <v>0</v>
      </c>
      <c r="BY286" s="101">
        <v>0</v>
      </c>
      <c r="BZ286" s="101">
        <v>0</v>
      </c>
      <c r="CA286" s="101">
        <v>0</v>
      </c>
      <c r="CB286" s="101">
        <v>0</v>
      </c>
      <c r="CC286" s="101">
        <v>0</v>
      </c>
      <c r="CD286" s="101">
        <v>0</v>
      </c>
      <c r="CE286" s="101">
        <v>0</v>
      </c>
      <c r="CF286" s="101">
        <v>0</v>
      </c>
      <c r="CG286" s="101">
        <v>0</v>
      </c>
      <c r="CH286" s="102"/>
    </row>
    <row r="287" spans="1:86" ht="12" hidden="1" customHeight="1" outlineLevel="1" x14ac:dyDescent="0.3">
      <c r="A287" s="103">
        <v>308.60000000000002</v>
      </c>
      <c r="B287" s="6" t="s">
        <v>340</v>
      </c>
      <c r="C287" s="101">
        <v>0</v>
      </c>
      <c r="D287" s="101">
        <v>0</v>
      </c>
      <c r="E287" s="101">
        <v>0</v>
      </c>
      <c r="F287" s="101">
        <v>0</v>
      </c>
      <c r="G287" s="101">
        <v>0</v>
      </c>
      <c r="H287" s="101">
        <v>0</v>
      </c>
      <c r="I287" s="101">
        <v>0</v>
      </c>
      <c r="J287" s="101">
        <v>0</v>
      </c>
      <c r="K287" s="101">
        <v>0</v>
      </c>
      <c r="L287" s="101">
        <v>0</v>
      </c>
      <c r="M287" s="101">
        <v>0</v>
      </c>
      <c r="N287" s="101">
        <v>0</v>
      </c>
      <c r="O287" s="101">
        <v>0</v>
      </c>
      <c r="P287" s="102"/>
      <c r="Q287" s="101">
        <v>0</v>
      </c>
      <c r="R287" s="101">
        <v>0</v>
      </c>
      <c r="S287" s="101">
        <v>0</v>
      </c>
      <c r="T287" s="101">
        <v>0</v>
      </c>
      <c r="U287" s="101">
        <v>0</v>
      </c>
      <c r="V287" s="101">
        <v>0</v>
      </c>
      <c r="W287" s="101">
        <v>0</v>
      </c>
      <c r="X287" s="101">
        <v>0</v>
      </c>
      <c r="Y287" s="101">
        <v>0</v>
      </c>
      <c r="Z287" s="101">
        <v>0</v>
      </c>
      <c r="AA287" s="101">
        <v>0</v>
      </c>
      <c r="AB287" s="101">
        <v>0</v>
      </c>
      <c r="AC287" s="101">
        <v>0</v>
      </c>
      <c r="AD287" s="102"/>
      <c r="AE287" s="101">
        <v>0</v>
      </c>
      <c r="AF287" s="101">
        <v>0</v>
      </c>
      <c r="AG287" s="101">
        <v>0</v>
      </c>
      <c r="AH287" s="101">
        <v>0</v>
      </c>
      <c r="AI287" s="101">
        <v>0</v>
      </c>
      <c r="AJ287" s="101">
        <v>0</v>
      </c>
      <c r="AK287" s="101">
        <v>0</v>
      </c>
      <c r="AL287" s="101">
        <v>0</v>
      </c>
      <c r="AM287" s="101">
        <v>0</v>
      </c>
      <c r="AN287" s="101">
        <v>0</v>
      </c>
      <c r="AO287" s="101">
        <v>0</v>
      </c>
      <c r="AP287" s="101">
        <v>0</v>
      </c>
      <c r="AQ287" s="101">
        <v>0</v>
      </c>
      <c r="AR287" s="102"/>
      <c r="AS287" s="101">
        <v>0</v>
      </c>
      <c r="AT287" s="101">
        <v>0</v>
      </c>
      <c r="AU287" s="101">
        <v>0</v>
      </c>
      <c r="AV287" s="101">
        <v>0</v>
      </c>
      <c r="AW287" s="101">
        <v>0</v>
      </c>
      <c r="AX287" s="101">
        <v>0</v>
      </c>
      <c r="AY287" s="101">
        <v>0</v>
      </c>
      <c r="AZ287" s="101">
        <v>0</v>
      </c>
      <c r="BA287" s="101">
        <v>0</v>
      </c>
      <c r="BB287" s="101">
        <v>0</v>
      </c>
      <c r="BC287" s="101">
        <v>0</v>
      </c>
      <c r="BD287" s="101">
        <v>0</v>
      </c>
      <c r="BE287" s="101">
        <v>0</v>
      </c>
      <c r="BF287" s="102"/>
      <c r="BG287" s="101">
        <v>0</v>
      </c>
      <c r="BH287" s="101">
        <v>0</v>
      </c>
      <c r="BI287" s="101">
        <v>0</v>
      </c>
      <c r="BJ287" s="101">
        <v>0</v>
      </c>
      <c r="BK287" s="101">
        <v>0</v>
      </c>
      <c r="BL287" s="101">
        <v>0</v>
      </c>
      <c r="BM287" s="101">
        <v>0</v>
      </c>
      <c r="BN287" s="101">
        <v>0</v>
      </c>
      <c r="BO287" s="101">
        <v>0</v>
      </c>
      <c r="BP287" s="101">
        <v>0</v>
      </c>
      <c r="BQ287" s="101">
        <v>0</v>
      </c>
      <c r="BR287" s="101">
        <v>0</v>
      </c>
      <c r="BS287" s="101">
        <v>0</v>
      </c>
      <c r="BT287" s="102"/>
      <c r="BU287" s="101">
        <v>0</v>
      </c>
      <c r="BV287" s="101">
        <v>0</v>
      </c>
      <c r="BW287" s="101">
        <v>0</v>
      </c>
      <c r="BX287" s="101">
        <v>0</v>
      </c>
      <c r="BY287" s="101">
        <v>0</v>
      </c>
      <c r="BZ287" s="101">
        <v>0</v>
      </c>
      <c r="CA287" s="101">
        <v>0</v>
      </c>
      <c r="CB287" s="101">
        <v>0</v>
      </c>
      <c r="CC287" s="101">
        <v>0</v>
      </c>
      <c r="CD287" s="101">
        <v>0</v>
      </c>
      <c r="CE287" s="101">
        <v>0</v>
      </c>
      <c r="CF287" s="101">
        <v>0</v>
      </c>
      <c r="CG287" s="101">
        <v>0</v>
      </c>
      <c r="CH287" s="102"/>
    </row>
    <row r="288" spans="1:86" ht="12" hidden="1" customHeight="1" outlineLevel="1" x14ac:dyDescent="0.3">
      <c r="A288" s="103">
        <v>309</v>
      </c>
      <c r="B288" s="6" t="s">
        <v>341</v>
      </c>
      <c r="C288" s="101">
        <v>0</v>
      </c>
      <c r="D288" s="101">
        <v>0</v>
      </c>
      <c r="E288" s="101">
        <v>0</v>
      </c>
      <c r="F288" s="101">
        <v>0</v>
      </c>
      <c r="G288" s="101">
        <v>0</v>
      </c>
      <c r="H288" s="101">
        <v>0</v>
      </c>
      <c r="I288" s="101">
        <v>0</v>
      </c>
      <c r="J288" s="101">
        <v>0</v>
      </c>
      <c r="K288" s="101">
        <v>0</v>
      </c>
      <c r="L288" s="101">
        <v>0</v>
      </c>
      <c r="M288" s="101">
        <v>0</v>
      </c>
      <c r="N288" s="101">
        <v>0</v>
      </c>
      <c r="O288" s="101">
        <v>0</v>
      </c>
      <c r="P288" s="102"/>
      <c r="Q288" s="101">
        <v>0</v>
      </c>
      <c r="R288" s="101">
        <v>0</v>
      </c>
      <c r="S288" s="101">
        <v>0</v>
      </c>
      <c r="T288" s="101">
        <v>0</v>
      </c>
      <c r="U288" s="101">
        <v>0</v>
      </c>
      <c r="V288" s="101">
        <v>0</v>
      </c>
      <c r="W288" s="101">
        <v>0</v>
      </c>
      <c r="X288" s="101">
        <v>0</v>
      </c>
      <c r="Y288" s="101">
        <v>0</v>
      </c>
      <c r="Z288" s="101">
        <v>0</v>
      </c>
      <c r="AA288" s="101">
        <v>0</v>
      </c>
      <c r="AB288" s="101">
        <v>0</v>
      </c>
      <c r="AC288" s="101">
        <v>0</v>
      </c>
      <c r="AD288" s="102"/>
      <c r="AE288" s="101">
        <v>0</v>
      </c>
      <c r="AF288" s="101">
        <v>0</v>
      </c>
      <c r="AG288" s="101">
        <v>0</v>
      </c>
      <c r="AH288" s="101">
        <v>0</v>
      </c>
      <c r="AI288" s="101">
        <v>0</v>
      </c>
      <c r="AJ288" s="101">
        <v>0</v>
      </c>
      <c r="AK288" s="101">
        <v>0</v>
      </c>
      <c r="AL288" s="101">
        <v>0</v>
      </c>
      <c r="AM288" s="101">
        <v>0</v>
      </c>
      <c r="AN288" s="101">
        <v>0</v>
      </c>
      <c r="AO288" s="101">
        <v>0</v>
      </c>
      <c r="AP288" s="101">
        <v>0</v>
      </c>
      <c r="AQ288" s="101">
        <v>0</v>
      </c>
      <c r="AR288" s="102"/>
      <c r="AS288" s="101">
        <v>0</v>
      </c>
      <c r="AT288" s="101">
        <v>0</v>
      </c>
      <c r="AU288" s="101">
        <v>0</v>
      </c>
      <c r="AV288" s="101">
        <v>0</v>
      </c>
      <c r="AW288" s="101">
        <v>0</v>
      </c>
      <c r="AX288" s="101">
        <v>0</v>
      </c>
      <c r="AY288" s="101">
        <v>0</v>
      </c>
      <c r="AZ288" s="101">
        <v>0</v>
      </c>
      <c r="BA288" s="101">
        <v>0</v>
      </c>
      <c r="BB288" s="101">
        <v>0</v>
      </c>
      <c r="BC288" s="101">
        <v>0</v>
      </c>
      <c r="BD288" s="101">
        <v>0</v>
      </c>
      <c r="BE288" s="101">
        <v>0</v>
      </c>
      <c r="BF288" s="102"/>
      <c r="BG288" s="101">
        <v>0</v>
      </c>
      <c r="BH288" s="101">
        <v>0</v>
      </c>
      <c r="BI288" s="101">
        <v>0</v>
      </c>
      <c r="BJ288" s="101">
        <v>0</v>
      </c>
      <c r="BK288" s="101">
        <v>0</v>
      </c>
      <c r="BL288" s="101">
        <v>0</v>
      </c>
      <c r="BM288" s="101">
        <v>0</v>
      </c>
      <c r="BN288" s="101">
        <v>0</v>
      </c>
      <c r="BO288" s="101">
        <v>0</v>
      </c>
      <c r="BP288" s="101">
        <v>0</v>
      </c>
      <c r="BQ288" s="101">
        <v>0</v>
      </c>
      <c r="BR288" s="101">
        <v>0</v>
      </c>
      <c r="BS288" s="101">
        <v>0</v>
      </c>
      <c r="BT288" s="102"/>
      <c r="BU288" s="101">
        <v>0</v>
      </c>
      <c r="BV288" s="101">
        <v>0</v>
      </c>
      <c r="BW288" s="101">
        <v>0</v>
      </c>
      <c r="BX288" s="101">
        <v>0</v>
      </c>
      <c r="BY288" s="101">
        <v>0</v>
      </c>
      <c r="BZ288" s="101">
        <v>0</v>
      </c>
      <c r="CA288" s="101">
        <v>0</v>
      </c>
      <c r="CB288" s="101">
        <v>0</v>
      </c>
      <c r="CC288" s="101">
        <v>0</v>
      </c>
      <c r="CD288" s="101">
        <v>0</v>
      </c>
      <c r="CE288" s="101">
        <v>0</v>
      </c>
      <c r="CF288" s="101">
        <v>0</v>
      </c>
      <c r="CG288" s="101">
        <v>0</v>
      </c>
      <c r="CH288" s="102"/>
    </row>
    <row r="289" spans="1:86" ht="12" hidden="1" customHeight="1" outlineLevel="1" x14ac:dyDescent="0.3">
      <c r="A289" s="103">
        <v>310</v>
      </c>
      <c r="B289" s="6" t="s">
        <v>342</v>
      </c>
      <c r="C289" s="101">
        <v>0</v>
      </c>
      <c r="D289" s="101">
        <v>0</v>
      </c>
      <c r="E289" s="101">
        <v>0</v>
      </c>
      <c r="F289" s="101">
        <v>0</v>
      </c>
      <c r="G289" s="101">
        <v>0</v>
      </c>
      <c r="H289" s="101">
        <v>0</v>
      </c>
      <c r="I289" s="101">
        <v>0</v>
      </c>
      <c r="J289" s="101">
        <v>0</v>
      </c>
      <c r="K289" s="101">
        <v>0</v>
      </c>
      <c r="L289" s="101">
        <v>0</v>
      </c>
      <c r="M289" s="101">
        <v>0</v>
      </c>
      <c r="N289" s="101">
        <v>0</v>
      </c>
      <c r="O289" s="101">
        <v>0</v>
      </c>
      <c r="P289" s="102"/>
      <c r="Q289" s="101">
        <v>0</v>
      </c>
      <c r="R289" s="101">
        <v>0</v>
      </c>
      <c r="S289" s="101">
        <v>0</v>
      </c>
      <c r="T289" s="101">
        <v>0</v>
      </c>
      <c r="U289" s="101">
        <v>0</v>
      </c>
      <c r="V289" s="101">
        <v>0</v>
      </c>
      <c r="W289" s="101">
        <v>0</v>
      </c>
      <c r="X289" s="101">
        <v>0</v>
      </c>
      <c r="Y289" s="101">
        <v>0</v>
      </c>
      <c r="Z289" s="101">
        <v>0</v>
      </c>
      <c r="AA289" s="101">
        <v>0</v>
      </c>
      <c r="AB289" s="101">
        <v>0</v>
      </c>
      <c r="AC289" s="101">
        <v>0</v>
      </c>
      <c r="AD289" s="102"/>
      <c r="AE289" s="101">
        <v>0</v>
      </c>
      <c r="AF289" s="101">
        <v>0</v>
      </c>
      <c r="AG289" s="101">
        <v>0</v>
      </c>
      <c r="AH289" s="101">
        <v>0</v>
      </c>
      <c r="AI289" s="101">
        <v>0</v>
      </c>
      <c r="AJ289" s="101">
        <v>0</v>
      </c>
      <c r="AK289" s="101">
        <v>0</v>
      </c>
      <c r="AL289" s="101">
        <v>0</v>
      </c>
      <c r="AM289" s="101">
        <v>0</v>
      </c>
      <c r="AN289" s="101">
        <v>0</v>
      </c>
      <c r="AO289" s="101">
        <v>0</v>
      </c>
      <c r="AP289" s="101">
        <v>0</v>
      </c>
      <c r="AQ289" s="101">
        <v>0</v>
      </c>
      <c r="AR289" s="102"/>
      <c r="AS289" s="101">
        <v>0</v>
      </c>
      <c r="AT289" s="101">
        <v>0</v>
      </c>
      <c r="AU289" s="101">
        <v>0</v>
      </c>
      <c r="AV289" s="101">
        <v>0</v>
      </c>
      <c r="AW289" s="101">
        <v>0</v>
      </c>
      <c r="AX289" s="101">
        <v>0</v>
      </c>
      <c r="AY289" s="101">
        <v>0</v>
      </c>
      <c r="AZ289" s="101">
        <v>0</v>
      </c>
      <c r="BA289" s="101">
        <v>0</v>
      </c>
      <c r="BB289" s="101">
        <v>0</v>
      </c>
      <c r="BC289" s="101">
        <v>0</v>
      </c>
      <c r="BD289" s="101">
        <v>0</v>
      </c>
      <c r="BE289" s="101">
        <v>0</v>
      </c>
      <c r="BF289" s="102"/>
      <c r="BG289" s="101">
        <v>0</v>
      </c>
      <c r="BH289" s="101">
        <v>0</v>
      </c>
      <c r="BI289" s="101">
        <v>0</v>
      </c>
      <c r="BJ289" s="101">
        <v>0</v>
      </c>
      <c r="BK289" s="101">
        <v>0</v>
      </c>
      <c r="BL289" s="101">
        <v>0</v>
      </c>
      <c r="BM289" s="101">
        <v>0</v>
      </c>
      <c r="BN289" s="101">
        <v>0</v>
      </c>
      <c r="BO289" s="101">
        <v>0</v>
      </c>
      <c r="BP289" s="101">
        <v>0</v>
      </c>
      <c r="BQ289" s="101">
        <v>0</v>
      </c>
      <c r="BR289" s="101">
        <v>0</v>
      </c>
      <c r="BS289" s="101">
        <v>0</v>
      </c>
      <c r="BT289" s="102"/>
      <c r="BU289" s="101">
        <v>0</v>
      </c>
      <c r="BV289" s="101">
        <v>0</v>
      </c>
      <c r="BW289" s="101">
        <v>0</v>
      </c>
      <c r="BX289" s="101">
        <v>0</v>
      </c>
      <c r="BY289" s="101">
        <v>0</v>
      </c>
      <c r="BZ289" s="101">
        <v>0</v>
      </c>
      <c r="CA289" s="101">
        <v>0</v>
      </c>
      <c r="CB289" s="101">
        <v>0</v>
      </c>
      <c r="CC289" s="101">
        <v>0</v>
      </c>
      <c r="CD289" s="101">
        <v>0</v>
      </c>
      <c r="CE289" s="101">
        <v>0</v>
      </c>
      <c r="CF289" s="101">
        <v>0</v>
      </c>
      <c r="CG289" s="101">
        <v>0</v>
      </c>
      <c r="CH289" s="102"/>
    </row>
    <row r="290" spans="1:86" ht="12" hidden="1" customHeight="1" outlineLevel="1" x14ac:dyDescent="0.3">
      <c r="A290" s="103">
        <v>311</v>
      </c>
      <c r="B290" s="6" t="s">
        <v>343</v>
      </c>
      <c r="C290" s="101">
        <v>0</v>
      </c>
      <c r="D290" s="101">
        <v>0</v>
      </c>
      <c r="E290" s="101">
        <v>0</v>
      </c>
      <c r="F290" s="101">
        <v>0</v>
      </c>
      <c r="G290" s="101">
        <v>0</v>
      </c>
      <c r="H290" s="101">
        <v>0</v>
      </c>
      <c r="I290" s="101">
        <v>0</v>
      </c>
      <c r="J290" s="101">
        <v>0</v>
      </c>
      <c r="K290" s="101">
        <v>0</v>
      </c>
      <c r="L290" s="101">
        <v>0</v>
      </c>
      <c r="M290" s="101">
        <v>0</v>
      </c>
      <c r="N290" s="101">
        <v>0</v>
      </c>
      <c r="O290" s="101">
        <v>0</v>
      </c>
      <c r="P290" s="102"/>
      <c r="Q290" s="101">
        <v>0</v>
      </c>
      <c r="R290" s="101">
        <v>0</v>
      </c>
      <c r="S290" s="101">
        <v>0</v>
      </c>
      <c r="T290" s="101">
        <v>0</v>
      </c>
      <c r="U290" s="101">
        <v>0</v>
      </c>
      <c r="V290" s="101">
        <v>0</v>
      </c>
      <c r="W290" s="101">
        <v>0</v>
      </c>
      <c r="X290" s="101">
        <v>0</v>
      </c>
      <c r="Y290" s="101">
        <v>0</v>
      </c>
      <c r="Z290" s="101">
        <v>0</v>
      </c>
      <c r="AA290" s="101">
        <v>0</v>
      </c>
      <c r="AB290" s="101">
        <v>0</v>
      </c>
      <c r="AC290" s="101">
        <v>0</v>
      </c>
      <c r="AD290" s="102"/>
      <c r="AE290" s="101">
        <v>0</v>
      </c>
      <c r="AF290" s="101">
        <v>0</v>
      </c>
      <c r="AG290" s="101">
        <v>0</v>
      </c>
      <c r="AH290" s="101">
        <v>0</v>
      </c>
      <c r="AI290" s="101">
        <v>0</v>
      </c>
      <c r="AJ290" s="101">
        <v>0</v>
      </c>
      <c r="AK290" s="101">
        <v>0</v>
      </c>
      <c r="AL290" s="101">
        <v>0</v>
      </c>
      <c r="AM290" s="101">
        <v>0</v>
      </c>
      <c r="AN290" s="101">
        <v>0</v>
      </c>
      <c r="AO290" s="101">
        <v>0</v>
      </c>
      <c r="AP290" s="101">
        <v>0</v>
      </c>
      <c r="AQ290" s="101">
        <v>0</v>
      </c>
      <c r="AR290" s="102"/>
      <c r="AS290" s="101">
        <v>0</v>
      </c>
      <c r="AT290" s="101">
        <v>0</v>
      </c>
      <c r="AU290" s="101">
        <v>0</v>
      </c>
      <c r="AV290" s="101">
        <v>0</v>
      </c>
      <c r="AW290" s="101">
        <v>0</v>
      </c>
      <c r="AX290" s="101">
        <v>0</v>
      </c>
      <c r="AY290" s="101">
        <v>0</v>
      </c>
      <c r="AZ290" s="101">
        <v>0</v>
      </c>
      <c r="BA290" s="101">
        <v>0</v>
      </c>
      <c r="BB290" s="101">
        <v>0</v>
      </c>
      <c r="BC290" s="101">
        <v>0</v>
      </c>
      <c r="BD290" s="101">
        <v>0</v>
      </c>
      <c r="BE290" s="101">
        <v>0</v>
      </c>
      <c r="BF290" s="102"/>
      <c r="BG290" s="101">
        <v>0</v>
      </c>
      <c r="BH290" s="101">
        <v>0</v>
      </c>
      <c r="BI290" s="101">
        <v>0</v>
      </c>
      <c r="BJ290" s="101">
        <v>0</v>
      </c>
      <c r="BK290" s="101">
        <v>0</v>
      </c>
      <c r="BL290" s="101">
        <v>0</v>
      </c>
      <c r="BM290" s="101">
        <v>0</v>
      </c>
      <c r="BN290" s="101">
        <v>0</v>
      </c>
      <c r="BO290" s="101">
        <v>0</v>
      </c>
      <c r="BP290" s="101">
        <v>0</v>
      </c>
      <c r="BQ290" s="101">
        <v>0</v>
      </c>
      <c r="BR290" s="101">
        <v>0</v>
      </c>
      <c r="BS290" s="101">
        <v>0</v>
      </c>
      <c r="BT290" s="102"/>
      <c r="BU290" s="101">
        <v>0</v>
      </c>
      <c r="BV290" s="101">
        <v>0</v>
      </c>
      <c r="BW290" s="101">
        <v>0</v>
      </c>
      <c r="BX290" s="101">
        <v>0</v>
      </c>
      <c r="BY290" s="101">
        <v>0</v>
      </c>
      <c r="BZ290" s="101">
        <v>0</v>
      </c>
      <c r="CA290" s="101">
        <v>0</v>
      </c>
      <c r="CB290" s="101">
        <v>0</v>
      </c>
      <c r="CC290" s="101">
        <v>0</v>
      </c>
      <c r="CD290" s="101">
        <v>0</v>
      </c>
      <c r="CE290" s="101">
        <v>0</v>
      </c>
      <c r="CF290" s="101">
        <v>0</v>
      </c>
      <c r="CG290" s="101">
        <v>0</v>
      </c>
      <c r="CH290" s="102"/>
    </row>
    <row r="291" spans="1:86" ht="12" hidden="1" customHeight="1" outlineLevel="1" x14ac:dyDescent="0.3">
      <c r="A291" s="103">
        <v>312</v>
      </c>
      <c r="B291" s="6" t="s">
        <v>344</v>
      </c>
      <c r="C291" s="101">
        <v>0</v>
      </c>
      <c r="D291" s="101">
        <v>0</v>
      </c>
      <c r="E291" s="101">
        <v>0</v>
      </c>
      <c r="F291" s="101">
        <v>0</v>
      </c>
      <c r="G291" s="101">
        <v>0</v>
      </c>
      <c r="H291" s="101">
        <v>0</v>
      </c>
      <c r="I291" s="101">
        <v>0</v>
      </c>
      <c r="J291" s="101">
        <v>0</v>
      </c>
      <c r="K291" s="101">
        <v>0</v>
      </c>
      <c r="L291" s="101">
        <v>0</v>
      </c>
      <c r="M291" s="101">
        <v>0</v>
      </c>
      <c r="N291" s="101">
        <v>0</v>
      </c>
      <c r="O291" s="101">
        <v>0</v>
      </c>
      <c r="P291" s="102"/>
      <c r="Q291" s="101">
        <v>0</v>
      </c>
      <c r="R291" s="101">
        <v>0</v>
      </c>
      <c r="S291" s="101">
        <v>0</v>
      </c>
      <c r="T291" s="101">
        <v>0</v>
      </c>
      <c r="U291" s="101">
        <v>0</v>
      </c>
      <c r="V291" s="101">
        <v>0</v>
      </c>
      <c r="W291" s="101">
        <v>0</v>
      </c>
      <c r="X291" s="101">
        <v>0</v>
      </c>
      <c r="Y291" s="101">
        <v>0</v>
      </c>
      <c r="Z291" s="101">
        <v>0</v>
      </c>
      <c r="AA291" s="101">
        <v>0</v>
      </c>
      <c r="AB291" s="101">
        <v>0</v>
      </c>
      <c r="AC291" s="101">
        <v>0</v>
      </c>
      <c r="AD291" s="102"/>
      <c r="AE291" s="101">
        <v>0</v>
      </c>
      <c r="AF291" s="101">
        <v>0</v>
      </c>
      <c r="AG291" s="101">
        <v>0</v>
      </c>
      <c r="AH291" s="101">
        <v>0</v>
      </c>
      <c r="AI291" s="101">
        <v>0</v>
      </c>
      <c r="AJ291" s="101">
        <v>0</v>
      </c>
      <c r="AK291" s="101">
        <v>0</v>
      </c>
      <c r="AL291" s="101">
        <v>0</v>
      </c>
      <c r="AM291" s="101">
        <v>0</v>
      </c>
      <c r="AN291" s="101">
        <v>0</v>
      </c>
      <c r="AO291" s="101">
        <v>0</v>
      </c>
      <c r="AP291" s="101">
        <v>0</v>
      </c>
      <c r="AQ291" s="101">
        <v>0</v>
      </c>
      <c r="AR291" s="102"/>
      <c r="AS291" s="101">
        <v>0</v>
      </c>
      <c r="AT291" s="101">
        <v>0</v>
      </c>
      <c r="AU291" s="101">
        <v>0</v>
      </c>
      <c r="AV291" s="101">
        <v>0</v>
      </c>
      <c r="AW291" s="101">
        <v>0</v>
      </c>
      <c r="AX291" s="101">
        <v>0</v>
      </c>
      <c r="AY291" s="101">
        <v>0</v>
      </c>
      <c r="AZ291" s="101">
        <v>0</v>
      </c>
      <c r="BA291" s="101">
        <v>0</v>
      </c>
      <c r="BB291" s="101">
        <v>0</v>
      </c>
      <c r="BC291" s="101">
        <v>0</v>
      </c>
      <c r="BD291" s="101">
        <v>0</v>
      </c>
      <c r="BE291" s="101">
        <v>0</v>
      </c>
      <c r="BF291" s="102"/>
      <c r="BG291" s="101">
        <v>0</v>
      </c>
      <c r="BH291" s="101">
        <v>0</v>
      </c>
      <c r="BI291" s="101">
        <v>0</v>
      </c>
      <c r="BJ291" s="101">
        <v>0</v>
      </c>
      <c r="BK291" s="101">
        <v>0</v>
      </c>
      <c r="BL291" s="101">
        <v>0</v>
      </c>
      <c r="BM291" s="101">
        <v>0</v>
      </c>
      <c r="BN291" s="101">
        <v>0</v>
      </c>
      <c r="BO291" s="101">
        <v>0</v>
      </c>
      <c r="BP291" s="101">
        <v>0</v>
      </c>
      <c r="BQ291" s="101">
        <v>0</v>
      </c>
      <c r="BR291" s="101">
        <v>0</v>
      </c>
      <c r="BS291" s="101">
        <v>0</v>
      </c>
      <c r="BT291" s="102"/>
      <c r="BU291" s="101">
        <v>0</v>
      </c>
      <c r="BV291" s="101">
        <v>0</v>
      </c>
      <c r="BW291" s="101">
        <v>0</v>
      </c>
      <c r="BX291" s="101">
        <v>0</v>
      </c>
      <c r="BY291" s="101">
        <v>0</v>
      </c>
      <c r="BZ291" s="101">
        <v>0</v>
      </c>
      <c r="CA291" s="101">
        <v>0</v>
      </c>
      <c r="CB291" s="101">
        <v>0</v>
      </c>
      <c r="CC291" s="101">
        <v>0</v>
      </c>
      <c r="CD291" s="101">
        <v>0</v>
      </c>
      <c r="CE291" s="101">
        <v>0</v>
      </c>
      <c r="CF291" s="101">
        <v>0</v>
      </c>
      <c r="CG291" s="101">
        <v>0</v>
      </c>
      <c r="CH291" s="102"/>
    </row>
    <row r="292" spans="1:86" ht="12" hidden="1" customHeight="1" outlineLevel="1" x14ac:dyDescent="0.3">
      <c r="A292" s="103">
        <v>312.10000000000002</v>
      </c>
      <c r="B292" s="6" t="s">
        <v>345</v>
      </c>
      <c r="C292" s="101">
        <v>7500</v>
      </c>
      <c r="D292" s="101">
        <v>0</v>
      </c>
      <c r="E292" s="101">
        <v>0</v>
      </c>
      <c r="F292" s="101">
        <v>7500</v>
      </c>
      <c r="G292" s="101">
        <v>0</v>
      </c>
      <c r="H292" s="101">
        <v>0</v>
      </c>
      <c r="I292" s="101">
        <v>0</v>
      </c>
      <c r="J292" s="101">
        <v>0</v>
      </c>
      <c r="K292" s="101">
        <v>0</v>
      </c>
      <c r="L292" s="101">
        <v>0</v>
      </c>
      <c r="M292" s="101">
        <v>0</v>
      </c>
      <c r="N292" s="101">
        <v>0</v>
      </c>
      <c r="O292" s="101">
        <v>15000</v>
      </c>
      <c r="P292" s="102"/>
      <c r="Q292" s="101">
        <v>0</v>
      </c>
      <c r="R292" s="101">
        <v>0</v>
      </c>
      <c r="S292" s="101">
        <v>15000</v>
      </c>
      <c r="T292" s="101">
        <v>0</v>
      </c>
      <c r="U292" s="101">
        <v>0</v>
      </c>
      <c r="V292" s="101">
        <v>0</v>
      </c>
      <c r="W292" s="101">
        <v>0</v>
      </c>
      <c r="X292" s="101">
        <v>0</v>
      </c>
      <c r="Y292" s="101">
        <v>0</v>
      </c>
      <c r="Z292" s="101">
        <v>0</v>
      </c>
      <c r="AA292" s="101">
        <v>0</v>
      </c>
      <c r="AB292" s="101">
        <v>0</v>
      </c>
      <c r="AC292" s="101">
        <v>15000</v>
      </c>
      <c r="AD292" s="102"/>
      <c r="AE292" s="101">
        <v>0</v>
      </c>
      <c r="AF292" s="101">
        <v>0</v>
      </c>
      <c r="AG292" s="101">
        <v>15000</v>
      </c>
      <c r="AH292" s="101">
        <v>0</v>
      </c>
      <c r="AI292" s="101">
        <v>0</v>
      </c>
      <c r="AJ292" s="101">
        <v>0</v>
      </c>
      <c r="AK292" s="101">
        <v>0</v>
      </c>
      <c r="AL292" s="101">
        <v>0</v>
      </c>
      <c r="AM292" s="101">
        <v>0</v>
      </c>
      <c r="AN292" s="101">
        <v>0</v>
      </c>
      <c r="AO292" s="101">
        <v>0</v>
      </c>
      <c r="AP292" s="101">
        <v>0</v>
      </c>
      <c r="AQ292" s="101">
        <v>15000</v>
      </c>
      <c r="AR292" s="102"/>
      <c r="AS292" s="101">
        <v>0</v>
      </c>
      <c r="AT292" s="101">
        <v>0</v>
      </c>
      <c r="AU292" s="101">
        <v>15000</v>
      </c>
      <c r="AV292" s="101">
        <v>0</v>
      </c>
      <c r="AW292" s="101">
        <v>0</v>
      </c>
      <c r="AX292" s="101">
        <v>0</v>
      </c>
      <c r="AY292" s="101">
        <v>0</v>
      </c>
      <c r="AZ292" s="101">
        <v>0</v>
      </c>
      <c r="BA292" s="101">
        <v>0</v>
      </c>
      <c r="BB292" s="101">
        <v>0</v>
      </c>
      <c r="BC292" s="101">
        <v>0</v>
      </c>
      <c r="BD292" s="101">
        <v>0</v>
      </c>
      <c r="BE292" s="101">
        <v>15000</v>
      </c>
      <c r="BF292" s="102"/>
      <c r="BG292" s="101">
        <v>0</v>
      </c>
      <c r="BH292" s="101">
        <v>0</v>
      </c>
      <c r="BI292" s="101">
        <v>15000</v>
      </c>
      <c r="BJ292" s="101">
        <v>0</v>
      </c>
      <c r="BK292" s="101">
        <v>0</v>
      </c>
      <c r="BL292" s="101">
        <v>0</v>
      </c>
      <c r="BM292" s="101">
        <v>0</v>
      </c>
      <c r="BN292" s="101">
        <v>0</v>
      </c>
      <c r="BO292" s="101">
        <v>0</v>
      </c>
      <c r="BP292" s="101">
        <v>0</v>
      </c>
      <c r="BQ292" s="101">
        <v>0</v>
      </c>
      <c r="BR292" s="101">
        <v>0</v>
      </c>
      <c r="BS292" s="101">
        <v>15000</v>
      </c>
      <c r="BT292" s="102"/>
      <c r="BU292" s="101">
        <v>0</v>
      </c>
      <c r="BV292" s="101">
        <v>0</v>
      </c>
      <c r="BW292" s="101">
        <v>15000</v>
      </c>
      <c r="BX292" s="101">
        <v>0</v>
      </c>
      <c r="BY292" s="101">
        <v>0</v>
      </c>
      <c r="BZ292" s="101">
        <v>0</v>
      </c>
      <c r="CA292" s="101">
        <v>0</v>
      </c>
      <c r="CB292" s="101">
        <v>0</v>
      </c>
      <c r="CC292" s="101">
        <v>0</v>
      </c>
      <c r="CD292" s="101">
        <v>0</v>
      </c>
      <c r="CE292" s="101">
        <v>0</v>
      </c>
      <c r="CF292" s="101">
        <v>0</v>
      </c>
      <c r="CG292" s="101">
        <v>15000</v>
      </c>
      <c r="CH292" s="102"/>
    </row>
    <row r="293" spans="1:86" ht="12" hidden="1" customHeight="1" outlineLevel="1" x14ac:dyDescent="0.3">
      <c r="A293" s="103">
        <v>312.2</v>
      </c>
      <c r="B293" s="6" t="s">
        <v>347</v>
      </c>
      <c r="C293" s="101">
        <v>0</v>
      </c>
      <c r="D293" s="101">
        <v>0</v>
      </c>
      <c r="E293" s="101">
        <v>0</v>
      </c>
      <c r="F293" s="101">
        <v>0</v>
      </c>
      <c r="G293" s="101">
        <v>0</v>
      </c>
      <c r="H293" s="101">
        <v>0</v>
      </c>
      <c r="I293" s="101">
        <v>0</v>
      </c>
      <c r="J293" s="101">
        <v>0</v>
      </c>
      <c r="K293" s="101">
        <v>0</v>
      </c>
      <c r="L293" s="101">
        <v>0</v>
      </c>
      <c r="M293" s="101">
        <v>0</v>
      </c>
      <c r="N293" s="101">
        <v>0</v>
      </c>
      <c r="O293" s="101">
        <v>0</v>
      </c>
      <c r="P293" s="102"/>
      <c r="Q293" s="101">
        <v>0</v>
      </c>
      <c r="R293" s="101">
        <v>0</v>
      </c>
      <c r="S293" s="101">
        <v>0</v>
      </c>
      <c r="T293" s="101">
        <v>0</v>
      </c>
      <c r="U293" s="101">
        <v>0</v>
      </c>
      <c r="V293" s="101">
        <v>0</v>
      </c>
      <c r="W293" s="101">
        <v>0</v>
      </c>
      <c r="X293" s="101">
        <v>0</v>
      </c>
      <c r="Y293" s="101">
        <v>0</v>
      </c>
      <c r="Z293" s="101">
        <v>0</v>
      </c>
      <c r="AA293" s="101">
        <v>0</v>
      </c>
      <c r="AB293" s="101">
        <v>0</v>
      </c>
      <c r="AC293" s="101">
        <v>0</v>
      </c>
      <c r="AD293" s="102"/>
      <c r="AE293" s="101">
        <v>0</v>
      </c>
      <c r="AF293" s="101">
        <v>0</v>
      </c>
      <c r="AG293" s="101">
        <v>0</v>
      </c>
      <c r="AH293" s="101">
        <v>0</v>
      </c>
      <c r="AI293" s="101">
        <v>0</v>
      </c>
      <c r="AJ293" s="101">
        <v>0</v>
      </c>
      <c r="AK293" s="101">
        <v>0</v>
      </c>
      <c r="AL293" s="101">
        <v>0</v>
      </c>
      <c r="AM293" s="101">
        <v>0</v>
      </c>
      <c r="AN293" s="101">
        <v>0</v>
      </c>
      <c r="AO293" s="101">
        <v>0</v>
      </c>
      <c r="AP293" s="101">
        <v>0</v>
      </c>
      <c r="AQ293" s="101">
        <v>0</v>
      </c>
      <c r="AR293" s="102"/>
      <c r="AS293" s="101">
        <v>0</v>
      </c>
      <c r="AT293" s="101">
        <v>0</v>
      </c>
      <c r="AU293" s="101">
        <v>0</v>
      </c>
      <c r="AV293" s="101">
        <v>0</v>
      </c>
      <c r="AW293" s="101">
        <v>0</v>
      </c>
      <c r="AX293" s="101">
        <v>0</v>
      </c>
      <c r="AY293" s="101">
        <v>0</v>
      </c>
      <c r="AZ293" s="101">
        <v>0</v>
      </c>
      <c r="BA293" s="101">
        <v>0</v>
      </c>
      <c r="BB293" s="101">
        <v>0</v>
      </c>
      <c r="BC293" s="101">
        <v>0</v>
      </c>
      <c r="BD293" s="101">
        <v>0</v>
      </c>
      <c r="BE293" s="101">
        <v>0</v>
      </c>
      <c r="BF293" s="102"/>
      <c r="BG293" s="101">
        <v>0</v>
      </c>
      <c r="BH293" s="101">
        <v>0</v>
      </c>
      <c r="BI293" s="101">
        <v>0</v>
      </c>
      <c r="BJ293" s="101">
        <v>0</v>
      </c>
      <c r="BK293" s="101">
        <v>0</v>
      </c>
      <c r="BL293" s="101">
        <v>0</v>
      </c>
      <c r="BM293" s="101">
        <v>0</v>
      </c>
      <c r="BN293" s="101">
        <v>0</v>
      </c>
      <c r="BO293" s="101">
        <v>0</v>
      </c>
      <c r="BP293" s="101">
        <v>0</v>
      </c>
      <c r="BQ293" s="101">
        <v>0</v>
      </c>
      <c r="BR293" s="101">
        <v>0</v>
      </c>
      <c r="BS293" s="101">
        <v>0</v>
      </c>
      <c r="BT293" s="102"/>
      <c r="BU293" s="101">
        <v>0</v>
      </c>
      <c r="BV293" s="101">
        <v>0</v>
      </c>
      <c r="BW293" s="101">
        <v>0</v>
      </c>
      <c r="BX293" s="101">
        <v>0</v>
      </c>
      <c r="BY293" s="101">
        <v>0</v>
      </c>
      <c r="BZ293" s="101">
        <v>0</v>
      </c>
      <c r="CA293" s="101">
        <v>0</v>
      </c>
      <c r="CB293" s="101">
        <v>0</v>
      </c>
      <c r="CC293" s="101">
        <v>0</v>
      </c>
      <c r="CD293" s="101">
        <v>0</v>
      </c>
      <c r="CE293" s="101">
        <v>0</v>
      </c>
      <c r="CF293" s="101">
        <v>0</v>
      </c>
      <c r="CG293" s="101">
        <v>0</v>
      </c>
      <c r="CH293" s="102"/>
    </row>
    <row r="294" spans="1:86" ht="12" hidden="1" customHeight="1" outlineLevel="1" x14ac:dyDescent="0.3">
      <c r="A294" s="103">
        <v>312.3</v>
      </c>
      <c r="B294" s="6" t="s">
        <v>349</v>
      </c>
      <c r="C294" s="101">
        <v>0</v>
      </c>
      <c r="D294" s="101">
        <v>0</v>
      </c>
      <c r="E294" s="101">
        <v>0</v>
      </c>
      <c r="F294" s="101">
        <v>0</v>
      </c>
      <c r="G294" s="101">
        <v>0</v>
      </c>
      <c r="H294" s="101">
        <v>0</v>
      </c>
      <c r="I294" s="101">
        <v>0</v>
      </c>
      <c r="J294" s="101">
        <v>0</v>
      </c>
      <c r="K294" s="101">
        <v>0</v>
      </c>
      <c r="L294" s="101">
        <v>0</v>
      </c>
      <c r="M294" s="101">
        <v>0</v>
      </c>
      <c r="N294" s="101">
        <v>0</v>
      </c>
      <c r="O294" s="101">
        <v>0</v>
      </c>
      <c r="P294" s="102"/>
      <c r="Q294" s="101">
        <v>0</v>
      </c>
      <c r="R294" s="101">
        <v>0</v>
      </c>
      <c r="S294" s="101">
        <v>0</v>
      </c>
      <c r="T294" s="101">
        <v>0</v>
      </c>
      <c r="U294" s="101">
        <v>0</v>
      </c>
      <c r="V294" s="101">
        <v>0</v>
      </c>
      <c r="W294" s="101">
        <v>0</v>
      </c>
      <c r="X294" s="101">
        <v>0</v>
      </c>
      <c r="Y294" s="101">
        <v>0</v>
      </c>
      <c r="Z294" s="101">
        <v>0</v>
      </c>
      <c r="AA294" s="101">
        <v>0</v>
      </c>
      <c r="AB294" s="101">
        <v>0</v>
      </c>
      <c r="AC294" s="101">
        <v>0</v>
      </c>
      <c r="AD294" s="102"/>
      <c r="AE294" s="101">
        <v>0</v>
      </c>
      <c r="AF294" s="101">
        <v>0</v>
      </c>
      <c r="AG294" s="101">
        <v>0</v>
      </c>
      <c r="AH294" s="101">
        <v>0</v>
      </c>
      <c r="AI294" s="101">
        <v>0</v>
      </c>
      <c r="AJ294" s="101">
        <v>0</v>
      </c>
      <c r="AK294" s="101">
        <v>0</v>
      </c>
      <c r="AL294" s="101">
        <v>0</v>
      </c>
      <c r="AM294" s="101">
        <v>0</v>
      </c>
      <c r="AN294" s="101">
        <v>0</v>
      </c>
      <c r="AO294" s="101">
        <v>0</v>
      </c>
      <c r="AP294" s="101">
        <v>0</v>
      </c>
      <c r="AQ294" s="101">
        <v>0</v>
      </c>
      <c r="AR294" s="102"/>
      <c r="AS294" s="101">
        <v>0</v>
      </c>
      <c r="AT294" s="101">
        <v>0</v>
      </c>
      <c r="AU294" s="101">
        <v>0</v>
      </c>
      <c r="AV294" s="101">
        <v>0</v>
      </c>
      <c r="AW294" s="101">
        <v>0</v>
      </c>
      <c r="AX294" s="101">
        <v>0</v>
      </c>
      <c r="AY294" s="101">
        <v>0</v>
      </c>
      <c r="AZ294" s="101">
        <v>0</v>
      </c>
      <c r="BA294" s="101">
        <v>0</v>
      </c>
      <c r="BB294" s="101">
        <v>0</v>
      </c>
      <c r="BC294" s="101">
        <v>0</v>
      </c>
      <c r="BD294" s="101">
        <v>0</v>
      </c>
      <c r="BE294" s="101">
        <v>0</v>
      </c>
      <c r="BF294" s="102"/>
      <c r="BG294" s="101">
        <v>0</v>
      </c>
      <c r="BH294" s="101">
        <v>0</v>
      </c>
      <c r="BI294" s="101">
        <v>0</v>
      </c>
      <c r="BJ294" s="101">
        <v>0</v>
      </c>
      <c r="BK294" s="101">
        <v>0</v>
      </c>
      <c r="BL294" s="101">
        <v>0</v>
      </c>
      <c r="BM294" s="101">
        <v>0</v>
      </c>
      <c r="BN294" s="101">
        <v>0</v>
      </c>
      <c r="BO294" s="101">
        <v>0</v>
      </c>
      <c r="BP294" s="101">
        <v>0</v>
      </c>
      <c r="BQ294" s="101">
        <v>0</v>
      </c>
      <c r="BR294" s="101">
        <v>0</v>
      </c>
      <c r="BS294" s="101">
        <v>0</v>
      </c>
      <c r="BT294" s="102"/>
      <c r="BU294" s="101">
        <v>0</v>
      </c>
      <c r="BV294" s="101">
        <v>0</v>
      </c>
      <c r="BW294" s="101">
        <v>0</v>
      </c>
      <c r="BX294" s="101">
        <v>0</v>
      </c>
      <c r="BY294" s="101">
        <v>0</v>
      </c>
      <c r="BZ294" s="101">
        <v>0</v>
      </c>
      <c r="CA294" s="101">
        <v>0</v>
      </c>
      <c r="CB294" s="101">
        <v>0</v>
      </c>
      <c r="CC294" s="101">
        <v>0</v>
      </c>
      <c r="CD294" s="101">
        <v>0</v>
      </c>
      <c r="CE294" s="101">
        <v>0</v>
      </c>
      <c r="CF294" s="101">
        <v>0</v>
      </c>
      <c r="CG294" s="101">
        <v>0</v>
      </c>
      <c r="CH294" s="102"/>
    </row>
    <row r="295" spans="1:86" ht="12" hidden="1" customHeight="1" outlineLevel="1" x14ac:dyDescent="0.3">
      <c r="A295" s="103">
        <v>312.39999999999998</v>
      </c>
      <c r="B295" s="6" t="s">
        <v>350</v>
      </c>
      <c r="C295" s="101">
        <v>0</v>
      </c>
      <c r="D295" s="101">
        <v>0</v>
      </c>
      <c r="E295" s="101">
        <v>0</v>
      </c>
      <c r="F295" s="101">
        <v>0</v>
      </c>
      <c r="G295" s="101">
        <v>0</v>
      </c>
      <c r="H295" s="101">
        <v>0</v>
      </c>
      <c r="I295" s="101">
        <v>0</v>
      </c>
      <c r="J295" s="101">
        <v>0</v>
      </c>
      <c r="K295" s="101">
        <v>0</v>
      </c>
      <c r="L295" s="101">
        <v>0</v>
      </c>
      <c r="M295" s="101">
        <v>0</v>
      </c>
      <c r="N295" s="101">
        <v>0</v>
      </c>
      <c r="O295" s="101">
        <v>0</v>
      </c>
      <c r="P295" s="102"/>
      <c r="Q295" s="101">
        <v>0</v>
      </c>
      <c r="R295" s="101">
        <v>0</v>
      </c>
      <c r="S295" s="101">
        <v>0</v>
      </c>
      <c r="T295" s="101">
        <v>0</v>
      </c>
      <c r="U295" s="101">
        <v>0</v>
      </c>
      <c r="V295" s="101">
        <v>0</v>
      </c>
      <c r="W295" s="101">
        <v>0</v>
      </c>
      <c r="X295" s="101">
        <v>0</v>
      </c>
      <c r="Y295" s="101">
        <v>0</v>
      </c>
      <c r="Z295" s="101">
        <v>0</v>
      </c>
      <c r="AA295" s="101">
        <v>0</v>
      </c>
      <c r="AB295" s="101">
        <v>0</v>
      </c>
      <c r="AC295" s="101">
        <v>0</v>
      </c>
      <c r="AD295" s="102"/>
      <c r="AE295" s="101">
        <v>0</v>
      </c>
      <c r="AF295" s="101">
        <v>0</v>
      </c>
      <c r="AG295" s="101">
        <v>0</v>
      </c>
      <c r="AH295" s="101">
        <v>0</v>
      </c>
      <c r="AI295" s="101">
        <v>0</v>
      </c>
      <c r="AJ295" s="101">
        <v>0</v>
      </c>
      <c r="AK295" s="101">
        <v>0</v>
      </c>
      <c r="AL295" s="101">
        <v>0</v>
      </c>
      <c r="AM295" s="101">
        <v>0</v>
      </c>
      <c r="AN295" s="101">
        <v>0</v>
      </c>
      <c r="AO295" s="101">
        <v>0</v>
      </c>
      <c r="AP295" s="101">
        <v>0</v>
      </c>
      <c r="AQ295" s="101">
        <v>0</v>
      </c>
      <c r="AR295" s="102"/>
      <c r="AS295" s="101">
        <v>0</v>
      </c>
      <c r="AT295" s="101">
        <v>0</v>
      </c>
      <c r="AU295" s="101">
        <v>0</v>
      </c>
      <c r="AV295" s="101">
        <v>0</v>
      </c>
      <c r="AW295" s="101">
        <v>0</v>
      </c>
      <c r="AX295" s="101">
        <v>0</v>
      </c>
      <c r="AY295" s="101">
        <v>0</v>
      </c>
      <c r="AZ295" s="101">
        <v>0</v>
      </c>
      <c r="BA295" s="101">
        <v>0</v>
      </c>
      <c r="BB295" s="101">
        <v>0</v>
      </c>
      <c r="BC295" s="101">
        <v>0</v>
      </c>
      <c r="BD295" s="101">
        <v>0</v>
      </c>
      <c r="BE295" s="101">
        <v>0</v>
      </c>
      <c r="BF295" s="102"/>
      <c r="BG295" s="101">
        <v>0</v>
      </c>
      <c r="BH295" s="101">
        <v>0</v>
      </c>
      <c r="BI295" s="101">
        <v>0</v>
      </c>
      <c r="BJ295" s="101">
        <v>0</v>
      </c>
      <c r="BK295" s="101">
        <v>0</v>
      </c>
      <c r="BL295" s="101">
        <v>0</v>
      </c>
      <c r="BM295" s="101">
        <v>0</v>
      </c>
      <c r="BN295" s="101">
        <v>0</v>
      </c>
      <c r="BO295" s="101">
        <v>0</v>
      </c>
      <c r="BP295" s="101">
        <v>0</v>
      </c>
      <c r="BQ295" s="101">
        <v>0</v>
      </c>
      <c r="BR295" s="101">
        <v>0</v>
      </c>
      <c r="BS295" s="101">
        <v>0</v>
      </c>
      <c r="BT295" s="102"/>
      <c r="BU295" s="101">
        <v>0</v>
      </c>
      <c r="BV295" s="101">
        <v>0</v>
      </c>
      <c r="BW295" s="101">
        <v>0</v>
      </c>
      <c r="BX295" s="101">
        <v>0</v>
      </c>
      <c r="BY295" s="101">
        <v>0</v>
      </c>
      <c r="BZ295" s="101">
        <v>0</v>
      </c>
      <c r="CA295" s="101">
        <v>0</v>
      </c>
      <c r="CB295" s="101">
        <v>0</v>
      </c>
      <c r="CC295" s="101">
        <v>0</v>
      </c>
      <c r="CD295" s="101">
        <v>0</v>
      </c>
      <c r="CE295" s="101">
        <v>0</v>
      </c>
      <c r="CF295" s="101">
        <v>0</v>
      </c>
      <c r="CG295" s="101">
        <v>0</v>
      </c>
      <c r="CH295" s="102"/>
    </row>
    <row r="296" spans="1:86" ht="12" hidden="1" customHeight="1" outlineLevel="1" x14ac:dyDescent="0.3">
      <c r="A296" s="103">
        <v>312.5</v>
      </c>
      <c r="B296" s="6" t="s">
        <v>351</v>
      </c>
      <c r="C296" s="101">
        <v>0</v>
      </c>
      <c r="D296" s="101">
        <v>0</v>
      </c>
      <c r="E296" s="101">
        <v>0</v>
      </c>
      <c r="F296" s="101">
        <v>0</v>
      </c>
      <c r="G296" s="101">
        <v>0</v>
      </c>
      <c r="H296" s="101">
        <v>0</v>
      </c>
      <c r="I296" s="101">
        <v>0</v>
      </c>
      <c r="J296" s="101">
        <v>0</v>
      </c>
      <c r="K296" s="101">
        <v>0</v>
      </c>
      <c r="L296" s="101">
        <v>0</v>
      </c>
      <c r="M296" s="101">
        <v>0</v>
      </c>
      <c r="N296" s="101">
        <v>0</v>
      </c>
      <c r="O296" s="101">
        <v>0</v>
      </c>
      <c r="P296" s="102"/>
      <c r="Q296" s="101">
        <v>0</v>
      </c>
      <c r="R296" s="101">
        <v>0</v>
      </c>
      <c r="S296" s="101">
        <v>0</v>
      </c>
      <c r="T296" s="101">
        <v>0</v>
      </c>
      <c r="U296" s="101">
        <v>0</v>
      </c>
      <c r="V296" s="101">
        <v>0</v>
      </c>
      <c r="W296" s="101">
        <v>0</v>
      </c>
      <c r="X296" s="101">
        <v>0</v>
      </c>
      <c r="Y296" s="101">
        <v>0</v>
      </c>
      <c r="Z296" s="101">
        <v>0</v>
      </c>
      <c r="AA296" s="101">
        <v>0</v>
      </c>
      <c r="AB296" s="101">
        <v>0</v>
      </c>
      <c r="AC296" s="101">
        <v>0</v>
      </c>
      <c r="AD296" s="102"/>
      <c r="AE296" s="101">
        <v>0</v>
      </c>
      <c r="AF296" s="101">
        <v>0</v>
      </c>
      <c r="AG296" s="101">
        <v>0</v>
      </c>
      <c r="AH296" s="101">
        <v>0</v>
      </c>
      <c r="AI296" s="101">
        <v>0</v>
      </c>
      <c r="AJ296" s="101">
        <v>0</v>
      </c>
      <c r="AK296" s="101">
        <v>0</v>
      </c>
      <c r="AL296" s="101">
        <v>0</v>
      </c>
      <c r="AM296" s="101">
        <v>0</v>
      </c>
      <c r="AN296" s="101">
        <v>0</v>
      </c>
      <c r="AO296" s="101">
        <v>0</v>
      </c>
      <c r="AP296" s="101">
        <v>0</v>
      </c>
      <c r="AQ296" s="101">
        <v>0</v>
      </c>
      <c r="AR296" s="102"/>
      <c r="AS296" s="101">
        <v>0</v>
      </c>
      <c r="AT296" s="101">
        <v>0</v>
      </c>
      <c r="AU296" s="101">
        <v>0</v>
      </c>
      <c r="AV296" s="101">
        <v>0</v>
      </c>
      <c r="AW296" s="101">
        <v>0</v>
      </c>
      <c r="AX296" s="101">
        <v>0</v>
      </c>
      <c r="AY296" s="101">
        <v>0</v>
      </c>
      <c r="AZ296" s="101">
        <v>0</v>
      </c>
      <c r="BA296" s="101">
        <v>0</v>
      </c>
      <c r="BB296" s="101">
        <v>0</v>
      </c>
      <c r="BC296" s="101">
        <v>0</v>
      </c>
      <c r="BD296" s="101">
        <v>0</v>
      </c>
      <c r="BE296" s="101">
        <v>0</v>
      </c>
      <c r="BF296" s="102"/>
      <c r="BG296" s="101">
        <v>0</v>
      </c>
      <c r="BH296" s="101">
        <v>0</v>
      </c>
      <c r="BI296" s="101">
        <v>0</v>
      </c>
      <c r="BJ296" s="101">
        <v>0</v>
      </c>
      <c r="BK296" s="101">
        <v>0</v>
      </c>
      <c r="BL296" s="101">
        <v>0</v>
      </c>
      <c r="BM296" s="101">
        <v>0</v>
      </c>
      <c r="BN296" s="101">
        <v>0</v>
      </c>
      <c r="BO296" s="101">
        <v>0</v>
      </c>
      <c r="BP296" s="101">
        <v>0</v>
      </c>
      <c r="BQ296" s="101">
        <v>0</v>
      </c>
      <c r="BR296" s="101">
        <v>0</v>
      </c>
      <c r="BS296" s="101">
        <v>0</v>
      </c>
      <c r="BT296" s="102"/>
      <c r="BU296" s="101">
        <v>0</v>
      </c>
      <c r="BV296" s="101">
        <v>0</v>
      </c>
      <c r="BW296" s="101">
        <v>0</v>
      </c>
      <c r="BX296" s="101">
        <v>0</v>
      </c>
      <c r="BY296" s="101">
        <v>0</v>
      </c>
      <c r="BZ296" s="101">
        <v>0</v>
      </c>
      <c r="CA296" s="101">
        <v>0</v>
      </c>
      <c r="CB296" s="101">
        <v>0</v>
      </c>
      <c r="CC296" s="101">
        <v>0</v>
      </c>
      <c r="CD296" s="101">
        <v>0</v>
      </c>
      <c r="CE296" s="101">
        <v>0</v>
      </c>
      <c r="CF296" s="101">
        <v>0</v>
      </c>
      <c r="CG296" s="101">
        <v>0</v>
      </c>
      <c r="CH296" s="102"/>
    </row>
    <row r="297" spans="1:86" ht="12" hidden="1" customHeight="1" outlineLevel="1" x14ac:dyDescent="0.3">
      <c r="A297" s="103">
        <v>312.60000000000002</v>
      </c>
      <c r="B297" s="6" t="s">
        <v>134</v>
      </c>
      <c r="C297" s="101">
        <v>0</v>
      </c>
      <c r="D297" s="101">
        <v>0</v>
      </c>
      <c r="E297" s="101">
        <v>0</v>
      </c>
      <c r="F297" s="101">
        <v>0</v>
      </c>
      <c r="G297" s="101">
        <v>0</v>
      </c>
      <c r="H297" s="101">
        <v>0</v>
      </c>
      <c r="I297" s="101">
        <v>0</v>
      </c>
      <c r="J297" s="101">
        <v>0</v>
      </c>
      <c r="K297" s="101">
        <v>0</v>
      </c>
      <c r="L297" s="101">
        <v>0</v>
      </c>
      <c r="M297" s="101">
        <v>0</v>
      </c>
      <c r="N297" s="101">
        <v>0</v>
      </c>
      <c r="O297" s="101">
        <v>0</v>
      </c>
      <c r="P297" s="102"/>
      <c r="Q297" s="101">
        <v>0</v>
      </c>
      <c r="R297" s="101">
        <v>0</v>
      </c>
      <c r="S297" s="101">
        <v>0</v>
      </c>
      <c r="T297" s="101">
        <v>0</v>
      </c>
      <c r="U297" s="101">
        <v>0</v>
      </c>
      <c r="V297" s="101">
        <v>0</v>
      </c>
      <c r="W297" s="101">
        <v>0</v>
      </c>
      <c r="X297" s="101">
        <v>0</v>
      </c>
      <c r="Y297" s="101">
        <v>0</v>
      </c>
      <c r="Z297" s="101">
        <v>0</v>
      </c>
      <c r="AA297" s="101">
        <v>0</v>
      </c>
      <c r="AB297" s="101">
        <v>0</v>
      </c>
      <c r="AC297" s="101">
        <v>0</v>
      </c>
      <c r="AD297" s="102"/>
      <c r="AE297" s="101">
        <v>0</v>
      </c>
      <c r="AF297" s="101">
        <v>0</v>
      </c>
      <c r="AG297" s="101">
        <v>0</v>
      </c>
      <c r="AH297" s="101">
        <v>0</v>
      </c>
      <c r="AI297" s="101">
        <v>0</v>
      </c>
      <c r="AJ297" s="101">
        <v>0</v>
      </c>
      <c r="AK297" s="101">
        <v>0</v>
      </c>
      <c r="AL297" s="101">
        <v>0</v>
      </c>
      <c r="AM297" s="101">
        <v>0</v>
      </c>
      <c r="AN297" s="101">
        <v>0</v>
      </c>
      <c r="AO297" s="101">
        <v>0</v>
      </c>
      <c r="AP297" s="101">
        <v>0</v>
      </c>
      <c r="AQ297" s="101">
        <v>0</v>
      </c>
      <c r="AR297" s="102"/>
      <c r="AS297" s="101">
        <v>0</v>
      </c>
      <c r="AT297" s="101">
        <v>0</v>
      </c>
      <c r="AU297" s="101">
        <v>0</v>
      </c>
      <c r="AV297" s="101">
        <v>0</v>
      </c>
      <c r="AW297" s="101">
        <v>0</v>
      </c>
      <c r="AX297" s="101">
        <v>0</v>
      </c>
      <c r="AY297" s="101">
        <v>0</v>
      </c>
      <c r="AZ297" s="101">
        <v>0</v>
      </c>
      <c r="BA297" s="101">
        <v>0</v>
      </c>
      <c r="BB297" s="101">
        <v>0</v>
      </c>
      <c r="BC297" s="101">
        <v>0</v>
      </c>
      <c r="BD297" s="101">
        <v>0</v>
      </c>
      <c r="BE297" s="101">
        <v>0</v>
      </c>
      <c r="BF297" s="102"/>
      <c r="BG297" s="101">
        <v>0</v>
      </c>
      <c r="BH297" s="101">
        <v>0</v>
      </c>
      <c r="BI297" s="101">
        <v>0</v>
      </c>
      <c r="BJ297" s="101">
        <v>0</v>
      </c>
      <c r="BK297" s="101">
        <v>0</v>
      </c>
      <c r="BL297" s="101">
        <v>0</v>
      </c>
      <c r="BM297" s="101">
        <v>0</v>
      </c>
      <c r="BN297" s="101">
        <v>0</v>
      </c>
      <c r="BO297" s="101">
        <v>0</v>
      </c>
      <c r="BP297" s="101">
        <v>0</v>
      </c>
      <c r="BQ297" s="101">
        <v>0</v>
      </c>
      <c r="BR297" s="101">
        <v>0</v>
      </c>
      <c r="BS297" s="101">
        <v>0</v>
      </c>
      <c r="BT297" s="102"/>
      <c r="BU297" s="101">
        <v>0</v>
      </c>
      <c r="BV297" s="101">
        <v>0</v>
      </c>
      <c r="BW297" s="101">
        <v>0</v>
      </c>
      <c r="BX297" s="101">
        <v>0</v>
      </c>
      <c r="BY297" s="101">
        <v>0</v>
      </c>
      <c r="BZ297" s="101">
        <v>0</v>
      </c>
      <c r="CA297" s="101">
        <v>0</v>
      </c>
      <c r="CB297" s="101">
        <v>0</v>
      </c>
      <c r="CC297" s="101">
        <v>0</v>
      </c>
      <c r="CD297" s="101">
        <v>0</v>
      </c>
      <c r="CE297" s="101">
        <v>0</v>
      </c>
      <c r="CF297" s="101">
        <v>0</v>
      </c>
      <c r="CG297" s="101">
        <v>0</v>
      </c>
      <c r="CH297" s="102"/>
    </row>
    <row r="298" spans="1:86" ht="12" hidden="1" customHeight="1" outlineLevel="1" x14ac:dyDescent="0.3">
      <c r="A298" s="103">
        <v>313</v>
      </c>
      <c r="B298" s="6" t="s">
        <v>352</v>
      </c>
      <c r="C298" s="101">
        <v>0</v>
      </c>
      <c r="D298" s="101">
        <v>0</v>
      </c>
      <c r="E298" s="101">
        <v>0</v>
      </c>
      <c r="F298" s="101">
        <v>0</v>
      </c>
      <c r="G298" s="101">
        <v>0</v>
      </c>
      <c r="H298" s="101">
        <v>0</v>
      </c>
      <c r="I298" s="101">
        <v>0</v>
      </c>
      <c r="J298" s="101">
        <v>0</v>
      </c>
      <c r="K298" s="101">
        <v>0</v>
      </c>
      <c r="L298" s="101">
        <v>0</v>
      </c>
      <c r="M298" s="101">
        <v>0</v>
      </c>
      <c r="N298" s="101">
        <v>0</v>
      </c>
      <c r="O298" s="101">
        <v>0</v>
      </c>
      <c r="P298" s="102"/>
      <c r="Q298" s="101">
        <v>0</v>
      </c>
      <c r="R298" s="101">
        <v>0</v>
      </c>
      <c r="S298" s="101">
        <v>0</v>
      </c>
      <c r="T298" s="101">
        <v>0</v>
      </c>
      <c r="U298" s="101">
        <v>0</v>
      </c>
      <c r="V298" s="101">
        <v>0</v>
      </c>
      <c r="W298" s="101">
        <v>0</v>
      </c>
      <c r="X298" s="101">
        <v>0</v>
      </c>
      <c r="Y298" s="101">
        <v>0</v>
      </c>
      <c r="Z298" s="101">
        <v>0</v>
      </c>
      <c r="AA298" s="101">
        <v>0</v>
      </c>
      <c r="AB298" s="101">
        <v>0</v>
      </c>
      <c r="AC298" s="101">
        <v>0</v>
      </c>
      <c r="AD298" s="102"/>
      <c r="AE298" s="101">
        <v>0</v>
      </c>
      <c r="AF298" s="101">
        <v>0</v>
      </c>
      <c r="AG298" s="101">
        <v>0</v>
      </c>
      <c r="AH298" s="101">
        <v>0</v>
      </c>
      <c r="AI298" s="101">
        <v>0</v>
      </c>
      <c r="AJ298" s="101">
        <v>0</v>
      </c>
      <c r="AK298" s="101">
        <v>0</v>
      </c>
      <c r="AL298" s="101">
        <v>0</v>
      </c>
      <c r="AM298" s="101">
        <v>0</v>
      </c>
      <c r="AN298" s="101">
        <v>0</v>
      </c>
      <c r="AO298" s="101">
        <v>0</v>
      </c>
      <c r="AP298" s="101">
        <v>0</v>
      </c>
      <c r="AQ298" s="101">
        <v>0</v>
      </c>
      <c r="AR298" s="102"/>
      <c r="AS298" s="101">
        <v>0</v>
      </c>
      <c r="AT298" s="101">
        <v>0</v>
      </c>
      <c r="AU298" s="101">
        <v>0</v>
      </c>
      <c r="AV298" s="101">
        <v>0</v>
      </c>
      <c r="AW298" s="101">
        <v>0</v>
      </c>
      <c r="AX298" s="101">
        <v>0</v>
      </c>
      <c r="AY298" s="101">
        <v>0</v>
      </c>
      <c r="AZ298" s="101">
        <v>0</v>
      </c>
      <c r="BA298" s="101">
        <v>0</v>
      </c>
      <c r="BB298" s="101">
        <v>0</v>
      </c>
      <c r="BC298" s="101">
        <v>0</v>
      </c>
      <c r="BD298" s="101">
        <v>0</v>
      </c>
      <c r="BE298" s="101">
        <v>0</v>
      </c>
      <c r="BF298" s="102"/>
      <c r="BG298" s="101">
        <v>0</v>
      </c>
      <c r="BH298" s="101">
        <v>0</v>
      </c>
      <c r="BI298" s="101">
        <v>0</v>
      </c>
      <c r="BJ298" s="101">
        <v>0</v>
      </c>
      <c r="BK298" s="101">
        <v>0</v>
      </c>
      <c r="BL298" s="101">
        <v>0</v>
      </c>
      <c r="BM298" s="101">
        <v>0</v>
      </c>
      <c r="BN298" s="101">
        <v>0</v>
      </c>
      <c r="BO298" s="101">
        <v>0</v>
      </c>
      <c r="BP298" s="101">
        <v>0</v>
      </c>
      <c r="BQ298" s="101">
        <v>0</v>
      </c>
      <c r="BR298" s="101">
        <v>0</v>
      </c>
      <c r="BS298" s="101">
        <v>0</v>
      </c>
      <c r="BT298" s="102"/>
      <c r="BU298" s="101">
        <v>0</v>
      </c>
      <c r="BV298" s="101">
        <v>0</v>
      </c>
      <c r="BW298" s="101">
        <v>0</v>
      </c>
      <c r="BX298" s="101">
        <v>0</v>
      </c>
      <c r="BY298" s="101">
        <v>0</v>
      </c>
      <c r="BZ298" s="101">
        <v>0</v>
      </c>
      <c r="CA298" s="101">
        <v>0</v>
      </c>
      <c r="CB298" s="101">
        <v>0</v>
      </c>
      <c r="CC298" s="101">
        <v>0</v>
      </c>
      <c r="CD298" s="101">
        <v>0</v>
      </c>
      <c r="CE298" s="101">
        <v>0</v>
      </c>
      <c r="CF298" s="101">
        <v>0</v>
      </c>
      <c r="CG298" s="101">
        <v>0</v>
      </c>
      <c r="CH298" s="102"/>
    </row>
    <row r="299" spans="1:86" ht="12" hidden="1" customHeight="1" outlineLevel="1" x14ac:dyDescent="0.3">
      <c r="A299" s="103">
        <v>314</v>
      </c>
      <c r="B299" s="6" t="s">
        <v>353</v>
      </c>
      <c r="C299" s="101">
        <v>0</v>
      </c>
      <c r="D299" s="101">
        <v>0</v>
      </c>
      <c r="E299" s="101">
        <v>0</v>
      </c>
      <c r="F299" s="101">
        <v>0</v>
      </c>
      <c r="G299" s="101">
        <v>0</v>
      </c>
      <c r="H299" s="101">
        <v>0</v>
      </c>
      <c r="I299" s="101">
        <v>0</v>
      </c>
      <c r="J299" s="101">
        <v>0</v>
      </c>
      <c r="K299" s="101">
        <v>0</v>
      </c>
      <c r="L299" s="101">
        <v>0</v>
      </c>
      <c r="M299" s="101">
        <v>0</v>
      </c>
      <c r="N299" s="101">
        <v>0</v>
      </c>
      <c r="O299" s="101">
        <v>0</v>
      </c>
      <c r="P299" s="102"/>
      <c r="Q299" s="101">
        <v>0</v>
      </c>
      <c r="R299" s="101">
        <v>0</v>
      </c>
      <c r="S299" s="101">
        <v>0</v>
      </c>
      <c r="T299" s="101">
        <v>0</v>
      </c>
      <c r="U299" s="101">
        <v>0</v>
      </c>
      <c r="V299" s="101">
        <v>0</v>
      </c>
      <c r="W299" s="101">
        <v>0</v>
      </c>
      <c r="X299" s="101">
        <v>0</v>
      </c>
      <c r="Y299" s="101">
        <v>0</v>
      </c>
      <c r="Z299" s="101">
        <v>0</v>
      </c>
      <c r="AA299" s="101">
        <v>0</v>
      </c>
      <c r="AB299" s="101">
        <v>0</v>
      </c>
      <c r="AC299" s="101">
        <v>0</v>
      </c>
      <c r="AD299" s="102"/>
      <c r="AE299" s="101">
        <v>0</v>
      </c>
      <c r="AF299" s="101">
        <v>0</v>
      </c>
      <c r="AG299" s="101">
        <v>0</v>
      </c>
      <c r="AH299" s="101">
        <v>0</v>
      </c>
      <c r="AI299" s="101">
        <v>0</v>
      </c>
      <c r="AJ299" s="101">
        <v>0</v>
      </c>
      <c r="AK299" s="101">
        <v>0</v>
      </c>
      <c r="AL299" s="101">
        <v>0</v>
      </c>
      <c r="AM299" s="101">
        <v>0</v>
      </c>
      <c r="AN299" s="101">
        <v>0</v>
      </c>
      <c r="AO299" s="101">
        <v>0</v>
      </c>
      <c r="AP299" s="101">
        <v>0</v>
      </c>
      <c r="AQ299" s="101">
        <v>0</v>
      </c>
      <c r="AR299" s="102"/>
      <c r="AS299" s="101">
        <v>0</v>
      </c>
      <c r="AT299" s="101">
        <v>0</v>
      </c>
      <c r="AU299" s="101">
        <v>0</v>
      </c>
      <c r="AV299" s="101">
        <v>0</v>
      </c>
      <c r="AW299" s="101">
        <v>0</v>
      </c>
      <c r="AX299" s="101">
        <v>0</v>
      </c>
      <c r="AY299" s="101">
        <v>0</v>
      </c>
      <c r="AZ299" s="101">
        <v>0</v>
      </c>
      <c r="BA299" s="101">
        <v>0</v>
      </c>
      <c r="BB299" s="101">
        <v>0</v>
      </c>
      <c r="BC299" s="101">
        <v>0</v>
      </c>
      <c r="BD299" s="101">
        <v>0</v>
      </c>
      <c r="BE299" s="101">
        <v>0</v>
      </c>
      <c r="BF299" s="102"/>
      <c r="BG299" s="101">
        <v>0</v>
      </c>
      <c r="BH299" s="101">
        <v>0</v>
      </c>
      <c r="BI299" s="101">
        <v>0</v>
      </c>
      <c r="BJ299" s="101">
        <v>0</v>
      </c>
      <c r="BK299" s="101">
        <v>0</v>
      </c>
      <c r="BL299" s="101">
        <v>0</v>
      </c>
      <c r="BM299" s="101">
        <v>0</v>
      </c>
      <c r="BN299" s="101">
        <v>0</v>
      </c>
      <c r="BO299" s="101">
        <v>0</v>
      </c>
      <c r="BP299" s="101">
        <v>0</v>
      </c>
      <c r="BQ299" s="101">
        <v>0</v>
      </c>
      <c r="BR299" s="101">
        <v>0</v>
      </c>
      <c r="BS299" s="101">
        <v>0</v>
      </c>
      <c r="BT299" s="102"/>
      <c r="BU299" s="101">
        <v>0</v>
      </c>
      <c r="BV299" s="101">
        <v>0</v>
      </c>
      <c r="BW299" s="101">
        <v>0</v>
      </c>
      <c r="BX299" s="101">
        <v>0</v>
      </c>
      <c r="BY299" s="101">
        <v>0</v>
      </c>
      <c r="BZ299" s="101">
        <v>0</v>
      </c>
      <c r="CA299" s="101">
        <v>0</v>
      </c>
      <c r="CB299" s="101">
        <v>0</v>
      </c>
      <c r="CC299" s="101">
        <v>0</v>
      </c>
      <c r="CD299" s="101">
        <v>0</v>
      </c>
      <c r="CE299" s="101">
        <v>0</v>
      </c>
      <c r="CF299" s="101">
        <v>0</v>
      </c>
      <c r="CG299" s="101">
        <v>0</v>
      </c>
      <c r="CH299" s="102"/>
    </row>
    <row r="300" spans="1:86" ht="12" hidden="1" customHeight="1" outlineLevel="1" x14ac:dyDescent="0.3">
      <c r="A300" s="103">
        <v>315</v>
      </c>
      <c r="B300" s="6" t="s">
        <v>354</v>
      </c>
      <c r="C300" s="101">
        <v>0</v>
      </c>
      <c r="D300" s="101">
        <v>0</v>
      </c>
      <c r="E300" s="101">
        <v>0</v>
      </c>
      <c r="F300" s="101">
        <v>0</v>
      </c>
      <c r="G300" s="101">
        <v>0</v>
      </c>
      <c r="H300" s="101">
        <v>0</v>
      </c>
      <c r="I300" s="101">
        <v>0</v>
      </c>
      <c r="J300" s="101">
        <v>0</v>
      </c>
      <c r="K300" s="101">
        <v>0</v>
      </c>
      <c r="L300" s="101">
        <v>0</v>
      </c>
      <c r="M300" s="101">
        <v>0</v>
      </c>
      <c r="N300" s="101">
        <v>0</v>
      </c>
      <c r="O300" s="101">
        <v>0</v>
      </c>
      <c r="P300" s="102"/>
      <c r="Q300" s="101">
        <v>0</v>
      </c>
      <c r="R300" s="101">
        <v>0</v>
      </c>
      <c r="S300" s="101">
        <v>0</v>
      </c>
      <c r="T300" s="101">
        <v>0</v>
      </c>
      <c r="U300" s="101">
        <v>0</v>
      </c>
      <c r="V300" s="101">
        <v>0</v>
      </c>
      <c r="W300" s="101">
        <v>0</v>
      </c>
      <c r="X300" s="101">
        <v>0</v>
      </c>
      <c r="Y300" s="101">
        <v>0</v>
      </c>
      <c r="Z300" s="101">
        <v>0</v>
      </c>
      <c r="AA300" s="101">
        <v>0</v>
      </c>
      <c r="AB300" s="101">
        <v>0</v>
      </c>
      <c r="AC300" s="101">
        <v>0</v>
      </c>
      <c r="AD300" s="102"/>
      <c r="AE300" s="101">
        <v>0</v>
      </c>
      <c r="AF300" s="101">
        <v>0</v>
      </c>
      <c r="AG300" s="101">
        <v>0</v>
      </c>
      <c r="AH300" s="101">
        <v>0</v>
      </c>
      <c r="AI300" s="101">
        <v>0</v>
      </c>
      <c r="AJ300" s="101">
        <v>0</v>
      </c>
      <c r="AK300" s="101">
        <v>0</v>
      </c>
      <c r="AL300" s="101">
        <v>0</v>
      </c>
      <c r="AM300" s="101">
        <v>0</v>
      </c>
      <c r="AN300" s="101">
        <v>0</v>
      </c>
      <c r="AO300" s="101">
        <v>0</v>
      </c>
      <c r="AP300" s="101">
        <v>0</v>
      </c>
      <c r="AQ300" s="101">
        <v>0</v>
      </c>
      <c r="AR300" s="102"/>
      <c r="AS300" s="101">
        <v>0</v>
      </c>
      <c r="AT300" s="101">
        <v>0</v>
      </c>
      <c r="AU300" s="101">
        <v>0</v>
      </c>
      <c r="AV300" s="101">
        <v>0</v>
      </c>
      <c r="AW300" s="101">
        <v>0</v>
      </c>
      <c r="AX300" s="101">
        <v>0</v>
      </c>
      <c r="AY300" s="101">
        <v>0</v>
      </c>
      <c r="AZ300" s="101">
        <v>0</v>
      </c>
      <c r="BA300" s="101">
        <v>0</v>
      </c>
      <c r="BB300" s="101">
        <v>0</v>
      </c>
      <c r="BC300" s="101">
        <v>0</v>
      </c>
      <c r="BD300" s="101">
        <v>0</v>
      </c>
      <c r="BE300" s="101">
        <v>0</v>
      </c>
      <c r="BF300" s="102"/>
      <c r="BG300" s="101">
        <v>0</v>
      </c>
      <c r="BH300" s="101">
        <v>0</v>
      </c>
      <c r="BI300" s="101">
        <v>0</v>
      </c>
      <c r="BJ300" s="101">
        <v>0</v>
      </c>
      <c r="BK300" s="101">
        <v>0</v>
      </c>
      <c r="BL300" s="101">
        <v>0</v>
      </c>
      <c r="BM300" s="101">
        <v>0</v>
      </c>
      <c r="BN300" s="101">
        <v>0</v>
      </c>
      <c r="BO300" s="101">
        <v>0</v>
      </c>
      <c r="BP300" s="101">
        <v>0</v>
      </c>
      <c r="BQ300" s="101">
        <v>0</v>
      </c>
      <c r="BR300" s="101">
        <v>0</v>
      </c>
      <c r="BS300" s="101">
        <v>0</v>
      </c>
      <c r="BT300" s="102"/>
      <c r="BU300" s="101">
        <v>0</v>
      </c>
      <c r="BV300" s="101">
        <v>0</v>
      </c>
      <c r="BW300" s="101">
        <v>0</v>
      </c>
      <c r="BX300" s="101">
        <v>0</v>
      </c>
      <c r="BY300" s="101">
        <v>0</v>
      </c>
      <c r="BZ300" s="101">
        <v>0</v>
      </c>
      <c r="CA300" s="101">
        <v>0</v>
      </c>
      <c r="CB300" s="101">
        <v>0</v>
      </c>
      <c r="CC300" s="101">
        <v>0</v>
      </c>
      <c r="CD300" s="101">
        <v>0</v>
      </c>
      <c r="CE300" s="101">
        <v>0</v>
      </c>
      <c r="CF300" s="101">
        <v>0</v>
      </c>
      <c r="CG300" s="101">
        <v>0</v>
      </c>
      <c r="CH300" s="102"/>
    </row>
    <row r="301" spans="1:86" ht="12" hidden="1" customHeight="1" outlineLevel="1" x14ac:dyDescent="0.3">
      <c r="A301" s="103">
        <v>316</v>
      </c>
      <c r="B301" s="6" t="s">
        <v>355</v>
      </c>
      <c r="C301" s="101">
        <v>0</v>
      </c>
      <c r="D301" s="101">
        <v>898.75</v>
      </c>
      <c r="E301" s="101">
        <v>6023.75</v>
      </c>
      <c r="F301" s="101">
        <v>12327.5</v>
      </c>
      <c r="G301" s="101">
        <v>7722.75</v>
      </c>
      <c r="H301" s="101">
        <v>18646.75</v>
      </c>
      <c r="I301" s="101">
        <v>5837.25</v>
      </c>
      <c r="J301" s="101">
        <v>7572.5</v>
      </c>
      <c r="K301" s="101">
        <v>7916.75</v>
      </c>
      <c r="L301" s="101">
        <v>7184.75</v>
      </c>
      <c r="M301" s="101">
        <v>8187.75</v>
      </c>
      <c r="N301" s="101">
        <v>31001.071428570998</v>
      </c>
      <c r="O301" s="101">
        <v>113319.571428571</v>
      </c>
      <c r="P301" s="102"/>
      <c r="Q301" s="101">
        <v>0</v>
      </c>
      <c r="R301" s="101">
        <v>0</v>
      </c>
      <c r="S301" s="101">
        <v>10941.2</v>
      </c>
      <c r="T301" s="101">
        <v>10941.2</v>
      </c>
      <c r="U301" s="101">
        <v>10941.2</v>
      </c>
      <c r="V301" s="101">
        <v>10941.2</v>
      </c>
      <c r="W301" s="101">
        <v>10941.2</v>
      </c>
      <c r="X301" s="101">
        <v>10941.2</v>
      </c>
      <c r="Y301" s="101">
        <v>10941.2</v>
      </c>
      <c r="Z301" s="101">
        <v>10941.2</v>
      </c>
      <c r="AA301" s="101">
        <v>10941.2</v>
      </c>
      <c r="AB301" s="101">
        <v>10941.2</v>
      </c>
      <c r="AC301" s="101">
        <v>109412</v>
      </c>
      <c r="AD301" s="102"/>
      <c r="AE301" s="101">
        <v>0</v>
      </c>
      <c r="AF301" s="101">
        <v>0</v>
      </c>
      <c r="AG301" s="101">
        <v>10941.2</v>
      </c>
      <c r="AH301" s="101">
        <v>10941.2</v>
      </c>
      <c r="AI301" s="101">
        <v>10941.2</v>
      </c>
      <c r="AJ301" s="101">
        <v>10941.2</v>
      </c>
      <c r="AK301" s="101">
        <v>10941.2</v>
      </c>
      <c r="AL301" s="101">
        <v>10941.2</v>
      </c>
      <c r="AM301" s="101">
        <v>10941.2</v>
      </c>
      <c r="AN301" s="101">
        <v>10941.2</v>
      </c>
      <c r="AO301" s="101">
        <v>10941.2</v>
      </c>
      <c r="AP301" s="101">
        <v>10941.2</v>
      </c>
      <c r="AQ301" s="101">
        <v>109412</v>
      </c>
      <c r="AR301" s="102"/>
      <c r="AS301" s="101">
        <v>0</v>
      </c>
      <c r="AT301" s="101">
        <v>0</v>
      </c>
      <c r="AU301" s="101">
        <v>10941.2</v>
      </c>
      <c r="AV301" s="101">
        <v>10941.2</v>
      </c>
      <c r="AW301" s="101">
        <v>10941.2</v>
      </c>
      <c r="AX301" s="101">
        <v>10941.2</v>
      </c>
      <c r="AY301" s="101">
        <v>10941.2</v>
      </c>
      <c r="AZ301" s="101">
        <v>10941.2</v>
      </c>
      <c r="BA301" s="101">
        <v>10941.2</v>
      </c>
      <c r="BB301" s="101">
        <v>10941.2</v>
      </c>
      <c r="BC301" s="101">
        <v>10941.2</v>
      </c>
      <c r="BD301" s="101">
        <v>10941.2</v>
      </c>
      <c r="BE301" s="101">
        <v>109412</v>
      </c>
      <c r="BF301" s="102"/>
      <c r="BG301" s="101">
        <v>0</v>
      </c>
      <c r="BH301" s="101">
        <v>0</v>
      </c>
      <c r="BI301" s="101">
        <v>10941.2</v>
      </c>
      <c r="BJ301" s="101">
        <v>10941.2</v>
      </c>
      <c r="BK301" s="101">
        <v>10941.2</v>
      </c>
      <c r="BL301" s="101">
        <v>10941.2</v>
      </c>
      <c r="BM301" s="101">
        <v>10941.2</v>
      </c>
      <c r="BN301" s="101">
        <v>10941.2</v>
      </c>
      <c r="BO301" s="101">
        <v>10941.2</v>
      </c>
      <c r="BP301" s="101">
        <v>10941.2</v>
      </c>
      <c r="BQ301" s="101">
        <v>10941.2</v>
      </c>
      <c r="BR301" s="101">
        <v>10941.2</v>
      </c>
      <c r="BS301" s="101">
        <v>109412</v>
      </c>
      <c r="BT301" s="102"/>
      <c r="BU301" s="101">
        <v>0</v>
      </c>
      <c r="BV301" s="101">
        <v>0</v>
      </c>
      <c r="BW301" s="101">
        <v>10941.2</v>
      </c>
      <c r="BX301" s="101">
        <v>10941.2</v>
      </c>
      <c r="BY301" s="101">
        <v>10941.2</v>
      </c>
      <c r="BZ301" s="101">
        <v>10941.2</v>
      </c>
      <c r="CA301" s="101">
        <v>10941.2</v>
      </c>
      <c r="CB301" s="101">
        <v>10941.2</v>
      </c>
      <c r="CC301" s="101">
        <v>10941.2</v>
      </c>
      <c r="CD301" s="101">
        <v>10941.2</v>
      </c>
      <c r="CE301" s="101">
        <v>10941.2</v>
      </c>
      <c r="CF301" s="101">
        <v>10941.2</v>
      </c>
      <c r="CG301" s="101">
        <v>109412</v>
      </c>
      <c r="CH301" s="102"/>
    </row>
    <row r="302" spans="1:86" ht="12" hidden="1" customHeight="1" outlineLevel="1" x14ac:dyDescent="0.3">
      <c r="A302" s="103">
        <v>317</v>
      </c>
      <c r="B302" s="6" t="s">
        <v>357</v>
      </c>
      <c r="C302" s="101">
        <v>0</v>
      </c>
      <c r="D302" s="101">
        <v>0</v>
      </c>
      <c r="E302" s="101">
        <v>0</v>
      </c>
      <c r="F302" s="101">
        <v>0</v>
      </c>
      <c r="G302" s="101">
        <v>0</v>
      </c>
      <c r="H302" s="101">
        <v>0</v>
      </c>
      <c r="I302" s="101">
        <v>0</v>
      </c>
      <c r="J302" s="101">
        <v>0</v>
      </c>
      <c r="K302" s="101">
        <v>0</v>
      </c>
      <c r="L302" s="101">
        <v>0</v>
      </c>
      <c r="M302" s="101">
        <v>0</v>
      </c>
      <c r="N302" s="101">
        <v>0</v>
      </c>
      <c r="O302" s="101">
        <v>0</v>
      </c>
      <c r="P302" s="102"/>
      <c r="Q302" s="101">
        <v>0</v>
      </c>
      <c r="R302" s="101">
        <v>0</v>
      </c>
      <c r="S302" s="101">
        <v>0</v>
      </c>
      <c r="T302" s="101">
        <v>0</v>
      </c>
      <c r="U302" s="101">
        <v>0</v>
      </c>
      <c r="V302" s="101">
        <v>0</v>
      </c>
      <c r="W302" s="101">
        <v>0</v>
      </c>
      <c r="X302" s="101">
        <v>0</v>
      </c>
      <c r="Y302" s="101">
        <v>0</v>
      </c>
      <c r="Z302" s="101">
        <v>0</v>
      </c>
      <c r="AA302" s="101">
        <v>0</v>
      </c>
      <c r="AB302" s="101">
        <v>0</v>
      </c>
      <c r="AC302" s="101">
        <v>0</v>
      </c>
      <c r="AD302" s="102"/>
      <c r="AE302" s="101">
        <v>0</v>
      </c>
      <c r="AF302" s="101">
        <v>0</v>
      </c>
      <c r="AG302" s="101">
        <v>0</v>
      </c>
      <c r="AH302" s="101">
        <v>0</v>
      </c>
      <c r="AI302" s="101">
        <v>0</v>
      </c>
      <c r="AJ302" s="101">
        <v>0</v>
      </c>
      <c r="AK302" s="101">
        <v>0</v>
      </c>
      <c r="AL302" s="101">
        <v>0</v>
      </c>
      <c r="AM302" s="101">
        <v>0</v>
      </c>
      <c r="AN302" s="101">
        <v>0</v>
      </c>
      <c r="AO302" s="101">
        <v>0</v>
      </c>
      <c r="AP302" s="101">
        <v>0</v>
      </c>
      <c r="AQ302" s="101">
        <v>0</v>
      </c>
      <c r="AR302" s="102"/>
      <c r="AS302" s="101">
        <v>0</v>
      </c>
      <c r="AT302" s="101">
        <v>0</v>
      </c>
      <c r="AU302" s="101">
        <v>0</v>
      </c>
      <c r="AV302" s="101">
        <v>0</v>
      </c>
      <c r="AW302" s="101">
        <v>0</v>
      </c>
      <c r="AX302" s="101">
        <v>0</v>
      </c>
      <c r="AY302" s="101">
        <v>0</v>
      </c>
      <c r="AZ302" s="101">
        <v>0</v>
      </c>
      <c r="BA302" s="101">
        <v>0</v>
      </c>
      <c r="BB302" s="101">
        <v>0</v>
      </c>
      <c r="BC302" s="101">
        <v>0</v>
      </c>
      <c r="BD302" s="101">
        <v>0</v>
      </c>
      <c r="BE302" s="101">
        <v>0</v>
      </c>
      <c r="BF302" s="102"/>
      <c r="BG302" s="101">
        <v>0</v>
      </c>
      <c r="BH302" s="101">
        <v>0</v>
      </c>
      <c r="BI302" s="101">
        <v>0</v>
      </c>
      <c r="BJ302" s="101">
        <v>0</v>
      </c>
      <c r="BK302" s="101">
        <v>0</v>
      </c>
      <c r="BL302" s="101">
        <v>0</v>
      </c>
      <c r="BM302" s="101">
        <v>0</v>
      </c>
      <c r="BN302" s="101">
        <v>0</v>
      </c>
      <c r="BO302" s="101">
        <v>0</v>
      </c>
      <c r="BP302" s="101">
        <v>0</v>
      </c>
      <c r="BQ302" s="101">
        <v>0</v>
      </c>
      <c r="BR302" s="101">
        <v>0</v>
      </c>
      <c r="BS302" s="101">
        <v>0</v>
      </c>
      <c r="BT302" s="102"/>
      <c r="BU302" s="101">
        <v>0</v>
      </c>
      <c r="BV302" s="101">
        <v>0</v>
      </c>
      <c r="BW302" s="101">
        <v>0</v>
      </c>
      <c r="BX302" s="101">
        <v>0</v>
      </c>
      <c r="BY302" s="101">
        <v>0</v>
      </c>
      <c r="BZ302" s="101">
        <v>0</v>
      </c>
      <c r="CA302" s="101">
        <v>0</v>
      </c>
      <c r="CB302" s="101">
        <v>0</v>
      </c>
      <c r="CC302" s="101">
        <v>0</v>
      </c>
      <c r="CD302" s="101">
        <v>0</v>
      </c>
      <c r="CE302" s="101">
        <v>0</v>
      </c>
      <c r="CF302" s="101">
        <v>0</v>
      </c>
      <c r="CG302" s="101">
        <v>0</v>
      </c>
      <c r="CH302" s="102"/>
    </row>
    <row r="303" spans="1:86" ht="12" hidden="1" customHeight="1" outlineLevel="1" x14ac:dyDescent="0.3">
      <c r="A303" s="103">
        <v>320</v>
      </c>
      <c r="B303" s="6" t="s">
        <v>358</v>
      </c>
      <c r="C303" s="101">
        <v>0</v>
      </c>
      <c r="D303" s="101">
        <v>0</v>
      </c>
      <c r="E303" s="101">
        <v>0</v>
      </c>
      <c r="F303" s="101">
        <v>0</v>
      </c>
      <c r="G303" s="101">
        <v>0</v>
      </c>
      <c r="H303" s="101">
        <v>0</v>
      </c>
      <c r="I303" s="101">
        <v>0</v>
      </c>
      <c r="J303" s="101">
        <v>0</v>
      </c>
      <c r="K303" s="101">
        <v>0</v>
      </c>
      <c r="L303" s="101">
        <v>924.17999999999904</v>
      </c>
      <c r="M303" s="101">
        <v>0</v>
      </c>
      <c r="N303" s="101">
        <v>792.82000000000096</v>
      </c>
      <c r="O303" s="101">
        <v>1717</v>
      </c>
      <c r="P303" s="102"/>
      <c r="Q303" s="101">
        <v>0</v>
      </c>
      <c r="R303" s="101">
        <v>0</v>
      </c>
      <c r="S303" s="101">
        <v>0</v>
      </c>
      <c r="T303" s="101">
        <v>0</v>
      </c>
      <c r="U303" s="101">
        <v>0</v>
      </c>
      <c r="V303" s="101">
        <v>0</v>
      </c>
      <c r="W303" s="101">
        <v>1717</v>
      </c>
      <c r="X303" s="101">
        <v>0</v>
      </c>
      <c r="Y303" s="101">
        <v>0</v>
      </c>
      <c r="Z303" s="101">
        <v>0</v>
      </c>
      <c r="AA303" s="101">
        <v>0</v>
      </c>
      <c r="AB303" s="101">
        <v>0</v>
      </c>
      <c r="AC303" s="101">
        <v>1717</v>
      </c>
      <c r="AD303" s="102"/>
      <c r="AE303" s="101">
        <v>0</v>
      </c>
      <c r="AF303" s="101">
        <v>0</v>
      </c>
      <c r="AG303" s="101">
        <v>0</v>
      </c>
      <c r="AH303" s="101">
        <v>0</v>
      </c>
      <c r="AI303" s="101">
        <v>0</v>
      </c>
      <c r="AJ303" s="101">
        <v>0</v>
      </c>
      <c r="AK303" s="101">
        <v>1717</v>
      </c>
      <c r="AL303" s="101">
        <v>0</v>
      </c>
      <c r="AM303" s="101">
        <v>0</v>
      </c>
      <c r="AN303" s="101">
        <v>0</v>
      </c>
      <c r="AO303" s="101">
        <v>0</v>
      </c>
      <c r="AP303" s="101">
        <v>0</v>
      </c>
      <c r="AQ303" s="101">
        <v>1717</v>
      </c>
      <c r="AR303" s="102"/>
      <c r="AS303" s="101">
        <v>0</v>
      </c>
      <c r="AT303" s="101">
        <v>0</v>
      </c>
      <c r="AU303" s="101">
        <v>0</v>
      </c>
      <c r="AV303" s="101">
        <v>0</v>
      </c>
      <c r="AW303" s="101">
        <v>0</v>
      </c>
      <c r="AX303" s="101">
        <v>0</v>
      </c>
      <c r="AY303" s="101">
        <v>1717</v>
      </c>
      <c r="AZ303" s="101">
        <v>0</v>
      </c>
      <c r="BA303" s="101">
        <v>0</v>
      </c>
      <c r="BB303" s="101">
        <v>0</v>
      </c>
      <c r="BC303" s="101">
        <v>0</v>
      </c>
      <c r="BD303" s="101">
        <v>0</v>
      </c>
      <c r="BE303" s="101">
        <v>1717</v>
      </c>
      <c r="BF303" s="102"/>
      <c r="BG303" s="101">
        <v>0</v>
      </c>
      <c r="BH303" s="101">
        <v>0</v>
      </c>
      <c r="BI303" s="101">
        <v>0</v>
      </c>
      <c r="BJ303" s="101">
        <v>0</v>
      </c>
      <c r="BK303" s="101">
        <v>0</v>
      </c>
      <c r="BL303" s="101">
        <v>0</v>
      </c>
      <c r="BM303" s="101">
        <v>1717</v>
      </c>
      <c r="BN303" s="101">
        <v>0</v>
      </c>
      <c r="BO303" s="101">
        <v>0</v>
      </c>
      <c r="BP303" s="101">
        <v>0</v>
      </c>
      <c r="BQ303" s="101">
        <v>0</v>
      </c>
      <c r="BR303" s="101">
        <v>0</v>
      </c>
      <c r="BS303" s="101">
        <v>1717</v>
      </c>
      <c r="BT303" s="102"/>
      <c r="BU303" s="101">
        <v>0</v>
      </c>
      <c r="BV303" s="101">
        <v>0</v>
      </c>
      <c r="BW303" s="101">
        <v>0</v>
      </c>
      <c r="BX303" s="101">
        <v>0</v>
      </c>
      <c r="BY303" s="101">
        <v>0</v>
      </c>
      <c r="BZ303" s="101">
        <v>0</v>
      </c>
      <c r="CA303" s="101">
        <v>1717</v>
      </c>
      <c r="CB303" s="101">
        <v>0</v>
      </c>
      <c r="CC303" s="101">
        <v>0</v>
      </c>
      <c r="CD303" s="101">
        <v>0</v>
      </c>
      <c r="CE303" s="101">
        <v>0</v>
      </c>
      <c r="CF303" s="101">
        <v>0</v>
      </c>
      <c r="CG303" s="101">
        <v>1717</v>
      </c>
      <c r="CH303" s="102"/>
    </row>
    <row r="304" spans="1:86" ht="12" hidden="1" customHeight="1" outlineLevel="1" x14ac:dyDescent="0.3">
      <c r="A304" s="103">
        <v>321</v>
      </c>
      <c r="B304" s="6" t="s">
        <v>360</v>
      </c>
      <c r="C304" s="101">
        <v>0</v>
      </c>
      <c r="D304" s="101">
        <v>0</v>
      </c>
      <c r="E304" s="101">
        <v>0</v>
      </c>
      <c r="F304" s="101">
        <v>0</v>
      </c>
      <c r="G304" s="101">
        <v>0</v>
      </c>
      <c r="H304" s="101">
        <v>0</v>
      </c>
      <c r="I304" s="101">
        <v>0</v>
      </c>
      <c r="J304" s="101">
        <v>0</v>
      </c>
      <c r="K304" s="101">
        <v>0</v>
      </c>
      <c r="L304" s="101">
        <v>0</v>
      </c>
      <c r="M304" s="101">
        <v>0</v>
      </c>
      <c r="N304" s="101">
        <v>0</v>
      </c>
      <c r="O304" s="101">
        <v>0</v>
      </c>
      <c r="P304" s="102"/>
      <c r="Q304" s="101">
        <v>0</v>
      </c>
      <c r="R304" s="101">
        <v>0</v>
      </c>
      <c r="S304" s="101">
        <v>0</v>
      </c>
      <c r="T304" s="101">
        <v>0</v>
      </c>
      <c r="U304" s="101">
        <v>0</v>
      </c>
      <c r="V304" s="101">
        <v>0</v>
      </c>
      <c r="W304" s="101">
        <v>0</v>
      </c>
      <c r="X304" s="101">
        <v>0</v>
      </c>
      <c r="Y304" s="101">
        <v>0</v>
      </c>
      <c r="Z304" s="101">
        <v>0</v>
      </c>
      <c r="AA304" s="101">
        <v>0</v>
      </c>
      <c r="AB304" s="101">
        <v>0</v>
      </c>
      <c r="AC304" s="101">
        <v>0</v>
      </c>
      <c r="AD304" s="102"/>
      <c r="AE304" s="101">
        <v>0</v>
      </c>
      <c r="AF304" s="101">
        <v>0</v>
      </c>
      <c r="AG304" s="101">
        <v>0</v>
      </c>
      <c r="AH304" s="101">
        <v>0</v>
      </c>
      <c r="AI304" s="101">
        <v>0</v>
      </c>
      <c r="AJ304" s="101">
        <v>0</v>
      </c>
      <c r="AK304" s="101">
        <v>0</v>
      </c>
      <c r="AL304" s="101">
        <v>0</v>
      </c>
      <c r="AM304" s="101">
        <v>0</v>
      </c>
      <c r="AN304" s="101">
        <v>0</v>
      </c>
      <c r="AO304" s="101">
        <v>0</v>
      </c>
      <c r="AP304" s="101">
        <v>0</v>
      </c>
      <c r="AQ304" s="101">
        <v>0</v>
      </c>
      <c r="AR304" s="102"/>
      <c r="AS304" s="101">
        <v>0</v>
      </c>
      <c r="AT304" s="101">
        <v>0</v>
      </c>
      <c r="AU304" s="101">
        <v>0</v>
      </c>
      <c r="AV304" s="101">
        <v>0</v>
      </c>
      <c r="AW304" s="101">
        <v>0</v>
      </c>
      <c r="AX304" s="101">
        <v>0</v>
      </c>
      <c r="AY304" s="101">
        <v>0</v>
      </c>
      <c r="AZ304" s="101">
        <v>0</v>
      </c>
      <c r="BA304" s="101">
        <v>0</v>
      </c>
      <c r="BB304" s="101">
        <v>0</v>
      </c>
      <c r="BC304" s="101">
        <v>0</v>
      </c>
      <c r="BD304" s="101">
        <v>0</v>
      </c>
      <c r="BE304" s="101">
        <v>0</v>
      </c>
      <c r="BF304" s="102"/>
      <c r="BG304" s="101">
        <v>0</v>
      </c>
      <c r="BH304" s="101">
        <v>0</v>
      </c>
      <c r="BI304" s="101">
        <v>0</v>
      </c>
      <c r="BJ304" s="101">
        <v>0</v>
      </c>
      <c r="BK304" s="101">
        <v>0</v>
      </c>
      <c r="BL304" s="101">
        <v>0</v>
      </c>
      <c r="BM304" s="101">
        <v>0</v>
      </c>
      <c r="BN304" s="101">
        <v>0</v>
      </c>
      <c r="BO304" s="101">
        <v>0</v>
      </c>
      <c r="BP304" s="101">
        <v>0</v>
      </c>
      <c r="BQ304" s="101">
        <v>0</v>
      </c>
      <c r="BR304" s="101">
        <v>0</v>
      </c>
      <c r="BS304" s="101">
        <v>0</v>
      </c>
      <c r="BT304" s="102"/>
      <c r="BU304" s="101">
        <v>0</v>
      </c>
      <c r="BV304" s="101">
        <v>0</v>
      </c>
      <c r="BW304" s="101">
        <v>0</v>
      </c>
      <c r="BX304" s="101">
        <v>0</v>
      </c>
      <c r="BY304" s="101">
        <v>0</v>
      </c>
      <c r="BZ304" s="101">
        <v>0</v>
      </c>
      <c r="CA304" s="101">
        <v>0</v>
      </c>
      <c r="CB304" s="101">
        <v>0</v>
      </c>
      <c r="CC304" s="101">
        <v>0</v>
      </c>
      <c r="CD304" s="101">
        <v>0</v>
      </c>
      <c r="CE304" s="101">
        <v>0</v>
      </c>
      <c r="CF304" s="101">
        <v>0</v>
      </c>
      <c r="CG304" s="101">
        <v>0</v>
      </c>
      <c r="CH304" s="102"/>
    </row>
    <row r="305" spans="1:86" ht="12" hidden="1" customHeight="1" outlineLevel="1" x14ac:dyDescent="0.3">
      <c r="A305" s="103">
        <v>322</v>
      </c>
      <c r="B305" s="6" t="s">
        <v>361</v>
      </c>
      <c r="C305" s="101">
        <v>0</v>
      </c>
      <c r="D305" s="101">
        <v>750</v>
      </c>
      <c r="E305" s="101">
        <v>0</v>
      </c>
      <c r="F305" s="101">
        <v>2600</v>
      </c>
      <c r="G305" s="101">
        <v>0</v>
      </c>
      <c r="H305" s="101">
        <v>0</v>
      </c>
      <c r="I305" s="101">
        <v>7448</v>
      </c>
      <c r="J305" s="101">
        <v>0</v>
      </c>
      <c r="K305" s="101">
        <v>0</v>
      </c>
      <c r="L305" s="101">
        <v>0</v>
      </c>
      <c r="M305" s="101">
        <v>231</v>
      </c>
      <c r="N305" s="101">
        <v>268.99999999999898</v>
      </c>
      <c r="O305" s="101">
        <v>11298</v>
      </c>
      <c r="P305" s="102"/>
      <c r="Q305" s="101">
        <v>0</v>
      </c>
      <c r="R305" s="101">
        <v>0</v>
      </c>
      <c r="S305" s="101">
        <v>3500</v>
      </c>
      <c r="T305" s="101">
        <v>3500</v>
      </c>
      <c r="U305" s="101">
        <v>3500</v>
      </c>
      <c r="V305" s="101">
        <v>3500</v>
      </c>
      <c r="W305" s="101">
        <v>3500</v>
      </c>
      <c r="X305" s="101">
        <v>3500</v>
      </c>
      <c r="Y305" s="101">
        <v>3500</v>
      </c>
      <c r="Z305" s="101">
        <v>3500</v>
      </c>
      <c r="AA305" s="101">
        <v>3500</v>
      </c>
      <c r="AB305" s="101">
        <v>3500</v>
      </c>
      <c r="AC305" s="101">
        <v>35000</v>
      </c>
      <c r="AD305" s="102"/>
      <c r="AE305" s="101">
        <v>0</v>
      </c>
      <c r="AF305" s="101">
        <v>0</v>
      </c>
      <c r="AG305" s="101">
        <v>3500</v>
      </c>
      <c r="AH305" s="101">
        <v>3500</v>
      </c>
      <c r="AI305" s="101">
        <v>3500</v>
      </c>
      <c r="AJ305" s="101">
        <v>3500</v>
      </c>
      <c r="AK305" s="101">
        <v>3500</v>
      </c>
      <c r="AL305" s="101">
        <v>3500</v>
      </c>
      <c r="AM305" s="101">
        <v>3500</v>
      </c>
      <c r="AN305" s="101">
        <v>3500</v>
      </c>
      <c r="AO305" s="101">
        <v>3500</v>
      </c>
      <c r="AP305" s="101">
        <v>3500</v>
      </c>
      <c r="AQ305" s="101">
        <v>35000</v>
      </c>
      <c r="AR305" s="102"/>
      <c r="AS305" s="101">
        <v>0</v>
      </c>
      <c r="AT305" s="101">
        <v>0</v>
      </c>
      <c r="AU305" s="101">
        <v>3500</v>
      </c>
      <c r="AV305" s="101">
        <v>3500</v>
      </c>
      <c r="AW305" s="101">
        <v>3500</v>
      </c>
      <c r="AX305" s="101">
        <v>3500</v>
      </c>
      <c r="AY305" s="101">
        <v>3500</v>
      </c>
      <c r="AZ305" s="101">
        <v>3500</v>
      </c>
      <c r="BA305" s="101">
        <v>3500</v>
      </c>
      <c r="BB305" s="101">
        <v>3500</v>
      </c>
      <c r="BC305" s="101">
        <v>3500</v>
      </c>
      <c r="BD305" s="101">
        <v>3500</v>
      </c>
      <c r="BE305" s="101">
        <v>35000</v>
      </c>
      <c r="BF305" s="102"/>
      <c r="BG305" s="101">
        <v>0</v>
      </c>
      <c r="BH305" s="101">
        <v>0</v>
      </c>
      <c r="BI305" s="101">
        <v>3500</v>
      </c>
      <c r="BJ305" s="101">
        <v>3500</v>
      </c>
      <c r="BK305" s="101">
        <v>3500</v>
      </c>
      <c r="BL305" s="101">
        <v>3500</v>
      </c>
      <c r="BM305" s="101">
        <v>3500</v>
      </c>
      <c r="BN305" s="101">
        <v>3500</v>
      </c>
      <c r="BO305" s="101">
        <v>3500</v>
      </c>
      <c r="BP305" s="101">
        <v>3500</v>
      </c>
      <c r="BQ305" s="101">
        <v>3500</v>
      </c>
      <c r="BR305" s="101">
        <v>3500</v>
      </c>
      <c r="BS305" s="101">
        <v>35000</v>
      </c>
      <c r="BT305" s="102"/>
      <c r="BU305" s="101">
        <v>0</v>
      </c>
      <c r="BV305" s="101">
        <v>0</v>
      </c>
      <c r="BW305" s="101">
        <v>3500</v>
      </c>
      <c r="BX305" s="101">
        <v>3500</v>
      </c>
      <c r="BY305" s="101">
        <v>3500</v>
      </c>
      <c r="BZ305" s="101">
        <v>3500</v>
      </c>
      <c r="CA305" s="101">
        <v>3500</v>
      </c>
      <c r="CB305" s="101">
        <v>3500</v>
      </c>
      <c r="CC305" s="101">
        <v>3500</v>
      </c>
      <c r="CD305" s="101">
        <v>3500</v>
      </c>
      <c r="CE305" s="101">
        <v>3500</v>
      </c>
      <c r="CF305" s="101">
        <v>3500</v>
      </c>
      <c r="CG305" s="101">
        <v>35000</v>
      </c>
      <c r="CH305" s="102"/>
    </row>
    <row r="306" spans="1:86" ht="12" hidden="1" customHeight="1" outlineLevel="1" x14ac:dyDescent="0.3">
      <c r="A306" s="103">
        <v>324</v>
      </c>
      <c r="B306" s="6" t="s">
        <v>363</v>
      </c>
      <c r="C306" s="101">
        <v>5979.17</v>
      </c>
      <c r="D306" s="101">
        <v>5979.17</v>
      </c>
      <c r="E306" s="101">
        <v>5979.17</v>
      </c>
      <c r="F306" s="101">
        <v>5979.17</v>
      </c>
      <c r="G306" s="101">
        <v>5979.17</v>
      </c>
      <c r="H306" s="101">
        <v>5979.17</v>
      </c>
      <c r="I306" s="101">
        <v>5979.17</v>
      </c>
      <c r="J306" s="101">
        <v>5979.17</v>
      </c>
      <c r="K306" s="101">
        <v>5979.17</v>
      </c>
      <c r="L306" s="101">
        <v>5979.17</v>
      </c>
      <c r="M306" s="101">
        <v>5979.17</v>
      </c>
      <c r="N306" s="101">
        <v>5979.1299999999801</v>
      </c>
      <c r="O306" s="101">
        <v>71750</v>
      </c>
      <c r="P306" s="102"/>
      <c r="Q306" s="101">
        <v>6162.5</v>
      </c>
      <c r="R306" s="101">
        <v>6162.5</v>
      </c>
      <c r="S306" s="101">
        <v>6162.5</v>
      </c>
      <c r="T306" s="101">
        <v>6162.5</v>
      </c>
      <c r="U306" s="101">
        <v>6162.5</v>
      </c>
      <c r="V306" s="101">
        <v>6162.5</v>
      </c>
      <c r="W306" s="101">
        <v>6162.5</v>
      </c>
      <c r="X306" s="101">
        <v>6162.5</v>
      </c>
      <c r="Y306" s="101">
        <v>6162.5</v>
      </c>
      <c r="Z306" s="101">
        <v>6162.5</v>
      </c>
      <c r="AA306" s="101">
        <v>6162.5</v>
      </c>
      <c r="AB306" s="101">
        <v>6162.5</v>
      </c>
      <c r="AC306" s="101">
        <v>73950</v>
      </c>
      <c r="AD306" s="102"/>
      <c r="AE306" s="101">
        <v>6470.625</v>
      </c>
      <c r="AF306" s="101">
        <v>6470.625</v>
      </c>
      <c r="AG306" s="101">
        <v>6470.625</v>
      </c>
      <c r="AH306" s="101">
        <v>6470.625</v>
      </c>
      <c r="AI306" s="101">
        <v>6470.625</v>
      </c>
      <c r="AJ306" s="101">
        <v>6470.625</v>
      </c>
      <c r="AK306" s="101">
        <v>6470.625</v>
      </c>
      <c r="AL306" s="101">
        <v>6470.625</v>
      </c>
      <c r="AM306" s="101">
        <v>6470.625</v>
      </c>
      <c r="AN306" s="101">
        <v>6470.625</v>
      </c>
      <c r="AO306" s="101">
        <v>6470.625</v>
      </c>
      <c r="AP306" s="101">
        <v>6470.625</v>
      </c>
      <c r="AQ306" s="101">
        <v>77647.5</v>
      </c>
      <c r="AR306" s="102"/>
      <c r="AS306" s="101">
        <v>6794.15625</v>
      </c>
      <c r="AT306" s="101">
        <v>6794.15625</v>
      </c>
      <c r="AU306" s="101">
        <v>6794.15625</v>
      </c>
      <c r="AV306" s="101">
        <v>6794.15625</v>
      </c>
      <c r="AW306" s="101">
        <v>6794.15625</v>
      </c>
      <c r="AX306" s="101">
        <v>6794.15625</v>
      </c>
      <c r="AY306" s="101">
        <v>6794.15625</v>
      </c>
      <c r="AZ306" s="101">
        <v>6794.15625</v>
      </c>
      <c r="BA306" s="101">
        <v>6794.15625</v>
      </c>
      <c r="BB306" s="101">
        <v>6794.15625</v>
      </c>
      <c r="BC306" s="101">
        <v>6794.15625</v>
      </c>
      <c r="BD306" s="101">
        <v>6794.15625</v>
      </c>
      <c r="BE306" s="101">
        <v>81529.875</v>
      </c>
      <c r="BF306" s="102"/>
      <c r="BG306" s="101">
        <v>7133.8640624999998</v>
      </c>
      <c r="BH306" s="101">
        <v>7133.8640624999998</v>
      </c>
      <c r="BI306" s="101">
        <v>7133.8640624999998</v>
      </c>
      <c r="BJ306" s="101">
        <v>7133.8640624999998</v>
      </c>
      <c r="BK306" s="101">
        <v>7133.8640624999998</v>
      </c>
      <c r="BL306" s="101">
        <v>7133.8640624999998</v>
      </c>
      <c r="BM306" s="101">
        <v>7133.8640624999998</v>
      </c>
      <c r="BN306" s="101">
        <v>7133.8640624999998</v>
      </c>
      <c r="BO306" s="101">
        <v>7133.8640624999998</v>
      </c>
      <c r="BP306" s="101">
        <v>7133.8640624999998</v>
      </c>
      <c r="BQ306" s="101">
        <v>7133.8640624999998</v>
      </c>
      <c r="BR306" s="101">
        <v>7133.8640624999998</v>
      </c>
      <c r="BS306" s="101">
        <v>85606.368749999994</v>
      </c>
      <c r="BT306" s="102"/>
      <c r="BU306" s="101">
        <v>7490.5572656249997</v>
      </c>
      <c r="BV306" s="101">
        <v>7490.5572656249997</v>
      </c>
      <c r="BW306" s="101">
        <v>7490.5572656249997</v>
      </c>
      <c r="BX306" s="101">
        <v>7490.5572656249997</v>
      </c>
      <c r="BY306" s="101">
        <v>7490.5572656249997</v>
      </c>
      <c r="BZ306" s="101">
        <v>7490.5572656249997</v>
      </c>
      <c r="CA306" s="101">
        <v>7490.5572656249997</v>
      </c>
      <c r="CB306" s="101">
        <v>7490.5572656249997</v>
      </c>
      <c r="CC306" s="101">
        <v>7490.5572656249997</v>
      </c>
      <c r="CD306" s="101">
        <v>7490.5572656249997</v>
      </c>
      <c r="CE306" s="101">
        <v>7490.5572656249997</v>
      </c>
      <c r="CF306" s="101">
        <v>7490.5572656249997</v>
      </c>
      <c r="CG306" s="101">
        <v>89886.687187500007</v>
      </c>
      <c r="CH306" s="102"/>
    </row>
    <row r="307" spans="1:86" ht="12" hidden="1" customHeight="1" outlineLevel="1" x14ac:dyDescent="0.3">
      <c r="A307" s="103">
        <v>325</v>
      </c>
      <c r="B307" s="6" t="s">
        <v>365</v>
      </c>
      <c r="C307" s="101">
        <v>0</v>
      </c>
      <c r="D307" s="101">
        <v>0</v>
      </c>
      <c r="E307" s="101">
        <v>0</v>
      </c>
      <c r="F307" s="101">
        <v>17500</v>
      </c>
      <c r="G307" s="101">
        <v>0</v>
      </c>
      <c r="H307" s="101">
        <v>0</v>
      </c>
      <c r="I307" s="101">
        <v>0</v>
      </c>
      <c r="J307" s="101">
        <v>17500</v>
      </c>
      <c r="K307" s="101">
        <v>0</v>
      </c>
      <c r="L307" s="101">
        <v>0</v>
      </c>
      <c r="M307" s="101">
        <v>0</v>
      </c>
      <c r="N307" s="101">
        <v>0</v>
      </c>
      <c r="O307" s="101">
        <v>35000</v>
      </c>
      <c r="P307" s="102"/>
      <c r="Q307" s="101">
        <v>0</v>
      </c>
      <c r="R307" s="101">
        <v>0</v>
      </c>
      <c r="S307" s="101">
        <v>0</v>
      </c>
      <c r="T307" s="101">
        <v>17500</v>
      </c>
      <c r="U307" s="101">
        <v>0</v>
      </c>
      <c r="V307" s="101">
        <v>0</v>
      </c>
      <c r="W307" s="101">
        <v>0</v>
      </c>
      <c r="X307" s="101">
        <v>17500</v>
      </c>
      <c r="Y307" s="101">
        <v>0</v>
      </c>
      <c r="Z307" s="101">
        <v>0</v>
      </c>
      <c r="AA307" s="101">
        <v>0</v>
      </c>
      <c r="AB307" s="101">
        <v>0</v>
      </c>
      <c r="AC307" s="101">
        <v>35000</v>
      </c>
      <c r="AD307" s="102"/>
      <c r="AE307" s="101">
        <v>0</v>
      </c>
      <c r="AF307" s="101">
        <v>0</v>
      </c>
      <c r="AG307" s="101">
        <v>0</v>
      </c>
      <c r="AH307" s="101">
        <v>17500</v>
      </c>
      <c r="AI307" s="101">
        <v>0</v>
      </c>
      <c r="AJ307" s="101">
        <v>0</v>
      </c>
      <c r="AK307" s="101">
        <v>0</v>
      </c>
      <c r="AL307" s="101">
        <v>17500</v>
      </c>
      <c r="AM307" s="101">
        <v>0</v>
      </c>
      <c r="AN307" s="101">
        <v>0</v>
      </c>
      <c r="AO307" s="101">
        <v>0</v>
      </c>
      <c r="AP307" s="101">
        <v>0</v>
      </c>
      <c r="AQ307" s="101">
        <v>35000</v>
      </c>
      <c r="AR307" s="102"/>
      <c r="AS307" s="101">
        <v>0</v>
      </c>
      <c r="AT307" s="101">
        <v>0</v>
      </c>
      <c r="AU307" s="101">
        <v>0</v>
      </c>
      <c r="AV307" s="101">
        <v>17500</v>
      </c>
      <c r="AW307" s="101">
        <v>0</v>
      </c>
      <c r="AX307" s="101">
        <v>0</v>
      </c>
      <c r="AY307" s="101">
        <v>0</v>
      </c>
      <c r="AZ307" s="101">
        <v>17500</v>
      </c>
      <c r="BA307" s="101">
        <v>0</v>
      </c>
      <c r="BB307" s="101">
        <v>0</v>
      </c>
      <c r="BC307" s="101">
        <v>0</v>
      </c>
      <c r="BD307" s="101">
        <v>0</v>
      </c>
      <c r="BE307" s="101">
        <v>35000</v>
      </c>
      <c r="BF307" s="102"/>
      <c r="BG307" s="101">
        <v>0</v>
      </c>
      <c r="BH307" s="101">
        <v>0</v>
      </c>
      <c r="BI307" s="101">
        <v>0</v>
      </c>
      <c r="BJ307" s="101">
        <v>17500</v>
      </c>
      <c r="BK307" s="101">
        <v>0</v>
      </c>
      <c r="BL307" s="101">
        <v>0</v>
      </c>
      <c r="BM307" s="101">
        <v>0</v>
      </c>
      <c r="BN307" s="101">
        <v>17500</v>
      </c>
      <c r="BO307" s="101">
        <v>0</v>
      </c>
      <c r="BP307" s="101">
        <v>0</v>
      </c>
      <c r="BQ307" s="101">
        <v>0</v>
      </c>
      <c r="BR307" s="101">
        <v>0</v>
      </c>
      <c r="BS307" s="101">
        <v>35000</v>
      </c>
      <c r="BT307" s="102"/>
      <c r="BU307" s="101">
        <v>0</v>
      </c>
      <c r="BV307" s="101">
        <v>0</v>
      </c>
      <c r="BW307" s="101">
        <v>0</v>
      </c>
      <c r="BX307" s="101">
        <v>17500</v>
      </c>
      <c r="BY307" s="101">
        <v>0</v>
      </c>
      <c r="BZ307" s="101">
        <v>0</v>
      </c>
      <c r="CA307" s="101">
        <v>0</v>
      </c>
      <c r="CB307" s="101">
        <v>17500</v>
      </c>
      <c r="CC307" s="101">
        <v>0</v>
      </c>
      <c r="CD307" s="101">
        <v>0</v>
      </c>
      <c r="CE307" s="101">
        <v>0</v>
      </c>
      <c r="CF307" s="101">
        <v>0</v>
      </c>
      <c r="CG307" s="101">
        <v>35000</v>
      </c>
      <c r="CH307" s="102"/>
    </row>
    <row r="308" spans="1:86" ht="12" hidden="1" customHeight="1" outlineLevel="1" x14ac:dyDescent="0.3">
      <c r="A308" s="103">
        <v>328</v>
      </c>
      <c r="B308" s="6" t="s">
        <v>367</v>
      </c>
      <c r="C308" s="101">
        <v>0</v>
      </c>
      <c r="D308" s="101">
        <v>0</v>
      </c>
      <c r="E308" s="101">
        <v>0</v>
      </c>
      <c r="F308" s="101">
        <v>0</v>
      </c>
      <c r="G308" s="101">
        <v>0</v>
      </c>
      <c r="H308" s="101">
        <v>0</v>
      </c>
      <c r="I308" s="101">
        <v>0</v>
      </c>
      <c r="J308" s="101">
        <v>0</v>
      </c>
      <c r="K308" s="101">
        <v>0</v>
      </c>
      <c r="L308" s="101">
        <v>0</v>
      </c>
      <c r="M308" s="101">
        <v>0</v>
      </c>
      <c r="N308" s="101">
        <v>0</v>
      </c>
      <c r="O308" s="101">
        <v>0</v>
      </c>
      <c r="P308" s="102"/>
      <c r="Q308" s="101">
        <v>0</v>
      </c>
      <c r="R308" s="101">
        <v>0</v>
      </c>
      <c r="S308" s="101">
        <v>0</v>
      </c>
      <c r="T308" s="101">
        <v>0</v>
      </c>
      <c r="U308" s="101">
        <v>0</v>
      </c>
      <c r="V308" s="101">
        <v>0</v>
      </c>
      <c r="W308" s="101">
        <v>0</v>
      </c>
      <c r="X308" s="101">
        <v>0</v>
      </c>
      <c r="Y308" s="101">
        <v>0</v>
      </c>
      <c r="Z308" s="101">
        <v>0</v>
      </c>
      <c r="AA308" s="101">
        <v>0</v>
      </c>
      <c r="AB308" s="101">
        <v>0</v>
      </c>
      <c r="AC308" s="101">
        <v>0</v>
      </c>
      <c r="AD308" s="102"/>
      <c r="AE308" s="101">
        <v>0</v>
      </c>
      <c r="AF308" s="101">
        <v>0</v>
      </c>
      <c r="AG308" s="101">
        <v>0</v>
      </c>
      <c r="AH308" s="101">
        <v>0</v>
      </c>
      <c r="AI308" s="101">
        <v>0</v>
      </c>
      <c r="AJ308" s="101">
        <v>0</v>
      </c>
      <c r="AK308" s="101">
        <v>0</v>
      </c>
      <c r="AL308" s="101">
        <v>0</v>
      </c>
      <c r="AM308" s="101">
        <v>0</v>
      </c>
      <c r="AN308" s="101">
        <v>0</v>
      </c>
      <c r="AO308" s="101">
        <v>0</v>
      </c>
      <c r="AP308" s="101">
        <v>0</v>
      </c>
      <c r="AQ308" s="101">
        <v>0</v>
      </c>
      <c r="AR308" s="102"/>
      <c r="AS308" s="101">
        <v>0</v>
      </c>
      <c r="AT308" s="101">
        <v>0</v>
      </c>
      <c r="AU308" s="101">
        <v>0</v>
      </c>
      <c r="AV308" s="101">
        <v>0</v>
      </c>
      <c r="AW308" s="101">
        <v>0</v>
      </c>
      <c r="AX308" s="101">
        <v>0</v>
      </c>
      <c r="AY308" s="101">
        <v>0</v>
      </c>
      <c r="AZ308" s="101">
        <v>0</v>
      </c>
      <c r="BA308" s="101">
        <v>0</v>
      </c>
      <c r="BB308" s="101">
        <v>0</v>
      </c>
      <c r="BC308" s="101">
        <v>0</v>
      </c>
      <c r="BD308" s="101">
        <v>0</v>
      </c>
      <c r="BE308" s="101">
        <v>0</v>
      </c>
      <c r="BF308" s="102"/>
      <c r="BG308" s="101">
        <v>0</v>
      </c>
      <c r="BH308" s="101">
        <v>0</v>
      </c>
      <c r="BI308" s="101">
        <v>0</v>
      </c>
      <c r="BJ308" s="101">
        <v>0</v>
      </c>
      <c r="BK308" s="101">
        <v>0</v>
      </c>
      <c r="BL308" s="101">
        <v>0</v>
      </c>
      <c r="BM308" s="101">
        <v>0</v>
      </c>
      <c r="BN308" s="101">
        <v>0</v>
      </c>
      <c r="BO308" s="101">
        <v>0</v>
      </c>
      <c r="BP308" s="101">
        <v>0</v>
      </c>
      <c r="BQ308" s="101">
        <v>0</v>
      </c>
      <c r="BR308" s="101">
        <v>0</v>
      </c>
      <c r="BS308" s="101">
        <v>0</v>
      </c>
      <c r="BT308" s="102"/>
      <c r="BU308" s="101">
        <v>0</v>
      </c>
      <c r="BV308" s="101">
        <v>0</v>
      </c>
      <c r="BW308" s="101">
        <v>0</v>
      </c>
      <c r="BX308" s="101">
        <v>0</v>
      </c>
      <c r="BY308" s="101">
        <v>0</v>
      </c>
      <c r="BZ308" s="101">
        <v>0</v>
      </c>
      <c r="CA308" s="101">
        <v>0</v>
      </c>
      <c r="CB308" s="101">
        <v>0</v>
      </c>
      <c r="CC308" s="101">
        <v>0</v>
      </c>
      <c r="CD308" s="101">
        <v>0</v>
      </c>
      <c r="CE308" s="101">
        <v>0</v>
      </c>
      <c r="CF308" s="101">
        <v>0</v>
      </c>
      <c r="CG308" s="101">
        <v>0</v>
      </c>
      <c r="CH308" s="102"/>
    </row>
    <row r="309" spans="1:86" ht="12" hidden="1" customHeight="1" outlineLevel="1" x14ac:dyDescent="0.3">
      <c r="A309" s="103">
        <v>328.1</v>
      </c>
      <c r="B309" s="6" t="s">
        <v>368</v>
      </c>
      <c r="C309" s="101">
        <v>13150</v>
      </c>
      <c r="D309" s="101">
        <v>3840.09</v>
      </c>
      <c r="E309" s="101">
        <v>0</v>
      </c>
      <c r="F309" s="101">
        <v>1500</v>
      </c>
      <c r="G309" s="101">
        <v>1500</v>
      </c>
      <c r="H309" s="101">
        <v>3840.0899999999901</v>
      </c>
      <c r="I309" s="101">
        <v>2340.09</v>
      </c>
      <c r="J309" s="101">
        <v>0</v>
      </c>
      <c r="K309" s="101">
        <v>1500</v>
      </c>
      <c r="L309" s="101">
        <v>0</v>
      </c>
      <c r="M309" s="101">
        <v>4500</v>
      </c>
      <c r="N309" s="101">
        <v>4319.7299999999996</v>
      </c>
      <c r="O309" s="101">
        <v>36490</v>
      </c>
      <c r="P309" s="102"/>
      <c r="Q309" s="101">
        <v>5200</v>
      </c>
      <c r="R309" s="101">
        <v>5200</v>
      </c>
      <c r="S309" s="101">
        <v>5200</v>
      </c>
      <c r="T309" s="101">
        <v>5200</v>
      </c>
      <c r="U309" s="101">
        <v>5200</v>
      </c>
      <c r="V309" s="101">
        <v>5200</v>
      </c>
      <c r="W309" s="101">
        <v>5200</v>
      </c>
      <c r="X309" s="101">
        <v>5200</v>
      </c>
      <c r="Y309" s="101">
        <v>5200</v>
      </c>
      <c r="Z309" s="101">
        <v>5200</v>
      </c>
      <c r="AA309" s="101">
        <v>5200</v>
      </c>
      <c r="AB309" s="101">
        <v>5200</v>
      </c>
      <c r="AC309" s="101">
        <v>62400</v>
      </c>
      <c r="AD309" s="102"/>
      <c r="AE309" s="101">
        <v>5200</v>
      </c>
      <c r="AF309" s="101">
        <v>5200</v>
      </c>
      <c r="AG309" s="101">
        <v>5200</v>
      </c>
      <c r="AH309" s="101">
        <v>5200</v>
      </c>
      <c r="AI309" s="101">
        <v>5200</v>
      </c>
      <c r="AJ309" s="101">
        <v>5200</v>
      </c>
      <c r="AK309" s="101">
        <v>5200</v>
      </c>
      <c r="AL309" s="101">
        <v>5200</v>
      </c>
      <c r="AM309" s="101">
        <v>5200</v>
      </c>
      <c r="AN309" s="101">
        <v>5200</v>
      </c>
      <c r="AO309" s="101">
        <v>5200</v>
      </c>
      <c r="AP309" s="101">
        <v>5200</v>
      </c>
      <c r="AQ309" s="101">
        <v>62400</v>
      </c>
      <c r="AR309" s="102"/>
      <c r="AS309" s="101">
        <v>5200</v>
      </c>
      <c r="AT309" s="101">
        <v>5200</v>
      </c>
      <c r="AU309" s="101">
        <v>5200</v>
      </c>
      <c r="AV309" s="101">
        <v>5200</v>
      </c>
      <c r="AW309" s="101">
        <v>5200</v>
      </c>
      <c r="AX309" s="101">
        <v>5200</v>
      </c>
      <c r="AY309" s="101">
        <v>5200</v>
      </c>
      <c r="AZ309" s="101">
        <v>5200</v>
      </c>
      <c r="BA309" s="101">
        <v>5200</v>
      </c>
      <c r="BB309" s="101">
        <v>5200</v>
      </c>
      <c r="BC309" s="101">
        <v>5200</v>
      </c>
      <c r="BD309" s="101">
        <v>5200</v>
      </c>
      <c r="BE309" s="101">
        <v>62400</v>
      </c>
      <c r="BF309" s="102"/>
      <c r="BG309" s="101">
        <v>5200</v>
      </c>
      <c r="BH309" s="101">
        <v>5200</v>
      </c>
      <c r="BI309" s="101">
        <v>5200</v>
      </c>
      <c r="BJ309" s="101">
        <v>5200</v>
      </c>
      <c r="BK309" s="101">
        <v>5200</v>
      </c>
      <c r="BL309" s="101">
        <v>5200</v>
      </c>
      <c r="BM309" s="101">
        <v>5200</v>
      </c>
      <c r="BN309" s="101">
        <v>5200</v>
      </c>
      <c r="BO309" s="101">
        <v>5200</v>
      </c>
      <c r="BP309" s="101">
        <v>5200</v>
      </c>
      <c r="BQ309" s="101">
        <v>5200</v>
      </c>
      <c r="BR309" s="101">
        <v>5200</v>
      </c>
      <c r="BS309" s="101">
        <v>62400</v>
      </c>
      <c r="BT309" s="102"/>
      <c r="BU309" s="101">
        <v>5200</v>
      </c>
      <c r="BV309" s="101">
        <v>5200</v>
      </c>
      <c r="BW309" s="101">
        <v>5200</v>
      </c>
      <c r="BX309" s="101">
        <v>5200</v>
      </c>
      <c r="BY309" s="101">
        <v>5200</v>
      </c>
      <c r="BZ309" s="101">
        <v>5200</v>
      </c>
      <c r="CA309" s="101">
        <v>5200</v>
      </c>
      <c r="CB309" s="101">
        <v>5200</v>
      </c>
      <c r="CC309" s="101">
        <v>5200</v>
      </c>
      <c r="CD309" s="101">
        <v>5200</v>
      </c>
      <c r="CE309" s="101">
        <v>5200</v>
      </c>
      <c r="CF309" s="101">
        <v>5200</v>
      </c>
      <c r="CG309" s="101">
        <v>62400</v>
      </c>
      <c r="CH309" s="102"/>
    </row>
    <row r="310" spans="1:86" ht="12" hidden="1" customHeight="1" outlineLevel="1" x14ac:dyDescent="0.3">
      <c r="A310" s="103">
        <v>328.2</v>
      </c>
      <c r="B310" s="6" t="s">
        <v>370</v>
      </c>
      <c r="C310" s="101">
        <v>0</v>
      </c>
      <c r="D310" s="101">
        <v>625</v>
      </c>
      <c r="E310" s="101">
        <v>0</v>
      </c>
      <c r="F310" s="101">
        <v>500</v>
      </c>
      <c r="G310" s="101">
        <v>625</v>
      </c>
      <c r="H310" s="101">
        <v>500</v>
      </c>
      <c r="I310" s="101">
        <v>625</v>
      </c>
      <c r="J310" s="101">
        <v>500</v>
      </c>
      <c r="K310" s="101">
        <v>500</v>
      </c>
      <c r="L310" s="101">
        <v>500</v>
      </c>
      <c r="M310" s="101">
        <v>625</v>
      </c>
      <c r="N310" s="101">
        <v>4000</v>
      </c>
      <c r="O310" s="101">
        <v>9000</v>
      </c>
      <c r="P310" s="102"/>
      <c r="Q310" s="101">
        <v>750</v>
      </c>
      <c r="R310" s="101">
        <v>750</v>
      </c>
      <c r="S310" s="101">
        <v>750</v>
      </c>
      <c r="T310" s="101">
        <v>750</v>
      </c>
      <c r="U310" s="101">
        <v>750</v>
      </c>
      <c r="V310" s="101">
        <v>750</v>
      </c>
      <c r="W310" s="101">
        <v>750</v>
      </c>
      <c r="X310" s="101">
        <v>750</v>
      </c>
      <c r="Y310" s="101">
        <v>750</v>
      </c>
      <c r="Z310" s="101">
        <v>750</v>
      </c>
      <c r="AA310" s="101">
        <v>750</v>
      </c>
      <c r="AB310" s="101">
        <v>750</v>
      </c>
      <c r="AC310" s="101">
        <v>9000</v>
      </c>
      <c r="AD310" s="102"/>
      <c r="AE310" s="101">
        <v>750</v>
      </c>
      <c r="AF310" s="101">
        <v>750</v>
      </c>
      <c r="AG310" s="101">
        <v>750</v>
      </c>
      <c r="AH310" s="101">
        <v>750</v>
      </c>
      <c r="AI310" s="101">
        <v>750</v>
      </c>
      <c r="AJ310" s="101">
        <v>750</v>
      </c>
      <c r="AK310" s="101">
        <v>750</v>
      </c>
      <c r="AL310" s="101">
        <v>750</v>
      </c>
      <c r="AM310" s="101">
        <v>750</v>
      </c>
      <c r="AN310" s="101">
        <v>750</v>
      </c>
      <c r="AO310" s="101">
        <v>750</v>
      </c>
      <c r="AP310" s="101">
        <v>750</v>
      </c>
      <c r="AQ310" s="101">
        <v>9000</v>
      </c>
      <c r="AR310" s="102"/>
      <c r="AS310" s="101">
        <v>750</v>
      </c>
      <c r="AT310" s="101">
        <v>750</v>
      </c>
      <c r="AU310" s="101">
        <v>750</v>
      </c>
      <c r="AV310" s="101">
        <v>750</v>
      </c>
      <c r="AW310" s="101">
        <v>750</v>
      </c>
      <c r="AX310" s="101">
        <v>750</v>
      </c>
      <c r="AY310" s="101">
        <v>750</v>
      </c>
      <c r="AZ310" s="101">
        <v>750</v>
      </c>
      <c r="BA310" s="101">
        <v>750</v>
      </c>
      <c r="BB310" s="101">
        <v>750</v>
      </c>
      <c r="BC310" s="101">
        <v>750</v>
      </c>
      <c r="BD310" s="101">
        <v>750</v>
      </c>
      <c r="BE310" s="101">
        <v>9000</v>
      </c>
      <c r="BF310" s="102"/>
      <c r="BG310" s="101">
        <v>750</v>
      </c>
      <c r="BH310" s="101">
        <v>750</v>
      </c>
      <c r="BI310" s="101">
        <v>750</v>
      </c>
      <c r="BJ310" s="101">
        <v>750</v>
      </c>
      <c r="BK310" s="101">
        <v>750</v>
      </c>
      <c r="BL310" s="101">
        <v>750</v>
      </c>
      <c r="BM310" s="101">
        <v>750</v>
      </c>
      <c r="BN310" s="101">
        <v>750</v>
      </c>
      <c r="BO310" s="101">
        <v>750</v>
      </c>
      <c r="BP310" s="101">
        <v>750</v>
      </c>
      <c r="BQ310" s="101">
        <v>750</v>
      </c>
      <c r="BR310" s="101">
        <v>750</v>
      </c>
      <c r="BS310" s="101">
        <v>9000</v>
      </c>
      <c r="BT310" s="102"/>
      <c r="BU310" s="101">
        <v>750</v>
      </c>
      <c r="BV310" s="101">
        <v>750</v>
      </c>
      <c r="BW310" s="101">
        <v>750</v>
      </c>
      <c r="BX310" s="101">
        <v>750</v>
      </c>
      <c r="BY310" s="101">
        <v>750</v>
      </c>
      <c r="BZ310" s="101">
        <v>750</v>
      </c>
      <c r="CA310" s="101">
        <v>750</v>
      </c>
      <c r="CB310" s="101">
        <v>750</v>
      </c>
      <c r="CC310" s="101">
        <v>750</v>
      </c>
      <c r="CD310" s="101">
        <v>750</v>
      </c>
      <c r="CE310" s="101">
        <v>750</v>
      </c>
      <c r="CF310" s="101">
        <v>750</v>
      </c>
      <c r="CG310" s="101">
        <v>9000</v>
      </c>
      <c r="CH310" s="102"/>
    </row>
    <row r="311" spans="1:86" ht="12" hidden="1" customHeight="1" outlineLevel="1" x14ac:dyDescent="0.3">
      <c r="A311" s="103">
        <v>328.3</v>
      </c>
      <c r="B311" s="6" t="s">
        <v>372</v>
      </c>
      <c r="C311" s="101">
        <v>0</v>
      </c>
      <c r="D311" s="101">
        <v>0</v>
      </c>
      <c r="E311" s="101">
        <v>207</v>
      </c>
      <c r="F311" s="101">
        <v>69</v>
      </c>
      <c r="G311" s="101">
        <v>0</v>
      </c>
      <c r="H311" s="101">
        <v>69</v>
      </c>
      <c r="I311" s="101">
        <v>69</v>
      </c>
      <c r="J311" s="101">
        <v>69</v>
      </c>
      <c r="K311" s="101">
        <v>69</v>
      </c>
      <c r="L311" s="101">
        <v>69</v>
      </c>
      <c r="M311" s="101">
        <v>69</v>
      </c>
      <c r="N311" s="101">
        <v>138</v>
      </c>
      <c r="O311" s="101">
        <v>828</v>
      </c>
      <c r="P311" s="102"/>
      <c r="Q311" s="101">
        <v>69</v>
      </c>
      <c r="R311" s="101">
        <v>69</v>
      </c>
      <c r="S311" s="101">
        <v>69</v>
      </c>
      <c r="T311" s="101">
        <v>69</v>
      </c>
      <c r="U311" s="101">
        <v>69</v>
      </c>
      <c r="V311" s="101">
        <v>69</v>
      </c>
      <c r="W311" s="101">
        <v>69</v>
      </c>
      <c r="X311" s="101">
        <v>69</v>
      </c>
      <c r="Y311" s="101">
        <v>69</v>
      </c>
      <c r="Z311" s="101">
        <v>69</v>
      </c>
      <c r="AA311" s="101">
        <v>69</v>
      </c>
      <c r="AB311" s="101">
        <v>69</v>
      </c>
      <c r="AC311" s="101">
        <v>828</v>
      </c>
      <c r="AD311" s="102"/>
      <c r="AE311" s="101">
        <v>69</v>
      </c>
      <c r="AF311" s="101">
        <v>69</v>
      </c>
      <c r="AG311" s="101">
        <v>69</v>
      </c>
      <c r="AH311" s="101">
        <v>69</v>
      </c>
      <c r="AI311" s="101">
        <v>69</v>
      </c>
      <c r="AJ311" s="101">
        <v>69</v>
      </c>
      <c r="AK311" s="101">
        <v>69</v>
      </c>
      <c r="AL311" s="101">
        <v>69</v>
      </c>
      <c r="AM311" s="101">
        <v>69</v>
      </c>
      <c r="AN311" s="101">
        <v>69</v>
      </c>
      <c r="AO311" s="101">
        <v>69</v>
      </c>
      <c r="AP311" s="101">
        <v>69</v>
      </c>
      <c r="AQ311" s="101">
        <v>828</v>
      </c>
      <c r="AR311" s="102"/>
      <c r="AS311" s="101">
        <v>69</v>
      </c>
      <c r="AT311" s="101">
        <v>69</v>
      </c>
      <c r="AU311" s="101">
        <v>69</v>
      </c>
      <c r="AV311" s="101">
        <v>69</v>
      </c>
      <c r="AW311" s="101">
        <v>69</v>
      </c>
      <c r="AX311" s="101">
        <v>69</v>
      </c>
      <c r="AY311" s="101">
        <v>69</v>
      </c>
      <c r="AZ311" s="101">
        <v>69</v>
      </c>
      <c r="BA311" s="101">
        <v>69</v>
      </c>
      <c r="BB311" s="101">
        <v>69</v>
      </c>
      <c r="BC311" s="101">
        <v>69</v>
      </c>
      <c r="BD311" s="101">
        <v>69</v>
      </c>
      <c r="BE311" s="101">
        <v>828</v>
      </c>
      <c r="BF311" s="102"/>
      <c r="BG311" s="101">
        <v>69</v>
      </c>
      <c r="BH311" s="101">
        <v>69</v>
      </c>
      <c r="BI311" s="101">
        <v>69</v>
      </c>
      <c r="BJ311" s="101">
        <v>69</v>
      </c>
      <c r="BK311" s="101">
        <v>69</v>
      </c>
      <c r="BL311" s="101">
        <v>69</v>
      </c>
      <c r="BM311" s="101">
        <v>69</v>
      </c>
      <c r="BN311" s="101">
        <v>69</v>
      </c>
      <c r="BO311" s="101">
        <v>69</v>
      </c>
      <c r="BP311" s="101">
        <v>69</v>
      </c>
      <c r="BQ311" s="101">
        <v>69</v>
      </c>
      <c r="BR311" s="101">
        <v>69</v>
      </c>
      <c r="BS311" s="101">
        <v>828</v>
      </c>
      <c r="BT311" s="102"/>
      <c r="BU311" s="101">
        <v>69</v>
      </c>
      <c r="BV311" s="101">
        <v>69</v>
      </c>
      <c r="BW311" s="101">
        <v>69</v>
      </c>
      <c r="BX311" s="101">
        <v>69</v>
      </c>
      <c r="BY311" s="101">
        <v>69</v>
      </c>
      <c r="BZ311" s="101">
        <v>69</v>
      </c>
      <c r="CA311" s="101">
        <v>69</v>
      </c>
      <c r="CB311" s="101">
        <v>69</v>
      </c>
      <c r="CC311" s="101">
        <v>69</v>
      </c>
      <c r="CD311" s="101">
        <v>69</v>
      </c>
      <c r="CE311" s="101">
        <v>69</v>
      </c>
      <c r="CF311" s="101">
        <v>69</v>
      </c>
      <c r="CG311" s="101">
        <v>828</v>
      </c>
      <c r="CH311" s="102"/>
    </row>
    <row r="312" spans="1:86" ht="12" hidden="1" customHeight="1" outlineLevel="1" x14ac:dyDescent="0.3">
      <c r="A312" s="103">
        <v>328.4</v>
      </c>
      <c r="B312" s="6" t="s">
        <v>374</v>
      </c>
      <c r="C312" s="101">
        <v>0</v>
      </c>
      <c r="D312" s="101">
        <v>0</v>
      </c>
      <c r="E312" s="101">
        <v>0</v>
      </c>
      <c r="F312" s="101">
        <v>0</v>
      </c>
      <c r="G312" s="101">
        <v>0</v>
      </c>
      <c r="H312" s="101">
        <v>0</v>
      </c>
      <c r="I312" s="101">
        <v>0</v>
      </c>
      <c r="J312" s="101">
        <v>0</v>
      </c>
      <c r="K312" s="101">
        <v>0</v>
      </c>
      <c r="L312" s="101">
        <v>0</v>
      </c>
      <c r="M312" s="101">
        <v>0</v>
      </c>
      <c r="N312" s="101">
        <v>0</v>
      </c>
      <c r="O312" s="101">
        <v>0</v>
      </c>
      <c r="P312" s="102"/>
      <c r="Q312" s="101">
        <v>0</v>
      </c>
      <c r="R312" s="101">
        <v>0</v>
      </c>
      <c r="S312" s="101">
        <v>0</v>
      </c>
      <c r="T312" s="101">
        <v>0</v>
      </c>
      <c r="U312" s="101">
        <v>0</v>
      </c>
      <c r="V312" s="101">
        <v>0</v>
      </c>
      <c r="W312" s="101">
        <v>0</v>
      </c>
      <c r="X312" s="101">
        <v>0</v>
      </c>
      <c r="Y312" s="101">
        <v>0</v>
      </c>
      <c r="Z312" s="101">
        <v>0</v>
      </c>
      <c r="AA312" s="101">
        <v>0</v>
      </c>
      <c r="AB312" s="101">
        <v>0</v>
      </c>
      <c r="AC312" s="101">
        <v>0</v>
      </c>
      <c r="AD312" s="102"/>
      <c r="AE312" s="101">
        <v>0</v>
      </c>
      <c r="AF312" s="101">
        <v>0</v>
      </c>
      <c r="AG312" s="101">
        <v>0</v>
      </c>
      <c r="AH312" s="101">
        <v>0</v>
      </c>
      <c r="AI312" s="101">
        <v>0</v>
      </c>
      <c r="AJ312" s="101">
        <v>0</v>
      </c>
      <c r="AK312" s="101">
        <v>0</v>
      </c>
      <c r="AL312" s="101">
        <v>0</v>
      </c>
      <c r="AM312" s="101">
        <v>0</v>
      </c>
      <c r="AN312" s="101">
        <v>0</v>
      </c>
      <c r="AO312" s="101">
        <v>0</v>
      </c>
      <c r="AP312" s="101">
        <v>0</v>
      </c>
      <c r="AQ312" s="101">
        <v>0</v>
      </c>
      <c r="AR312" s="102"/>
      <c r="AS312" s="101">
        <v>0</v>
      </c>
      <c r="AT312" s="101">
        <v>0</v>
      </c>
      <c r="AU312" s="101">
        <v>0</v>
      </c>
      <c r="AV312" s="101">
        <v>0</v>
      </c>
      <c r="AW312" s="101">
        <v>0</v>
      </c>
      <c r="AX312" s="101">
        <v>0</v>
      </c>
      <c r="AY312" s="101">
        <v>0</v>
      </c>
      <c r="AZ312" s="101">
        <v>0</v>
      </c>
      <c r="BA312" s="101">
        <v>0</v>
      </c>
      <c r="BB312" s="101">
        <v>0</v>
      </c>
      <c r="BC312" s="101">
        <v>0</v>
      </c>
      <c r="BD312" s="101">
        <v>0</v>
      </c>
      <c r="BE312" s="101">
        <v>0</v>
      </c>
      <c r="BF312" s="102"/>
      <c r="BG312" s="101">
        <v>0</v>
      </c>
      <c r="BH312" s="101">
        <v>0</v>
      </c>
      <c r="BI312" s="101">
        <v>0</v>
      </c>
      <c r="BJ312" s="101">
        <v>0</v>
      </c>
      <c r="BK312" s="101">
        <v>0</v>
      </c>
      <c r="BL312" s="101">
        <v>0</v>
      </c>
      <c r="BM312" s="101">
        <v>0</v>
      </c>
      <c r="BN312" s="101">
        <v>0</v>
      </c>
      <c r="BO312" s="101">
        <v>0</v>
      </c>
      <c r="BP312" s="101">
        <v>0</v>
      </c>
      <c r="BQ312" s="101">
        <v>0</v>
      </c>
      <c r="BR312" s="101">
        <v>0</v>
      </c>
      <c r="BS312" s="101">
        <v>0</v>
      </c>
      <c r="BT312" s="102"/>
      <c r="BU312" s="101">
        <v>0</v>
      </c>
      <c r="BV312" s="101">
        <v>0</v>
      </c>
      <c r="BW312" s="101">
        <v>0</v>
      </c>
      <c r="BX312" s="101">
        <v>0</v>
      </c>
      <c r="BY312" s="101">
        <v>0</v>
      </c>
      <c r="BZ312" s="101">
        <v>0</v>
      </c>
      <c r="CA312" s="101">
        <v>0</v>
      </c>
      <c r="CB312" s="101">
        <v>0</v>
      </c>
      <c r="CC312" s="101">
        <v>0</v>
      </c>
      <c r="CD312" s="101">
        <v>0</v>
      </c>
      <c r="CE312" s="101">
        <v>0</v>
      </c>
      <c r="CF312" s="101">
        <v>0</v>
      </c>
      <c r="CG312" s="101">
        <v>0</v>
      </c>
      <c r="CH312" s="102"/>
    </row>
    <row r="313" spans="1:86" ht="12" hidden="1" customHeight="1" outlineLevel="1" x14ac:dyDescent="0.3">
      <c r="A313" s="103">
        <v>328.5</v>
      </c>
      <c r="B313" s="6" t="s">
        <v>375</v>
      </c>
      <c r="C313" s="101">
        <v>0</v>
      </c>
      <c r="D313" s="101">
        <v>0</v>
      </c>
      <c r="E313" s="101">
        <v>0</v>
      </c>
      <c r="F313" s="101">
        <v>0</v>
      </c>
      <c r="G313" s="101">
        <v>0</v>
      </c>
      <c r="H313" s="101">
        <v>0</v>
      </c>
      <c r="I313" s="101">
        <v>0</v>
      </c>
      <c r="J313" s="101">
        <v>0</v>
      </c>
      <c r="K313" s="101">
        <v>0</v>
      </c>
      <c r="L313" s="101">
        <v>0</v>
      </c>
      <c r="M313" s="101">
        <v>0</v>
      </c>
      <c r="N313" s="101">
        <v>0</v>
      </c>
      <c r="O313" s="101">
        <v>0</v>
      </c>
      <c r="P313" s="102"/>
      <c r="Q313" s="101">
        <v>0</v>
      </c>
      <c r="R313" s="101">
        <v>0</v>
      </c>
      <c r="S313" s="101">
        <v>0</v>
      </c>
      <c r="T313" s="101">
        <v>0</v>
      </c>
      <c r="U313" s="101">
        <v>0</v>
      </c>
      <c r="V313" s="101">
        <v>0</v>
      </c>
      <c r="W313" s="101">
        <v>0</v>
      </c>
      <c r="X313" s="101">
        <v>0</v>
      </c>
      <c r="Y313" s="101">
        <v>0</v>
      </c>
      <c r="Z313" s="101">
        <v>0</v>
      </c>
      <c r="AA313" s="101">
        <v>0</v>
      </c>
      <c r="AB313" s="101">
        <v>0</v>
      </c>
      <c r="AC313" s="101">
        <v>0</v>
      </c>
      <c r="AD313" s="102"/>
      <c r="AE313" s="101">
        <v>0</v>
      </c>
      <c r="AF313" s="101">
        <v>0</v>
      </c>
      <c r="AG313" s="101">
        <v>0</v>
      </c>
      <c r="AH313" s="101">
        <v>0</v>
      </c>
      <c r="AI313" s="101">
        <v>0</v>
      </c>
      <c r="AJ313" s="101">
        <v>0</v>
      </c>
      <c r="AK313" s="101">
        <v>0</v>
      </c>
      <c r="AL313" s="101">
        <v>0</v>
      </c>
      <c r="AM313" s="101">
        <v>0</v>
      </c>
      <c r="AN313" s="101">
        <v>0</v>
      </c>
      <c r="AO313" s="101">
        <v>0</v>
      </c>
      <c r="AP313" s="101">
        <v>0</v>
      </c>
      <c r="AQ313" s="101">
        <v>0</v>
      </c>
      <c r="AR313" s="102"/>
      <c r="AS313" s="101">
        <v>0</v>
      </c>
      <c r="AT313" s="101">
        <v>0</v>
      </c>
      <c r="AU313" s="101">
        <v>0</v>
      </c>
      <c r="AV313" s="101">
        <v>0</v>
      </c>
      <c r="AW313" s="101">
        <v>0</v>
      </c>
      <c r="AX313" s="101">
        <v>0</v>
      </c>
      <c r="AY313" s="101">
        <v>0</v>
      </c>
      <c r="AZ313" s="101">
        <v>0</v>
      </c>
      <c r="BA313" s="101">
        <v>0</v>
      </c>
      <c r="BB313" s="101">
        <v>0</v>
      </c>
      <c r="BC313" s="101">
        <v>0</v>
      </c>
      <c r="BD313" s="101">
        <v>0</v>
      </c>
      <c r="BE313" s="101">
        <v>0</v>
      </c>
      <c r="BF313" s="102"/>
      <c r="BG313" s="101">
        <v>0</v>
      </c>
      <c r="BH313" s="101">
        <v>0</v>
      </c>
      <c r="BI313" s="101">
        <v>0</v>
      </c>
      <c r="BJ313" s="101">
        <v>0</v>
      </c>
      <c r="BK313" s="101">
        <v>0</v>
      </c>
      <c r="BL313" s="101">
        <v>0</v>
      </c>
      <c r="BM313" s="101">
        <v>0</v>
      </c>
      <c r="BN313" s="101">
        <v>0</v>
      </c>
      <c r="BO313" s="101">
        <v>0</v>
      </c>
      <c r="BP313" s="101">
        <v>0</v>
      </c>
      <c r="BQ313" s="101">
        <v>0</v>
      </c>
      <c r="BR313" s="101">
        <v>0</v>
      </c>
      <c r="BS313" s="101">
        <v>0</v>
      </c>
      <c r="BT313" s="102"/>
      <c r="BU313" s="101">
        <v>0</v>
      </c>
      <c r="BV313" s="101">
        <v>0</v>
      </c>
      <c r="BW313" s="101">
        <v>0</v>
      </c>
      <c r="BX313" s="101">
        <v>0</v>
      </c>
      <c r="BY313" s="101">
        <v>0</v>
      </c>
      <c r="BZ313" s="101">
        <v>0</v>
      </c>
      <c r="CA313" s="101">
        <v>0</v>
      </c>
      <c r="CB313" s="101">
        <v>0</v>
      </c>
      <c r="CC313" s="101">
        <v>0</v>
      </c>
      <c r="CD313" s="101">
        <v>0</v>
      </c>
      <c r="CE313" s="101">
        <v>0</v>
      </c>
      <c r="CF313" s="101">
        <v>0</v>
      </c>
      <c r="CG313" s="101">
        <v>0</v>
      </c>
      <c r="CH313" s="102"/>
    </row>
    <row r="314" spans="1:86" ht="12" hidden="1" customHeight="1" outlineLevel="1" x14ac:dyDescent="0.3">
      <c r="A314" s="103">
        <v>329</v>
      </c>
      <c r="B314" s="6" t="s">
        <v>376</v>
      </c>
      <c r="C314" s="101">
        <v>0</v>
      </c>
      <c r="D314" s="101">
        <v>0</v>
      </c>
      <c r="E314" s="101">
        <v>0</v>
      </c>
      <c r="F314" s="101">
        <v>0</v>
      </c>
      <c r="G314" s="101">
        <v>0</v>
      </c>
      <c r="H314" s="101">
        <v>0</v>
      </c>
      <c r="I314" s="101">
        <v>0</v>
      </c>
      <c r="J314" s="101">
        <v>0</v>
      </c>
      <c r="K314" s="101">
        <v>0</v>
      </c>
      <c r="L314" s="101">
        <v>0</v>
      </c>
      <c r="M314" s="101">
        <v>0</v>
      </c>
      <c r="N314" s="101">
        <v>0</v>
      </c>
      <c r="O314" s="101">
        <v>0</v>
      </c>
      <c r="P314" s="102"/>
      <c r="Q314" s="101">
        <v>0</v>
      </c>
      <c r="R314" s="101">
        <v>0</v>
      </c>
      <c r="S314" s="101">
        <v>0</v>
      </c>
      <c r="T314" s="101">
        <v>0</v>
      </c>
      <c r="U314" s="101">
        <v>0</v>
      </c>
      <c r="V314" s="101">
        <v>0</v>
      </c>
      <c r="W314" s="101">
        <v>0</v>
      </c>
      <c r="X314" s="101">
        <v>0</v>
      </c>
      <c r="Y314" s="101">
        <v>0</v>
      </c>
      <c r="Z314" s="101">
        <v>0</v>
      </c>
      <c r="AA314" s="101">
        <v>0</v>
      </c>
      <c r="AB314" s="101">
        <v>0</v>
      </c>
      <c r="AC314" s="101">
        <v>0</v>
      </c>
      <c r="AD314" s="102"/>
      <c r="AE314" s="101">
        <v>0</v>
      </c>
      <c r="AF314" s="101">
        <v>0</v>
      </c>
      <c r="AG314" s="101">
        <v>0</v>
      </c>
      <c r="AH314" s="101">
        <v>0</v>
      </c>
      <c r="AI314" s="101">
        <v>0</v>
      </c>
      <c r="AJ314" s="101">
        <v>0</v>
      </c>
      <c r="AK314" s="101">
        <v>0</v>
      </c>
      <c r="AL314" s="101">
        <v>0</v>
      </c>
      <c r="AM314" s="101">
        <v>0</v>
      </c>
      <c r="AN314" s="101">
        <v>0</v>
      </c>
      <c r="AO314" s="101">
        <v>0</v>
      </c>
      <c r="AP314" s="101">
        <v>0</v>
      </c>
      <c r="AQ314" s="101">
        <v>0</v>
      </c>
      <c r="AR314" s="102"/>
      <c r="AS314" s="101">
        <v>0</v>
      </c>
      <c r="AT314" s="101">
        <v>0</v>
      </c>
      <c r="AU314" s="101">
        <v>0</v>
      </c>
      <c r="AV314" s="101">
        <v>0</v>
      </c>
      <c r="AW314" s="101">
        <v>0</v>
      </c>
      <c r="AX314" s="101">
        <v>0</v>
      </c>
      <c r="AY314" s="101">
        <v>0</v>
      </c>
      <c r="AZ314" s="101">
        <v>0</v>
      </c>
      <c r="BA314" s="101">
        <v>0</v>
      </c>
      <c r="BB314" s="101">
        <v>0</v>
      </c>
      <c r="BC314" s="101">
        <v>0</v>
      </c>
      <c r="BD314" s="101">
        <v>0</v>
      </c>
      <c r="BE314" s="101">
        <v>0</v>
      </c>
      <c r="BF314" s="102"/>
      <c r="BG314" s="101">
        <v>0</v>
      </c>
      <c r="BH314" s="101">
        <v>0</v>
      </c>
      <c r="BI314" s="101">
        <v>0</v>
      </c>
      <c r="BJ314" s="101">
        <v>0</v>
      </c>
      <c r="BK314" s="101">
        <v>0</v>
      </c>
      <c r="BL314" s="101">
        <v>0</v>
      </c>
      <c r="BM314" s="101">
        <v>0</v>
      </c>
      <c r="BN314" s="101">
        <v>0</v>
      </c>
      <c r="BO314" s="101">
        <v>0</v>
      </c>
      <c r="BP314" s="101">
        <v>0</v>
      </c>
      <c r="BQ314" s="101">
        <v>0</v>
      </c>
      <c r="BR314" s="101">
        <v>0</v>
      </c>
      <c r="BS314" s="101">
        <v>0</v>
      </c>
      <c r="BT314" s="102"/>
      <c r="BU314" s="101">
        <v>0</v>
      </c>
      <c r="BV314" s="101">
        <v>0</v>
      </c>
      <c r="BW314" s="101">
        <v>0</v>
      </c>
      <c r="BX314" s="101">
        <v>0</v>
      </c>
      <c r="BY314" s="101">
        <v>0</v>
      </c>
      <c r="BZ314" s="101">
        <v>0</v>
      </c>
      <c r="CA314" s="101">
        <v>0</v>
      </c>
      <c r="CB314" s="101">
        <v>0</v>
      </c>
      <c r="CC314" s="101">
        <v>0</v>
      </c>
      <c r="CD314" s="101">
        <v>0</v>
      </c>
      <c r="CE314" s="101">
        <v>0</v>
      </c>
      <c r="CF314" s="101">
        <v>0</v>
      </c>
      <c r="CG314" s="101">
        <v>0</v>
      </c>
      <c r="CH314" s="102"/>
    </row>
    <row r="315" spans="1:86" ht="12" hidden="1" customHeight="1" outlineLevel="1" x14ac:dyDescent="0.3">
      <c r="A315" s="103">
        <v>330</v>
      </c>
      <c r="B315" s="6" t="s">
        <v>377</v>
      </c>
      <c r="C315" s="101">
        <v>0</v>
      </c>
      <c r="D315" s="101">
        <v>0</v>
      </c>
      <c r="E315" s="101">
        <v>0</v>
      </c>
      <c r="F315" s="101">
        <v>0</v>
      </c>
      <c r="G315" s="101">
        <v>0</v>
      </c>
      <c r="H315" s="101">
        <v>0</v>
      </c>
      <c r="I315" s="101">
        <v>0</v>
      </c>
      <c r="J315" s="101">
        <v>0</v>
      </c>
      <c r="K315" s="101">
        <v>0</v>
      </c>
      <c r="L315" s="101">
        <v>0</v>
      </c>
      <c r="M315" s="101">
        <v>0</v>
      </c>
      <c r="N315" s="101">
        <v>0</v>
      </c>
      <c r="O315" s="101">
        <v>0</v>
      </c>
      <c r="P315" s="102"/>
      <c r="Q315" s="101">
        <v>0</v>
      </c>
      <c r="R315" s="101">
        <v>0</v>
      </c>
      <c r="S315" s="101">
        <v>0</v>
      </c>
      <c r="T315" s="101">
        <v>0</v>
      </c>
      <c r="U315" s="101">
        <v>0</v>
      </c>
      <c r="V315" s="101">
        <v>0</v>
      </c>
      <c r="W315" s="101">
        <v>0</v>
      </c>
      <c r="X315" s="101">
        <v>0</v>
      </c>
      <c r="Y315" s="101">
        <v>0</v>
      </c>
      <c r="Z315" s="101">
        <v>0</v>
      </c>
      <c r="AA315" s="101">
        <v>0</v>
      </c>
      <c r="AB315" s="101">
        <v>0</v>
      </c>
      <c r="AC315" s="101">
        <v>0</v>
      </c>
      <c r="AD315" s="102"/>
      <c r="AE315" s="101">
        <v>0</v>
      </c>
      <c r="AF315" s="101">
        <v>0</v>
      </c>
      <c r="AG315" s="101">
        <v>0</v>
      </c>
      <c r="AH315" s="101">
        <v>0</v>
      </c>
      <c r="AI315" s="101">
        <v>0</v>
      </c>
      <c r="AJ315" s="101">
        <v>0</v>
      </c>
      <c r="AK315" s="101">
        <v>0</v>
      </c>
      <c r="AL315" s="101">
        <v>0</v>
      </c>
      <c r="AM315" s="101">
        <v>0</v>
      </c>
      <c r="AN315" s="101">
        <v>0</v>
      </c>
      <c r="AO315" s="101">
        <v>0</v>
      </c>
      <c r="AP315" s="101">
        <v>0</v>
      </c>
      <c r="AQ315" s="101">
        <v>0</v>
      </c>
      <c r="AR315" s="102"/>
      <c r="AS315" s="101">
        <v>0</v>
      </c>
      <c r="AT315" s="101">
        <v>0</v>
      </c>
      <c r="AU315" s="101">
        <v>0</v>
      </c>
      <c r="AV315" s="101">
        <v>0</v>
      </c>
      <c r="AW315" s="101">
        <v>0</v>
      </c>
      <c r="AX315" s="101">
        <v>0</v>
      </c>
      <c r="AY315" s="101">
        <v>0</v>
      </c>
      <c r="AZ315" s="101">
        <v>0</v>
      </c>
      <c r="BA315" s="101">
        <v>0</v>
      </c>
      <c r="BB315" s="101">
        <v>0</v>
      </c>
      <c r="BC315" s="101">
        <v>0</v>
      </c>
      <c r="BD315" s="101">
        <v>0</v>
      </c>
      <c r="BE315" s="101">
        <v>0</v>
      </c>
      <c r="BF315" s="102"/>
      <c r="BG315" s="101">
        <v>0</v>
      </c>
      <c r="BH315" s="101">
        <v>0</v>
      </c>
      <c r="BI315" s="101">
        <v>0</v>
      </c>
      <c r="BJ315" s="101">
        <v>0</v>
      </c>
      <c r="BK315" s="101">
        <v>0</v>
      </c>
      <c r="BL315" s="101">
        <v>0</v>
      </c>
      <c r="BM315" s="101">
        <v>0</v>
      </c>
      <c r="BN315" s="101">
        <v>0</v>
      </c>
      <c r="BO315" s="101">
        <v>0</v>
      </c>
      <c r="BP315" s="101">
        <v>0</v>
      </c>
      <c r="BQ315" s="101">
        <v>0</v>
      </c>
      <c r="BR315" s="101">
        <v>0</v>
      </c>
      <c r="BS315" s="101">
        <v>0</v>
      </c>
      <c r="BT315" s="102"/>
      <c r="BU315" s="101">
        <v>0</v>
      </c>
      <c r="BV315" s="101">
        <v>0</v>
      </c>
      <c r="BW315" s="101">
        <v>0</v>
      </c>
      <c r="BX315" s="101">
        <v>0</v>
      </c>
      <c r="BY315" s="101">
        <v>0</v>
      </c>
      <c r="BZ315" s="101">
        <v>0</v>
      </c>
      <c r="CA315" s="101">
        <v>0</v>
      </c>
      <c r="CB315" s="101">
        <v>0</v>
      </c>
      <c r="CC315" s="101">
        <v>0</v>
      </c>
      <c r="CD315" s="101">
        <v>0</v>
      </c>
      <c r="CE315" s="101">
        <v>0</v>
      </c>
      <c r="CF315" s="101">
        <v>0</v>
      </c>
      <c r="CG315" s="101">
        <v>0</v>
      </c>
      <c r="CH315" s="102"/>
    </row>
    <row r="316" spans="1:86" ht="12" hidden="1" customHeight="1" outlineLevel="1" x14ac:dyDescent="0.3">
      <c r="A316" s="103">
        <v>331</v>
      </c>
      <c r="B316" s="6" t="s">
        <v>378</v>
      </c>
      <c r="C316" s="101">
        <v>0</v>
      </c>
      <c r="D316" s="101">
        <v>0</v>
      </c>
      <c r="E316" s="101">
        <v>0</v>
      </c>
      <c r="F316" s="101">
        <v>0</v>
      </c>
      <c r="G316" s="101">
        <v>0</v>
      </c>
      <c r="H316" s="101">
        <v>0</v>
      </c>
      <c r="I316" s="101">
        <v>0</v>
      </c>
      <c r="J316" s="101">
        <v>0</v>
      </c>
      <c r="K316" s="101">
        <v>0</v>
      </c>
      <c r="L316" s="101">
        <v>0</v>
      </c>
      <c r="M316" s="101">
        <v>0</v>
      </c>
      <c r="N316" s="101">
        <v>5000</v>
      </c>
      <c r="O316" s="101">
        <v>5000</v>
      </c>
      <c r="P316" s="102"/>
      <c r="Q316" s="101">
        <v>0</v>
      </c>
      <c r="R316" s="101">
        <v>0</v>
      </c>
      <c r="S316" s="101">
        <v>0</v>
      </c>
      <c r="T316" s="101">
        <v>0</v>
      </c>
      <c r="U316" s="101">
        <v>0</v>
      </c>
      <c r="V316" s="101">
        <v>5000</v>
      </c>
      <c r="W316" s="101">
        <v>0</v>
      </c>
      <c r="X316" s="101">
        <v>0</v>
      </c>
      <c r="Y316" s="101">
        <v>0</v>
      </c>
      <c r="Z316" s="101">
        <v>0</v>
      </c>
      <c r="AA316" s="101">
        <v>0</v>
      </c>
      <c r="AB316" s="101">
        <v>0</v>
      </c>
      <c r="AC316" s="101">
        <v>5000</v>
      </c>
      <c r="AD316" s="102"/>
      <c r="AE316" s="101">
        <v>0</v>
      </c>
      <c r="AF316" s="101">
        <v>0</v>
      </c>
      <c r="AG316" s="101">
        <v>0</v>
      </c>
      <c r="AH316" s="101">
        <v>0</v>
      </c>
      <c r="AI316" s="101">
        <v>0</v>
      </c>
      <c r="AJ316" s="101">
        <v>5000</v>
      </c>
      <c r="AK316" s="101">
        <v>0</v>
      </c>
      <c r="AL316" s="101">
        <v>0</v>
      </c>
      <c r="AM316" s="101">
        <v>0</v>
      </c>
      <c r="AN316" s="101">
        <v>0</v>
      </c>
      <c r="AO316" s="101">
        <v>0</v>
      </c>
      <c r="AP316" s="101">
        <v>0</v>
      </c>
      <c r="AQ316" s="101">
        <v>5000</v>
      </c>
      <c r="AR316" s="102"/>
      <c r="AS316" s="101">
        <v>0</v>
      </c>
      <c r="AT316" s="101">
        <v>0</v>
      </c>
      <c r="AU316" s="101">
        <v>0</v>
      </c>
      <c r="AV316" s="101">
        <v>0</v>
      </c>
      <c r="AW316" s="101">
        <v>0</v>
      </c>
      <c r="AX316" s="101">
        <v>5000</v>
      </c>
      <c r="AY316" s="101">
        <v>0</v>
      </c>
      <c r="AZ316" s="101">
        <v>0</v>
      </c>
      <c r="BA316" s="101">
        <v>0</v>
      </c>
      <c r="BB316" s="101">
        <v>0</v>
      </c>
      <c r="BC316" s="101">
        <v>0</v>
      </c>
      <c r="BD316" s="101">
        <v>0</v>
      </c>
      <c r="BE316" s="101">
        <v>5000</v>
      </c>
      <c r="BF316" s="102"/>
      <c r="BG316" s="101">
        <v>0</v>
      </c>
      <c r="BH316" s="101">
        <v>0</v>
      </c>
      <c r="BI316" s="101">
        <v>0</v>
      </c>
      <c r="BJ316" s="101">
        <v>0</v>
      </c>
      <c r="BK316" s="101">
        <v>0</v>
      </c>
      <c r="BL316" s="101">
        <v>5000</v>
      </c>
      <c r="BM316" s="101">
        <v>0</v>
      </c>
      <c r="BN316" s="101">
        <v>0</v>
      </c>
      <c r="BO316" s="101">
        <v>0</v>
      </c>
      <c r="BP316" s="101">
        <v>0</v>
      </c>
      <c r="BQ316" s="101">
        <v>0</v>
      </c>
      <c r="BR316" s="101">
        <v>0</v>
      </c>
      <c r="BS316" s="101">
        <v>5000</v>
      </c>
      <c r="BT316" s="102"/>
      <c r="BU316" s="101">
        <v>0</v>
      </c>
      <c r="BV316" s="101">
        <v>0</v>
      </c>
      <c r="BW316" s="101">
        <v>0</v>
      </c>
      <c r="BX316" s="101">
        <v>0</v>
      </c>
      <c r="BY316" s="101">
        <v>0</v>
      </c>
      <c r="BZ316" s="101">
        <v>5000</v>
      </c>
      <c r="CA316" s="101">
        <v>0</v>
      </c>
      <c r="CB316" s="101">
        <v>0</v>
      </c>
      <c r="CC316" s="101">
        <v>0</v>
      </c>
      <c r="CD316" s="101">
        <v>0</v>
      </c>
      <c r="CE316" s="101">
        <v>0</v>
      </c>
      <c r="CF316" s="101">
        <v>0</v>
      </c>
      <c r="CG316" s="101">
        <v>5000</v>
      </c>
      <c r="CH316" s="102"/>
    </row>
    <row r="317" spans="1:86" ht="12" hidden="1" customHeight="1" outlineLevel="1" x14ac:dyDescent="0.3">
      <c r="A317" s="103">
        <v>333</v>
      </c>
      <c r="B317" s="6" t="s">
        <v>380</v>
      </c>
      <c r="C317" s="101">
        <v>0</v>
      </c>
      <c r="D317" s="101">
        <v>0</v>
      </c>
      <c r="E317" s="101">
        <v>0</v>
      </c>
      <c r="F317" s="101">
        <v>0</v>
      </c>
      <c r="G317" s="101">
        <v>0</v>
      </c>
      <c r="H317" s="101">
        <v>0</v>
      </c>
      <c r="I317" s="101">
        <v>0</v>
      </c>
      <c r="J317" s="101">
        <v>0</v>
      </c>
      <c r="K317" s="101">
        <v>0</v>
      </c>
      <c r="L317" s="101">
        <v>0</v>
      </c>
      <c r="M317" s="101">
        <v>0</v>
      </c>
      <c r="N317" s="101">
        <v>0</v>
      </c>
      <c r="O317" s="101">
        <v>0</v>
      </c>
      <c r="P317" s="102"/>
      <c r="Q317" s="101">
        <v>0</v>
      </c>
      <c r="R317" s="101">
        <v>0</v>
      </c>
      <c r="S317" s="101">
        <v>0</v>
      </c>
      <c r="T317" s="101">
        <v>0</v>
      </c>
      <c r="U317" s="101">
        <v>0</v>
      </c>
      <c r="V317" s="101">
        <v>0</v>
      </c>
      <c r="W317" s="101">
        <v>0</v>
      </c>
      <c r="X317" s="101">
        <v>0</v>
      </c>
      <c r="Y317" s="101">
        <v>0</v>
      </c>
      <c r="Z317" s="101">
        <v>0</v>
      </c>
      <c r="AA317" s="101">
        <v>0</v>
      </c>
      <c r="AB317" s="101">
        <v>0</v>
      </c>
      <c r="AC317" s="101">
        <v>0</v>
      </c>
      <c r="AD317" s="102"/>
      <c r="AE317" s="101">
        <v>0</v>
      </c>
      <c r="AF317" s="101">
        <v>0</v>
      </c>
      <c r="AG317" s="101">
        <v>0</v>
      </c>
      <c r="AH317" s="101">
        <v>0</v>
      </c>
      <c r="AI317" s="101">
        <v>0</v>
      </c>
      <c r="AJ317" s="101">
        <v>0</v>
      </c>
      <c r="AK317" s="101">
        <v>0</v>
      </c>
      <c r="AL317" s="101">
        <v>0</v>
      </c>
      <c r="AM317" s="101">
        <v>0</v>
      </c>
      <c r="AN317" s="101">
        <v>0</v>
      </c>
      <c r="AO317" s="101">
        <v>0</v>
      </c>
      <c r="AP317" s="101">
        <v>0</v>
      </c>
      <c r="AQ317" s="101">
        <v>0</v>
      </c>
      <c r="AR317" s="102"/>
      <c r="AS317" s="101">
        <v>0</v>
      </c>
      <c r="AT317" s="101">
        <v>0</v>
      </c>
      <c r="AU317" s="101">
        <v>0</v>
      </c>
      <c r="AV317" s="101">
        <v>0</v>
      </c>
      <c r="AW317" s="101">
        <v>0</v>
      </c>
      <c r="AX317" s="101">
        <v>0</v>
      </c>
      <c r="AY317" s="101">
        <v>0</v>
      </c>
      <c r="AZ317" s="101">
        <v>0</v>
      </c>
      <c r="BA317" s="101">
        <v>0</v>
      </c>
      <c r="BB317" s="101">
        <v>0</v>
      </c>
      <c r="BC317" s="101">
        <v>0</v>
      </c>
      <c r="BD317" s="101">
        <v>0</v>
      </c>
      <c r="BE317" s="101">
        <v>0</v>
      </c>
      <c r="BF317" s="102"/>
      <c r="BG317" s="101">
        <v>0</v>
      </c>
      <c r="BH317" s="101">
        <v>0</v>
      </c>
      <c r="BI317" s="101">
        <v>0</v>
      </c>
      <c r="BJ317" s="101">
        <v>0</v>
      </c>
      <c r="BK317" s="101">
        <v>0</v>
      </c>
      <c r="BL317" s="101">
        <v>0</v>
      </c>
      <c r="BM317" s="101">
        <v>0</v>
      </c>
      <c r="BN317" s="101">
        <v>0</v>
      </c>
      <c r="BO317" s="101">
        <v>0</v>
      </c>
      <c r="BP317" s="101">
        <v>0</v>
      </c>
      <c r="BQ317" s="101">
        <v>0</v>
      </c>
      <c r="BR317" s="101">
        <v>0</v>
      </c>
      <c r="BS317" s="101">
        <v>0</v>
      </c>
      <c r="BT317" s="102"/>
      <c r="BU317" s="101">
        <v>0</v>
      </c>
      <c r="BV317" s="101">
        <v>0</v>
      </c>
      <c r="BW317" s="101">
        <v>0</v>
      </c>
      <c r="BX317" s="101">
        <v>0</v>
      </c>
      <c r="BY317" s="101">
        <v>0</v>
      </c>
      <c r="BZ317" s="101">
        <v>0</v>
      </c>
      <c r="CA317" s="101">
        <v>0</v>
      </c>
      <c r="CB317" s="101">
        <v>0</v>
      </c>
      <c r="CC317" s="101">
        <v>0</v>
      </c>
      <c r="CD317" s="101">
        <v>0</v>
      </c>
      <c r="CE317" s="101">
        <v>0</v>
      </c>
      <c r="CF317" s="101">
        <v>0</v>
      </c>
      <c r="CG317" s="101">
        <v>0</v>
      </c>
      <c r="CH317" s="102"/>
    </row>
    <row r="318" spans="1:86" ht="12" hidden="1" customHeight="1" outlineLevel="1" x14ac:dyDescent="0.3">
      <c r="A318" s="103">
        <v>334</v>
      </c>
      <c r="B318" s="6" t="s">
        <v>381</v>
      </c>
      <c r="C318" s="101">
        <v>0</v>
      </c>
      <c r="D318" s="101">
        <v>0</v>
      </c>
      <c r="E318" s="101">
        <v>0</v>
      </c>
      <c r="F318" s="101">
        <v>0</v>
      </c>
      <c r="G318" s="101">
        <v>0</v>
      </c>
      <c r="H318" s="101">
        <v>0</v>
      </c>
      <c r="I318" s="101">
        <v>0</v>
      </c>
      <c r="J318" s="101">
        <v>0</v>
      </c>
      <c r="K318" s="101">
        <v>0</v>
      </c>
      <c r="L318" s="101">
        <v>0</v>
      </c>
      <c r="M318" s="101">
        <v>0</v>
      </c>
      <c r="N318" s="101">
        <v>0</v>
      </c>
      <c r="O318" s="101">
        <v>0</v>
      </c>
      <c r="P318" s="102"/>
      <c r="Q318" s="101">
        <v>0</v>
      </c>
      <c r="R318" s="101">
        <v>0</v>
      </c>
      <c r="S318" s="101">
        <v>0</v>
      </c>
      <c r="T318" s="101">
        <v>0</v>
      </c>
      <c r="U318" s="101">
        <v>0</v>
      </c>
      <c r="V318" s="101">
        <v>0</v>
      </c>
      <c r="W318" s="101">
        <v>0</v>
      </c>
      <c r="X318" s="101">
        <v>0</v>
      </c>
      <c r="Y318" s="101">
        <v>0</v>
      </c>
      <c r="Z318" s="101">
        <v>0</v>
      </c>
      <c r="AA318" s="101">
        <v>0</v>
      </c>
      <c r="AB318" s="101">
        <v>0</v>
      </c>
      <c r="AC318" s="101">
        <v>0</v>
      </c>
      <c r="AD318" s="102"/>
      <c r="AE318" s="101">
        <v>0</v>
      </c>
      <c r="AF318" s="101">
        <v>0</v>
      </c>
      <c r="AG318" s="101">
        <v>0</v>
      </c>
      <c r="AH318" s="101">
        <v>0</v>
      </c>
      <c r="AI318" s="101">
        <v>0</v>
      </c>
      <c r="AJ318" s="101">
        <v>0</v>
      </c>
      <c r="AK318" s="101">
        <v>0</v>
      </c>
      <c r="AL318" s="101">
        <v>0</v>
      </c>
      <c r="AM318" s="101">
        <v>0</v>
      </c>
      <c r="AN318" s="101">
        <v>0</v>
      </c>
      <c r="AO318" s="101">
        <v>0</v>
      </c>
      <c r="AP318" s="101">
        <v>0</v>
      </c>
      <c r="AQ318" s="101">
        <v>0</v>
      </c>
      <c r="AR318" s="102"/>
      <c r="AS318" s="101">
        <v>0</v>
      </c>
      <c r="AT318" s="101">
        <v>0</v>
      </c>
      <c r="AU318" s="101">
        <v>0</v>
      </c>
      <c r="AV318" s="101">
        <v>0</v>
      </c>
      <c r="AW318" s="101">
        <v>0</v>
      </c>
      <c r="AX318" s="101">
        <v>0</v>
      </c>
      <c r="AY318" s="101">
        <v>0</v>
      </c>
      <c r="AZ318" s="101">
        <v>0</v>
      </c>
      <c r="BA318" s="101">
        <v>0</v>
      </c>
      <c r="BB318" s="101">
        <v>0</v>
      </c>
      <c r="BC318" s="101">
        <v>0</v>
      </c>
      <c r="BD318" s="101">
        <v>0</v>
      </c>
      <c r="BE318" s="101">
        <v>0</v>
      </c>
      <c r="BF318" s="102"/>
      <c r="BG318" s="101">
        <v>0</v>
      </c>
      <c r="BH318" s="101">
        <v>0</v>
      </c>
      <c r="BI318" s="101">
        <v>0</v>
      </c>
      <c r="BJ318" s="101">
        <v>0</v>
      </c>
      <c r="BK318" s="101">
        <v>0</v>
      </c>
      <c r="BL318" s="101">
        <v>0</v>
      </c>
      <c r="BM318" s="101">
        <v>0</v>
      </c>
      <c r="BN318" s="101">
        <v>0</v>
      </c>
      <c r="BO318" s="101">
        <v>0</v>
      </c>
      <c r="BP318" s="101">
        <v>0</v>
      </c>
      <c r="BQ318" s="101">
        <v>0</v>
      </c>
      <c r="BR318" s="101">
        <v>0</v>
      </c>
      <c r="BS318" s="101">
        <v>0</v>
      </c>
      <c r="BT318" s="102"/>
      <c r="BU318" s="101">
        <v>0</v>
      </c>
      <c r="BV318" s="101">
        <v>0</v>
      </c>
      <c r="BW318" s="101">
        <v>0</v>
      </c>
      <c r="BX318" s="101">
        <v>0</v>
      </c>
      <c r="BY318" s="101">
        <v>0</v>
      </c>
      <c r="BZ318" s="101">
        <v>0</v>
      </c>
      <c r="CA318" s="101">
        <v>0</v>
      </c>
      <c r="CB318" s="101">
        <v>0</v>
      </c>
      <c r="CC318" s="101">
        <v>0</v>
      </c>
      <c r="CD318" s="101">
        <v>0</v>
      </c>
      <c r="CE318" s="101">
        <v>0</v>
      </c>
      <c r="CF318" s="101">
        <v>0</v>
      </c>
      <c r="CG318" s="101">
        <v>0</v>
      </c>
      <c r="CH318" s="102"/>
    </row>
    <row r="319" spans="1:86" ht="12" hidden="1" customHeight="1" outlineLevel="1" x14ac:dyDescent="0.3">
      <c r="A319" s="103">
        <v>335</v>
      </c>
      <c r="B319" s="6" t="s">
        <v>382</v>
      </c>
      <c r="C319" s="101">
        <v>1134.3</v>
      </c>
      <c r="D319" s="101">
        <v>1831.28</v>
      </c>
      <c r="E319" s="101">
        <v>0</v>
      </c>
      <c r="F319" s="101">
        <v>0</v>
      </c>
      <c r="G319" s="101">
        <v>0</v>
      </c>
      <c r="H319" s="101">
        <v>0</v>
      </c>
      <c r="I319" s="101">
        <v>0</v>
      </c>
      <c r="J319" s="101">
        <v>51.19</v>
      </c>
      <c r="K319" s="101">
        <v>1204.79</v>
      </c>
      <c r="L319" s="101">
        <v>1572.15</v>
      </c>
      <c r="M319" s="101">
        <v>0</v>
      </c>
      <c r="N319" s="101">
        <v>4206.29</v>
      </c>
      <c r="O319" s="101">
        <v>10000</v>
      </c>
      <c r="P319" s="102"/>
      <c r="Q319" s="101">
        <v>833.33333333333303</v>
      </c>
      <c r="R319" s="101">
        <v>833.33333333333303</v>
      </c>
      <c r="S319" s="101">
        <v>833.33333333333303</v>
      </c>
      <c r="T319" s="101">
        <v>833.33333333333303</v>
      </c>
      <c r="U319" s="101">
        <v>833.33333333333303</v>
      </c>
      <c r="V319" s="101">
        <v>833.33333333333303</v>
      </c>
      <c r="W319" s="101">
        <v>833.33333333333303</v>
      </c>
      <c r="X319" s="101">
        <v>833.33333333333303</v>
      </c>
      <c r="Y319" s="101">
        <v>833.33333333333303</v>
      </c>
      <c r="Z319" s="101">
        <v>833.33333333333303</v>
      </c>
      <c r="AA319" s="101">
        <v>833.33333333333303</v>
      </c>
      <c r="AB319" s="101">
        <v>833.33333333333303</v>
      </c>
      <c r="AC319" s="101">
        <v>10000</v>
      </c>
      <c r="AD319" s="102"/>
      <c r="AE319" s="101">
        <v>833.33333333333303</v>
      </c>
      <c r="AF319" s="101">
        <v>833.33333333333303</v>
      </c>
      <c r="AG319" s="101">
        <v>833.33333333333303</v>
      </c>
      <c r="AH319" s="101">
        <v>833.33333333333303</v>
      </c>
      <c r="AI319" s="101">
        <v>833.33333333333303</v>
      </c>
      <c r="AJ319" s="101">
        <v>833.33333333333303</v>
      </c>
      <c r="AK319" s="101">
        <v>833.33333333333303</v>
      </c>
      <c r="AL319" s="101">
        <v>833.33333333333303</v>
      </c>
      <c r="AM319" s="101">
        <v>833.33333333333303</v>
      </c>
      <c r="AN319" s="101">
        <v>833.33333333333303</v>
      </c>
      <c r="AO319" s="101">
        <v>833.33333333333303</v>
      </c>
      <c r="AP319" s="101">
        <v>833.33333333333303</v>
      </c>
      <c r="AQ319" s="101">
        <v>10000</v>
      </c>
      <c r="AR319" s="102"/>
      <c r="AS319" s="101">
        <v>833.33333333333303</v>
      </c>
      <c r="AT319" s="101">
        <v>833.33333333333303</v>
      </c>
      <c r="AU319" s="101">
        <v>833.33333333333303</v>
      </c>
      <c r="AV319" s="101">
        <v>833.33333333333303</v>
      </c>
      <c r="AW319" s="101">
        <v>833.33333333333303</v>
      </c>
      <c r="AX319" s="101">
        <v>833.33333333333303</v>
      </c>
      <c r="AY319" s="101">
        <v>833.33333333333303</v>
      </c>
      <c r="AZ319" s="101">
        <v>833.33333333333303</v>
      </c>
      <c r="BA319" s="101">
        <v>833.33333333333303</v>
      </c>
      <c r="BB319" s="101">
        <v>833.33333333333303</v>
      </c>
      <c r="BC319" s="101">
        <v>833.33333333333303</v>
      </c>
      <c r="BD319" s="101">
        <v>833.33333333333303</v>
      </c>
      <c r="BE319" s="101">
        <v>10000</v>
      </c>
      <c r="BF319" s="102"/>
      <c r="BG319" s="101">
        <v>833.33333333333303</v>
      </c>
      <c r="BH319" s="101">
        <v>833.33333333333303</v>
      </c>
      <c r="BI319" s="101">
        <v>833.33333333333303</v>
      </c>
      <c r="BJ319" s="101">
        <v>833.33333333333303</v>
      </c>
      <c r="BK319" s="101">
        <v>833.33333333333303</v>
      </c>
      <c r="BL319" s="101">
        <v>833.33333333333303</v>
      </c>
      <c r="BM319" s="101">
        <v>833.33333333333303</v>
      </c>
      <c r="BN319" s="101">
        <v>833.33333333333303</v>
      </c>
      <c r="BO319" s="101">
        <v>833.33333333333303</v>
      </c>
      <c r="BP319" s="101">
        <v>833.33333333333303</v>
      </c>
      <c r="BQ319" s="101">
        <v>833.33333333333303</v>
      </c>
      <c r="BR319" s="101">
        <v>833.33333333333303</v>
      </c>
      <c r="BS319" s="101">
        <v>10000</v>
      </c>
      <c r="BT319" s="102"/>
      <c r="BU319" s="101">
        <v>833.33333333333303</v>
      </c>
      <c r="BV319" s="101">
        <v>833.33333333333303</v>
      </c>
      <c r="BW319" s="101">
        <v>833.33333333333303</v>
      </c>
      <c r="BX319" s="101">
        <v>833.33333333333303</v>
      </c>
      <c r="BY319" s="101">
        <v>833.33333333333303</v>
      </c>
      <c r="BZ319" s="101">
        <v>833.33333333333303</v>
      </c>
      <c r="CA319" s="101">
        <v>833.33333333333303</v>
      </c>
      <c r="CB319" s="101">
        <v>833.33333333333303</v>
      </c>
      <c r="CC319" s="101">
        <v>833.33333333333303</v>
      </c>
      <c r="CD319" s="101">
        <v>833.33333333333303</v>
      </c>
      <c r="CE319" s="101">
        <v>833.33333333333303</v>
      </c>
      <c r="CF319" s="101">
        <v>833.33333333333303</v>
      </c>
      <c r="CG319" s="101">
        <v>10000</v>
      </c>
      <c r="CH319" s="102"/>
    </row>
    <row r="320" spans="1:86" ht="12" hidden="1" customHeight="1" outlineLevel="1" x14ac:dyDescent="0.3">
      <c r="A320" s="103">
        <v>336</v>
      </c>
      <c r="B320" s="6" t="s">
        <v>384</v>
      </c>
      <c r="C320" s="101">
        <v>0</v>
      </c>
      <c r="D320" s="101">
        <v>0</v>
      </c>
      <c r="E320" s="101">
        <v>0</v>
      </c>
      <c r="F320" s="101">
        <v>0</v>
      </c>
      <c r="G320" s="101">
        <v>0</v>
      </c>
      <c r="H320" s="101">
        <v>0</v>
      </c>
      <c r="I320" s="101">
        <v>0</v>
      </c>
      <c r="J320" s="101">
        <v>0</v>
      </c>
      <c r="K320" s="101">
        <v>0</v>
      </c>
      <c r="L320" s="101">
        <v>0</v>
      </c>
      <c r="M320" s="101">
        <v>0</v>
      </c>
      <c r="N320" s="101">
        <v>0</v>
      </c>
      <c r="O320" s="101">
        <v>0</v>
      </c>
      <c r="P320" s="102"/>
      <c r="Q320" s="101">
        <v>0</v>
      </c>
      <c r="R320" s="101">
        <v>0</v>
      </c>
      <c r="S320" s="101">
        <v>0</v>
      </c>
      <c r="T320" s="101">
        <v>0</v>
      </c>
      <c r="U320" s="101">
        <v>0</v>
      </c>
      <c r="V320" s="101">
        <v>0</v>
      </c>
      <c r="W320" s="101">
        <v>0</v>
      </c>
      <c r="X320" s="101">
        <v>0</v>
      </c>
      <c r="Y320" s="101">
        <v>0</v>
      </c>
      <c r="Z320" s="101">
        <v>0</v>
      </c>
      <c r="AA320" s="101">
        <v>0</v>
      </c>
      <c r="AB320" s="101">
        <v>0</v>
      </c>
      <c r="AC320" s="101">
        <v>0</v>
      </c>
      <c r="AD320" s="102"/>
      <c r="AE320" s="101">
        <v>0</v>
      </c>
      <c r="AF320" s="101">
        <v>0</v>
      </c>
      <c r="AG320" s="101">
        <v>0</v>
      </c>
      <c r="AH320" s="101">
        <v>0</v>
      </c>
      <c r="AI320" s="101">
        <v>0</v>
      </c>
      <c r="AJ320" s="101">
        <v>0</v>
      </c>
      <c r="AK320" s="101">
        <v>0</v>
      </c>
      <c r="AL320" s="101">
        <v>0</v>
      </c>
      <c r="AM320" s="101">
        <v>0</v>
      </c>
      <c r="AN320" s="101">
        <v>0</v>
      </c>
      <c r="AO320" s="101">
        <v>0</v>
      </c>
      <c r="AP320" s="101">
        <v>0</v>
      </c>
      <c r="AQ320" s="101">
        <v>0</v>
      </c>
      <c r="AR320" s="102"/>
      <c r="AS320" s="101">
        <v>0</v>
      </c>
      <c r="AT320" s="101">
        <v>0</v>
      </c>
      <c r="AU320" s="101">
        <v>0</v>
      </c>
      <c r="AV320" s="101">
        <v>0</v>
      </c>
      <c r="AW320" s="101">
        <v>0</v>
      </c>
      <c r="AX320" s="101">
        <v>0</v>
      </c>
      <c r="AY320" s="101">
        <v>0</v>
      </c>
      <c r="AZ320" s="101">
        <v>0</v>
      </c>
      <c r="BA320" s="101">
        <v>0</v>
      </c>
      <c r="BB320" s="101">
        <v>0</v>
      </c>
      <c r="BC320" s="101">
        <v>0</v>
      </c>
      <c r="BD320" s="101">
        <v>0</v>
      </c>
      <c r="BE320" s="101">
        <v>0</v>
      </c>
      <c r="BF320" s="102"/>
      <c r="BG320" s="101">
        <v>0</v>
      </c>
      <c r="BH320" s="101">
        <v>0</v>
      </c>
      <c r="BI320" s="101">
        <v>0</v>
      </c>
      <c r="BJ320" s="101">
        <v>0</v>
      </c>
      <c r="BK320" s="101">
        <v>0</v>
      </c>
      <c r="BL320" s="101">
        <v>0</v>
      </c>
      <c r="BM320" s="101">
        <v>0</v>
      </c>
      <c r="BN320" s="101">
        <v>0</v>
      </c>
      <c r="BO320" s="101">
        <v>0</v>
      </c>
      <c r="BP320" s="101">
        <v>0</v>
      </c>
      <c r="BQ320" s="101">
        <v>0</v>
      </c>
      <c r="BR320" s="101">
        <v>0</v>
      </c>
      <c r="BS320" s="101">
        <v>0</v>
      </c>
      <c r="BT320" s="102"/>
      <c r="BU320" s="101">
        <v>0</v>
      </c>
      <c r="BV320" s="101">
        <v>0</v>
      </c>
      <c r="BW320" s="101">
        <v>0</v>
      </c>
      <c r="BX320" s="101">
        <v>0</v>
      </c>
      <c r="BY320" s="101">
        <v>0</v>
      </c>
      <c r="BZ320" s="101">
        <v>0</v>
      </c>
      <c r="CA320" s="101">
        <v>0</v>
      </c>
      <c r="CB320" s="101">
        <v>0</v>
      </c>
      <c r="CC320" s="101">
        <v>0</v>
      </c>
      <c r="CD320" s="101">
        <v>0</v>
      </c>
      <c r="CE320" s="101">
        <v>0</v>
      </c>
      <c r="CF320" s="101">
        <v>0</v>
      </c>
      <c r="CG320" s="101">
        <v>0</v>
      </c>
      <c r="CH320" s="102"/>
    </row>
    <row r="321" spans="1:86" ht="12" hidden="1" customHeight="1" outlineLevel="1" x14ac:dyDescent="0.3">
      <c r="A321" s="103">
        <v>337</v>
      </c>
      <c r="B321" s="6" t="s">
        <v>385</v>
      </c>
      <c r="C321" s="101">
        <v>0</v>
      </c>
      <c r="D321" s="101">
        <v>0</v>
      </c>
      <c r="E321" s="101">
        <v>0</v>
      </c>
      <c r="F321" s="101">
        <v>0</v>
      </c>
      <c r="G321" s="101">
        <v>0</v>
      </c>
      <c r="H321" s="101">
        <v>0</v>
      </c>
      <c r="I321" s="101">
        <v>0</v>
      </c>
      <c r="J321" s="101">
        <v>0</v>
      </c>
      <c r="K321" s="101">
        <v>0</v>
      </c>
      <c r="L321" s="101">
        <v>0</v>
      </c>
      <c r="M321" s="101">
        <v>0</v>
      </c>
      <c r="N321" s="101">
        <v>0</v>
      </c>
      <c r="O321" s="101">
        <v>0</v>
      </c>
      <c r="P321" s="102"/>
      <c r="Q321" s="101">
        <v>0</v>
      </c>
      <c r="R321" s="101">
        <v>0</v>
      </c>
      <c r="S321" s="101">
        <v>0</v>
      </c>
      <c r="T321" s="101">
        <v>0</v>
      </c>
      <c r="U321" s="101">
        <v>0</v>
      </c>
      <c r="V321" s="101">
        <v>0</v>
      </c>
      <c r="W321" s="101">
        <v>0</v>
      </c>
      <c r="X321" s="101">
        <v>0</v>
      </c>
      <c r="Y321" s="101">
        <v>0</v>
      </c>
      <c r="Z321" s="101">
        <v>0</v>
      </c>
      <c r="AA321" s="101">
        <v>0</v>
      </c>
      <c r="AB321" s="101">
        <v>0</v>
      </c>
      <c r="AC321" s="101">
        <v>0</v>
      </c>
      <c r="AD321" s="102"/>
      <c r="AE321" s="101">
        <v>0</v>
      </c>
      <c r="AF321" s="101">
        <v>0</v>
      </c>
      <c r="AG321" s="101">
        <v>0</v>
      </c>
      <c r="AH321" s="101">
        <v>0</v>
      </c>
      <c r="AI321" s="101">
        <v>0</v>
      </c>
      <c r="AJ321" s="101">
        <v>0</v>
      </c>
      <c r="AK321" s="101">
        <v>0</v>
      </c>
      <c r="AL321" s="101">
        <v>0</v>
      </c>
      <c r="AM321" s="101">
        <v>0</v>
      </c>
      <c r="AN321" s="101">
        <v>0</v>
      </c>
      <c r="AO321" s="101">
        <v>0</v>
      </c>
      <c r="AP321" s="101">
        <v>0</v>
      </c>
      <c r="AQ321" s="101">
        <v>0</v>
      </c>
      <c r="AR321" s="102"/>
      <c r="AS321" s="101">
        <v>0</v>
      </c>
      <c r="AT321" s="101">
        <v>0</v>
      </c>
      <c r="AU321" s="101">
        <v>0</v>
      </c>
      <c r="AV321" s="101">
        <v>0</v>
      </c>
      <c r="AW321" s="101">
        <v>0</v>
      </c>
      <c r="AX321" s="101">
        <v>0</v>
      </c>
      <c r="AY321" s="101">
        <v>0</v>
      </c>
      <c r="AZ321" s="101">
        <v>0</v>
      </c>
      <c r="BA321" s="101">
        <v>0</v>
      </c>
      <c r="BB321" s="101">
        <v>0</v>
      </c>
      <c r="BC321" s="101">
        <v>0</v>
      </c>
      <c r="BD321" s="101">
        <v>0</v>
      </c>
      <c r="BE321" s="101">
        <v>0</v>
      </c>
      <c r="BF321" s="102"/>
      <c r="BG321" s="101">
        <v>0</v>
      </c>
      <c r="BH321" s="101">
        <v>0</v>
      </c>
      <c r="BI321" s="101">
        <v>0</v>
      </c>
      <c r="BJ321" s="101">
        <v>0</v>
      </c>
      <c r="BK321" s="101">
        <v>0</v>
      </c>
      <c r="BL321" s="101">
        <v>0</v>
      </c>
      <c r="BM321" s="101">
        <v>0</v>
      </c>
      <c r="BN321" s="101">
        <v>0</v>
      </c>
      <c r="BO321" s="101">
        <v>0</v>
      </c>
      <c r="BP321" s="101">
        <v>0</v>
      </c>
      <c r="BQ321" s="101">
        <v>0</v>
      </c>
      <c r="BR321" s="101">
        <v>0</v>
      </c>
      <c r="BS321" s="101">
        <v>0</v>
      </c>
      <c r="BT321" s="102"/>
      <c r="BU321" s="101">
        <v>0</v>
      </c>
      <c r="BV321" s="101">
        <v>0</v>
      </c>
      <c r="BW321" s="101">
        <v>0</v>
      </c>
      <c r="BX321" s="101">
        <v>0</v>
      </c>
      <c r="BY321" s="101">
        <v>0</v>
      </c>
      <c r="BZ321" s="101">
        <v>0</v>
      </c>
      <c r="CA321" s="101">
        <v>0</v>
      </c>
      <c r="CB321" s="101">
        <v>0</v>
      </c>
      <c r="CC321" s="101">
        <v>0</v>
      </c>
      <c r="CD321" s="101">
        <v>0</v>
      </c>
      <c r="CE321" s="101">
        <v>0</v>
      </c>
      <c r="CF321" s="101">
        <v>0</v>
      </c>
      <c r="CG321" s="101">
        <v>0</v>
      </c>
      <c r="CH321" s="102"/>
    </row>
    <row r="322" spans="1:86" ht="12" hidden="1" customHeight="1" outlineLevel="1" x14ac:dyDescent="0.3">
      <c r="A322" s="103">
        <v>338</v>
      </c>
      <c r="B322" s="6" t="s">
        <v>386</v>
      </c>
      <c r="C322" s="101">
        <v>0</v>
      </c>
      <c r="D322" s="101">
        <v>0</v>
      </c>
      <c r="E322" s="101">
        <v>0</v>
      </c>
      <c r="F322" s="101">
        <v>0</v>
      </c>
      <c r="G322" s="101">
        <v>0</v>
      </c>
      <c r="H322" s="101">
        <v>0</v>
      </c>
      <c r="I322" s="101">
        <v>0</v>
      </c>
      <c r="J322" s="101">
        <v>0</v>
      </c>
      <c r="K322" s="101">
        <v>0</v>
      </c>
      <c r="L322" s="101">
        <v>0</v>
      </c>
      <c r="M322" s="101">
        <v>0</v>
      </c>
      <c r="N322" s="101">
        <v>0</v>
      </c>
      <c r="O322" s="101">
        <v>0</v>
      </c>
      <c r="P322" s="102"/>
      <c r="Q322" s="101">
        <v>0</v>
      </c>
      <c r="R322" s="101">
        <v>0</v>
      </c>
      <c r="S322" s="101">
        <v>0</v>
      </c>
      <c r="T322" s="101">
        <v>0</v>
      </c>
      <c r="U322" s="101">
        <v>0</v>
      </c>
      <c r="V322" s="101">
        <v>0</v>
      </c>
      <c r="W322" s="101">
        <v>0</v>
      </c>
      <c r="X322" s="101">
        <v>0</v>
      </c>
      <c r="Y322" s="101">
        <v>0</v>
      </c>
      <c r="Z322" s="101">
        <v>0</v>
      </c>
      <c r="AA322" s="101">
        <v>0</v>
      </c>
      <c r="AB322" s="101">
        <v>0</v>
      </c>
      <c r="AC322" s="101">
        <v>0</v>
      </c>
      <c r="AD322" s="102"/>
      <c r="AE322" s="101">
        <v>0</v>
      </c>
      <c r="AF322" s="101">
        <v>0</v>
      </c>
      <c r="AG322" s="101">
        <v>0</v>
      </c>
      <c r="AH322" s="101">
        <v>0</v>
      </c>
      <c r="AI322" s="101">
        <v>0</v>
      </c>
      <c r="AJ322" s="101">
        <v>0</v>
      </c>
      <c r="AK322" s="101">
        <v>0</v>
      </c>
      <c r="AL322" s="101">
        <v>0</v>
      </c>
      <c r="AM322" s="101">
        <v>0</v>
      </c>
      <c r="AN322" s="101">
        <v>0</v>
      </c>
      <c r="AO322" s="101">
        <v>0</v>
      </c>
      <c r="AP322" s="101">
        <v>0</v>
      </c>
      <c r="AQ322" s="101">
        <v>0</v>
      </c>
      <c r="AR322" s="102"/>
      <c r="AS322" s="101">
        <v>0</v>
      </c>
      <c r="AT322" s="101">
        <v>0</v>
      </c>
      <c r="AU322" s="101">
        <v>0</v>
      </c>
      <c r="AV322" s="101">
        <v>0</v>
      </c>
      <c r="AW322" s="101">
        <v>0</v>
      </c>
      <c r="AX322" s="101">
        <v>0</v>
      </c>
      <c r="AY322" s="101">
        <v>0</v>
      </c>
      <c r="AZ322" s="101">
        <v>0</v>
      </c>
      <c r="BA322" s="101">
        <v>0</v>
      </c>
      <c r="BB322" s="101">
        <v>0</v>
      </c>
      <c r="BC322" s="101">
        <v>0</v>
      </c>
      <c r="BD322" s="101">
        <v>0</v>
      </c>
      <c r="BE322" s="101">
        <v>0</v>
      </c>
      <c r="BF322" s="102"/>
      <c r="BG322" s="101">
        <v>0</v>
      </c>
      <c r="BH322" s="101">
        <v>0</v>
      </c>
      <c r="BI322" s="101">
        <v>0</v>
      </c>
      <c r="BJ322" s="101">
        <v>0</v>
      </c>
      <c r="BK322" s="101">
        <v>0</v>
      </c>
      <c r="BL322" s="101">
        <v>0</v>
      </c>
      <c r="BM322" s="101">
        <v>0</v>
      </c>
      <c r="BN322" s="101">
        <v>0</v>
      </c>
      <c r="BO322" s="101">
        <v>0</v>
      </c>
      <c r="BP322" s="101">
        <v>0</v>
      </c>
      <c r="BQ322" s="101">
        <v>0</v>
      </c>
      <c r="BR322" s="101">
        <v>0</v>
      </c>
      <c r="BS322" s="101">
        <v>0</v>
      </c>
      <c r="BT322" s="102"/>
      <c r="BU322" s="101">
        <v>0</v>
      </c>
      <c r="BV322" s="101">
        <v>0</v>
      </c>
      <c r="BW322" s="101">
        <v>0</v>
      </c>
      <c r="BX322" s="101">
        <v>0</v>
      </c>
      <c r="BY322" s="101">
        <v>0</v>
      </c>
      <c r="BZ322" s="101">
        <v>0</v>
      </c>
      <c r="CA322" s="101">
        <v>0</v>
      </c>
      <c r="CB322" s="101">
        <v>0</v>
      </c>
      <c r="CC322" s="101">
        <v>0</v>
      </c>
      <c r="CD322" s="101">
        <v>0</v>
      </c>
      <c r="CE322" s="101">
        <v>0</v>
      </c>
      <c r="CF322" s="101">
        <v>0</v>
      </c>
      <c r="CG322" s="101">
        <v>0</v>
      </c>
      <c r="CH322" s="102"/>
    </row>
    <row r="323" spans="1:86" ht="12" hidden="1" customHeight="1" outlineLevel="1" x14ac:dyDescent="0.3">
      <c r="A323" s="103">
        <v>339</v>
      </c>
      <c r="B323" s="6" t="s">
        <v>387</v>
      </c>
      <c r="C323" s="101">
        <v>0</v>
      </c>
      <c r="D323" s="101">
        <v>0</v>
      </c>
      <c r="E323" s="101">
        <v>0</v>
      </c>
      <c r="F323" s="101">
        <v>0</v>
      </c>
      <c r="G323" s="101">
        <v>0</v>
      </c>
      <c r="H323" s="101">
        <v>0</v>
      </c>
      <c r="I323" s="101">
        <v>0</v>
      </c>
      <c r="J323" s="101">
        <v>0</v>
      </c>
      <c r="K323" s="101">
        <v>0</v>
      </c>
      <c r="L323" s="101">
        <v>0</v>
      </c>
      <c r="M323" s="101">
        <v>0</v>
      </c>
      <c r="N323" s="101">
        <v>0</v>
      </c>
      <c r="O323" s="101">
        <v>0</v>
      </c>
      <c r="P323" s="102"/>
      <c r="Q323" s="101">
        <v>0</v>
      </c>
      <c r="R323" s="101">
        <v>0</v>
      </c>
      <c r="S323" s="101">
        <v>0</v>
      </c>
      <c r="T323" s="101">
        <v>0</v>
      </c>
      <c r="U323" s="101">
        <v>0</v>
      </c>
      <c r="V323" s="101">
        <v>0</v>
      </c>
      <c r="W323" s="101">
        <v>0</v>
      </c>
      <c r="X323" s="101">
        <v>0</v>
      </c>
      <c r="Y323" s="101">
        <v>0</v>
      </c>
      <c r="Z323" s="101">
        <v>0</v>
      </c>
      <c r="AA323" s="101">
        <v>0</v>
      </c>
      <c r="AB323" s="101">
        <v>0</v>
      </c>
      <c r="AC323" s="101">
        <v>0</v>
      </c>
      <c r="AD323" s="102"/>
      <c r="AE323" s="101">
        <v>0</v>
      </c>
      <c r="AF323" s="101">
        <v>0</v>
      </c>
      <c r="AG323" s="101">
        <v>0</v>
      </c>
      <c r="AH323" s="101">
        <v>0</v>
      </c>
      <c r="AI323" s="101">
        <v>0</v>
      </c>
      <c r="AJ323" s="101">
        <v>0</v>
      </c>
      <c r="AK323" s="101">
        <v>0</v>
      </c>
      <c r="AL323" s="101">
        <v>0</v>
      </c>
      <c r="AM323" s="101">
        <v>0</v>
      </c>
      <c r="AN323" s="101">
        <v>0</v>
      </c>
      <c r="AO323" s="101">
        <v>0</v>
      </c>
      <c r="AP323" s="101">
        <v>0</v>
      </c>
      <c r="AQ323" s="101">
        <v>0</v>
      </c>
      <c r="AR323" s="102"/>
      <c r="AS323" s="101">
        <v>0</v>
      </c>
      <c r="AT323" s="101">
        <v>0</v>
      </c>
      <c r="AU323" s="101">
        <v>0</v>
      </c>
      <c r="AV323" s="101">
        <v>0</v>
      </c>
      <c r="AW323" s="101">
        <v>0</v>
      </c>
      <c r="AX323" s="101">
        <v>0</v>
      </c>
      <c r="AY323" s="101">
        <v>0</v>
      </c>
      <c r="AZ323" s="101">
        <v>0</v>
      </c>
      <c r="BA323" s="101">
        <v>0</v>
      </c>
      <c r="BB323" s="101">
        <v>0</v>
      </c>
      <c r="BC323" s="101">
        <v>0</v>
      </c>
      <c r="BD323" s="101">
        <v>0</v>
      </c>
      <c r="BE323" s="101">
        <v>0</v>
      </c>
      <c r="BF323" s="102"/>
      <c r="BG323" s="101">
        <v>0</v>
      </c>
      <c r="BH323" s="101">
        <v>0</v>
      </c>
      <c r="BI323" s="101">
        <v>0</v>
      </c>
      <c r="BJ323" s="101">
        <v>0</v>
      </c>
      <c r="BK323" s="101">
        <v>0</v>
      </c>
      <c r="BL323" s="101">
        <v>0</v>
      </c>
      <c r="BM323" s="101">
        <v>0</v>
      </c>
      <c r="BN323" s="101">
        <v>0</v>
      </c>
      <c r="BO323" s="101">
        <v>0</v>
      </c>
      <c r="BP323" s="101">
        <v>0</v>
      </c>
      <c r="BQ323" s="101">
        <v>0</v>
      </c>
      <c r="BR323" s="101">
        <v>0</v>
      </c>
      <c r="BS323" s="101">
        <v>0</v>
      </c>
      <c r="BT323" s="102"/>
      <c r="BU323" s="101">
        <v>0</v>
      </c>
      <c r="BV323" s="101">
        <v>0</v>
      </c>
      <c r="BW323" s="101">
        <v>0</v>
      </c>
      <c r="BX323" s="101">
        <v>0</v>
      </c>
      <c r="BY323" s="101">
        <v>0</v>
      </c>
      <c r="BZ323" s="101">
        <v>0</v>
      </c>
      <c r="CA323" s="101">
        <v>0</v>
      </c>
      <c r="CB323" s="101">
        <v>0</v>
      </c>
      <c r="CC323" s="101">
        <v>0</v>
      </c>
      <c r="CD323" s="101">
        <v>0</v>
      </c>
      <c r="CE323" s="101">
        <v>0</v>
      </c>
      <c r="CF323" s="101">
        <v>0</v>
      </c>
      <c r="CG323" s="101">
        <v>0</v>
      </c>
      <c r="CH323" s="102"/>
    </row>
    <row r="324" spans="1:86" ht="12" hidden="1" customHeight="1" outlineLevel="1" x14ac:dyDescent="0.3">
      <c r="A324" s="103">
        <v>340</v>
      </c>
      <c r="B324" s="6" t="s">
        <v>388</v>
      </c>
      <c r="C324" s="101">
        <v>0</v>
      </c>
      <c r="D324" s="101">
        <v>0</v>
      </c>
      <c r="E324" s="101">
        <v>0</v>
      </c>
      <c r="F324" s="101">
        <v>0</v>
      </c>
      <c r="G324" s="101">
        <v>0</v>
      </c>
      <c r="H324" s="101">
        <v>0</v>
      </c>
      <c r="I324" s="101">
        <v>0</v>
      </c>
      <c r="J324" s="101">
        <v>0</v>
      </c>
      <c r="K324" s="101">
        <v>0</v>
      </c>
      <c r="L324" s="101">
        <v>0</v>
      </c>
      <c r="M324" s="101">
        <v>0</v>
      </c>
      <c r="N324" s="101">
        <v>0</v>
      </c>
      <c r="O324" s="101">
        <v>0</v>
      </c>
      <c r="P324" s="102"/>
      <c r="Q324" s="101">
        <v>0</v>
      </c>
      <c r="R324" s="101">
        <v>0</v>
      </c>
      <c r="S324" s="101">
        <v>0</v>
      </c>
      <c r="T324" s="101">
        <v>0</v>
      </c>
      <c r="U324" s="101">
        <v>0</v>
      </c>
      <c r="V324" s="101">
        <v>0</v>
      </c>
      <c r="W324" s="101">
        <v>0</v>
      </c>
      <c r="X324" s="101">
        <v>0</v>
      </c>
      <c r="Y324" s="101">
        <v>0</v>
      </c>
      <c r="Z324" s="101">
        <v>0</v>
      </c>
      <c r="AA324" s="101">
        <v>0</v>
      </c>
      <c r="AB324" s="101">
        <v>0</v>
      </c>
      <c r="AC324" s="101">
        <v>0</v>
      </c>
      <c r="AD324" s="102"/>
      <c r="AE324" s="101">
        <v>0</v>
      </c>
      <c r="AF324" s="101">
        <v>0</v>
      </c>
      <c r="AG324" s="101">
        <v>0</v>
      </c>
      <c r="AH324" s="101">
        <v>0</v>
      </c>
      <c r="AI324" s="101">
        <v>0</v>
      </c>
      <c r="AJ324" s="101">
        <v>0</v>
      </c>
      <c r="AK324" s="101">
        <v>0</v>
      </c>
      <c r="AL324" s="101">
        <v>0</v>
      </c>
      <c r="AM324" s="101">
        <v>0</v>
      </c>
      <c r="AN324" s="101">
        <v>0</v>
      </c>
      <c r="AO324" s="101">
        <v>0</v>
      </c>
      <c r="AP324" s="101">
        <v>0</v>
      </c>
      <c r="AQ324" s="101">
        <v>0</v>
      </c>
      <c r="AR324" s="102"/>
      <c r="AS324" s="101">
        <v>0</v>
      </c>
      <c r="AT324" s="101">
        <v>0</v>
      </c>
      <c r="AU324" s="101">
        <v>0</v>
      </c>
      <c r="AV324" s="101">
        <v>0</v>
      </c>
      <c r="AW324" s="101">
        <v>0</v>
      </c>
      <c r="AX324" s="101">
        <v>0</v>
      </c>
      <c r="AY324" s="101">
        <v>0</v>
      </c>
      <c r="AZ324" s="101">
        <v>0</v>
      </c>
      <c r="BA324" s="101">
        <v>0</v>
      </c>
      <c r="BB324" s="101">
        <v>0</v>
      </c>
      <c r="BC324" s="101">
        <v>0</v>
      </c>
      <c r="BD324" s="101">
        <v>0</v>
      </c>
      <c r="BE324" s="101">
        <v>0</v>
      </c>
      <c r="BF324" s="102"/>
      <c r="BG324" s="101">
        <v>0</v>
      </c>
      <c r="BH324" s="101">
        <v>0</v>
      </c>
      <c r="BI324" s="101">
        <v>0</v>
      </c>
      <c r="BJ324" s="101">
        <v>0</v>
      </c>
      <c r="BK324" s="101">
        <v>0</v>
      </c>
      <c r="BL324" s="101">
        <v>0</v>
      </c>
      <c r="BM324" s="101">
        <v>0</v>
      </c>
      <c r="BN324" s="101">
        <v>0</v>
      </c>
      <c r="BO324" s="101">
        <v>0</v>
      </c>
      <c r="BP324" s="101">
        <v>0</v>
      </c>
      <c r="BQ324" s="101">
        <v>0</v>
      </c>
      <c r="BR324" s="101">
        <v>0</v>
      </c>
      <c r="BS324" s="101">
        <v>0</v>
      </c>
      <c r="BT324" s="102"/>
      <c r="BU324" s="101">
        <v>0</v>
      </c>
      <c r="BV324" s="101">
        <v>0</v>
      </c>
      <c r="BW324" s="101">
        <v>0</v>
      </c>
      <c r="BX324" s="101">
        <v>0</v>
      </c>
      <c r="BY324" s="101">
        <v>0</v>
      </c>
      <c r="BZ324" s="101">
        <v>0</v>
      </c>
      <c r="CA324" s="101">
        <v>0</v>
      </c>
      <c r="CB324" s="101">
        <v>0</v>
      </c>
      <c r="CC324" s="101">
        <v>0</v>
      </c>
      <c r="CD324" s="101">
        <v>0</v>
      </c>
      <c r="CE324" s="101">
        <v>0</v>
      </c>
      <c r="CF324" s="101">
        <v>0</v>
      </c>
      <c r="CG324" s="101">
        <v>0</v>
      </c>
      <c r="CH324" s="102"/>
    </row>
    <row r="325" spans="1:86" ht="12" hidden="1" customHeight="1" outlineLevel="1" x14ac:dyDescent="0.3">
      <c r="A325" s="103">
        <v>342</v>
      </c>
      <c r="B325" s="6" t="s">
        <v>389</v>
      </c>
      <c r="C325" s="101">
        <v>0</v>
      </c>
      <c r="D325" s="101">
        <v>0</v>
      </c>
      <c r="E325" s="101">
        <v>4998</v>
      </c>
      <c r="F325" s="101">
        <v>2410.8000000000002</v>
      </c>
      <c r="G325" s="101">
        <v>0</v>
      </c>
      <c r="H325" s="101">
        <v>0</v>
      </c>
      <c r="I325" s="101">
        <v>0</v>
      </c>
      <c r="J325" s="101">
        <v>0</v>
      </c>
      <c r="K325" s="101">
        <v>0</v>
      </c>
      <c r="L325" s="101">
        <v>0</v>
      </c>
      <c r="M325" s="101">
        <v>0</v>
      </c>
      <c r="N325" s="101">
        <v>9.0949470177292804E-13</v>
      </c>
      <c r="O325" s="101">
        <v>7408.8</v>
      </c>
      <c r="P325" s="102"/>
      <c r="Q325" s="101">
        <v>0</v>
      </c>
      <c r="R325" s="101">
        <v>0</v>
      </c>
      <c r="S325" s="101">
        <v>12078</v>
      </c>
      <c r="T325" s="101">
        <v>12078</v>
      </c>
      <c r="U325" s="101">
        <v>12078</v>
      </c>
      <c r="V325" s="101">
        <v>12078</v>
      </c>
      <c r="W325" s="101">
        <v>12078</v>
      </c>
      <c r="X325" s="101">
        <v>12078</v>
      </c>
      <c r="Y325" s="101">
        <v>12078</v>
      </c>
      <c r="Z325" s="101">
        <v>12078</v>
      </c>
      <c r="AA325" s="101">
        <v>12078</v>
      </c>
      <c r="AB325" s="101">
        <v>12078</v>
      </c>
      <c r="AC325" s="101">
        <v>120780</v>
      </c>
      <c r="AD325" s="102"/>
      <c r="AE325" s="101">
        <v>0</v>
      </c>
      <c r="AF325" s="101">
        <v>0</v>
      </c>
      <c r="AG325" s="101">
        <v>12078</v>
      </c>
      <c r="AH325" s="101">
        <v>12078</v>
      </c>
      <c r="AI325" s="101">
        <v>12078</v>
      </c>
      <c r="AJ325" s="101">
        <v>12078</v>
      </c>
      <c r="AK325" s="101">
        <v>12078</v>
      </c>
      <c r="AL325" s="101">
        <v>12078</v>
      </c>
      <c r="AM325" s="101">
        <v>12078</v>
      </c>
      <c r="AN325" s="101">
        <v>12078</v>
      </c>
      <c r="AO325" s="101">
        <v>12078</v>
      </c>
      <c r="AP325" s="101">
        <v>12078</v>
      </c>
      <c r="AQ325" s="101">
        <v>120780</v>
      </c>
      <c r="AR325" s="102"/>
      <c r="AS325" s="101">
        <v>0</v>
      </c>
      <c r="AT325" s="101">
        <v>0</v>
      </c>
      <c r="AU325" s="101">
        <v>12078</v>
      </c>
      <c r="AV325" s="101">
        <v>12078</v>
      </c>
      <c r="AW325" s="101">
        <v>12078</v>
      </c>
      <c r="AX325" s="101">
        <v>12078</v>
      </c>
      <c r="AY325" s="101">
        <v>12078</v>
      </c>
      <c r="AZ325" s="101">
        <v>12078</v>
      </c>
      <c r="BA325" s="101">
        <v>12078</v>
      </c>
      <c r="BB325" s="101">
        <v>12078</v>
      </c>
      <c r="BC325" s="101">
        <v>12078</v>
      </c>
      <c r="BD325" s="101">
        <v>12078</v>
      </c>
      <c r="BE325" s="101">
        <v>120780</v>
      </c>
      <c r="BF325" s="102"/>
      <c r="BG325" s="101">
        <v>0</v>
      </c>
      <c r="BH325" s="101">
        <v>0</v>
      </c>
      <c r="BI325" s="101">
        <v>12078</v>
      </c>
      <c r="BJ325" s="101">
        <v>12078</v>
      </c>
      <c r="BK325" s="101">
        <v>12078</v>
      </c>
      <c r="BL325" s="101">
        <v>12078</v>
      </c>
      <c r="BM325" s="101">
        <v>12078</v>
      </c>
      <c r="BN325" s="101">
        <v>12078</v>
      </c>
      <c r="BO325" s="101">
        <v>12078</v>
      </c>
      <c r="BP325" s="101">
        <v>12078</v>
      </c>
      <c r="BQ325" s="101">
        <v>12078</v>
      </c>
      <c r="BR325" s="101">
        <v>12078</v>
      </c>
      <c r="BS325" s="101">
        <v>120780</v>
      </c>
      <c r="BT325" s="102"/>
      <c r="BU325" s="101">
        <v>0</v>
      </c>
      <c r="BV325" s="101">
        <v>0</v>
      </c>
      <c r="BW325" s="101">
        <v>12078</v>
      </c>
      <c r="BX325" s="101">
        <v>12078</v>
      </c>
      <c r="BY325" s="101">
        <v>12078</v>
      </c>
      <c r="BZ325" s="101">
        <v>12078</v>
      </c>
      <c r="CA325" s="101">
        <v>12078</v>
      </c>
      <c r="CB325" s="101">
        <v>12078</v>
      </c>
      <c r="CC325" s="101">
        <v>12078</v>
      </c>
      <c r="CD325" s="101">
        <v>12078</v>
      </c>
      <c r="CE325" s="101">
        <v>12078</v>
      </c>
      <c r="CF325" s="101">
        <v>12078</v>
      </c>
      <c r="CG325" s="101">
        <v>120780</v>
      </c>
      <c r="CH325" s="102"/>
    </row>
    <row r="326" spans="1:86" ht="12" hidden="1" customHeight="1" outlineLevel="1" x14ac:dyDescent="0.3">
      <c r="A326" s="103">
        <v>343</v>
      </c>
      <c r="B326" s="6" t="s">
        <v>391</v>
      </c>
      <c r="C326" s="101">
        <v>0</v>
      </c>
      <c r="D326" s="101">
        <v>0</v>
      </c>
      <c r="E326" s="101">
        <v>7649.56</v>
      </c>
      <c r="F326" s="101">
        <v>3996.08</v>
      </c>
      <c r="G326" s="101">
        <v>0</v>
      </c>
      <c r="H326" s="101">
        <v>0</v>
      </c>
      <c r="I326" s="101">
        <v>0</v>
      </c>
      <c r="J326" s="101">
        <v>0</v>
      </c>
      <c r="K326" s="101">
        <v>0</v>
      </c>
      <c r="L326" s="101">
        <v>0</v>
      </c>
      <c r="M326" s="101">
        <v>0</v>
      </c>
      <c r="N326" s="101">
        <v>0</v>
      </c>
      <c r="O326" s="101">
        <v>11645.64</v>
      </c>
      <c r="P326" s="102"/>
      <c r="Q326" s="101">
        <v>0</v>
      </c>
      <c r="R326" s="101">
        <v>0</v>
      </c>
      <c r="S326" s="101">
        <v>19047.8859428572</v>
      </c>
      <c r="T326" s="101">
        <v>19047.8859428572</v>
      </c>
      <c r="U326" s="101">
        <v>19047.8859428572</v>
      </c>
      <c r="V326" s="101">
        <v>19047.8859428572</v>
      </c>
      <c r="W326" s="101">
        <v>19047.8859428572</v>
      </c>
      <c r="X326" s="101">
        <v>19047.8859428572</v>
      </c>
      <c r="Y326" s="101">
        <v>19047.8859428572</v>
      </c>
      <c r="Z326" s="101">
        <v>19047.8859428572</v>
      </c>
      <c r="AA326" s="101">
        <v>19047.8859428572</v>
      </c>
      <c r="AB326" s="101">
        <v>19047.8859428572</v>
      </c>
      <c r="AC326" s="101">
        <v>190478.859428572</v>
      </c>
      <c r="AD326" s="102"/>
      <c r="AE326" s="101">
        <v>0</v>
      </c>
      <c r="AF326" s="101">
        <v>0</v>
      </c>
      <c r="AG326" s="101">
        <v>19047.8859428572</v>
      </c>
      <c r="AH326" s="101">
        <v>19047.8859428572</v>
      </c>
      <c r="AI326" s="101">
        <v>19047.8859428572</v>
      </c>
      <c r="AJ326" s="101">
        <v>19047.8859428572</v>
      </c>
      <c r="AK326" s="101">
        <v>19047.8859428572</v>
      </c>
      <c r="AL326" s="101">
        <v>19047.8859428572</v>
      </c>
      <c r="AM326" s="101">
        <v>19047.8859428572</v>
      </c>
      <c r="AN326" s="101">
        <v>19047.8859428572</v>
      </c>
      <c r="AO326" s="101">
        <v>19047.8859428572</v>
      </c>
      <c r="AP326" s="101">
        <v>19047.8859428572</v>
      </c>
      <c r="AQ326" s="101">
        <v>190478.859428572</v>
      </c>
      <c r="AR326" s="102"/>
      <c r="AS326" s="101">
        <v>0</v>
      </c>
      <c r="AT326" s="101">
        <v>0</v>
      </c>
      <c r="AU326" s="101">
        <v>19047.8859428572</v>
      </c>
      <c r="AV326" s="101">
        <v>19047.8859428572</v>
      </c>
      <c r="AW326" s="101">
        <v>19047.8859428572</v>
      </c>
      <c r="AX326" s="101">
        <v>19047.8859428572</v>
      </c>
      <c r="AY326" s="101">
        <v>19047.8859428572</v>
      </c>
      <c r="AZ326" s="101">
        <v>19047.8859428572</v>
      </c>
      <c r="BA326" s="101">
        <v>19047.8859428572</v>
      </c>
      <c r="BB326" s="101">
        <v>19047.8859428572</v>
      </c>
      <c r="BC326" s="101">
        <v>19047.8859428572</v>
      </c>
      <c r="BD326" s="101">
        <v>19047.8859428572</v>
      </c>
      <c r="BE326" s="101">
        <v>190478.859428572</v>
      </c>
      <c r="BF326" s="102"/>
      <c r="BG326" s="101">
        <v>0</v>
      </c>
      <c r="BH326" s="101">
        <v>0</v>
      </c>
      <c r="BI326" s="101">
        <v>19047.8859428572</v>
      </c>
      <c r="BJ326" s="101">
        <v>19047.8859428572</v>
      </c>
      <c r="BK326" s="101">
        <v>19047.8859428572</v>
      </c>
      <c r="BL326" s="101">
        <v>19047.8859428572</v>
      </c>
      <c r="BM326" s="101">
        <v>19047.8859428572</v>
      </c>
      <c r="BN326" s="101">
        <v>19047.8859428572</v>
      </c>
      <c r="BO326" s="101">
        <v>19047.8859428572</v>
      </c>
      <c r="BP326" s="101">
        <v>19047.8859428572</v>
      </c>
      <c r="BQ326" s="101">
        <v>19047.8859428572</v>
      </c>
      <c r="BR326" s="101">
        <v>19047.8859428572</v>
      </c>
      <c r="BS326" s="101">
        <v>190478.859428572</v>
      </c>
      <c r="BT326" s="102"/>
      <c r="BU326" s="101">
        <v>0</v>
      </c>
      <c r="BV326" s="101">
        <v>0</v>
      </c>
      <c r="BW326" s="101">
        <v>19047.8859428572</v>
      </c>
      <c r="BX326" s="101">
        <v>19047.8859428572</v>
      </c>
      <c r="BY326" s="101">
        <v>19047.8859428572</v>
      </c>
      <c r="BZ326" s="101">
        <v>19047.8859428572</v>
      </c>
      <c r="CA326" s="101">
        <v>19047.8859428572</v>
      </c>
      <c r="CB326" s="101">
        <v>19047.8859428572</v>
      </c>
      <c r="CC326" s="101">
        <v>19047.8859428572</v>
      </c>
      <c r="CD326" s="101">
        <v>19047.8859428572</v>
      </c>
      <c r="CE326" s="101">
        <v>19047.8859428572</v>
      </c>
      <c r="CF326" s="101">
        <v>19047.8859428572</v>
      </c>
      <c r="CG326" s="101">
        <v>190478.859428572</v>
      </c>
      <c r="CH326" s="102"/>
    </row>
    <row r="327" spans="1:86" ht="12" hidden="1" customHeight="1" outlineLevel="1" x14ac:dyDescent="0.3">
      <c r="A327" s="103">
        <v>344</v>
      </c>
      <c r="B327" s="6" t="s">
        <v>393</v>
      </c>
      <c r="C327" s="101">
        <v>0</v>
      </c>
      <c r="D327" s="101">
        <v>0</v>
      </c>
      <c r="E327" s="101">
        <v>0</v>
      </c>
      <c r="F327" s="101">
        <v>0</v>
      </c>
      <c r="G327" s="101">
        <v>0</v>
      </c>
      <c r="H327" s="101">
        <v>0</v>
      </c>
      <c r="I327" s="101">
        <v>0</v>
      </c>
      <c r="J327" s="101">
        <v>0</v>
      </c>
      <c r="K327" s="101">
        <v>0</v>
      </c>
      <c r="L327" s="101">
        <v>0</v>
      </c>
      <c r="M327" s="101">
        <v>0</v>
      </c>
      <c r="N327" s="101">
        <v>0</v>
      </c>
      <c r="O327" s="101">
        <v>0</v>
      </c>
      <c r="P327" s="102"/>
      <c r="Q327" s="101">
        <v>0</v>
      </c>
      <c r="R327" s="101">
        <v>0</v>
      </c>
      <c r="S327" s="101">
        <v>5742.1954285714301</v>
      </c>
      <c r="T327" s="101">
        <v>5742.1954285714301</v>
      </c>
      <c r="U327" s="101">
        <v>5742.1954285714301</v>
      </c>
      <c r="V327" s="101">
        <v>5742.1954285714301</v>
      </c>
      <c r="W327" s="101">
        <v>5742.1954285714301</v>
      </c>
      <c r="X327" s="101">
        <v>5742.1954285714301</v>
      </c>
      <c r="Y327" s="101">
        <v>5742.1954285714301</v>
      </c>
      <c r="Z327" s="101">
        <v>5742.1954285714301</v>
      </c>
      <c r="AA327" s="101">
        <v>5742.1954285714301</v>
      </c>
      <c r="AB327" s="101">
        <v>5742.1954285714301</v>
      </c>
      <c r="AC327" s="101">
        <v>57421.954285714302</v>
      </c>
      <c r="AD327" s="102"/>
      <c r="AE327" s="101">
        <v>0</v>
      </c>
      <c r="AF327" s="101">
        <v>0</v>
      </c>
      <c r="AG327" s="101">
        <v>5742.1954285714301</v>
      </c>
      <c r="AH327" s="101">
        <v>5742.1954285714301</v>
      </c>
      <c r="AI327" s="101">
        <v>5742.1954285714301</v>
      </c>
      <c r="AJ327" s="101">
        <v>5742.1954285714301</v>
      </c>
      <c r="AK327" s="101">
        <v>5742.1954285714301</v>
      </c>
      <c r="AL327" s="101">
        <v>5742.1954285714301</v>
      </c>
      <c r="AM327" s="101">
        <v>5742.1954285714301</v>
      </c>
      <c r="AN327" s="101">
        <v>5742.1954285714301</v>
      </c>
      <c r="AO327" s="101">
        <v>5742.1954285714301</v>
      </c>
      <c r="AP327" s="101">
        <v>5742.1954285714301</v>
      </c>
      <c r="AQ327" s="101">
        <v>57421.954285714302</v>
      </c>
      <c r="AR327" s="102"/>
      <c r="AS327" s="101">
        <v>0</v>
      </c>
      <c r="AT327" s="101">
        <v>0</v>
      </c>
      <c r="AU327" s="101">
        <v>5742.1954285714301</v>
      </c>
      <c r="AV327" s="101">
        <v>5742.1954285714301</v>
      </c>
      <c r="AW327" s="101">
        <v>5742.1954285714301</v>
      </c>
      <c r="AX327" s="101">
        <v>5742.1954285714301</v>
      </c>
      <c r="AY327" s="101">
        <v>5742.1954285714301</v>
      </c>
      <c r="AZ327" s="101">
        <v>5742.1954285714301</v>
      </c>
      <c r="BA327" s="101">
        <v>5742.1954285714301</v>
      </c>
      <c r="BB327" s="101">
        <v>5742.1954285714301</v>
      </c>
      <c r="BC327" s="101">
        <v>5742.1954285714301</v>
      </c>
      <c r="BD327" s="101">
        <v>5742.1954285714301</v>
      </c>
      <c r="BE327" s="101">
        <v>57421.954285714302</v>
      </c>
      <c r="BF327" s="102"/>
      <c r="BG327" s="101">
        <v>0</v>
      </c>
      <c r="BH327" s="101">
        <v>0</v>
      </c>
      <c r="BI327" s="101">
        <v>5742.1954285714301</v>
      </c>
      <c r="BJ327" s="101">
        <v>5742.1954285714301</v>
      </c>
      <c r="BK327" s="101">
        <v>5742.1954285714301</v>
      </c>
      <c r="BL327" s="101">
        <v>5742.1954285714301</v>
      </c>
      <c r="BM327" s="101">
        <v>5742.1954285714301</v>
      </c>
      <c r="BN327" s="101">
        <v>5742.1954285714301</v>
      </c>
      <c r="BO327" s="101">
        <v>5742.1954285714301</v>
      </c>
      <c r="BP327" s="101">
        <v>5742.1954285714301</v>
      </c>
      <c r="BQ327" s="101">
        <v>5742.1954285714301</v>
      </c>
      <c r="BR327" s="101">
        <v>5742.1954285714301</v>
      </c>
      <c r="BS327" s="101">
        <v>57421.954285714302</v>
      </c>
      <c r="BT327" s="102"/>
      <c r="BU327" s="101">
        <v>0</v>
      </c>
      <c r="BV327" s="101">
        <v>0</v>
      </c>
      <c r="BW327" s="101">
        <v>5742.1954285714301</v>
      </c>
      <c r="BX327" s="101">
        <v>5742.1954285714301</v>
      </c>
      <c r="BY327" s="101">
        <v>5742.1954285714301</v>
      </c>
      <c r="BZ327" s="101">
        <v>5742.1954285714301</v>
      </c>
      <c r="CA327" s="101">
        <v>5742.1954285714301</v>
      </c>
      <c r="CB327" s="101">
        <v>5742.1954285714301</v>
      </c>
      <c r="CC327" s="101">
        <v>5742.1954285714301</v>
      </c>
      <c r="CD327" s="101">
        <v>5742.1954285714301</v>
      </c>
      <c r="CE327" s="101">
        <v>5742.1954285714301</v>
      </c>
      <c r="CF327" s="101">
        <v>5742.1954285714301</v>
      </c>
      <c r="CG327" s="101">
        <v>57421.954285714302</v>
      </c>
      <c r="CH327" s="102"/>
    </row>
    <row r="328" spans="1:86" ht="12" hidden="1" customHeight="1" outlineLevel="1" x14ac:dyDescent="0.3">
      <c r="A328" s="103">
        <v>345</v>
      </c>
      <c r="B328" s="6" t="s">
        <v>395</v>
      </c>
      <c r="C328" s="101">
        <v>0</v>
      </c>
      <c r="D328" s="101">
        <v>0</v>
      </c>
      <c r="E328" s="101">
        <v>0</v>
      </c>
      <c r="F328" s="101">
        <v>0</v>
      </c>
      <c r="G328" s="101">
        <v>0</v>
      </c>
      <c r="H328" s="101">
        <v>0</v>
      </c>
      <c r="I328" s="101">
        <v>0</v>
      </c>
      <c r="J328" s="101">
        <v>0</v>
      </c>
      <c r="K328" s="101">
        <v>0</v>
      </c>
      <c r="L328" s="101">
        <v>0</v>
      </c>
      <c r="M328" s="101">
        <v>0</v>
      </c>
      <c r="N328" s="101">
        <v>0</v>
      </c>
      <c r="O328" s="101">
        <v>0</v>
      </c>
      <c r="P328" s="102"/>
      <c r="Q328" s="101">
        <v>0</v>
      </c>
      <c r="R328" s="101">
        <v>0</v>
      </c>
      <c r="S328" s="101">
        <v>0</v>
      </c>
      <c r="T328" s="101">
        <v>0</v>
      </c>
      <c r="U328" s="101">
        <v>0</v>
      </c>
      <c r="V328" s="101">
        <v>0</v>
      </c>
      <c r="W328" s="101">
        <v>0</v>
      </c>
      <c r="X328" s="101">
        <v>0</v>
      </c>
      <c r="Y328" s="101">
        <v>0</v>
      </c>
      <c r="Z328" s="101">
        <v>0</v>
      </c>
      <c r="AA328" s="101">
        <v>0</v>
      </c>
      <c r="AB328" s="101">
        <v>0</v>
      </c>
      <c r="AC328" s="101">
        <v>0</v>
      </c>
      <c r="AD328" s="102"/>
      <c r="AE328" s="101">
        <v>0</v>
      </c>
      <c r="AF328" s="101">
        <v>0</v>
      </c>
      <c r="AG328" s="101">
        <v>0</v>
      </c>
      <c r="AH328" s="101">
        <v>0</v>
      </c>
      <c r="AI328" s="101">
        <v>0</v>
      </c>
      <c r="AJ328" s="101">
        <v>0</v>
      </c>
      <c r="AK328" s="101">
        <v>0</v>
      </c>
      <c r="AL328" s="101">
        <v>0</v>
      </c>
      <c r="AM328" s="101">
        <v>0</v>
      </c>
      <c r="AN328" s="101">
        <v>0</v>
      </c>
      <c r="AO328" s="101">
        <v>0</v>
      </c>
      <c r="AP328" s="101">
        <v>0</v>
      </c>
      <c r="AQ328" s="101">
        <v>0</v>
      </c>
      <c r="AR328" s="102"/>
      <c r="AS328" s="101">
        <v>0</v>
      </c>
      <c r="AT328" s="101">
        <v>0</v>
      </c>
      <c r="AU328" s="101">
        <v>0</v>
      </c>
      <c r="AV328" s="101">
        <v>0</v>
      </c>
      <c r="AW328" s="101">
        <v>0</v>
      </c>
      <c r="AX328" s="101">
        <v>0</v>
      </c>
      <c r="AY328" s="101">
        <v>0</v>
      </c>
      <c r="AZ328" s="101">
        <v>0</v>
      </c>
      <c r="BA328" s="101">
        <v>0</v>
      </c>
      <c r="BB328" s="101">
        <v>0</v>
      </c>
      <c r="BC328" s="101">
        <v>0</v>
      </c>
      <c r="BD328" s="101">
        <v>0</v>
      </c>
      <c r="BE328" s="101">
        <v>0</v>
      </c>
      <c r="BF328" s="102"/>
      <c r="BG328" s="101">
        <v>0</v>
      </c>
      <c r="BH328" s="101">
        <v>0</v>
      </c>
      <c r="BI328" s="101">
        <v>0</v>
      </c>
      <c r="BJ328" s="101">
        <v>0</v>
      </c>
      <c r="BK328" s="101">
        <v>0</v>
      </c>
      <c r="BL328" s="101">
        <v>0</v>
      </c>
      <c r="BM328" s="101">
        <v>0</v>
      </c>
      <c r="BN328" s="101">
        <v>0</v>
      </c>
      <c r="BO328" s="101">
        <v>0</v>
      </c>
      <c r="BP328" s="101">
        <v>0</v>
      </c>
      <c r="BQ328" s="101">
        <v>0</v>
      </c>
      <c r="BR328" s="101">
        <v>0</v>
      </c>
      <c r="BS328" s="101">
        <v>0</v>
      </c>
      <c r="BT328" s="102"/>
      <c r="BU328" s="101">
        <v>0</v>
      </c>
      <c r="BV328" s="101">
        <v>0</v>
      </c>
      <c r="BW328" s="101">
        <v>0</v>
      </c>
      <c r="BX328" s="101">
        <v>0</v>
      </c>
      <c r="BY328" s="101">
        <v>0</v>
      </c>
      <c r="BZ328" s="101">
        <v>0</v>
      </c>
      <c r="CA328" s="101">
        <v>0</v>
      </c>
      <c r="CB328" s="101">
        <v>0</v>
      </c>
      <c r="CC328" s="101">
        <v>0</v>
      </c>
      <c r="CD328" s="101">
        <v>0</v>
      </c>
      <c r="CE328" s="101">
        <v>0</v>
      </c>
      <c r="CF328" s="101">
        <v>0</v>
      </c>
      <c r="CG328" s="101">
        <v>0</v>
      </c>
      <c r="CH328" s="102"/>
    </row>
    <row r="329" spans="1:86" ht="12" hidden="1" customHeight="1" outlineLevel="1" x14ac:dyDescent="0.3">
      <c r="A329" s="103">
        <v>348</v>
      </c>
      <c r="B329" s="6" t="s">
        <v>396</v>
      </c>
      <c r="C329" s="101">
        <v>274.61</v>
      </c>
      <c r="D329" s="101">
        <v>89.549999999999898</v>
      </c>
      <c r="E329" s="101">
        <v>72.59</v>
      </c>
      <c r="F329" s="101">
        <v>59.36</v>
      </c>
      <c r="G329" s="101">
        <v>120.219999999999</v>
      </c>
      <c r="H329" s="101">
        <v>69.95</v>
      </c>
      <c r="I329" s="101">
        <v>0</v>
      </c>
      <c r="J329" s="101">
        <v>56.8</v>
      </c>
      <c r="K329" s="101">
        <v>79.5</v>
      </c>
      <c r="L329" s="101">
        <v>91.24</v>
      </c>
      <c r="M329" s="101">
        <v>17.72</v>
      </c>
      <c r="N329" s="101">
        <v>163.21324675325101</v>
      </c>
      <c r="O329" s="101">
        <v>1094.7532467532501</v>
      </c>
      <c r="P329" s="102"/>
      <c r="Q329" s="101">
        <v>88.114285714285799</v>
      </c>
      <c r="R329" s="101">
        <v>88.114285714285799</v>
      </c>
      <c r="S329" s="101">
        <v>88.114285714285799</v>
      </c>
      <c r="T329" s="101">
        <v>88.114285714285799</v>
      </c>
      <c r="U329" s="101">
        <v>88.114285714285799</v>
      </c>
      <c r="V329" s="101">
        <v>88.114285714285799</v>
      </c>
      <c r="W329" s="101">
        <v>88.114285714285799</v>
      </c>
      <c r="X329" s="101">
        <v>88.114285714285799</v>
      </c>
      <c r="Y329" s="101">
        <v>88.114285714285799</v>
      </c>
      <c r="Z329" s="101">
        <v>88.114285714285799</v>
      </c>
      <c r="AA329" s="101">
        <v>88.114285714285799</v>
      </c>
      <c r="AB329" s="101">
        <v>88.114285714285799</v>
      </c>
      <c r="AC329" s="101">
        <v>1057.37142857143</v>
      </c>
      <c r="AD329" s="102"/>
      <c r="AE329" s="101">
        <v>88.114285714285799</v>
      </c>
      <c r="AF329" s="101">
        <v>88.114285714285799</v>
      </c>
      <c r="AG329" s="101">
        <v>88.114285714285799</v>
      </c>
      <c r="AH329" s="101">
        <v>88.114285714285799</v>
      </c>
      <c r="AI329" s="101">
        <v>88.114285714285799</v>
      </c>
      <c r="AJ329" s="101">
        <v>88.114285714285799</v>
      </c>
      <c r="AK329" s="101">
        <v>88.114285714285799</v>
      </c>
      <c r="AL329" s="101">
        <v>88.114285714285799</v>
      </c>
      <c r="AM329" s="101">
        <v>88.114285714285799</v>
      </c>
      <c r="AN329" s="101">
        <v>88.114285714285799</v>
      </c>
      <c r="AO329" s="101">
        <v>88.114285714285799</v>
      </c>
      <c r="AP329" s="101">
        <v>88.114285714285799</v>
      </c>
      <c r="AQ329" s="101">
        <v>1057.37142857143</v>
      </c>
      <c r="AR329" s="102"/>
      <c r="AS329" s="101">
        <v>88.114285714285799</v>
      </c>
      <c r="AT329" s="101">
        <v>88.114285714285799</v>
      </c>
      <c r="AU329" s="101">
        <v>88.114285714285799</v>
      </c>
      <c r="AV329" s="101">
        <v>88.114285714285799</v>
      </c>
      <c r="AW329" s="101">
        <v>88.114285714285799</v>
      </c>
      <c r="AX329" s="101">
        <v>88.114285714285799</v>
      </c>
      <c r="AY329" s="101">
        <v>88.114285714285799</v>
      </c>
      <c r="AZ329" s="101">
        <v>88.114285714285799</v>
      </c>
      <c r="BA329" s="101">
        <v>88.114285714285799</v>
      </c>
      <c r="BB329" s="101">
        <v>88.114285714285799</v>
      </c>
      <c r="BC329" s="101">
        <v>88.114285714285799</v>
      </c>
      <c r="BD329" s="101">
        <v>88.114285714285799</v>
      </c>
      <c r="BE329" s="101">
        <v>1057.37142857143</v>
      </c>
      <c r="BF329" s="102"/>
      <c r="BG329" s="101">
        <v>88.114285714285799</v>
      </c>
      <c r="BH329" s="101">
        <v>88.114285714285799</v>
      </c>
      <c r="BI329" s="101">
        <v>88.114285714285799</v>
      </c>
      <c r="BJ329" s="101">
        <v>88.114285714285799</v>
      </c>
      <c r="BK329" s="101">
        <v>88.114285714285799</v>
      </c>
      <c r="BL329" s="101">
        <v>88.114285714285799</v>
      </c>
      <c r="BM329" s="101">
        <v>88.114285714285799</v>
      </c>
      <c r="BN329" s="101">
        <v>88.114285714285799</v>
      </c>
      <c r="BO329" s="101">
        <v>88.114285714285799</v>
      </c>
      <c r="BP329" s="101">
        <v>88.114285714285799</v>
      </c>
      <c r="BQ329" s="101">
        <v>88.114285714285799</v>
      </c>
      <c r="BR329" s="101">
        <v>88.114285714285799</v>
      </c>
      <c r="BS329" s="101">
        <v>1057.37142857143</v>
      </c>
      <c r="BT329" s="102"/>
      <c r="BU329" s="101">
        <v>88.114285714285799</v>
      </c>
      <c r="BV329" s="101">
        <v>88.114285714285799</v>
      </c>
      <c r="BW329" s="101">
        <v>88.114285714285799</v>
      </c>
      <c r="BX329" s="101">
        <v>88.114285714285799</v>
      </c>
      <c r="BY329" s="101">
        <v>88.114285714285799</v>
      </c>
      <c r="BZ329" s="101">
        <v>88.114285714285799</v>
      </c>
      <c r="CA329" s="101">
        <v>88.114285714285799</v>
      </c>
      <c r="CB329" s="101">
        <v>88.114285714285799</v>
      </c>
      <c r="CC329" s="101">
        <v>88.114285714285799</v>
      </c>
      <c r="CD329" s="101">
        <v>88.114285714285799</v>
      </c>
      <c r="CE329" s="101">
        <v>88.114285714285799</v>
      </c>
      <c r="CF329" s="101">
        <v>88.114285714285799</v>
      </c>
      <c r="CG329" s="101">
        <v>1057.37142857143</v>
      </c>
      <c r="CH329" s="102"/>
    </row>
    <row r="330" spans="1:86" ht="12" hidden="1" customHeight="1" outlineLevel="1" x14ac:dyDescent="0.3">
      <c r="A330" s="103">
        <v>349</v>
      </c>
      <c r="B330" s="6" t="s">
        <v>398</v>
      </c>
      <c r="C330" s="101">
        <v>0</v>
      </c>
      <c r="D330" s="101">
        <v>0</v>
      </c>
      <c r="E330" s="101">
        <v>0</v>
      </c>
      <c r="F330" s="101">
        <v>0</v>
      </c>
      <c r="G330" s="101">
        <v>0</v>
      </c>
      <c r="H330" s="101">
        <v>0</v>
      </c>
      <c r="I330" s="101">
        <v>0</v>
      </c>
      <c r="J330" s="101">
        <v>0</v>
      </c>
      <c r="K330" s="101">
        <v>0</v>
      </c>
      <c r="L330" s="101">
        <v>0</v>
      </c>
      <c r="M330" s="101">
        <v>0</v>
      </c>
      <c r="N330" s="101">
        <v>0</v>
      </c>
      <c r="O330" s="101">
        <v>0</v>
      </c>
      <c r="P330" s="102"/>
      <c r="Q330" s="101">
        <v>0</v>
      </c>
      <c r="R330" s="101">
        <v>0</v>
      </c>
      <c r="S330" s="101">
        <v>0</v>
      </c>
      <c r="T330" s="101">
        <v>0</v>
      </c>
      <c r="U330" s="101">
        <v>0</v>
      </c>
      <c r="V330" s="101">
        <v>0</v>
      </c>
      <c r="W330" s="101">
        <v>0</v>
      </c>
      <c r="X330" s="101">
        <v>0</v>
      </c>
      <c r="Y330" s="101">
        <v>0</v>
      </c>
      <c r="Z330" s="101">
        <v>0</v>
      </c>
      <c r="AA330" s="101">
        <v>0</v>
      </c>
      <c r="AB330" s="101">
        <v>0</v>
      </c>
      <c r="AC330" s="101">
        <v>0</v>
      </c>
      <c r="AD330" s="102"/>
      <c r="AE330" s="101">
        <v>0</v>
      </c>
      <c r="AF330" s="101">
        <v>0</v>
      </c>
      <c r="AG330" s="101">
        <v>0</v>
      </c>
      <c r="AH330" s="101">
        <v>0</v>
      </c>
      <c r="AI330" s="101">
        <v>0</v>
      </c>
      <c r="AJ330" s="101">
        <v>0</v>
      </c>
      <c r="AK330" s="101">
        <v>0</v>
      </c>
      <c r="AL330" s="101">
        <v>0</v>
      </c>
      <c r="AM330" s="101">
        <v>0</v>
      </c>
      <c r="AN330" s="101">
        <v>0</v>
      </c>
      <c r="AO330" s="101">
        <v>0</v>
      </c>
      <c r="AP330" s="101">
        <v>0</v>
      </c>
      <c r="AQ330" s="101">
        <v>0</v>
      </c>
      <c r="AR330" s="102"/>
      <c r="AS330" s="101">
        <v>0</v>
      </c>
      <c r="AT330" s="101">
        <v>0</v>
      </c>
      <c r="AU330" s="101">
        <v>0</v>
      </c>
      <c r="AV330" s="101">
        <v>0</v>
      </c>
      <c r="AW330" s="101">
        <v>0</v>
      </c>
      <c r="AX330" s="101">
        <v>0</v>
      </c>
      <c r="AY330" s="101">
        <v>0</v>
      </c>
      <c r="AZ330" s="101">
        <v>0</v>
      </c>
      <c r="BA330" s="101">
        <v>0</v>
      </c>
      <c r="BB330" s="101">
        <v>0</v>
      </c>
      <c r="BC330" s="101">
        <v>0</v>
      </c>
      <c r="BD330" s="101">
        <v>0</v>
      </c>
      <c r="BE330" s="101">
        <v>0</v>
      </c>
      <c r="BF330" s="102"/>
      <c r="BG330" s="101">
        <v>0</v>
      </c>
      <c r="BH330" s="101">
        <v>0</v>
      </c>
      <c r="BI330" s="101">
        <v>0</v>
      </c>
      <c r="BJ330" s="101">
        <v>0</v>
      </c>
      <c r="BK330" s="101">
        <v>0</v>
      </c>
      <c r="BL330" s="101">
        <v>0</v>
      </c>
      <c r="BM330" s="101">
        <v>0</v>
      </c>
      <c r="BN330" s="101">
        <v>0</v>
      </c>
      <c r="BO330" s="101">
        <v>0</v>
      </c>
      <c r="BP330" s="101">
        <v>0</v>
      </c>
      <c r="BQ330" s="101">
        <v>0</v>
      </c>
      <c r="BR330" s="101">
        <v>0</v>
      </c>
      <c r="BS330" s="101">
        <v>0</v>
      </c>
      <c r="BT330" s="102"/>
      <c r="BU330" s="101">
        <v>0</v>
      </c>
      <c r="BV330" s="101">
        <v>0</v>
      </c>
      <c r="BW330" s="101">
        <v>0</v>
      </c>
      <c r="BX330" s="101">
        <v>0</v>
      </c>
      <c r="BY330" s="101">
        <v>0</v>
      </c>
      <c r="BZ330" s="101">
        <v>0</v>
      </c>
      <c r="CA330" s="101">
        <v>0</v>
      </c>
      <c r="CB330" s="101">
        <v>0</v>
      </c>
      <c r="CC330" s="101">
        <v>0</v>
      </c>
      <c r="CD330" s="101">
        <v>0</v>
      </c>
      <c r="CE330" s="101">
        <v>0</v>
      </c>
      <c r="CF330" s="101">
        <v>0</v>
      </c>
      <c r="CG330" s="101">
        <v>0</v>
      </c>
      <c r="CH330" s="102"/>
    </row>
    <row r="331" spans="1:86" ht="12" hidden="1" customHeight="1" outlineLevel="1" x14ac:dyDescent="0.3">
      <c r="A331" s="103">
        <v>351</v>
      </c>
      <c r="B331" s="6" t="s">
        <v>399</v>
      </c>
      <c r="C331" s="101">
        <v>0</v>
      </c>
      <c r="D331" s="101">
        <v>0</v>
      </c>
      <c r="E331" s="101">
        <v>0</v>
      </c>
      <c r="F331" s="101">
        <v>0</v>
      </c>
      <c r="G331" s="101">
        <v>0</v>
      </c>
      <c r="H331" s="101">
        <v>0</v>
      </c>
      <c r="I331" s="101">
        <v>0</v>
      </c>
      <c r="J331" s="101">
        <v>0</v>
      </c>
      <c r="K331" s="101">
        <v>0</v>
      </c>
      <c r="L331" s="101">
        <v>0</v>
      </c>
      <c r="M331" s="101">
        <v>0</v>
      </c>
      <c r="N331" s="101">
        <v>0</v>
      </c>
      <c r="O331" s="101">
        <v>0</v>
      </c>
      <c r="P331" s="102"/>
      <c r="Q331" s="101">
        <v>0</v>
      </c>
      <c r="R331" s="101">
        <v>0</v>
      </c>
      <c r="S331" s="101">
        <v>0</v>
      </c>
      <c r="T331" s="101">
        <v>0</v>
      </c>
      <c r="U331" s="101">
        <v>0</v>
      </c>
      <c r="V331" s="101">
        <v>0</v>
      </c>
      <c r="W331" s="101">
        <v>0</v>
      </c>
      <c r="X331" s="101">
        <v>0</v>
      </c>
      <c r="Y331" s="101">
        <v>0</v>
      </c>
      <c r="Z331" s="101">
        <v>0</v>
      </c>
      <c r="AA331" s="101">
        <v>0</v>
      </c>
      <c r="AB331" s="101">
        <v>0</v>
      </c>
      <c r="AC331" s="101">
        <v>0</v>
      </c>
      <c r="AD331" s="102"/>
      <c r="AE331" s="101">
        <v>0</v>
      </c>
      <c r="AF331" s="101">
        <v>0</v>
      </c>
      <c r="AG331" s="101">
        <v>0</v>
      </c>
      <c r="AH331" s="101">
        <v>0</v>
      </c>
      <c r="AI331" s="101">
        <v>0</v>
      </c>
      <c r="AJ331" s="101">
        <v>0</v>
      </c>
      <c r="AK331" s="101">
        <v>0</v>
      </c>
      <c r="AL331" s="101">
        <v>0</v>
      </c>
      <c r="AM331" s="101">
        <v>0</v>
      </c>
      <c r="AN331" s="101">
        <v>0</v>
      </c>
      <c r="AO331" s="101">
        <v>0</v>
      </c>
      <c r="AP331" s="101">
        <v>0</v>
      </c>
      <c r="AQ331" s="101">
        <v>0</v>
      </c>
      <c r="AR331" s="102"/>
      <c r="AS331" s="101">
        <v>0</v>
      </c>
      <c r="AT331" s="101">
        <v>0</v>
      </c>
      <c r="AU331" s="101">
        <v>0</v>
      </c>
      <c r="AV331" s="101">
        <v>0</v>
      </c>
      <c r="AW331" s="101">
        <v>0</v>
      </c>
      <c r="AX331" s="101">
        <v>0</v>
      </c>
      <c r="AY331" s="101">
        <v>0</v>
      </c>
      <c r="AZ331" s="101">
        <v>0</v>
      </c>
      <c r="BA331" s="101">
        <v>0</v>
      </c>
      <c r="BB331" s="101">
        <v>0</v>
      </c>
      <c r="BC331" s="101">
        <v>0</v>
      </c>
      <c r="BD331" s="101">
        <v>0</v>
      </c>
      <c r="BE331" s="101">
        <v>0</v>
      </c>
      <c r="BF331" s="102"/>
      <c r="BG331" s="101">
        <v>0</v>
      </c>
      <c r="BH331" s="101">
        <v>0</v>
      </c>
      <c r="BI331" s="101">
        <v>0</v>
      </c>
      <c r="BJ331" s="101">
        <v>0</v>
      </c>
      <c r="BK331" s="101">
        <v>0</v>
      </c>
      <c r="BL331" s="101">
        <v>0</v>
      </c>
      <c r="BM331" s="101">
        <v>0</v>
      </c>
      <c r="BN331" s="101">
        <v>0</v>
      </c>
      <c r="BO331" s="101">
        <v>0</v>
      </c>
      <c r="BP331" s="101">
        <v>0</v>
      </c>
      <c r="BQ331" s="101">
        <v>0</v>
      </c>
      <c r="BR331" s="101">
        <v>0</v>
      </c>
      <c r="BS331" s="101">
        <v>0</v>
      </c>
      <c r="BT331" s="102"/>
      <c r="BU331" s="101">
        <v>0</v>
      </c>
      <c r="BV331" s="101">
        <v>0</v>
      </c>
      <c r="BW331" s="101">
        <v>0</v>
      </c>
      <c r="BX331" s="101">
        <v>0</v>
      </c>
      <c r="BY331" s="101">
        <v>0</v>
      </c>
      <c r="BZ331" s="101">
        <v>0</v>
      </c>
      <c r="CA331" s="101">
        <v>0</v>
      </c>
      <c r="CB331" s="101">
        <v>0</v>
      </c>
      <c r="CC331" s="101">
        <v>0</v>
      </c>
      <c r="CD331" s="101">
        <v>0</v>
      </c>
      <c r="CE331" s="101">
        <v>0</v>
      </c>
      <c r="CF331" s="101">
        <v>0</v>
      </c>
      <c r="CG331" s="101">
        <v>0</v>
      </c>
      <c r="CH331" s="102"/>
    </row>
    <row r="332" spans="1:86" ht="12" hidden="1" customHeight="1" outlineLevel="1" x14ac:dyDescent="0.3">
      <c r="A332" s="103">
        <v>351.1</v>
      </c>
      <c r="B332" s="6" t="s">
        <v>400</v>
      </c>
      <c r="C332" s="101">
        <v>0</v>
      </c>
      <c r="D332" s="101">
        <v>0</v>
      </c>
      <c r="E332" s="101">
        <v>0</v>
      </c>
      <c r="F332" s="101">
        <v>0</v>
      </c>
      <c r="G332" s="101">
        <v>0</v>
      </c>
      <c r="H332" s="101">
        <v>0</v>
      </c>
      <c r="I332" s="101">
        <v>0</v>
      </c>
      <c r="J332" s="101">
        <v>0</v>
      </c>
      <c r="K332" s="101">
        <v>0</v>
      </c>
      <c r="L332" s="101">
        <v>0</v>
      </c>
      <c r="M332" s="101">
        <v>0</v>
      </c>
      <c r="N332" s="101">
        <v>0</v>
      </c>
      <c r="O332" s="101">
        <v>0</v>
      </c>
      <c r="P332" s="102"/>
      <c r="Q332" s="101">
        <v>0</v>
      </c>
      <c r="R332" s="101">
        <v>0</v>
      </c>
      <c r="S332" s="101">
        <v>0</v>
      </c>
      <c r="T332" s="101">
        <v>0</v>
      </c>
      <c r="U332" s="101">
        <v>0</v>
      </c>
      <c r="V332" s="101">
        <v>0</v>
      </c>
      <c r="W332" s="101">
        <v>0</v>
      </c>
      <c r="X332" s="101">
        <v>0</v>
      </c>
      <c r="Y332" s="101">
        <v>0</v>
      </c>
      <c r="Z332" s="101">
        <v>0</v>
      </c>
      <c r="AA332" s="101">
        <v>0</v>
      </c>
      <c r="AB332" s="101">
        <v>0</v>
      </c>
      <c r="AC332" s="101">
        <v>0</v>
      </c>
      <c r="AD332" s="102"/>
      <c r="AE332" s="101">
        <v>0</v>
      </c>
      <c r="AF332" s="101">
        <v>0</v>
      </c>
      <c r="AG332" s="101">
        <v>0</v>
      </c>
      <c r="AH332" s="101">
        <v>0</v>
      </c>
      <c r="AI332" s="101">
        <v>0</v>
      </c>
      <c r="AJ332" s="101">
        <v>0</v>
      </c>
      <c r="AK332" s="101">
        <v>0</v>
      </c>
      <c r="AL332" s="101">
        <v>0</v>
      </c>
      <c r="AM332" s="101">
        <v>0</v>
      </c>
      <c r="AN332" s="101">
        <v>0</v>
      </c>
      <c r="AO332" s="101">
        <v>0</v>
      </c>
      <c r="AP332" s="101">
        <v>0</v>
      </c>
      <c r="AQ332" s="101">
        <v>0</v>
      </c>
      <c r="AR332" s="102"/>
      <c r="AS332" s="101">
        <v>0</v>
      </c>
      <c r="AT332" s="101">
        <v>0</v>
      </c>
      <c r="AU332" s="101">
        <v>0</v>
      </c>
      <c r="AV332" s="101">
        <v>0</v>
      </c>
      <c r="AW332" s="101">
        <v>0</v>
      </c>
      <c r="AX332" s="101">
        <v>0</v>
      </c>
      <c r="AY332" s="101">
        <v>0</v>
      </c>
      <c r="AZ332" s="101">
        <v>0</v>
      </c>
      <c r="BA332" s="101">
        <v>0</v>
      </c>
      <c r="BB332" s="101">
        <v>0</v>
      </c>
      <c r="BC332" s="101">
        <v>0</v>
      </c>
      <c r="BD332" s="101">
        <v>0</v>
      </c>
      <c r="BE332" s="101">
        <v>0</v>
      </c>
      <c r="BF332" s="102"/>
      <c r="BG332" s="101">
        <v>0</v>
      </c>
      <c r="BH332" s="101">
        <v>0</v>
      </c>
      <c r="BI332" s="101">
        <v>0</v>
      </c>
      <c r="BJ332" s="101">
        <v>0</v>
      </c>
      <c r="BK332" s="101">
        <v>0</v>
      </c>
      <c r="BL332" s="101">
        <v>0</v>
      </c>
      <c r="BM332" s="101">
        <v>0</v>
      </c>
      <c r="BN332" s="101">
        <v>0</v>
      </c>
      <c r="BO332" s="101">
        <v>0</v>
      </c>
      <c r="BP332" s="101">
        <v>0</v>
      </c>
      <c r="BQ332" s="101">
        <v>0</v>
      </c>
      <c r="BR332" s="101">
        <v>0</v>
      </c>
      <c r="BS332" s="101">
        <v>0</v>
      </c>
      <c r="BT332" s="102"/>
      <c r="BU332" s="101">
        <v>0</v>
      </c>
      <c r="BV332" s="101">
        <v>0</v>
      </c>
      <c r="BW332" s="101">
        <v>0</v>
      </c>
      <c r="BX332" s="101">
        <v>0</v>
      </c>
      <c r="BY332" s="101">
        <v>0</v>
      </c>
      <c r="BZ332" s="101">
        <v>0</v>
      </c>
      <c r="CA332" s="101">
        <v>0</v>
      </c>
      <c r="CB332" s="101">
        <v>0</v>
      </c>
      <c r="CC332" s="101">
        <v>0</v>
      </c>
      <c r="CD332" s="101">
        <v>0</v>
      </c>
      <c r="CE332" s="101">
        <v>0</v>
      </c>
      <c r="CF332" s="101">
        <v>0</v>
      </c>
      <c r="CG332" s="101">
        <v>0</v>
      </c>
      <c r="CH332" s="102"/>
    </row>
    <row r="333" spans="1:86" ht="12" hidden="1" customHeight="1" outlineLevel="1" x14ac:dyDescent="0.3">
      <c r="A333" s="103">
        <v>354</v>
      </c>
      <c r="B333" s="6" t="s">
        <v>401</v>
      </c>
      <c r="C333" s="101">
        <v>0</v>
      </c>
      <c r="D333" s="101">
        <v>0</v>
      </c>
      <c r="E333" s="101">
        <v>0</v>
      </c>
      <c r="F333" s="101">
        <v>0</v>
      </c>
      <c r="G333" s="101">
        <v>0</v>
      </c>
      <c r="H333" s="101">
        <v>0</v>
      </c>
      <c r="I333" s="101">
        <v>0</v>
      </c>
      <c r="J333" s="101">
        <v>0</v>
      </c>
      <c r="K333" s="101">
        <v>0</v>
      </c>
      <c r="L333" s="101">
        <v>0</v>
      </c>
      <c r="M333" s="101">
        <v>0</v>
      </c>
      <c r="N333" s="101">
        <v>0</v>
      </c>
      <c r="O333" s="101">
        <v>0</v>
      </c>
      <c r="P333" s="102"/>
      <c r="Q333" s="101">
        <v>0</v>
      </c>
      <c r="R333" s="101">
        <v>0</v>
      </c>
      <c r="S333" s="101">
        <v>0</v>
      </c>
      <c r="T333" s="101">
        <v>0</v>
      </c>
      <c r="U333" s="101">
        <v>0</v>
      </c>
      <c r="V333" s="101">
        <v>0</v>
      </c>
      <c r="W333" s="101">
        <v>0</v>
      </c>
      <c r="X333" s="101">
        <v>0</v>
      </c>
      <c r="Y333" s="101">
        <v>0</v>
      </c>
      <c r="Z333" s="101">
        <v>0</v>
      </c>
      <c r="AA333" s="101">
        <v>0</v>
      </c>
      <c r="AB333" s="101">
        <v>0</v>
      </c>
      <c r="AC333" s="101">
        <v>0</v>
      </c>
      <c r="AD333" s="102"/>
      <c r="AE333" s="101">
        <v>0</v>
      </c>
      <c r="AF333" s="101">
        <v>0</v>
      </c>
      <c r="AG333" s="101">
        <v>0</v>
      </c>
      <c r="AH333" s="101">
        <v>0</v>
      </c>
      <c r="AI333" s="101">
        <v>0</v>
      </c>
      <c r="AJ333" s="101">
        <v>0</v>
      </c>
      <c r="AK333" s="101">
        <v>0</v>
      </c>
      <c r="AL333" s="101">
        <v>0</v>
      </c>
      <c r="AM333" s="101">
        <v>0</v>
      </c>
      <c r="AN333" s="101">
        <v>0</v>
      </c>
      <c r="AO333" s="101">
        <v>0</v>
      </c>
      <c r="AP333" s="101">
        <v>0</v>
      </c>
      <c r="AQ333" s="101">
        <v>0</v>
      </c>
      <c r="AR333" s="102"/>
      <c r="AS333" s="101">
        <v>0</v>
      </c>
      <c r="AT333" s="101">
        <v>0</v>
      </c>
      <c r="AU333" s="101">
        <v>0</v>
      </c>
      <c r="AV333" s="101">
        <v>0</v>
      </c>
      <c r="AW333" s="101">
        <v>0</v>
      </c>
      <c r="AX333" s="101">
        <v>0</v>
      </c>
      <c r="AY333" s="101">
        <v>0</v>
      </c>
      <c r="AZ333" s="101">
        <v>0</v>
      </c>
      <c r="BA333" s="101">
        <v>0</v>
      </c>
      <c r="BB333" s="101">
        <v>0</v>
      </c>
      <c r="BC333" s="101">
        <v>0</v>
      </c>
      <c r="BD333" s="101">
        <v>0</v>
      </c>
      <c r="BE333" s="101">
        <v>0</v>
      </c>
      <c r="BF333" s="102"/>
      <c r="BG333" s="101">
        <v>0</v>
      </c>
      <c r="BH333" s="101">
        <v>0</v>
      </c>
      <c r="BI333" s="101">
        <v>0</v>
      </c>
      <c r="BJ333" s="101">
        <v>0</v>
      </c>
      <c r="BK333" s="101">
        <v>0</v>
      </c>
      <c r="BL333" s="101">
        <v>0</v>
      </c>
      <c r="BM333" s="101">
        <v>0</v>
      </c>
      <c r="BN333" s="101">
        <v>0</v>
      </c>
      <c r="BO333" s="101">
        <v>0</v>
      </c>
      <c r="BP333" s="101">
        <v>0</v>
      </c>
      <c r="BQ333" s="101">
        <v>0</v>
      </c>
      <c r="BR333" s="101">
        <v>0</v>
      </c>
      <c r="BS333" s="101">
        <v>0</v>
      </c>
      <c r="BT333" s="102"/>
      <c r="BU333" s="101">
        <v>0</v>
      </c>
      <c r="BV333" s="101">
        <v>0</v>
      </c>
      <c r="BW333" s="101">
        <v>0</v>
      </c>
      <c r="BX333" s="101">
        <v>0</v>
      </c>
      <c r="BY333" s="101">
        <v>0</v>
      </c>
      <c r="BZ333" s="101">
        <v>0</v>
      </c>
      <c r="CA333" s="101">
        <v>0</v>
      </c>
      <c r="CB333" s="101">
        <v>0</v>
      </c>
      <c r="CC333" s="101">
        <v>0</v>
      </c>
      <c r="CD333" s="101">
        <v>0</v>
      </c>
      <c r="CE333" s="101">
        <v>0</v>
      </c>
      <c r="CF333" s="101">
        <v>0</v>
      </c>
      <c r="CG333" s="101">
        <v>0</v>
      </c>
      <c r="CH333" s="102"/>
    </row>
    <row r="334" spans="1:86" ht="12" hidden="1" customHeight="1" outlineLevel="1" x14ac:dyDescent="0.3">
      <c r="A334" s="103">
        <v>355</v>
      </c>
      <c r="B334" s="6" t="s">
        <v>402</v>
      </c>
      <c r="C334" s="101">
        <v>0</v>
      </c>
      <c r="D334" s="101">
        <v>0</v>
      </c>
      <c r="E334" s="101">
        <v>0</v>
      </c>
      <c r="F334" s="101">
        <v>0</v>
      </c>
      <c r="G334" s="101">
        <v>0</v>
      </c>
      <c r="H334" s="101">
        <v>0</v>
      </c>
      <c r="I334" s="101">
        <v>0</v>
      </c>
      <c r="J334" s="101">
        <v>0</v>
      </c>
      <c r="K334" s="101">
        <v>0</v>
      </c>
      <c r="L334" s="101">
        <v>0</v>
      </c>
      <c r="M334" s="101">
        <v>0</v>
      </c>
      <c r="N334" s="101">
        <v>0</v>
      </c>
      <c r="O334" s="101">
        <v>0</v>
      </c>
      <c r="P334" s="102"/>
      <c r="Q334" s="101">
        <v>0</v>
      </c>
      <c r="R334" s="101">
        <v>0</v>
      </c>
      <c r="S334" s="101">
        <v>0</v>
      </c>
      <c r="T334" s="101">
        <v>0</v>
      </c>
      <c r="U334" s="101">
        <v>0</v>
      </c>
      <c r="V334" s="101">
        <v>0</v>
      </c>
      <c r="W334" s="101">
        <v>0</v>
      </c>
      <c r="X334" s="101">
        <v>0</v>
      </c>
      <c r="Y334" s="101">
        <v>0</v>
      </c>
      <c r="Z334" s="101">
        <v>0</v>
      </c>
      <c r="AA334" s="101">
        <v>0</v>
      </c>
      <c r="AB334" s="101">
        <v>0</v>
      </c>
      <c r="AC334" s="101">
        <v>0</v>
      </c>
      <c r="AD334" s="102"/>
      <c r="AE334" s="101">
        <v>0</v>
      </c>
      <c r="AF334" s="101">
        <v>0</v>
      </c>
      <c r="AG334" s="101">
        <v>0</v>
      </c>
      <c r="AH334" s="101">
        <v>0</v>
      </c>
      <c r="AI334" s="101">
        <v>0</v>
      </c>
      <c r="AJ334" s="101">
        <v>0</v>
      </c>
      <c r="AK334" s="101">
        <v>0</v>
      </c>
      <c r="AL334" s="101">
        <v>0</v>
      </c>
      <c r="AM334" s="101">
        <v>0</v>
      </c>
      <c r="AN334" s="101">
        <v>0</v>
      </c>
      <c r="AO334" s="101">
        <v>0</v>
      </c>
      <c r="AP334" s="101">
        <v>0</v>
      </c>
      <c r="AQ334" s="101">
        <v>0</v>
      </c>
      <c r="AR334" s="102"/>
      <c r="AS334" s="101">
        <v>0</v>
      </c>
      <c r="AT334" s="101">
        <v>0</v>
      </c>
      <c r="AU334" s="101">
        <v>0</v>
      </c>
      <c r="AV334" s="101">
        <v>0</v>
      </c>
      <c r="AW334" s="101">
        <v>0</v>
      </c>
      <c r="AX334" s="101">
        <v>0</v>
      </c>
      <c r="AY334" s="101">
        <v>0</v>
      </c>
      <c r="AZ334" s="101">
        <v>0</v>
      </c>
      <c r="BA334" s="101">
        <v>0</v>
      </c>
      <c r="BB334" s="101">
        <v>0</v>
      </c>
      <c r="BC334" s="101">
        <v>0</v>
      </c>
      <c r="BD334" s="101">
        <v>0</v>
      </c>
      <c r="BE334" s="101">
        <v>0</v>
      </c>
      <c r="BF334" s="102"/>
      <c r="BG334" s="101">
        <v>0</v>
      </c>
      <c r="BH334" s="101">
        <v>0</v>
      </c>
      <c r="BI334" s="101">
        <v>0</v>
      </c>
      <c r="BJ334" s="101">
        <v>0</v>
      </c>
      <c r="BK334" s="101">
        <v>0</v>
      </c>
      <c r="BL334" s="101">
        <v>0</v>
      </c>
      <c r="BM334" s="101">
        <v>0</v>
      </c>
      <c r="BN334" s="101">
        <v>0</v>
      </c>
      <c r="BO334" s="101">
        <v>0</v>
      </c>
      <c r="BP334" s="101">
        <v>0</v>
      </c>
      <c r="BQ334" s="101">
        <v>0</v>
      </c>
      <c r="BR334" s="101">
        <v>0</v>
      </c>
      <c r="BS334" s="101">
        <v>0</v>
      </c>
      <c r="BT334" s="102"/>
      <c r="BU334" s="101">
        <v>0</v>
      </c>
      <c r="BV334" s="101">
        <v>0</v>
      </c>
      <c r="BW334" s="101">
        <v>0</v>
      </c>
      <c r="BX334" s="101">
        <v>0</v>
      </c>
      <c r="BY334" s="101">
        <v>0</v>
      </c>
      <c r="BZ334" s="101">
        <v>0</v>
      </c>
      <c r="CA334" s="101">
        <v>0</v>
      </c>
      <c r="CB334" s="101">
        <v>0</v>
      </c>
      <c r="CC334" s="101">
        <v>0</v>
      </c>
      <c r="CD334" s="101">
        <v>0</v>
      </c>
      <c r="CE334" s="101">
        <v>0</v>
      </c>
      <c r="CF334" s="101">
        <v>0</v>
      </c>
      <c r="CG334" s="101">
        <v>0</v>
      </c>
      <c r="CH334" s="102"/>
    </row>
    <row r="335" spans="1:86" ht="12" hidden="1" customHeight="1" outlineLevel="1" x14ac:dyDescent="0.3">
      <c r="A335" s="103">
        <v>356</v>
      </c>
      <c r="B335" s="6" t="s">
        <v>403</v>
      </c>
      <c r="C335" s="101">
        <v>0</v>
      </c>
      <c r="D335" s="101">
        <v>0</v>
      </c>
      <c r="E335" s="101">
        <v>0</v>
      </c>
      <c r="F335" s="101">
        <v>0</v>
      </c>
      <c r="G335" s="101">
        <v>0</v>
      </c>
      <c r="H335" s="101">
        <v>0</v>
      </c>
      <c r="I335" s="101">
        <v>0</v>
      </c>
      <c r="J335" s="101">
        <v>0</v>
      </c>
      <c r="K335" s="101">
        <v>0</v>
      </c>
      <c r="L335" s="101">
        <v>0</v>
      </c>
      <c r="M335" s="101">
        <v>0</v>
      </c>
      <c r="N335" s="101">
        <v>0</v>
      </c>
      <c r="O335" s="101">
        <v>0</v>
      </c>
      <c r="P335" s="102"/>
      <c r="Q335" s="101">
        <v>0</v>
      </c>
      <c r="R335" s="101">
        <v>0</v>
      </c>
      <c r="S335" s="101">
        <v>0</v>
      </c>
      <c r="T335" s="101">
        <v>0</v>
      </c>
      <c r="U335" s="101">
        <v>0</v>
      </c>
      <c r="V335" s="101">
        <v>0</v>
      </c>
      <c r="W335" s="101">
        <v>0</v>
      </c>
      <c r="X335" s="101">
        <v>0</v>
      </c>
      <c r="Y335" s="101">
        <v>0</v>
      </c>
      <c r="Z335" s="101">
        <v>0</v>
      </c>
      <c r="AA335" s="101">
        <v>0</v>
      </c>
      <c r="AB335" s="101">
        <v>0</v>
      </c>
      <c r="AC335" s="101">
        <v>0</v>
      </c>
      <c r="AD335" s="102"/>
      <c r="AE335" s="101">
        <v>0</v>
      </c>
      <c r="AF335" s="101">
        <v>0</v>
      </c>
      <c r="AG335" s="101">
        <v>0</v>
      </c>
      <c r="AH335" s="101">
        <v>0</v>
      </c>
      <c r="AI335" s="101">
        <v>0</v>
      </c>
      <c r="AJ335" s="101">
        <v>0</v>
      </c>
      <c r="AK335" s="101">
        <v>0</v>
      </c>
      <c r="AL335" s="101">
        <v>0</v>
      </c>
      <c r="AM335" s="101">
        <v>0</v>
      </c>
      <c r="AN335" s="101">
        <v>0</v>
      </c>
      <c r="AO335" s="101">
        <v>0</v>
      </c>
      <c r="AP335" s="101">
        <v>0</v>
      </c>
      <c r="AQ335" s="101">
        <v>0</v>
      </c>
      <c r="AR335" s="102"/>
      <c r="AS335" s="101">
        <v>0</v>
      </c>
      <c r="AT335" s="101">
        <v>0</v>
      </c>
      <c r="AU335" s="101">
        <v>0</v>
      </c>
      <c r="AV335" s="101">
        <v>0</v>
      </c>
      <c r="AW335" s="101">
        <v>0</v>
      </c>
      <c r="AX335" s="101">
        <v>0</v>
      </c>
      <c r="AY335" s="101">
        <v>0</v>
      </c>
      <c r="AZ335" s="101">
        <v>0</v>
      </c>
      <c r="BA335" s="101">
        <v>0</v>
      </c>
      <c r="BB335" s="101">
        <v>0</v>
      </c>
      <c r="BC335" s="101">
        <v>0</v>
      </c>
      <c r="BD335" s="101">
        <v>0</v>
      </c>
      <c r="BE335" s="101">
        <v>0</v>
      </c>
      <c r="BF335" s="102"/>
      <c r="BG335" s="101">
        <v>0</v>
      </c>
      <c r="BH335" s="101">
        <v>0</v>
      </c>
      <c r="BI335" s="101">
        <v>0</v>
      </c>
      <c r="BJ335" s="101">
        <v>0</v>
      </c>
      <c r="BK335" s="101">
        <v>0</v>
      </c>
      <c r="BL335" s="101">
        <v>0</v>
      </c>
      <c r="BM335" s="101">
        <v>0</v>
      </c>
      <c r="BN335" s="101">
        <v>0</v>
      </c>
      <c r="BO335" s="101">
        <v>0</v>
      </c>
      <c r="BP335" s="101">
        <v>0</v>
      </c>
      <c r="BQ335" s="101">
        <v>0</v>
      </c>
      <c r="BR335" s="101">
        <v>0</v>
      </c>
      <c r="BS335" s="101">
        <v>0</v>
      </c>
      <c r="BT335" s="102"/>
      <c r="BU335" s="101">
        <v>0</v>
      </c>
      <c r="BV335" s="101">
        <v>0</v>
      </c>
      <c r="BW335" s="101">
        <v>0</v>
      </c>
      <c r="BX335" s="101">
        <v>0</v>
      </c>
      <c r="BY335" s="101">
        <v>0</v>
      </c>
      <c r="BZ335" s="101">
        <v>0</v>
      </c>
      <c r="CA335" s="101">
        <v>0</v>
      </c>
      <c r="CB335" s="101">
        <v>0</v>
      </c>
      <c r="CC335" s="101">
        <v>0</v>
      </c>
      <c r="CD335" s="101">
        <v>0</v>
      </c>
      <c r="CE335" s="101">
        <v>0</v>
      </c>
      <c r="CF335" s="101">
        <v>0</v>
      </c>
      <c r="CG335" s="101">
        <v>0</v>
      </c>
      <c r="CH335" s="102"/>
    </row>
    <row r="336" spans="1:86" ht="12" hidden="1" customHeight="1" outlineLevel="1" x14ac:dyDescent="0.3">
      <c r="A336" s="103">
        <v>359</v>
      </c>
      <c r="B336" s="6" t="s">
        <v>404</v>
      </c>
      <c r="C336" s="101">
        <v>0</v>
      </c>
      <c r="D336" s="101">
        <v>0</v>
      </c>
      <c r="E336" s="101">
        <v>0</v>
      </c>
      <c r="F336" s="101">
        <v>0</v>
      </c>
      <c r="G336" s="101">
        <v>0</v>
      </c>
      <c r="H336" s="101">
        <v>0</v>
      </c>
      <c r="I336" s="101">
        <v>0</v>
      </c>
      <c r="J336" s="101">
        <v>0</v>
      </c>
      <c r="K336" s="101">
        <v>0</v>
      </c>
      <c r="L336" s="101">
        <v>0</v>
      </c>
      <c r="M336" s="101">
        <v>0</v>
      </c>
      <c r="N336" s="101">
        <v>0</v>
      </c>
      <c r="O336" s="101">
        <v>0</v>
      </c>
      <c r="P336" s="102"/>
      <c r="Q336" s="101">
        <v>0</v>
      </c>
      <c r="R336" s="101">
        <v>0</v>
      </c>
      <c r="S336" s="101">
        <v>0</v>
      </c>
      <c r="T336" s="101">
        <v>0</v>
      </c>
      <c r="U336" s="101">
        <v>0</v>
      </c>
      <c r="V336" s="101">
        <v>0</v>
      </c>
      <c r="W336" s="101">
        <v>0</v>
      </c>
      <c r="X336" s="101">
        <v>0</v>
      </c>
      <c r="Y336" s="101">
        <v>0</v>
      </c>
      <c r="Z336" s="101">
        <v>0</v>
      </c>
      <c r="AA336" s="101">
        <v>0</v>
      </c>
      <c r="AB336" s="101">
        <v>0</v>
      </c>
      <c r="AC336" s="101">
        <v>0</v>
      </c>
      <c r="AD336" s="102"/>
      <c r="AE336" s="101">
        <v>0</v>
      </c>
      <c r="AF336" s="101">
        <v>0</v>
      </c>
      <c r="AG336" s="101">
        <v>0</v>
      </c>
      <c r="AH336" s="101">
        <v>0</v>
      </c>
      <c r="AI336" s="101">
        <v>0</v>
      </c>
      <c r="AJ336" s="101">
        <v>0</v>
      </c>
      <c r="AK336" s="101">
        <v>0</v>
      </c>
      <c r="AL336" s="101">
        <v>0</v>
      </c>
      <c r="AM336" s="101">
        <v>0</v>
      </c>
      <c r="AN336" s="101">
        <v>0</v>
      </c>
      <c r="AO336" s="101">
        <v>0</v>
      </c>
      <c r="AP336" s="101">
        <v>0</v>
      </c>
      <c r="AQ336" s="101">
        <v>0</v>
      </c>
      <c r="AR336" s="102"/>
      <c r="AS336" s="101">
        <v>0</v>
      </c>
      <c r="AT336" s="101">
        <v>0</v>
      </c>
      <c r="AU336" s="101">
        <v>0</v>
      </c>
      <c r="AV336" s="101">
        <v>0</v>
      </c>
      <c r="AW336" s="101">
        <v>0</v>
      </c>
      <c r="AX336" s="101">
        <v>0</v>
      </c>
      <c r="AY336" s="101">
        <v>0</v>
      </c>
      <c r="AZ336" s="101">
        <v>0</v>
      </c>
      <c r="BA336" s="101">
        <v>0</v>
      </c>
      <c r="BB336" s="101">
        <v>0</v>
      </c>
      <c r="BC336" s="101">
        <v>0</v>
      </c>
      <c r="BD336" s="101">
        <v>0</v>
      </c>
      <c r="BE336" s="101">
        <v>0</v>
      </c>
      <c r="BF336" s="102"/>
      <c r="BG336" s="101">
        <v>0</v>
      </c>
      <c r="BH336" s="101">
        <v>0</v>
      </c>
      <c r="BI336" s="101">
        <v>0</v>
      </c>
      <c r="BJ336" s="101">
        <v>0</v>
      </c>
      <c r="BK336" s="101">
        <v>0</v>
      </c>
      <c r="BL336" s="101">
        <v>0</v>
      </c>
      <c r="BM336" s="101">
        <v>0</v>
      </c>
      <c r="BN336" s="101">
        <v>0</v>
      </c>
      <c r="BO336" s="101">
        <v>0</v>
      </c>
      <c r="BP336" s="101">
        <v>0</v>
      </c>
      <c r="BQ336" s="101">
        <v>0</v>
      </c>
      <c r="BR336" s="101">
        <v>0</v>
      </c>
      <c r="BS336" s="101">
        <v>0</v>
      </c>
      <c r="BT336" s="102"/>
      <c r="BU336" s="101">
        <v>0</v>
      </c>
      <c r="BV336" s="101">
        <v>0</v>
      </c>
      <c r="BW336" s="101">
        <v>0</v>
      </c>
      <c r="BX336" s="101">
        <v>0</v>
      </c>
      <c r="BY336" s="101">
        <v>0</v>
      </c>
      <c r="BZ336" s="101">
        <v>0</v>
      </c>
      <c r="CA336" s="101">
        <v>0</v>
      </c>
      <c r="CB336" s="101">
        <v>0</v>
      </c>
      <c r="CC336" s="101">
        <v>0</v>
      </c>
      <c r="CD336" s="101">
        <v>0</v>
      </c>
      <c r="CE336" s="101">
        <v>0</v>
      </c>
      <c r="CF336" s="101">
        <v>0</v>
      </c>
      <c r="CG336" s="101">
        <v>0</v>
      </c>
      <c r="CH336" s="102"/>
    </row>
    <row r="337" spans="1:86" ht="12" hidden="1" customHeight="1" outlineLevel="1" x14ac:dyDescent="0.3">
      <c r="A337" s="103">
        <v>361</v>
      </c>
      <c r="B337" s="6" t="s">
        <v>405</v>
      </c>
      <c r="C337" s="101">
        <v>0</v>
      </c>
      <c r="D337" s="101">
        <v>0</v>
      </c>
      <c r="E337" s="101">
        <v>0</v>
      </c>
      <c r="F337" s="101">
        <v>0</v>
      </c>
      <c r="G337" s="101">
        <v>0</v>
      </c>
      <c r="H337" s="101">
        <v>0</v>
      </c>
      <c r="I337" s="101">
        <v>0</v>
      </c>
      <c r="J337" s="101">
        <v>0</v>
      </c>
      <c r="K337" s="101">
        <v>100</v>
      </c>
      <c r="L337" s="101">
        <v>0</v>
      </c>
      <c r="M337" s="101">
        <v>80</v>
      </c>
      <c r="N337" s="101">
        <v>248.45</v>
      </c>
      <c r="O337" s="101">
        <v>428.45</v>
      </c>
      <c r="P337" s="102"/>
      <c r="Q337" s="101">
        <v>428.45</v>
      </c>
      <c r="R337" s="101">
        <v>0</v>
      </c>
      <c r="S337" s="101">
        <v>0</v>
      </c>
      <c r="T337" s="101">
        <v>0</v>
      </c>
      <c r="U337" s="101">
        <v>0</v>
      </c>
      <c r="V337" s="101">
        <v>0</v>
      </c>
      <c r="W337" s="101">
        <v>0</v>
      </c>
      <c r="X337" s="101">
        <v>0</v>
      </c>
      <c r="Y337" s="101">
        <v>0</v>
      </c>
      <c r="Z337" s="101">
        <v>0</v>
      </c>
      <c r="AA337" s="101">
        <v>0</v>
      </c>
      <c r="AB337" s="101">
        <v>0</v>
      </c>
      <c r="AC337" s="101">
        <v>428.45</v>
      </c>
      <c r="AD337" s="102"/>
      <c r="AE337" s="101">
        <v>428.45</v>
      </c>
      <c r="AF337" s="101">
        <v>0</v>
      </c>
      <c r="AG337" s="101">
        <v>0</v>
      </c>
      <c r="AH337" s="101">
        <v>0</v>
      </c>
      <c r="AI337" s="101">
        <v>0</v>
      </c>
      <c r="AJ337" s="101">
        <v>0</v>
      </c>
      <c r="AK337" s="101">
        <v>0</v>
      </c>
      <c r="AL337" s="101">
        <v>0</v>
      </c>
      <c r="AM337" s="101">
        <v>0</v>
      </c>
      <c r="AN337" s="101">
        <v>0</v>
      </c>
      <c r="AO337" s="101">
        <v>0</v>
      </c>
      <c r="AP337" s="101">
        <v>0</v>
      </c>
      <c r="AQ337" s="101">
        <v>428.45</v>
      </c>
      <c r="AR337" s="102"/>
      <c r="AS337" s="101">
        <v>428.45</v>
      </c>
      <c r="AT337" s="101">
        <v>0</v>
      </c>
      <c r="AU337" s="101">
        <v>0</v>
      </c>
      <c r="AV337" s="101">
        <v>0</v>
      </c>
      <c r="AW337" s="101">
        <v>0</v>
      </c>
      <c r="AX337" s="101">
        <v>0</v>
      </c>
      <c r="AY337" s="101">
        <v>0</v>
      </c>
      <c r="AZ337" s="101">
        <v>0</v>
      </c>
      <c r="BA337" s="101">
        <v>0</v>
      </c>
      <c r="BB337" s="101">
        <v>0</v>
      </c>
      <c r="BC337" s="101">
        <v>0</v>
      </c>
      <c r="BD337" s="101">
        <v>0</v>
      </c>
      <c r="BE337" s="101">
        <v>428.45</v>
      </c>
      <c r="BF337" s="102"/>
      <c r="BG337" s="101">
        <v>428.45</v>
      </c>
      <c r="BH337" s="101">
        <v>0</v>
      </c>
      <c r="BI337" s="101">
        <v>0</v>
      </c>
      <c r="BJ337" s="101">
        <v>0</v>
      </c>
      <c r="BK337" s="101">
        <v>0</v>
      </c>
      <c r="BL337" s="101">
        <v>0</v>
      </c>
      <c r="BM337" s="101">
        <v>0</v>
      </c>
      <c r="BN337" s="101">
        <v>0</v>
      </c>
      <c r="BO337" s="101">
        <v>0</v>
      </c>
      <c r="BP337" s="101">
        <v>0</v>
      </c>
      <c r="BQ337" s="101">
        <v>0</v>
      </c>
      <c r="BR337" s="101">
        <v>0</v>
      </c>
      <c r="BS337" s="101">
        <v>428.45</v>
      </c>
      <c r="BT337" s="102"/>
      <c r="BU337" s="101">
        <v>428.45</v>
      </c>
      <c r="BV337" s="101">
        <v>0</v>
      </c>
      <c r="BW337" s="101">
        <v>0</v>
      </c>
      <c r="BX337" s="101">
        <v>0</v>
      </c>
      <c r="BY337" s="101">
        <v>0</v>
      </c>
      <c r="BZ337" s="101">
        <v>0</v>
      </c>
      <c r="CA337" s="101">
        <v>0</v>
      </c>
      <c r="CB337" s="101">
        <v>0</v>
      </c>
      <c r="CC337" s="101">
        <v>0</v>
      </c>
      <c r="CD337" s="101">
        <v>0</v>
      </c>
      <c r="CE337" s="101">
        <v>0</v>
      </c>
      <c r="CF337" s="101">
        <v>0</v>
      </c>
      <c r="CG337" s="101">
        <v>428.45</v>
      </c>
      <c r="CH337" s="102"/>
    </row>
    <row r="338" spans="1:86" ht="12" hidden="1" customHeight="1" outlineLevel="1" x14ac:dyDescent="0.3">
      <c r="A338" s="103">
        <v>362</v>
      </c>
      <c r="B338" s="6" t="s">
        <v>407</v>
      </c>
      <c r="C338" s="101">
        <v>0</v>
      </c>
      <c r="D338" s="101">
        <v>0</v>
      </c>
      <c r="E338" s="101">
        <v>0</v>
      </c>
      <c r="F338" s="101">
        <v>0</v>
      </c>
      <c r="G338" s="101">
        <v>0</v>
      </c>
      <c r="H338" s="101">
        <v>0</v>
      </c>
      <c r="I338" s="101">
        <v>0</v>
      </c>
      <c r="J338" s="101">
        <v>0</v>
      </c>
      <c r="K338" s="101">
        <v>0</v>
      </c>
      <c r="L338" s="101">
        <v>0</v>
      </c>
      <c r="M338" s="101">
        <v>0</v>
      </c>
      <c r="N338" s="101">
        <v>0</v>
      </c>
      <c r="O338" s="101">
        <v>0</v>
      </c>
      <c r="P338" s="102"/>
      <c r="Q338" s="101">
        <v>0</v>
      </c>
      <c r="R338" s="101">
        <v>0</v>
      </c>
      <c r="S338" s="101">
        <v>0</v>
      </c>
      <c r="T338" s="101">
        <v>0</v>
      </c>
      <c r="U338" s="101">
        <v>0</v>
      </c>
      <c r="V338" s="101">
        <v>0</v>
      </c>
      <c r="W338" s="101">
        <v>0</v>
      </c>
      <c r="X338" s="101">
        <v>0</v>
      </c>
      <c r="Y338" s="101">
        <v>0</v>
      </c>
      <c r="Z338" s="101">
        <v>0</v>
      </c>
      <c r="AA338" s="101">
        <v>0</v>
      </c>
      <c r="AB338" s="101">
        <v>0</v>
      </c>
      <c r="AC338" s="101">
        <v>0</v>
      </c>
      <c r="AD338" s="102"/>
      <c r="AE338" s="101">
        <v>0</v>
      </c>
      <c r="AF338" s="101">
        <v>0</v>
      </c>
      <c r="AG338" s="101">
        <v>0</v>
      </c>
      <c r="AH338" s="101">
        <v>0</v>
      </c>
      <c r="AI338" s="101">
        <v>0</v>
      </c>
      <c r="AJ338" s="101">
        <v>0</v>
      </c>
      <c r="AK338" s="101">
        <v>0</v>
      </c>
      <c r="AL338" s="101">
        <v>0</v>
      </c>
      <c r="AM338" s="101">
        <v>0</v>
      </c>
      <c r="AN338" s="101">
        <v>0</v>
      </c>
      <c r="AO338" s="101">
        <v>0</v>
      </c>
      <c r="AP338" s="101">
        <v>0</v>
      </c>
      <c r="AQ338" s="101">
        <v>0</v>
      </c>
      <c r="AR338" s="102"/>
      <c r="AS338" s="101">
        <v>0</v>
      </c>
      <c r="AT338" s="101">
        <v>0</v>
      </c>
      <c r="AU338" s="101">
        <v>0</v>
      </c>
      <c r="AV338" s="101">
        <v>0</v>
      </c>
      <c r="AW338" s="101">
        <v>0</v>
      </c>
      <c r="AX338" s="101">
        <v>0</v>
      </c>
      <c r="AY338" s="101">
        <v>0</v>
      </c>
      <c r="AZ338" s="101">
        <v>0</v>
      </c>
      <c r="BA338" s="101">
        <v>0</v>
      </c>
      <c r="BB338" s="101">
        <v>0</v>
      </c>
      <c r="BC338" s="101">
        <v>0</v>
      </c>
      <c r="BD338" s="101">
        <v>0</v>
      </c>
      <c r="BE338" s="101">
        <v>0</v>
      </c>
      <c r="BF338" s="102"/>
      <c r="BG338" s="101">
        <v>0</v>
      </c>
      <c r="BH338" s="101">
        <v>0</v>
      </c>
      <c r="BI338" s="101">
        <v>0</v>
      </c>
      <c r="BJ338" s="101">
        <v>0</v>
      </c>
      <c r="BK338" s="101">
        <v>0</v>
      </c>
      <c r="BL338" s="101">
        <v>0</v>
      </c>
      <c r="BM338" s="101">
        <v>0</v>
      </c>
      <c r="BN338" s="101">
        <v>0</v>
      </c>
      <c r="BO338" s="101">
        <v>0</v>
      </c>
      <c r="BP338" s="101">
        <v>0</v>
      </c>
      <c r="BQ338" s="101">
        <v>0</v>
      </c>
      <c r="BR338" s="101">
        <v>0</v>
      </c>
      <c r="BS338" s="101">
        <v>0</v>
      </c>
      <c r="BT338" s="102"/>
      <c r="BU338" s="101">
        <v>0</v>
      </c>
      <c r="BV338" s="101">
        <v>0</v>
      </c>
      <c r="BW338" s="101">
        <v>0</v>
      </c>
      <c r="BX338" s="101">
        <v>0</v>
      </c>
      <c r="BY338" s="101">
        <v>0</v>
      </c>
      <c r="BZ338" s="101">
        <v>0</v>
      </c>
      <c r="CA338" s="101">
        <v>0</v>
      </c>
      <c r="CB338" s="101">
        <v>0</v>
      </c>
      <c r="CC338" s="101">
        <v>0</v>
      </c>
      <c r="CD338" s="101">
        <v>0</v>
      </c>
      <c r="CE338" s="101">
        <v>0</v>
      </c>
      <c r="CF338" s="101">
        <v>0</v>
      </c>
      <c r="CG338" s="101">
        <v>0</v>
      </c>
      <c r="CH338" s="102"/>
    </row>
    <row r="339" spans="1:86" ht="12" hidden="1" customHeight="1" outlineLevel="1" x14ac:dyDescent="0.3">
      <c r="A339" s="103">
        <v>367</v>
      </c>
      <c r="B339" s="6" t="s">
        <v>408</v>
      </c>
      <c r="C339" s="101">
        <v>0</v>
      </c>
      <c r="D339" s="101">
        <v>0</v>
      </c>
      <c r="E339" s="101">
        <v>0</v>
      </c>
      <c r="F339" s="101">
        <v>0</v>
      </c>
      <c r="G339" s="101">
        <v>0</v>
      </c>
      <c r="H339" s="101">
        <v>0</v>
      </c>
      <c r="I339" s="101">
        <v>0</v>
      </c>
      <c r="J339" s="101">
        <v>0</v>
      </c>
      <c r="K339" s="101">
        <v>0</v>
      </c>
      <c r="L339" s="101">
        <v>0</v>
      </c>
      <c r="M339" s="101">
        <v>0</v>
      </c>
      <c r="N339" s="101">
        <v>0</v>
      </c>
      <c r="O339" s="101">
        <v>0</v>
      </c>
      <c r="P339" s="102"/>
      <c r="Q339" s="101">
        <v>0</v>
      </c>
      <c r="R339" s="101">
        <v>0</v>
      </c>
      <c r="S339" s="101">
        <v>0</v>
      </c>
      <c r="T339" s="101">
        <v>0</v>
      </c>
      <c r="U339" s="101">
        <v>0</v>
      </c>
      <c r="V339" s="101">
        <v>0</v>
      </c>
      <c r="W339" s="101">
        <v>0</v>
      </c>
      <c r="X339" s="101">
        <v>0</v>
      </c>
      <c r="Y339" s="101">
        <v>0</v>
      </c>
      <c r="Z339" s="101">
        <v>0</v>
      </c>
      <c r="AA339" s="101">
        <v>0</v>
      </c>
      <c r="AB339" s="101">
        <v>0</v>
      </c>
      <c r="AC339" s="101">
        <v>0</v>
      </c>
      <c r="AD339" s="102"/>
      <c r="AE339" s="101">
        <v>0</v>
      </c>
      <c r="AF339" s="101">
        <v>0</v>
      </c>
      <c r="AG339" s="101">
        <v>0</v>
      </c>
      <c r="AH339" s="101">
        <v>0</v>
      </c>
      <c r="AI339" s="101">
        <v>0</v>
      </c>
      <c r="AJ339" s="101">
        <v>0</v>
      </c>
      <c r="AK339" s="101">
        <v>0</v>
      </c>
      <c r="AL339" s="101">
        <v>0</v>
      </c>
      <c r="AM339" s="101">
        <v>0</v>
      </c>
      <c r="AN339" s="101">
        <v>0</v>
      </c>
      <c r="AO339" s="101">
        <v>0</v>
      </c>
      <c r="AP339" s="101">
        <v>0</v>
      </c>
      <c r="AQ339" s="101">
        <v>0</v>
      </c>
      <c r="AR339" s="102"/>
      <c r="AS339" s="101">
        <v>0</v>
      </c>
      <c r="AT339" s="101">
        <v>0</v>
      </c>
      <c r="AU339" s="101">
        <v>0</v>
      </c>
      <c r="AV339" s="101">
        <v>0</v>
      </c>
      <c r="AW339" s="101">
        <v>0</v>
      </c>
      <c r="AX339" s="101">
        <v>0</v>
      </c>
      <c r="AY339" s="101">
        <v>0</v>
      </c>
      <c r="AZ339" s="101">
        <v>0</v>
      </c>
      <c r="BA339" s="101">
        <v>0</v>
      </c>
      <c r="BB339" s="101">
        <v>0</v>
      </c>
      <c r="BC339" s="101">
        <v>0</v>
      </c>
      <c r="BD339" s="101">
        <v>0</v>
      </c>
      <c r="BE339" s="101">
        <v>0</v>
      </c>
      <c r="BF339" s="102"/>
      <c r="BG339" s="101">
        <v>0</v>
      </c>
      <c r="BH339" s="101">
        <v>0</v>
      </c>
      <c r="BI339" s="101">
        <v>0</v>
      </c>
      <c r="BJ339" s="101">
        <v>0</v>
      </c>
      <c r="BK339" s="101">
        <v>0</v>
      </c>
      <c r="BL339" s="101">
        <v>0</v>
      </c>
      <c r="BM339" s="101">
        <v>0</v>
      </c>
      <c r="BN339" s="101">
        <v>0</v>
      </c>
      <c r="BO339" s="101">
        <v>0</v>
      </c>
      <c r="BP339" s="101">
        <v>0</v>
      </c>
      <c r="BQ339" s="101">
        <v>0</v>
      </c>
      <c r="BR339" s="101">
        <v>0</v>
      </c>
      <c r="BS339" s="101">
        <v>0</v>
      </c>
      <c r="BT339" s="102"/>
      <c r="BU339" s="101">
        <v>0</v>
      </c>
      <c r="BV339" s="101">
        <v>0</v>
      </c>
      <c r="BW339" s="101">
        <v>0</v>
      </c>
      <c r="BX339" s="101">
        <v>0</v>
      </c>
      <c r="BY339" s="101">
        <v>0</v>
      </c>
      <c r="BZ339" s="101">
        <v>0</v>
      </c>
      <c r="CA339" s="101">
        <v>0</v>
      </c>
      <c r="CB339" s="101">
        <v>0</v>
      </c>
      <c r="CC339" s="101">
        <v>0</v>
      </c>
      <c r="CD339" s="101">
        <v>0</v>
      </c>
      <c r="CE339" s="101">
        <v>0</v>
      </c>
      <c r="CF339" s="101">
        <v>0</v>
      </c>
      <c r="CG339" s="101">
        <v>0</v>
      </c>
      <c r="CH339" s="102"/>
    </row>
    <row r="340" spans="1:86" ht="12" hidden="1" customHeight="1" outlineLevel="1" x14ac:dyDescent="0.3">
      <c r="A340" s="103">
        <v>369</v>
      </c>
      <c r="B340" s="6" t="s">
        <v>409</v>
      </c>
      <c r="C340" s="101">
        <v>0</v>
      </c>
      <c r="D340" s="101">
        <v>0</v>
      </c>
      <c r="E340" s="101">
        <v>0</v>
      </c>
      <c r="F340" s="101">
        <v>0</v>
      </c>
      <c r="G340" s="101">
        <v>0</v>
      </c>
      <c r="H340" s="101">
        <v>0</v>
      </c>
      <c r="I340" s="101">
        <v>0</v>
      </c>
      <c r="J340" s="101">
        <v>0</v>
      </c>
      <c r="K340" s="101">
        <v>0</v>
      </c>
      <c r="L340" s="101">
        <v>0</v>
      </c>
      <c r="M340" s="101">
        <v>0</v>
      </c>
      <c r="N340" s="101">
        <v>0</v>
      </c>
      <c r="O340" s="101">
        <v>0</v>
      </c>
      <c r="P340" s="102"/>
      <c r="Q340" s="101">
        <v>0</v>
      </c>
      <c r="R340" s="101">
        <v>0</v>
      </c>
      <c r="S340" s="101">
        <v>0</v>
      </c>
      <c r="T340" s="101">
        <v>0</v>
      </c>
      <c r="U340" s="101">
        <v>0</v>
      </c>
      <c r="V340" s="101">
        <v>0</v>
      </c>
      <c r="W340" s="101">
        <v>0</v>
      </c>
      <c r="X340" s="101">
        <v>0</v>
      </c>
      <c r="Y340" s="101">
        <v>0</v>
      </c>
      <c r="Z340" s="101">
        <v>0</v>
      </c>
      <c r="AA340" s="101">
        <v>0</v>
      </c>
      <c r="AB340" s="101">
        <v>0</v>
      </c>
      <c r="AC340" s="101">
        <v>0</v>
      </c>
      <c r="AD340" s="102"/>
      <c r="AE340" s="101">
        <v>0</v>
      </c>
      <c r="AF340" s="101">
        <v>0</v>
      </c>
      <c r="AG340" s="101">
        <v>0</v>
      </c>
      <c r="AH340" s="101">
        <v>0</v>
      </c>
      <c r="AI340" s="101">
        <v>0</v>
      </c>
      <c r="AJ340" s="101">
        <v>0</v>
      </c>
      <c r="AK340" s="101">
        <v>0</v>
      </c>
      <c r="AL340" s="101">
        <v>0</v>
      </c>
      <c r="AM340" s="101">
        <v>0</v>
      </c>
      <c r="AN340" s="101">
        <v>0</v>
      </c>
      <c r="AO340" s="101">
        <v>0</v>
      </c>
      <c r="AP340" s="101">
        <v>0</v>
      </c>
      <c r="AQ340" s="101">
        <v>0</v>
      </c>
      <c r="AR340" s="102"/>
      <c r="AS340" s="101">
        <v>0</v>
      </c>
      <c r="AT340" s="101">
        <v>0</v>
      </c>
      <c r="AU340" s="101">
        <v>0</v>
      </c>
      <c r="AV340" s="101">
        <v>0</v>
      </c>
      <c r="AW340" s="101">
        <v>0</v>
      </c>
      <c r="AX340" s="101">
        <v>0</v>
      </c>
      <c r="AY340" s="101">
        <v>0</v>
      </c>
      <c r="AZ340" s="101">
        <v>0</v>
      </c>
      <c r="BA340" s="101">
        <v>0</v>
      </c>
      <c r="BB340" s="101">
        <v>0</v>
      </c>
      <c r="BC340" s="101">
        <v>0</v>
      </c>
      <c r="BD340" s="101">
        <v>0</v>
      </c>
      <c r="BE340" s="101">
        <v>0</v>
      </c>
      <c r="BF340" s="102"/>
      <c r="BG340" s="101">
        <v>0</v>
      </c>
      <c r="BH340" s="101">
        <v>0</v>
      </c>
      <c r="BI340" s="101">
        <v>0</v>
      </c>
      <c r="BJ340" s="101">
        <v>0</v>
      </c>
      <c r="BK340" s="101">
        <v>0</v>
      </c>
      <c r="BL340" s="101">
        <v>0</v>
      </c>
      <c r="BM340" s="101">
        <v>0</v>
      </c>
      <c r="BN340" s="101">
        <v>0</v>
      </c>
      <c r="BO340" s="101">
        <v>0</v>
      </c>
      <c r="BP340" s="101">
        <v>0</v>
      </c>
      <c r="BQ340" s="101">
        <v>0</v>
      </c>
      <c r="BR340" s="101">
        <v>0</v>
      </c>
      <c r="BS340" s="101">
        <v>0</v>
      </c>
      <c r="BT340" s="102"/>
      <c r="BU340" s="101">
        <v>0</v>
      </c>
      <c r="BV340" s="101">
        <v>0</v>
      </c>
      <c r="BW340" s="101">
        <v>0</v>
      </c>
      <c r="BX340" s="101">
        <v>0</v>
      </c>
      <c r="BY340" s="101">
        <v>0</v>
      </c>
      <c r="BZ340" s="101">
        <v>0</v>
      </c>
      <c r="CA340" s="101">
        <v>0</v>
      </c>
      <c r="CB340" s="101">
        <v>0</v>
      </c>
      <c r="CC340" s="101">
        <v>0</v>
      </c>
      <c r="CD340" s="101">
        <v>0</v>
      </c>
      <c r="CE340" s="101">
        <v>0</v>
      </c>
      <c r="CF340" s="101">
        <v>0</v>
      </c>
      <c r="CG340" s="101">
        <v>0</v>
      </c>
      <c r="CH340" s="102"/>
    </row>
    <row r="341" spans="1:86" ht="12" hidden="1" customHeight="1" outlineLevel="1" x14ac:dyDescent="0.3">
      <c r="A341" s="103">
        <v>370</v>
      </c>
      <c r="B341" s="6" t="s">
        <v>410</v>
      </c>
      <c r="C341" s="101">
        <v>0</v>
      </c>
      <c r="D341" s="101">
        <v>0</v>
      </c>
      <c r="E341" s="101">
        <v>0</v>
      </c>
      <c r="F341" s="101">
        <v>0</v>
      </c>
      <c r="G341" s="101">
        <v>0</v>
      </c>
      <c r="H341" s="101">
        <v>0</v>
      </c>
      <c r="I341" s="101">
        <v>0</v>
      </c>
      <c r="J341" s="101">
        <v>0</v>
      </c>
      <c r="K341" s="101">
        <v>0</v>
      </c>
      <c r="L341" s="101">
        <v>0</v>
      </c>
      <c r="M341" s="101">
        <v>0</v>
      </c>
      <c r="N341" s="101">
        <v>0</v>
      </c>
      <c r="O341" s="101">
        <v>0</v>
      </c>
      <c r="P341" s="102"/>
      <c r="Q341" s="101">
        <v>0</v>
      </c>
      <c r="R341" s="101">
        <v>0</v>
      </c>
      <c r="S341" s="101">
        <v>0</v>
      </c>
      <c r="T341" s="101">
        <v>0</v>
      </c>
      <c r="U341" s="101">
        <v>0</v>
      </c>
      <c r="V341" s="101">
        <v>0</v>
      </c>
      <c r="W341" s="101">
        <v>0</v>
      </c>
      <c r="X341" s="101">
        <v>0</v>
      </c>
      <c r="Y341" s="101">
        <v>0</v>
      </c>
      <c r="Z341" s="101">
        <v>0</v>
      </c>
      <c r="AA341" s="101">
        <v>0</v>
      </c>
      <c r="AB341" s="101">
        <v>0</v>
      </c>
      <c r="AC341" s="101">
        <v>0</v>
      </c>
      <c r="AD341" s="102"/>
      <c r="AE341" s="101">
        <v>0</v>
      </c>
      <c r="AF341" s="101">
        <v>0</v>
      </c>
      <c r="AG341" s="101">
        <v>0</v>
      </c>
      <c r="AH341" s="101">
        <v>0</v>
      </c>
      <c r="AI341" s="101">
        <v>0</v>
      </c>
      <c r="AJ341" s="101">
        <v>0</v>
      </c>
      <c r="AK341" s="101">
        <v>0</v>
      </c>
      <c r="AL341" s="101">
        <v>0</v>
      </c>
      <c r="AM341" s="101">
        <v>0</v>
      </c>
      <c r="AN341" s="101">
        <v>0</v>
      </c>
      <c r="AO341" s="101">
        <v>0</v>
      </c>
      <c r="AP341" s="101">
        <v>0</v>
      </c>
      <c r="AQ341" s="101">
        <v>0</v>
      </c>
      <c r="AR341" s="102"/>
      <c r="AS341" s="101">
        <v>0</v>
      </c>
      <c r="AT341" s="101">
        <v>0</v>
      </c>
      <c r="AU341" s="101">
        <v>0</v>
      </c>
      <c r="AV341" s="101">
        <v>0</v>
      </c>
      <c r="AW341" s="101">
        <v>0</v>
      </c>
      <c r="AX341" s="101">
        <v>0</v>
      </c>
      <c r="AY341" s="101">
        <v>0</v>
      </c>
      <c r="AZ341" s="101">
        <v>0</v>
      </c>
      <c r="BA341" s="101">
        <v>0</v>
      </c>
      <c r="BB341" s="101">
        <v>0</v>
      </c>
      <c r="BC341" s="101">
        <v>0</v>
      </c>
      <c r="BD341" s="101">
        <v>0</v>
      </c>
      <c r="BE341" s="101">
        <v>0</v>
      </c>
      <c r="BF341" s="102"/>
      <c r="BG341" s="101">
        <v>0</v>
      </c>
      <c r="BH341" s="101">
        <v>0</v>
      </c>
      <c r="BI341" s="101">
        <v>0</v>
      </c>
      <c r="BJ341" s="101">
        <v>0</v>
      </c>
      <c r="BK341" s="101">
        <v>0</v>
      </c>
      <c r="BL341" s="101">
        <v>0</v>
      </c>
      <c r="BM341" s="101">
        <v>0</v>
      </c>
      <c r="BN341" s="101">
        <v>0</v>
      </c>
      <c r="BO341" s="101">
        <v>0</v>
      </c>
      <c r="BP341" s="101">
        <v>0</v>
      </c>
      <c r="BQ341" s="101">
        <v>0</v>
      </c>
      <c r="BR341" s="101">
        <v>0</v>
      </c>
      <c r="BS341" s="101">
        <v>0</v>
      </c>
      <c r="BT341" s="102"/>
      <c r="BU341" s="101">
        <v>0</v>
      </c>
      <c r="BV341" s="101">
        <v>0</v>
      </c>
      <c r="BW341" s="101">
        <v>0</v>
      </c>
      <c r="BX341" s="101">
        <v>0</v>
      </c>
      <c r="BY341" s="101">
        <v>0</v>
      </c>
      <c r="BZ341" s="101">
        <v>0</v>
      </c>
      <c r="CA341" s="101">
        <v>0</v>
      </c>
      <c r="CB341" s="101">
        <v>0</v>
      </c>
      <c r="CC341" s="101">
        <v>0</v>
      </c>
      <c r="CD341" s="101">
        <v>0</v>
      </c>
      <c r="CE341" s="101">
        <v>0</v>
      </c>
      <c r="CF341" s="101">
        <v>0</v>
      </c>
      <c r="CG341" s="101">
        <v>0</v>
      </c>
      <c r="CH341" s="102"/>
    </row>
    <row r="342" spans="1:86" ht="12" hidden="1" customHeight="1" outlineLevel="1" x14ac:dyDescent="0.3">
      <c r="A342" s="103">
        <v>375</v>
      </c>
      <c r="B342" s="6" t="s">
        <v>411</v>
      </c>
      <c r="C342" s="101">
        <v>3000</v>
      </c>
      <c r="D342" s="101">
        <v>0</v>
      </c>
      <c r="E342" s="101">
        <v>0</v>
      </c>
      <c r="F342" s="101">
        <v>0</v>
      </c>
      <c r="G342" s="101">
        <v>0</v>
      </c>
      <c r="H342" s="101">
        <v>0</v>
      </c>
      <c r="I342" s="101">
        <v>3000</v>
      </c>
      <c r="J342" s="101">
        <v>0</v>
      </c>
      <c r="K342" s="101">
        <v>0</v>
      </c>
      <c r="L342" s="101">
        <v>0</v>
      </c>
      <c r="M342" s="101">
        <v>0</v>
      </c>
      <c r="N342" s="101">
        <v>0</v>
      </c>
      <c r="O342" s="101">
        <v>6000</v>
      </c>
      <c r="P342" s="102"/>
      <c r="Q342" s="101">
        <v>3000</v>
      </c>
      <c r="R342" s="101">
        <v>3000</v>
      </c>
      <c r="S342" s="101">
        <v>0</v>
      </c>
      <c r="T342" s="101">
        <v>0</v>
      </c>
      <c r="U342" s="101">
        <v>0</v>
      </c>
      <c r="V342" s="101">
        <v>0</v>
      </c>
      <c r="W342" s="101">
        <v>0</v>
      </c>
      <c r="X342" s="101">
        <v>0</v>
      </c>
      <c r="Y342" s="101">
        <v>0</v>
      </c>
      <c r="Z342" s="101">
        <v>0</v>
      </c>
      <c r="AA342" s="101">
        <v>0</v>
      </c>
      <c r="AB342" s="101">
        <v>0</v>
      </c>
      <c r="AC342" s="101">
        <v>6000</v>
      </c>
      <c r="AD342" s="102"/>
      <c r="AE342" s="101">
        <v>3000</v>
      </c>
      <c r="AF342" s="101">
        <v>3000</v>
      </c>
      <c r="AG342" s="101">
        <v>0</v>
      </c>
      <c r="AH342" s="101">
        <v>0</v>
      </c>
      <c r="AI342" s="101">
        <v>0</v>
      </c>
      <c r="AJ342" s="101">
        <v>0</v>
      </c>
      <c r="AK342" s="101">
        <v>0</v>
      </c>
      <c r="AL342" s="101">
        <v>0</v>
      </c>
      <c r="AM342" s="101">
        <v>0</v>
      </c>
      <c r="AN342" s="101">
        <v>0</v>
      </c>
      <c r="AO342" s="101">
        <v>0</v>
      </c>
      <c r="AP342" s="101">
        <v>0</v>
      </c>
      <c r="AQ342" s="101">
        <v>6000</v>
      </c>
      <c r="AR342" s="102"/>
      <c r="AS342" s="101">
        <v>3000</v>
      </c>
      <c r="AT342" s="101">
        <v>3000</v>
      </c>
      <c r="AU342" s="101">
        <v>0</v>
      </c>
      <c r="AV342" s="101">
        <v>0</v>
      </c>
      <c r="AW342" s="101">
        <v>0</v>
      </c>
      <c r="AX342" s="101">
        <v>0</v>
      </c>
      <c r="AY342" s="101">
        <v>0</v>
      </c>
      <c r="AZ342" s="101">
        <v>0</v>
      </c>
      <c r="BA342" s="101">
        <v>0</v>
      </c>
      <c r="BB342" s="101">
        <v>0</v>
      </c>
      <c r="BC342" s="101">
        <v>0</v>
      </c>
      <c r="BD342" s="101">
        <v>0</v>
      </c>
      <c r="BE342" s="101">
        <v>6000</v>
      </c>
      <c r="BF342" s="102"/>
      <c r="BG342" s="101">
        <v>3000</v>
      </c>
      <c r="BH342" s="101">
        <v>3000</v>
      </c>
      <c r="BI342" s="101">
        <v>0</v>
      </c>
      <c r="BJ342" s="101">
        <v>0</v>
      </c>
      <c r="BK342" s="101">
        <v>0</v>
      </c>
      <c r="BL342" s="101">
        <v>0</v>
      </c>
      <c r="BM342" s="101">
        <v>0</v>
      </c>
      <c r="BN342" s="101">
        <v>0</v>
      </c>
      <c r="BO342" s="101">
        <v>0</v>
      </c>
      <c r="BP342" s="101">
        <v>0</v>
      </c>
      <c r="BQ342" s="101">
        <v>0</v>
      </c>
      <c r="BR342" s="101">
        <v>0</v>
      </c>
      <c r="BS342" s="101">
        <v>6000</v>
      </c>
      <c r="BT342" s="102"/>
      <c r="BU342" s="101">
        <v>3000</v>
      </c>
      <c r="BV342" s="101">
        <v>3000</v>
      </c>
      <c r="BW342" s="101">
        <v>0</v>
      </c>
      <c r="BX342" s="101">
        <v>0</v>
      </c>
      <c r="BY342" s="101">
        <v>0</v>
      </c>
      <c r="BZ342" s="101">
        <v>0</v>
      </c>
      <c r="CA342" s="101">
        <v>0</v>
      </c>
      <c r="CB342" s="101">
        <v>0</v>
      </c>
      <c r="CC342" s="101">
        <v>0</v>
      </c>
      <c r="CD342" s="101">
        <v>0</v>
      </c>
      <c r="CE342" s="101">
        <v>0</v>
      </c>
      <c r="CF342" s="101">
        <v>0</v>
      </c>
      <c r="CG342" s="101">
        <v>6000</v>
      </c>
      <c r="CH342" s="102"/>
    </row>
    <row r="343" spans="1:86" ht="12" hidden="1" customHeight="1" outlineLevel="1" x14ac:dyDescent="0.3">
      <c r="A343" s="103">
        <v>377</v>
      </c>
      <c r="B343" s="6" t="s">
        <v>90</v>
      </c>
      <c r="C343" s="101">
        <v>0</v>
      </c>
      <c r="D343" s="101">
        <v>0</v>
      </c>
      <c r="E343" s="101">
        <v>0</v>
      </c>
      <c r="F343" s="101">
        <v>0</v>
      </c>
      <c r="G343" s="101">
        <v>0</v>
      </c>
      <c r="H343" s="101">
        <v>0</v>
      </c>
      <c r="I343" s="101">
        <v>0</v>
      </c>
      <c r="J343" s="101">
        <v>0</v>
      </c>
      <c r="K343" s="101">
        <v>0</v>
      </c>
      <c r="L343" s="101">
        <v>0</v>
      </c>
      <c r="M343" s="101">
        <v>0</v>
      </c>
      <c r="N343" s="101">
        <v>0</v>
      </c>
      <c r="O343" s="101">
        <v>0</v>
      </c>
      <c r="P343" s="102"/>
      <c r="Q343" s="101">
        <v>0</v>
      </c>
      <c r="R343" s="101">
        <v>0</v>
      </c>
      <c r="S343" s="101">
        <v>0</v>
      </c>
      <c r="T343" s="101">
        <v>2777.7777777777801</v>
      </c>
      <c r="U343" s="101">
        <v>2777.7777777777801</v>
      </c>
      <c r="V343" s="101">
        <v>2777.7777777777801</v>
      </c>
      <c r="W343" s="101">
        <v>2777.7777777777801</v>
      </c>
      <c r="X343" s="101">
        <v>2777.7777777777801</v>
      </c>
      <c r="Y343" s="101">
        <v>2777.7777777777801</v>
      </c>
      <c r="Z343" s="101">
        <v>2777.7777777777801</v>
      </c>
      <c r="AA343" s="101">
        <v>2777.7777777777801</v>
      </c>
      <c r="AB343" s="101">
        <v>2777.7777777777801</v>
      </c>
      <c r="AC343" s="101">
        <v>25000</v>
      </c>
      <c r="AD343" s="102"/>
      <c r="AE343" s="101">
        <v>0</v>
      </c>
      <c r="AF343" s="101">
        <v>0</v>
      </c>
      <c r="AG343" s="101">
        <v>0</v>
      </c>
      <c r="AH343" s="101">
        <v>2777.7777777777801</v>
      </c>
      <c r="AI343" s="101">
        <v>2777.7777777777801</v>
      </c>
      <c r="AJ343" s="101">
        <v>2777.7777777777801</v>
      </c>
      <c r="AK343" s="101">
        <v>2777.7777777777801</v>
      </c>
      <c r="AL343" s="101">
        <v>2777.7777777777801</v>
      </c>
      <c r="AM343" s="101">
        <v>2777.7777777777801</v>
      </c>
      <c r="AN343" s="101">
        <v>2777.7777777777801</v>
      </c>
      <c r="AO343" s="101">
        <v>2777.7777777777801</v>
      </c>
      <c r="AP343" s="101">
        <v>2777.7777777777801</v>
      </c>
      <c r="AQ343" s="101">
        <v>25000</v>
      </c>
      <c r="AR343" s="102"/>
      <c r="AS343" s="101">
        <v>0</v>
      </c>
      <c r="AT343" s="101">
        <v>0</v>
      </c>
      <c r="AU343" s="101">
        <v>0</v>
      </c>
      <c r="AV343" s="101">
        <v>2777.7777777777801</v>
      </c>
      <c r="AW343" s="101">
        <v>2777.7777777777801</v>
      </c>
      <c r="AX343" s="101">
        <v>2777.7777777777801</v>
      </c>
      <c r="AY343" s="101">
        <v>2777.7777777777801</v>
      </c>
      <c r="AZ343" s="101">
        <v>2777.7777777777801</v>
      </c>
      <c r="BA343" s="101">
        <v>2777.7777777777801</v>
      </c>
      <c r="BB343" s="101">
        <v>2777.7777777777801</v>
      </c>
      <c r="BC343" s="101">
        <v>2777.7777777777801</v>
      </c>
      <c r="BD343" s="101">
        <v>2777.7777777777801</v>
      </c>
      <c r="BE343" s="101">
        <v>25000</v>
      </c>
      <c r="BF343" s="102"/>
      <c r="BG343" s="101">
        <v>0</v>
      </c>
      <c r="BH343" s="101">
        <v>0</v>
      </c>
      <c r="BI343" s="101">
        <v>0</v>
      </c>
      <c r="BJ343" s="101">
        <v>2777.7777777777801</v>
      </c>
      <c r="BK343" s="101">
        <v>2777.7777777777801</v>
      </c>
      <c r="BL343" s="101">
        <v>2777.7777777777801</v>
      </c>
      <c r="BM343" s="101">
        <v>2777.7777777777801</v>
      </c>
      <c r="BN343" s="101">
        <v>2777.7777777777801</v>
      </c>
      <c r="BO343" s="101">
        <v>2777.7777777777801</v>
      </c>
      <c r="BP343" s="101">
        <v>2777.7777777777801</v>
      </c>
      <c r="BQ343" s="101">
        <v>2777.7777777777801</v>
      </c>
      <c r="BR343" s="101">
        <v>2777.7777777777801</v>
      </c>
      <c r="BS343" s="101">
        <v>25000</v>
      </c>
      <c r="BT343" s="102"/>
      <c r="BU343" s="101">
        <v>0</v>
      </c>
      <c r="BV343" s="101">
        <v>0</v>
      </c>
      <c r="BW343" s="101">
        <v>0</v>
      </c>
      <c r="BX343" s="101">
        <v>2777.7777777777801</v>
      </c>
      <c r="BY343" s="101">
        <v>2777.7777777777801</v>
      </c>
      <c r="BZ343" s="101">
        <v>2777.7777777777801</v>
      </c>
      <c r="CA343" s="101">
        <v>2777.7777777777801</v>
      </c>
      <c r="CB343" s="101">
        <v>2777.7777777777801</v>
      </c>
      <c r="CC343" s="101">
        <v>2777.7777777777801</v>
      </c>
      <c r="CD343" s="101">
        <v>2777.7777777777801</v>
      </c>
      <c r="CE343" s="101">
        <v>2777.7777777777801</v>
      </c>
      <c r="CF343" s="101">
        <v>2777.7777777777801</v>
      </c>
      <c r="CG343" s="101">
        <v>25000</v>
      </c>
      <c r="CH343" s="102"/>
    </row>
    <row r="344" spans="1:86" ht="12" hidden="1" customHeight="1" outlineLevel="1" x14ac:dyDescent="0.3">
      <c r="A344" s="103">
        <v>378</v>
      </c>
      <c r="B344" s="6" t="s">
        <v>414</v>
      </c>
      <c r="C344" s="101">
        <v>0</v>
      </c>
      <c r="D344" s="101">
        <v>1230.79</v>
      </c>
      <c r="E344" s="101">
        <v>0</v>
      </c>
      <c r="F344" s="101">
        <v>0</v>
      </c>
      <c r="G344" s="101">
        <v>2283.1999999999998</v>
      </c>
      <c r="H344" s="101">
        <v>300</v>
      </c>
      <c r="I344" s="101">
        <v>0</v>
      </c>
      <c r="J344" s="101">
        <v>1200</v>
      </c>
      <c r="K344" s="101">
        <v>10.9</v>
      </c>
      <c r="L344" s="101">
        <v>364.43</v>
      </c>
      <c r="M344" s="101">
        <v>11074</v>
      </c>
      <c r="N344" s="101">
        <v>10502.68</v>
      </c>
      <c r="O344" s="101">
        <v>26966</v>
      </c>
      <c r="P344" s="102"/>
      <c r="Q344" s="101">
        <v>2247.1666666666702</v>
      </c>
      <c r="R344" s="101">
        <v>2247.1666666666702</v>
      </c>
      <c r="S344" s="101">
        <v>2247.1666666666702</v>
      </c>
      <c r="T344" s="101">
        <v>2247.1666666666702</v>
      </c>
      <c r="U344" s="101">
        <v>2247.1666666666702</v>
      </c>
      <c r="V344" s="101">
        <v>2247.1666666666702</v>
      </c>
      <c r="W344" s="101">
        <v>2247.1666666666702</v>
      </c>
      <c r="X344" s="101">
        <v>2247.1666666666702</v>
      </c>
      <c r="Y344" s="101">
        <v>2247.1666666666702</v>
      </c>
      <c r="Z344" s="101">
        <v>2247.1666666666702</v>
      </c>
      <c r="AA344" s="101">
        <v>2247.1666666666702</v>
      </c>
      <c r="AB344" s="101">
        <v>2247.1666666666702</v>
      </c>
      <c r="AC344" s="101">
        <v>26966</v>
      </c>
      <c r="AD344" s="102"/>
      <c r="AE344" s="101">
        <v>2247.1666666666702</v>
      </c>
      <c r="AF344" s="101">
        <v>2247.1666666666702</v>
      </c>
      <c r="AG344" s="101">
        <v>2247.1666666666702</v>
      </c>
      <c r="AH344" s="101">
        <v>2247.1666666666702</v>
      </c>
      <c r="AI344" s="101">
        <v>2247.1666666666702</v>
      </c>
      <c r="AJ344" s="101">
        <v>2247.1666666666702</v>
      </c>
      <c r="AK344" s="101">
        <v>2247.1666666666702</v>
      </c>
      <c r="AL344" s="101">
        <v>2247.1666666666702</v>
      </c>
      <c r="AM344" s="101">
        <v>2247.1666666666702</v>
      </c>
      <c r="AN344" s="101">
        <v>2247.1666666666702</v>
      </c>
      <c r="AO344" s="101">
        <v>2247.1666666666702</v>
      </c>
      <c r="AP344" s="101">
        <v>2247.1666666666702</v>
      </c>
      <c r="AQ344" s="101">
        <v>26966</v>
      </c>
      <c r="AR344" s="102"/>
      <c r="AS344" s="101">
        <v>2247.1666666666702</v>
      </c>
      <c r="AT344" s="101">
        <v>2247.1666666666702</v>
      </c>
      <c r="AU344" s="101">
        <v>2247.1666666666702</v>
      </c>
      <c r="AV344" s="101">
        <v>2247.1666666666702</v>
      </c>
      <c r="AW344" s="101">
        <v>2247.1666666666702</v>
      </c>
      <c r="AX344" s="101">
        <v>2247.1666666666702</v>
      </c>
      <c r="AY344" s="101">
        <v>2247.1666666666702</v>
      </c>
      <c r="AZ344" s="101">
        <v>2247.1666666666702</v>
      </c>
      <c r="BA344" s="101">
        <v>2247.1666666666702</v>
      </c>
      <c r="BB344" s="101">
        <v>2247.1666666666702</v>
      </c>
      <c r="BC344" s="101">
        <v>2247.1666666666702</v>
      </c>
      <c r="BD344" s="101">
        <v>2247.1666666666702</v>
      </c>
      <c r="BE344" s="101">
        <v>26966</v>
      </c>
      <c r="BF344" s="102"/>
      <c r="BG344" s="101">
        <v>2247.1666666666702</v>
      </c>
      <c r="BH344" s="101">
        <v>2247.1666666666702</v>
      </c>
      <c r="BI344" s="101">
        <v>2247.1666666666702</v>
      </c>
      <c r="BJ344" s="101">
        <v>2247.1666666666702</v>
      </c>
      <c r="BK344" s="101">
        <v>2247.1666666666702</v>
      </c>
      <c r="BL344" s="101">
        <v>2247.1666666666702</v>
      </c>
      <c r="BM344" s="101">
        <v>2247.1666666666702</v>
      </c>
      <c r="BN344" s="101">
        <v>2247.1666666666702</v>
      </c>
      <c r="BO344" s="101">
        <v>2247.1666666666702</v>
      </c>
      <c r="BP344" s="101">
        <v>2247.1666666666702</v>
      </c>
      <c r="BQ344" s="101">
        <v>2247.1666666666702</v>
      </c>
      <c r="BR344" s="101">
        <v>2247.1666666666702</v>
      </c>
      <c r="BS344" s="101">
        <v>26966</v>
      </c>
      <c r="BT344" s="102"/>
      <c r="BU344" s="101">
        <v>2247.1666666666702</v>
      </c>
      <c r="BV344" s="101">
        <v>2247.1666666666702</v>
      </c>
      <c r="BW344" s="101">
        <v>2247.1666666666702</v>
      </c>
      <c r="BX344" s="101">
        <v>2247.1666666666702</v>
      </c>
      <c r="BY344" s="101">
        <v>2247.1666666666702</v>
      </c>
      <c r="BZ344" s="101">
        <v>2247.1666666666702</v>
      </c>
      <c r="CA344" s="101">
        <v>2247.1666666666702</v>
      </c>
      <c r="CB344" s="101">
        <v>2247.1666666666702</v>
      </c>
      <c r="CC344" s="101">
        <v>2247.1666666666702</v>
      </c>
      <c r="CD344" s="101">
        <v>2247.1666666666702</v>
      </c>
      <c r="CE344" s="101">
        <v>2247.1666666666702</v>
      </c>
      <c r="CF344" s="101">
        <v>2247.1666666666702</v>
      </c>
      <c r="CG344" s="101">
        <v>26966</v>
      </c>
      <c r="CH344" s="102"/>
    </row>
    <row r="345" spans="1:86" ht="12" hidden="1" customHeight="1" outlineLevel="1" x14ac:dyDescent="0.3">
      <c r="A345" s="103">
        <v>379</v>
      </c>
      <c r="B345" s="6" t="s">
        <v>416</v>
      </c>
      <c r="C345" s="101">
        <v>0</v>
      </c>
      <c r="D345" s="101">
        <v>0</v>
      </c>
      <c r="E345" s="101">
        <v>0</v>
      </c>
      <c r="F345" s="101">
        <v>0</v>
      </c>
      <c r="G345" s="101">
        <v>0</v>
      </c>
      <c r="H345" s="101">
        <v>0</v>
      </c>
      <c r="I345" s="101">
        <v>0</v>
      </c>
      <c r="J345" s="101">
        <v>0</v>
      </c>
      <c r="K345" s="101">
        <v>0</v>
      </c>
      <c r="L345" s="101">
        <v>0</v>
      </c>
      <c r="M345" s="101">
        <v>0</v>
      </c>
      <c r="N345" s="101">
        <v>0</v>
      </c>
      <c r="O345" s="101">
        <v>0</v>
      </c>
      <c r="P345" s="102"/>
      <c r="Q345" s="101">
        <v>0</v>
      </c>
      <c r="R345" s="101">
        <v>0</v>
      </c>
      <c r="S345" s="101">
        <v>0</v>
      </c>
      <c r="T345" s="101">
        <v>0</v>
      </c>
      <c r="U345" s="101">
        <v>0</v>
      </c>
      <c r="V345" s="101">
        <v>0</v>
      </c>
      <c r="W345" s="101">
        <v>0</v>
      </c>
      <c r="X345" s="101">
        <v>0</v>
      </c>
      <c r="Y345" s="101">
        <v>0</v>
      </c>
      <c r="Z345" s="101">
        <v>0</v>
      </c>
      <c r="AA345" s="101">
        <v>0</v>
      </c>
      <c r="AB345" s="101">
        <v>0</v>
      </c>
      <c r="AC345" s="101">
        <v>0</v>
      </c>
      <c r="AD345" s="102"/>
      <c r="AE345" s="101">
        <v>0</v>
      </c>
      <c r="AF345" s="101">
        <v>0</v>
      </c>
      <c r="AG345" s="101">
        <v>0</v>
      </c>
      <c r="AH345" s="101">
        <v>0</v>
      </c>
      <c r="AI345" s="101">
        <v>0</v>
      </c>
      <c r="AJ345" s="101">
        <v>0</v>
      </c>
      <c r="AK345" s="101">
        <v>0</v>
      </c>
      <c r="AL345" s="101">
        <v>0</v>
      </c>
      <c r="AM345" s="101">
        <v>0</v>
      </c>
      <c r="AN345" s="101">
        <v>0</v>
      </c>
      <c r="AO345" s="101">
        <v>0</v>
      </c>
      <c r="AP345" s="101">
        <v>0</v>
      </c>
      <c r="AQ345" s="101">
        <v>0</v>
      </c>
      <c r="AR345" s="102"/>
      <c r="AS345" s="101">
        <v>0</v>
      </c>
      <c r="AT345" s="101">
        <v>0</v>
      </c>
      <c r="AU345" s="101">
        <v>0</v>
      </c>
      <c r="AV345" s="101">
        <v>0</v>
      </c>
      <c r="AW345" s="101">
        <v>0</v>
      </c>
      <c r="AX345" s="101">
        <v>0</v>
      </c>
      <c r="AY345" s="101">
        <v>0</v>
      </c>
      <c r="AZ345" s="101">
        <v>0</v>
      </c>
      <c r="BA345" s="101">
        <v>0</v>
      </c>
      <c r="BB345" s="101">
        <v>0</v>
      </c>
      <c r="BC345" s="101">
        <v>0</v>
      </c>
      <c r="BD345" s="101">
        <v>0</v>
      </c>
      <c r="BE345" s="101">
        <v>0</v>
      </c>
      <c r="BF345" s="102"/>
      <c r="BG345" s="101">
        <v>0</v>
      </c>
      <c r="BH345" s="101">
        <v>0</v>
      </c>
      <c r="BI345" s="101">
        <v>0</v>
      </c>
      <c r="BJ345" s="101">
        <v>0</v>
      </c>
      <c r="BK345" s="101">
        <v>0</v>
      </c>
      <c r="BL345" s="101">
        <v>0</v>
      </c>
      <c r="BM345" s="101">
        <v>0</v>
      </c>
      <c r="BN345" s="101">
        <v>0</v>
      </c>
      <c r="BO345" s="101">
        <v>0</v>
      </c>
      <c r="BP345" s="101">
        <v>0</v>
      </c>
      <c r="BQ345" s="101">
        <v>0</v>
      </c>
      <c r="BR345" s="101">
        <v>0</v>
      </c>
      <c r="BS345" s="101">
        <v>0</v>
      </c>
      <c r="BT345" s="102"/>
      <c r="BU345" s="101">
        <v>0</v>
      </c>
      <c r="BV345" s="101">
        <v>0</v>
      </c>
      <c r="BW345" s="101">
        <v>0</v>
      </c>
      <c r="BX345" s="101">
        <v>0</v>
      </c>
      <c r="BY345" s="101">
        <v>0</v>
      </c>
      <c r="BZ345" s="101">
        <v>0</v>
      </c>
      <c r="CA345" s="101">
        <v>0</v>
      </c>
      <c r="CB345" s="101">
        <v>0</v>
      </c>
      <c r="CC345" s="101">
        <v>0</v>
      </c>
      <c r="CD345" s="101">
        <v>0</v>
      </c>
      <c r="CE345" s="101">
        <v>0</v>
      </c>
      <c r="CF345" s="101">
        <v>0</v>
      </c>
      <c r="CG345" s="101">
        <v>0</v>
      </c>
      <c r="CH345" s="102"/>
    </row>
    <row r="346" spans="1:86" ht="12" hidden="1" customHeight="1" outlineLevel="1" x14ac:dyDescent="0.3">
      <c r="A346" s="103">
        <v>380</v>
      </c>
      <c r="B346" s="6" t="s">
        <v>417</v>
      </c>
      <c r="C346" s="101">
        <v>0</v>
      </c>
      <c r="D346" s="101">
        <v>0</v>
      </c>
      <c r="E346" s="101">
        <v>0</v>
      </c>
      <c r="F346" s="101">
        <v>0</v>
      </c>
      <c r="G346" s="101">
        <v>0</v>
      </c>
      <c r="H346" s="101">
        <v>0</v>
      </c>
      <c r="I346" s="101">
        <v>0</v>
      </c>
      <c r="J346" s="101">
        <v>0</v>
      </c>
      <c r="K346" s="101">
        <v>0</v>
      </c>
      <c r="L346" s="101">
        <v>0</v>
      </c>
      <c r="M346" s="101">
        <v>0</v>
      </c>
      <c r="N346" s="101">
        <v>0</v>
      </c>
      <c r="O346" s="101">
        <v>0</v>
      </c>
      <c r="P346" s="102"/>
      <c r="Q346" s="101">
        <v>0</v>
      </c>
      <c r="R346" s="101">
        <v>0</v>
      </c>
      <c r="S346" s="101">
        <v>0</v>
      </c>
      <c r="T346" s="101">
        <v>0</v>
      </c>
      <c r="U346" s="101">
        <v>0</v>
      </c>
      <c r="V346" s="101">
        <v>0</v>
      </c>
      <c r="W346" s="101">
        <v>0</v>
      </c>
      <c r="X346" s="101">
        <v>0</v>
      </c>
      <c r="Y346" s="101">
        <v>0</v>
      </c>
      <c r="Z346" s="101">
        <v>0</v>
      </c>
      <c r="AA346" s="101">
        <v>0</v>
      </c>
      <c r="AB346" s="101">
        <v>0</v>
      </c>
      <c r="AC346" s="101">
        <v>0</v>
      </c>
      <c r="AD346" s="102"/>
      <c r="AE346" s="101">
        <v>0</v>
      </c>
      <c r="AF346" s="101">
        <v>0</v>
      </c>
      <c r="AG346" s="101">
        <v>0</v>
      </c>
      <c r="AH346" s="101">
        <v>0</v>
      </c>
      <c r="AI346" s="101">
        <v>0</v>
      </c>
      <c r="AJ346" s="101">
        <v>0</v>
      </c>
      <c r="AK346" s="101">
        <v>0</v>
      </c>
      <c r="AL346" s="101">
        <v>0</v>
      </c>
      <c r="AM346" s="101">
        <v>0</v>
      </c>
      <c r="AN346" s="101">
        <v>0</v>
      </c>
      <c r="AO346" s="101">
        <v>0</v>
      </c>
      <c r="AP346" s="101">
        <v>0</v>
      </c>
      <c r="AQ346" s="101">
        <v>0</v>
      </c>
      <c r="AR346" s="102"/>
      <c r="AS346" s="101">
        <v>0</v>
      </c>
      <c r="AT346" s="101">
        <v>0</v>
      </c>
      <c r="AU346" s="101">
        <v>0</v>
      </c>
      <c r="AV346" s="101">
        <v>0</v>
      </c>
      <c r="AW346" s="101">
        <v>0</v>
      </c>
      <c r="AX346" s="101">
        <v>0</v>
      </c>
      <c r="AY346" s="101">
        <v>0</v>
      </c>
      <c r="AZ346" s="101">
        <v>0</v>
      </c>
      <c r="BA346" s="101">
        <v>0</v>
      </c>
      <c r="BB346" s="101">
        <v>0</v>
      </c>
      <c r="BC346" s="101">
        <v>0</v>
      </c>
      <c r="BD346" s="101">
        <v>0</v>
      </c>
      <c r="BE346" s="101">
        <v>0</v>
      </c>
      <c r="BF346" s="102"/>
      <c r="BG346" s="101">
        <v>0</v>
      </c>
      <c r="BH346" s="101">
        <v>0</v>
      </c>
      <c r="BI346" s="101">
        <v>0</v>
      </c>
      <c r="BJ346" s="101">
        <v>0</v>
      </c>
      <c r="BK346" s="101">
        <v>0</v>
      </c>
      <c r="BL346" s="101">
        <v>0</v>
      </c>
      <c r="BM346" s="101">
        <v>0</v>
      </c>
      <c r="BN346" s="101">
        <v>0</v>
      </c>
      <c r="BO346" s="101">
        <v>0</v>
      </c>
      <c r="BP346" s="101">
        <v>0</v>
      </c>
      <c r="BQ346" s="101">
        <v>0</v>
      </c>
      <c r="BR346" s="101">
        <v>0</v>
      </c>
      <c r="BS346" s="101">
        <v>0</v>
      </c>
      <c r="BT346" s="102"/>
      <c r="BU346" s="101">
        <v>0</v>
      </c>
      <c r="BV346" s="101">
        <v>0</v>
      </c>
      <c r="BW346" s="101">
        <v>0</v>
      </c>
      <c r="BX346" s="101">
        <v>0</v>
      </c>
      <c r="BY346" s="101">
        <v>0</v>
      </c>
      <c r="BZ346" s="101">
        <v>0</v>
      </c>
      <c r="CA346" s="101">
        <v>0</v>
      </c>
      <c r="CB346" s="101">
        <v>0</v>
      </c>
      <c r="CC346" s="101">
        <v>0</v>
      </c>
      <c r="CD346" s="101">
        <v>0</v>
      </c>
      <c r="CE346" s="101">
        <v>0</v>
      </c>
      <c r="CF346" s="101">
        <v>0</v>
      </c>
      <c r="CG346" s="101">
        <v>0</v>
      </c>
      <c r="CH346" s="102"/>
    </row>
    <row r="347" spans="1:86" ht="12" hidden="1" customHeight="1" outlineLevel="1" x14ac:dyDescent="0.3">
      <c r="A347" s="103">
        <v>383</v>
      </c>
      <c r="B347" s="6" t="s">
        <v>418</v>
      </c>
      <c r="C347" s="101">
        <v>277.7</v>
      </c>
      <c r="D347" s="101">
        <v>268.89999999999998</v>
      </c>
      <c r="E347" s="101">
        <v>268.89999999999998</v>
      </c>
      <c r="F347" s="101">
        <v>283.89999999999998</v>
      </c>
      <c r="G347" s="101">
        <v>270.45</v>
      </c>
      <c r="H347" s="101">
        <v>272</v>
      </c>
      <c r="I347" s="101">
        <v>268.89999999999998</v>
      </c>
      <c r="J347" s="101">
        <v>470.45</v>
      </c>
      <c r="K347" s="101">
        <v>275</v>
      </c>
      <c r="L347" s="101">
        <v>276.35000000000002</v>
      </c>
      <c r="M347" s="101">
        <v>287.91000000000003</v>
      </c>
      <c r="N347" s="101">
        <v>379.54</v>
      </c>
      <c r="O347" s="101">
        <v>3600</v>
      </c>
      <c r="P347" s="102"/>
      <c r="Q347" s="101">
        <v>324.65619659858402</v>
      </c>
      <c r="R347" s="101">
        <v>324.65619659858402</v>
      </c>
      <c r="S347" s="101">
        <v>324.65619659858402</v>
      </c>
      <c r="T347" s="101">
        <v>324.65619659858402</v>
      </c>
      <c r="U347" s="101">
        <v>324.65619659858402</v>
      </c>
      <c r="V347" s="101">
        <v>324.65619659858402</v>
      </c>
      <c r="W347" s="101">
        <v>324.65619659858402</v>
      </c>
      <c r="X347" s="101">
        <v>324.65619659858402</v>
      </c>
      <c r="Y347" s="101">
        <v>324.65619659858402</v>
      </c>
      <c r="Z347" s="101">
        <v>324.65619659858402</v>
      </c>
      <c r="AA347" s="101">
        <v>324.65619659858402</v>
      </c>
      <c r="AB347" s="101">
        <v>324.65619659858402</v>
      </c>
      <c r="AC347" s="101">
        <v>3895.8743591830098</v>
      </c>
      <c r="AD347" s="102"/>
      <c r="AE347" s="101">
        <v>324.65619659858402</v>
      </c>
      <c r="AF347" s="101">
        <v>324.65619659858402</v>
      </c>
      <c r="AG347" s="101">
        <v>324.65619659858402</v>
      </c>
      <c r="AH347" s="101">
        <v>324.65619659858402</v>
      </c>
      <c r="AI347" s="101">
        <v>324.65619659858402</v>
      </c>
      <c r="AJ347" s="101">
        <v>324.65619659858402</v>
      </c>
      <c r="AK347" s="101">
        <v>324.65619659858402</v>
      </c>
      <c r="AL347" s="101">
        <v>324.65619659858402</v>
      </c>
      <c r="AM347" s="101">
        <v>324.65619659858402</v>
      </c>
      <c r="AN347" s="101">
        <v>324.65619659858402</v>
      </c>
      <c r="AO347" s="101">
        <v>324.65619659858402</v>
      </c>
      <c r="AP347" s="101">
        <v>324.65619659858402</v>
      </c>
      <c r="AQ347" s="101">
        <v>3895.8743591830098</v>
      </c>
      <c r="AR347" s="102"/>
      <c r="AS347" s="101">
        <v>324.65619659858402</v>
      </c>
      <c r="AT347" s="101">
        <v>324.65619659858402</v>
      </c>
      <c r="AU347" s="101">
        <v>324.65619659858402</v>
      </c>
      <c r="AV347" s="101">
        <v>324.65619659858402</v>
      </c>
      <c r="AW347" s="101">
        <v>324.65619659858402</v>
      </c>
      <c r="AX347" s="101">
        <v>324.65619659858402</v>
      </c>
      <c r="AY347" s="101">
        <v>324.65619659858402</v>
      </c>
      <c r="AZ347" s="101">
        <v>324.65619659858402</v>
      </c>
      <c r="BA347" s="101">
        <v>324.65619659858402</v>
      </c>
      <c r="BB347" s="101">
        <v>324.65619659858402</v>
      </c>
      <c r="BC347" s="101">
        <v>324.65619659858402</v>
      </c>
      <c r="BD347" s="101">
        <v>324.65619659858402</v>
      </c>
      <c r="BE347" s="101">
        <v>3895.8743591830098</v>
      </c>
      <c r="BF347" s="102"/>
      <c r="BG347" s="101">
        <v>324.65619659858402</v>
      </c>
      <c r="BH347" s="101">
        <v>324.65619659858402</v>
      </c>
      <c r="BI347" s="101">
        <v>324.65619659858402</v>
      </c>
      <c r="BJ347" s="101">
        <v>324.65619659858402</v>
      </c>
      <c r="BK347" s="101">
        <v>324.65619659858402</v>
      </c>
      <c r="BL347" s="101">
        <v>324.65619659858402</v>
      </c>
      <c r="BM347" s="101">
        <v>324.65619659858402</v>
      </c>
      <c r="BN347" s="101">
        <v>324.65619659858402</v>
      </c>
      <c r="BO347" s="101">
        <v>324.65619659858402</v>
      </c>
      <c r="BP347" s="101">
        <v>324.65619659858402</v>
      </c>
      <c r="BQ347" s="101">
        <v>324.65619659858402</v>
      </c>
      <c r="BR347" s="101">
        <v>324.65619659858402</v>
      </c>
      <c r="BS347" s="101">
        <v>3895.8743591830098</v>
      </c>
      <c r="BT347" s="102"/>
      <c r="BU347" s="101">
        <v>324.65619659858402</v>
      </c>
      <c r="BV347" s="101">
        <v>324.65619659858402</v>
      </c>
      <c r="BW347" s="101">
        <v>324.65619659858402</v>
      </c>
      <c r="BX347" s="101">
        <v>324.65619659858402</v>
      </c>
      <c r="BY347" s="101">
        <v>324.65619659858402</v>
      </c>
      <c r="BZ347" s="101">
        <v>324.65619659858402</v>
      </c>
      <c r="CA347" s="101">
        <v>324.65619659858402</v>
      </c>
      <c r="CB347" s="101">
        <v>324.65619659858402</v>
      </c>
      <c r="CC347" s="101">
        <v>324.65619659858402</v>
      </c>
      <c r="CD347" s="101">
        <v>324.65619659858402</v>
      </c>
      <c r="CE347" s="101">
        <v>324.65619659858402</v>
      </c>
      <c r="CF347" s="101">
        <v>324.65619659858402</v>
      </c>
      <c r="CG347" s="101">
        <v>3895.8743591830098</v>
      </c>
      <c r="CH347" s="102"/>
    </row>
    <row r="348" spans="1:86" ht="12" hidden="1" customHeight="1" outlineLevel="1" x14ac:dyDescent="0.3">
      <c r="A348" s="103">
        <v>384</v>
      </c>
      <c r="B348" s="6" t="s">
        <v>420</v>
      </c>
      <c r="C348" s="101">
        <v>155.74</v>
      </c>
      <c r="D348" s="101">
        <v>6706.5599999999904</v>
      </c>
      <c r="E348" s="101">
        <v>-11392.62</v>
      </c>
      <c r="F348" s="101">
        <v>6320</v>
      </c>
      <c r="G348" s="101">
        <v>0</v>
      </c>
      <c r="H348" s="101">
        <v>26682.84</v>
      </c>
      <c r="I348" s="101">
        <v>0</v>
      </c>
      <c r="J348" s="101">
        <v>24</v>
      </c>
      <c r="K348" s="101">
        <v>0</v>
      </c>
      <c r="L348" s="101">
        <v>305.82</v>
      </c>
      <c r="M348" s="101">
        <v>0</v>
      </c>
      <c r="N348" s="101">
        <v>0</v>
      </c>
      <c r="O348" s="101">
        <v>28802.34</v>
      </c>
      <c r="P348" s="102"/>
      <c r="Q348" s="101">
        <v>0</v>
      </c>
      <c r="R348" s="101">
        <v>0</v>
      </c>
      <c r="S348" s="101">
        <v>0</v>
      </c>
      <c r="T348" s="101">
        <v>0</v>
      </c>
      <c r="U348" s="101">
        <v>0</v>
      </c>
      <c r="V348" s="101">
        <v>0</v>
      </c>
      <c r="W348" s="101">
        <v>0</v>
      </c>
      <c r="X348" s="101">
        <v>0</v>
      </c>
      <c r="Y348" s="101">
        <v>0</v>
      </c>
      <c r="Z348" s="101">
        <v>0</v>
      </c>
      <c r="AA348" s="101">
        <v>0</v>
      </c>
      <c r="AB348" s="101">
        <v>0</v>
      </c>
      <c r="AC348" s="101">
        <v>0</v>
      </c>
      <c r="AD348" s="102"/>
      <c r="AE348" s="101">
        <v>0</v>
      </c>
      <c r="AF348" s="101">
        <v>0</v>
      </c>
      <c r="AG348" s="101">
        <v>0</v>
      </c>
      <c r="AH348" s="101">
        <v>0</v>
      </c>
      <c r="AI348" s="101">
        <v>0</v>
      </c>
      <c r="AJ348" s="101">
        <v>0</v>
      </c>
      <c r="AK348" s="101">
        <v>0</v>
      </c>
      <c r="AL348" s="101">
        <v>0</v>
      </c>
      <c r="AM348" s="101">
        <v>0</v>
      </c>
      <c r="AN348" s="101">
        <v>0</v>
      </c>
      <c r="AO348" s="101">
        <v>0</v>
      </c>
      <c r="AP348" s="101">
        <v>0</v>
      </c>
      <c r="AQ348" s="101">
        <v>0</v>
      </c>
      <c r="AR348" s="102"/>
      <c r="AS348" s="101">
        <v>0</v>
      </c>
      <c r="AT348" s="101">
        <v>0</v>
      </c>
      <c r="AU348" s="101">
        <v>0</v>
      </c>
      <c r="AV348" s="101">
        <v>0</v>
      </c>
      <c r="AW348" s="101">
        <v>0</v>
      </c>
      <c r="AX348" s="101">
        <v>0</v>
      </c>
      <c r="AY348" s="101">
        <v>0</v>
      </c>
      <c r="AZ348" s="101">
        <v>0</v>
      </c>
      <c r="BA348" s="101">
        <v>0</v>
      </c>
      <c r="BB348" s="101">
        <v>0</v>
      </c>
      <c r="BC348" s="101">
        <v>0</v>
      </c>
      <c r="BD348" s="101">
        <v>0</v>
      </c>
      <c r="BE348" s="101">
        <v>0</v>
      </c>
      <c r="BF348" s="102"/>
      <c r="BG348" s="101">
        <v>0</v>
      </c>
      <c r="BH348" s="101">
        <v>0</v>
      </c>
      <c r="BI348" s="101">
        <v>0</v>
      </c>
      <c r="BJ348" s="101">
        <v>0</v>
      </c>
      <c r="BK348" s="101">
        <v>0</v>
      </c>
      <c r="BL348" s="101">
        <v>0</v>
      </c>
      <c r="BM348" s="101">
        <v>0</v>
      </c>
      <c r="BN348" s="101">
        <v>0</v>
      </c>
      <c r="BO348" s="101">
        <v>0</v>
      </c>
      <c r="BP348" s="101">
        <v>0</v>
      </c>
      <c r="BQ348" s="101">
        <v>0</v>
      </c>
      <c r="BR348" s="101">
        <v>0</v>
      </c>
      <c r="BS348" s="101">
        <v>0</v>
      </c>
      <c r="BT348" s="102"/>
      <c r="BU348" s="101">
        <v>0</v>
      </c>
      <c r="BV348" s="101">
        <v>0</v>
      </c>
      <c r="BW348" s="101">
        <v>0</v>
      </c>
      <c r="BX348" s="101">
        <v>0</v>
      </c>
      <c r="BY348" s="101">
        <v>0</v>
      </c>
      <c r="BZ348" s="101">
        <v>0</v>
      </c>
      <c r="CA348" s="101">
        <v>0</v>
      </c>
      <c r="CB348" s="101">
        <v>0</v>
      </c>
      <c r="CC348" s="101">
        <v>0</v>
      </c>
      <c r="CD348" s="101">
        <v>0</v>
      </c>
      <c r="CE348" s="101">
        <v>0</v>
      </c>
      <c r="CF348" s="101">
        <v>0</v>
      </c>
      <c r="CG348" s="101">
        <v>0</v>
      </c>
      <c r="CH348" s="102"/>
    </row>
    <row r="349" spans="1:86" ht="12" hidden="1" customHeight="1" outlineLevel="1" x14ac:dyDescent="0.3">
      <c r="A349" s="103">
        <v>385</v>
      </c>
      <c r="B349" s="6" t="s">
        <v>422</v>
      </c>
      <c r="C349" s="101">
        <v>19.95</v>
      </c>
      <c r="D349" s="101">
        <v>19.95</v>
      </c>
      <c r="E349" s="101">
        <v>643.44000000000005</v>
      </c>
      <c r="F349" s="101">
        <v>19.95</v>
      </c>
      <c r="G349" s="101">
        <v>19.95</v>
      </c>
      <c r="H349" s="101">
        <v>19.95</v>
      </c>
      <c r="I349" s="101">
        <v>19.95</v>
      </c>
      <c r="J349" s="101">
        <v>59.85</v>
      </c>
      <c r="K349" s="101">
        <v>1760.21</v>
      </c>
      <c r="L349" s="101">
        <v>428.49</v>
      </c>
      <c r="M349" s="101">
        <v>0</v>
      </c>
      <c r="N349" s="101">
        <v>1988.31</v>
      </c>
      <c r="O349" s="101">
        <v>5000</v>
      </c>
      <c r="P349" s="102"/>
      <c r="Q349" s="101">
        <v>416.66666666666703</v>
      </c>
      <c r="R349" s="101">
        <v>416.66666666666703</v>
      </c>
      <c r="S349" s="101">
        <v>416.66666666666703</v>
      </c>
      <c r="T349" s="101">
        <v>416.66666666666703</v>
      </c>
      <c r="U349" s="101">
        <v>416.66666666666703</v>
      </c>
      <c r="V349" s="101">
        <v>416.66666666666703</v>
      </c>
      <c r="W349" s="101">
        <v>416.66666666666703</v>
      </c>
      <c r="X349" s="101">
        <v>416.66666666666703</v>
      </c>
      <c r="Y349" s="101">
        <v>416.66666666666703</v>
      </c>
      <c r="Z349" s="101">
        <v>416.66666666666703</v>
      </c>
      <c r="AA349" s="101">
        <v>416.66666666666703</v>
      </c>
      <c r="AB349" s="101">
        <v>416.66666666666703</v>
      </c>
      <c r="AC349" s="101">
        <v>5000</v>
      </c>
      <c r="AD349" s="102"/>
      <c r="AE349" s="101">
        <v>416.66666666666703</v>
      </c>
      <c r="AF349" s="101">
        <v>416.66666666666703</v>
      </c>
      <c r="AG349" s="101">
        <v>416.66666666666703</v>
      </c>
      <c r="AH349" s="101">
        <v>416.66666666666703</v>
      </c>
      <c r="AI349" s="101">
        <v>416.66666666666703</v>
      </c>
      <c r="AJ349" s="101">
        <v>416.66666666666703</v>
      </c>
      <c r="AK349" s="101">
        <v>416.66666666666703</v>
      </c>
      <c r="AL349" s="101">
        <v>416.66666666666703</v>
      </c>
      <c r="AM349" s="101">
        <v>416.66666666666703</v>
      </c>
      <c r="AN349" s="101">
        <v>416.66666666666703</v>
      </c>
      <c r="AO349" s="101">
        <v>416.66666666666703</v>
      </c>
      <c r="AP349" s="101">
        <v>416.66666666666703</v>
      </c>
      <c r="AQ349" s="101">
        <v>5000</v>
      </c>
      <c r="AR349" s="102"/>
      <c r="AS349" s="101">
        <v>416.66666666666703</v>
      </c>
      <c r="AT349" s="101">
        <v>416.66666666666703</v>
      </c>
      <c r="AU349" s="101">
        <v>416.66666666666703</v>
      </c>
      <c r="AV349" s="101">
        <v>416.66666666666703</v>
      </c>
      <c r="AW349" s="101">
        <v>416.66666666666703</v>
      </c>
      <c r="AX349" s="101">
        <v>416.66666666666703</v>
      </c>
      <c r="AY349" s="101">
        <v>416.66666666666703</v>
      </c>
      <c r="AZ349" s="101">
        <v>416.66666666666703</v>
      </c>
      <c r="BA349" s="101">
        <v>416.66666666666703</v>
      </c>
      <c r="BB349" s="101">
        <v>416.66666666666703</v>
      </c>
      <c r="BC349" s="101">
        <v>416.66666666666703</v>
      </c>
      <c r="BD349" s="101">
        <v>416.66666666666703</v>
      </c>
      <c r="BE349" s="101">
        <v>5000</v>
      </c>
      <c r="BF349" s="102"/>
      <c r="BG349" s="101">
        <v>416.66666666666703</v>
      </c>
      <c r="BH349" s="101">
        <v>416.66666666666703</v>
      </c>
      <c r="BI349" s="101">
        <v>416.66666666666703</v>
      </c>
      <c r="BJ349" s="101">
        <v>416.66666666666703</v>
      </c>
      <c r="BK349" s="101">
        <v>416.66666666666703</v>
      </c>
      <c r="BL349" s="101">
        <v>416.66666666666703</v>
      </c>
      <c r="BM349" s="101">
        <v>416.66666666666703</v>
      </c>
      <c r="BN349" s="101">
        <v>416.66666666666703</v>
      </c>
      <c r="BO349" s="101">
        <v>416.66666666666703</v>
      </c>
      <c r="BP349" s="101">
        <v>416.66666666666703</v>
      </c>
      <c r="BQ349" s="101">
        <v>416.66666666666703</v>
      </c>
      <c r="BR349" s="101">
        <v>416.66666666666703</v>
      </c>
      <c r="BS349" s="101">
        <v>5000</v>
      </c>
      <c r="BT349" s="102"/>
      <c r="BU349" s="101">
        <v>416.66666666666703</v>
      </c>
      <c r="BV349" s="101">
        <v>416.66666666666703</v>
      </c>
      <c r="BW349" s="101">
        <v>416.66666666666703</v>
      </c>
      <c r="BX349" s="101">
        <v>416.66666666666703</v>
      </c>
      <c r="BY349" s="101">
        <v>416.66666666666703</v>
      </c>
      <c r="BZ349" s="101">
        <v>416.66666666666703</v>
      </c>
      <c r="CA349" s="101">
        <v>416.66666666666703</v>
      </c>
      <c r="CB349" s="101">
        <v>416.66666666666703</v>
      </c>
      <c r="CC349" s="101">
        <v>416.66666666666703</v>
      </c>
      <c r="CD349" s="101">
        <v>416.66666666666703</v>
      </c>
      <c r="CE349" s="101">
        <v>416.66666666666703</v>
      </c>
      <c r="CF349" s="101">
        <v>416.66666666666703</v>
      </c>
      <c r="CG349" s="101">
        <v>5000</v>
      </c>
      <c r="CH349" s="102"/>
    </row>
    <row r="350" spans="1:86" ht="12" hidden="1" customHeight="1" outlineLevel="1" x14ac:dyDescent="0.3">
      <c r="A350" s="103">
        <v>386</v>
      </c>
      <c r="B350" s="6" t="s">
        <v>424</v>
      </c>
      <c r="C350" s="101">
        <v>0</v>
      </c>
      <c r="D350" s="101">
        <v>0</v>
      </c>
      <c r="E350" s="101">
        <v>0</v>
      </c>
      <c r="F350" s="101">
        <v>0</v>
      </c>
      <c r="G350" s="101">
        <v>0</v>
      </c>
      <c r="H350" s="101">
        <v>0</v>
      </c>
      <c r="I350" s="101">
        <v>0</v>
      </c>
      <c r="J350" s="101">
        <v>0</v>
      </c>
      <c r="K350" s="101">
        <v>0</v>
      </c>
      <c r="L350" s="101">
        <v>0</v>
      </c>
      <c r="M350" s="101">
        <v>0</v>
      </c>
      <c r="N350" s="101">
        <v>0</v>
      </c>
      <c r="O350" s="101">
        <v>0</v>
      </c>
      <c r="P350" s="102"/>
      <c r="Q350" s="101">
        <v>0</v>
      </c>
      <c r="R350" s="101">
        <v>0</v>
      </c>
      <c r="S350" s="101">
        <v>0</v>
      </c>
      <c r="T350" s="101">
        <v>0</v>
      </c>
      <c r="U350" s="101">
        <v>0</v>
      </c>
      <c r="V350" s="101">
        <v>0</v>
      </c>
      <c r="W350" s="101">
        <v>1560</v>
      </c>
      <c r="X350" s="101">
        <v>0</v>
      </c>
      <c r="Y350" s="101">
        <v>0</v>
      </c>
      <c r="Z350" s="101">
        <v>0</v>
      </c>
      <c r="AA350" s="101">
        <v>0</v>
      </c>
      <c r="AB350" s="101">
        <v>0</v>
      </c>
      <c r="AC350" s="101">
        <v>1560</v>
      </c>
      <c r="AD350" s="102"/>
      <c r="AE350" s="101">
        <v>0</v>
      </c>
      <c r="AF350" s="101">
        <v>0</v>
      </c>
      <c r="AG350" s="101">
        <v>0</v>
      </c>
      <c r="AH350" s="101">
        <v>0</v>
      </c>
      <c r="AI350" s="101">
        <v>0</v>
      </c>
      <c r="AJ350" s="101">
        <v>0</v>
      </c>
      <c r="AK350" s="101">
        <v>1560</v>
      </c>
      <c r="AL350" s="101">
        <v>0</v>
      </c>
      <c r="AM350" s="101">
        <v>0</v>
      </c>
      <c r="AN350" s="101">
        <v>0</v>
      </c>
      <c r="AO350" s="101">
        <v>0</v>
      </c>
      <c r="AP350" s="101">
        <v>0</v>
      </c>
      <c r="AQ350" s="101">
        <v>1560</v>
      </c>
      <c r="AR350" s="102"/>
      <c r="AS350" s="101">
        <v>0</v>
      </c>
      <c r="AT350" s="101">
        <v>0</v>
      </c>
      <c r="AU350" s="101">
        <v>0</v>
      </c>
      <c r="AV350" s="101">
        <v>0</v>
      </c>
      <c r="AW350" s="101">
        <v>0</v>
      </c>
      <c r="AX350" s="101">
        <v>0</v>
      </c>
      <c r="AY350" s="101">
        <v>1560</v>
      </c>
      <c r="AZ350" s="101">
        <v>0</v>
      </c>
      <c r="BA350" s="101">
        <v>0</v>
      </c>
      <c r="BB350" s="101">
        <v>0</v>
      </c>
      <c r="BC350" s="101">
        <v>0</v>
      </c>
      <c r="BD350" s="101">
        <v>0</v>
      </c>
      <c r="BE350" s="101">
        <v>1560</v>
      </c>
      <c r="BF350" s="102"/>
      <c r="BG350" s="101">
        <v>0</v>
      </c>
      <c r="BH350" s="101">
        <v>0</v>
      </c>
      <c r="BI350" s="101">
        <v>0</v>
      </c>
      <c r="BJ350" s="101">
        <v>0</v>
      </c>
      <c r="BK350" s="101">
        <v>0</v>
      </c>
      <c r="BL350" s="101">
        <v>0</v>
      </c>
      <c r="BM350" s="101">
        <v>1560</v>
      </c>
      <c r="BN350" s="101">
        <v>0</v>
      </c>
      <c r="BO350" s="101">
        <v>0</v>
      </c>
      <c r="BP350" s="101">
        <v>0</v>
      </c>
      <c r="BQ350" s="101">
        <v>0</v>
      </c>
      <c r="BR350" s="101">
        <v>0</v>
      </c>
      <c r="BS350" s="101">
        <v>1560</v>
      </c>
      <c r="BT350" s="102"/>
      <c r="BU350" s="101">
        <v>0</v>
      </c>
      <c r="BV350" s="101">
        <v>0</v>
      </c>
      <c r="BW350" s="101">
        <v>0</v>
      </c>
      <c r="BX350" s="101">
        <v>0</v>
      </c>
      <c r="BY350" s="101">
        <v>0</v>
      </c>
      <c r="BZ350" s="101">
        <v>0</v>
      </c>
      <c r="CA350" s="101">
        <v>1560</v>
      </c>
      <c r="CB350" s="101">
        <v>0</v>
      </c>
      <c r="CC350" s="101">
        <v>0</v>
      </c>
      <c r="CD350" s="101">
        <v>0</v>
      </c>
      <c r="CE350" s="101">
        <v>0</v>
      </c>
      <c r="CF350" s="101">
        <v>0</v>
      </c>
      <c r="CG350" s="101">
        <v>1560</v>
      </c>
      <c r="CH350" s="102"/>
    </row>
    <row r="351" spans="1:86" ht="12" hidden="1" customHeight="1" outlineLevel="1" x14ac:dyDescent="0.3">
      <c r="A351" s="103">
        <v>387</v>
      </c>
      <c r="B351" s="6" t="s">
        <v>426</v>
      </c>
      <c r="C351" s="101">
        <v>0</v>
      </c>
      <c r="D351" s="101">
        <v>0</v>
      </c>
      <c r="E351" s="101">
        <v>0</v>
      </c>
      <c r="F351" s="101">
        <v>0</v>
      </c>
      <c r="G351" s="101">
        <v>0</v>
      </c>
      <c r="H351" s="101">
        <v>0</v>
      </c>
      <c r="I351" s="101">
        <v>0</v>
      </c>
      <c r="J351" s="101">
        <v>159.1</v>
      </c>
      <c r="K351" s="101">
        <v>0</v>
      </c>
      <c r="L351" s="101">
        <v>0</v>
      </c>
      <c r="M351" s="101">
        <v>0</v>
      </c>
      <c r="N351" s="101">
        <v>3085.9</v>
      </c>
      <c r="O351" s="101">
        <v>3245</v>
      </c>
      <c r="P351" s="102"/>
      <c r="Q351" s="101">
        <v>0</v>
      </c>
      <c r="R351" s="101">
        <v>295</v>
      </c>
      <c r="S351" s="101">
        <v>295</v>
      </c>
      <c r="T351" s="101">
        <v>295</v>
      </c>
      <c r="U351" s="101">
        <v>295</v>
      </c>
      <c r="V351" s="101">
        <v>295</v>
      </c>
      <c r="W351" s="101">
        <v>295</v>
      </c>
      <c r="X351" s="101">
        <v>295</v>
      </c>
      <c r="Y351" s="101">
        <v>295</v>
      </c>
      <c r="Z351" s="101">
        <v>295</v>
      </c>
      <c r="AA351" s="101">
        <v>295</v>
      </c>
      <c r="AB351" s="101">
        <v>295</v>
      </c>
      <c r="AC351" s="101">
        <v>3245</v>
      </c>
      <c r="AD351" s="102"/>
      <c r="AE351" s="101">
        <v>0</v>
      </c>
      <c r="AF351" s="101">
        <v>295</v>
      </c>
      <c r="AG351" s="101">
        <v>295</v>
      </c>
      <c r="AH351" s="101">
        <v>295</v>
      </c>
      <c r="AI351" s="101">
        <v>295</v>
      </c>
      <c r="AJ351" s="101">
        <v>295</v>
      </c>
      <c r="AK351" s="101">
        <v>295</v>
      </c>
      <c r="AL351" s="101">
        <v>295</v>
      </c>
      <c r="AM351" s="101">
        <v>295</v>
      </c>
      <c r="AN351" s="101">
        <v>295</v>
      </c>
      <c r="AO351" s="101">
        <v>295</v>
      </c>
      <c r="AP351" s="101">
        <v>295</v>
      </c>
      <c r="AQ351" s="101">
        <v>3245</v>
      </c>
      <c r="AR351" s="102"/>
      <c r="AS351" s="101">
        <v>0</v>
      </c>
      <c r="AT351" s="101">
        <v>295</v>
      </c>
      <c r="AU351" s="101">
        <v>295</v>
      </c>
      <c r="AV351" s="101">
        <v>295</v>
      </c>
      <c r="AW351" s="101">
        <v>295</v>
      </c>
      <c r="AX351" s="101">
        <v>295</v>
      </c>
      <c r="AY351" s="101">
        <v>295</v>
      </c>
      <c r="AZ351" s="101">
        <v>295</v>
      </c>
      <c r="BA351" s="101">
        <v>295</v>
      </c>
      <c r="BB351" s="101">
        <v>295</v>
      </c>
      <c r="BC351" s="101">
        <v>295</v>
      </c>
      <c r="BD351" s="101">
        <v>295</v>
      </c>
      <c r="BE351" s="101">
        <v>3245</v>
      </c>
      <c r="BF351" s="102"/>
      <c r="BG351" s="101">
        <v>0</v>
      </c>
      <c r="BH351" s="101">
        <v>295</v>
      </c>
      <c r="BI351" s="101">
        <v>295</v>
      </c>
      <c r="BJ351" s="101">
        <v>295</v>
      </c>
      <c r="BK351" s="101">
        <v>295</v>
      </c>
      <c r="BL351" s="101">
        <v>295</v>
      </c>
      <c r="BM351" s="101">
        <v>295</v>
      </c>
      <c r="BN351" s="101">
        <v>295</v>
      </c>
      <c r="BO351" s="101">
        <v>295</v>
      </c>
      <c r="BP351" s="101">
        <v>295</v>
      </c>
      <c r="BQ351" s="101">
        <v>295</v>
      </c>
      <c r="BR351" s="101">
        <v>295</v>
      </c>
      <c r="BS351" s="101">
        <v>3245</v>
      </c>
      <c r="BT351" s="102"/>
      <c r="BU351" s="101">
        <v>0</v>
      </c>
      <c r="BV351" s="101">
        <v>295</v>
      </c>
      <c r="BW351" s="101">
        <v>295</v>
      </c>
      <c r="BX351" s="101">
        <v>295</v>
      </c>
      <c r="BY351" s="101">
        <v>295</v>
      </c>
      <c r="BZ351" s="101">
        <v>295</v>
      </c>
      <c r="CA351" s="101">
        <v>295</v>
      </c>
      <c r="CB351" s="101">
        <v>295</v>
      </c>
      <c r="CC351" s="101">
        <v>295</v>
      </c>
      <c r="CD351" s="101">
        <v>295</v>
      </c>
      <c r="CE351" s="101">
        <v>295</v>
      </c>
      <c r="CF351" s="101">
        <v>295</v>
      </c>
      <c r="CG351" s="101">
        <v>3245</v>
      </c>
      <c r="CH351" s="102"/>
    </row>
    <row r="352" spans="1:86" ht="12" hidden="1" customHeight="1" outlineLevel="1" x14ac:dyDescent="0.3">
      <c r="A352" s="103">
        <v>387.1</v>
      </c>
      <c r="B352" s="6" t="s">
        <v>428</v>
      </c>
      <c r="C352" s="101">
        <v>0</v>
      </c>
      <c r="D352" s="101">
        <v>0</v>
      </c>
      <c r="E352" s="101">
        <v>0</v>
      </c>
      <c r="F352" s="101">
        <v>0</v>
      </c>
      <c r="G352" s="101">
        <v>0</v>
      </c>
      <c r="H352" s="101">
        <v>0</v>
      </c>
      <c r="I352" s="101">
        <v>0</v>
      </c>
      <c r="J352" s="101">
        <v>0</v>
      </c>
      <c r="K352" s="101">
        <v>0</v>
      </c>
      <c r="L352" s="101">
        <v>0</v>
      </c>
      <c r="M352" s="101">
        <v>0</v>
      </c>
      <c r="N352" s="101">
        <v>0</v>
      </c>
      <c r="O352" s="101">
        <v>0</v>
      </c>
      <c r="P352" s="102"/>
      <c r="Q352" s="101">
        <v>0</v>
      </c>
      <c r="R352" s="101">
        <v>0</v>
      </c>
      <c r="S352" s="101">
        <v>0</v>
      </c>
      <c r="T352" s="101">
        <v>0</v>
      </c>
      <c r="U352" s="101">
        <v>0</v>
      </c>
      <c r="V352" s="101">
        <v>0</v>
      </c>
      <c r="W352" s="101">
        <v>0</v>
      </c>
      <c r="X352" s="101">
        <v>0</v>
      </c>
      <c r="Y352" s="101">
        <v>0</v>
      </c>
      <c r="Z352" s="101">
        <v>0</v>
      </c>
      <c r="AA352" s="101">
        <v>0</v>
      </c>
      <c r="AB352" s="101">
        <v>0</v>
      </c>
      <c r="AC352" s="101">
        <v>0</v>
      </c>
      <c r="AD352" s="102"/>
      <c r="AE352" s="101">
        <v>0</v>
      </c>
      <c r="AF352" s="101">
        <v>0</v>
      </c>
      <c r="AG352" s="101">
        <v>0</v>
      </c>
      <c r="AH352" s="101">
        <v>0</v>
      </c>
      <c r="AI352" s="101">
        <v>0</v>
      </c>
      <c r="AJ352" s="101">
        <v>0</v>
      </c>
      <c r="AK352" s="101">
        <v>0</v>
      </c>
      <c r="AL352" s="101">
        <v>0</v>
      </c>
      <c r="AM352" s="101">
        <v>0</v>
      </c>
      <c r="AN352" s="101">
        <v>0</v>
      </c>
      <c r="AO352" s="101">
        <v>0</v>
      </c>
      <c r="AP352" s="101">
        <v>0</v>
      </c>
      <c r="AQ352" s="101">
        <v>0</v>
      </c>
      <c r="AR352" s="102"/>
      <c r="AS352" s="101">
        <v>0</v>
      </c>
      <c r="AT352" s="101">
        <v>0</v>
      </c>
      <c r="AU352" s="101">
        <v>0</v>
      </c>
      <c r="AV352" s="101">
        <v>0</v>
      </c>
      <c r="AW352" s="101">
        <v>0</v>
      </c>
      <c r="AX352" s="101">
        <v>0</v>
      </c>
      <c r="AY352" s="101">
        <v>0</v>
      </c>
      <c r="AZ352" s="101">
        <v>0</v>
      </c>
      <c r="BA352" s="101">
        <v>0</v>
      </c>
      <c r="BB352" s="101">
        <v>0</v>
      </c>
      <c r="BC352" s="101">
        <v>0</v>
      </c>
      <c r="BD352" s="101">
        <v>0</v>
      </c>
      <c r="BE352" s="101">
        <v>0</v>
      </c>
      <c r="BF352" s="102"/>
      <c r="BG352" s="101">
        <v>0</v>
      </c>
      <c r="BH352" s="101">
        <v>0</v>
      </c>
      <c r="BI352" s="101">
        <v>0</v>
      </c>
      <c r="BJ352" s="101">
        <v>0</v>
      </c>
      <c r="BK352" s="101">
        <v>0</v>
      </c>
      <c r="BL352" s="101">
        <v>0</v>
      </c>
      <c r="BM352" s="101">
        <v>0</v>
      </c>
      <c r="BN352" s="101">
        <v>0</v>
      </c>
      <c r="BO352" s="101">
        <v>0</v>
      </c>
      <c r="BP352" s="101">
        <v>0</v>
      </c>
      <c r="BQ352" s="101">
        <v>0</v>
      </c>
      <c r="BR352" s="101">
        <v>0</v>
      </c>
      <c r="BS352" s="101">
        <v>0</v>
      </c>
      <c r="BT352" s="102"/>
      <c r="BU352" s="101">
        <v>0</v>
      </c>
      <c r="BV352" s="101">
        <v>0</v>
      </c>
      <c r="BW352" s="101">
        <v>0</v>
      </c>
      <c r="BX352" s="101">
        <v>0</v>
      </c>
      <c r="BY352" s="101">
        <v>0</v>
      </c>
      <c r="BZ352" s="101">
        <v>0</v>
      </c>
      <c r="CA352" s="101">
        <v>0</v>
      </c>
      <c r="CB352" s="101">
        <v>0</v>
      </c>
      <c r="CC352" s="101">
        <v>0</v>
      </c>
      <c r="CD352" s="101">
        <v>0</v>
      </c>
      <c r="CE352" s="101">
        <v>0</v>
      </c>
      <c r="CF352" s="101">
        <v>0</v>
      </c>
      <c r="CG352" s="101">
        <v>0</v>
      </c>
      <c r="CH352" s="102"/>
    </row>
    <row r="353" spans="1:86" ht="12" hidden="1" customHeight="1" outlineLevel="1" x14ac:dyDescent="0.3">
      <c r="A353" s="103">
        <v>387.2</v>
      </c>
      <c r="B353" s="6" t="s">
        <v>429</v>
      </c>
      <c r="C353" s="101">
        <v>0</v>
      </c>
      <c r="D353" s="101">
        <v>0</v>
      </c>
      <c r="E353" s="101">
        <v>0</v>
      </c>
      <c r="F353" s="101">
        <v>0</v>
      </c>
      <c r="G353" s="101">
        <v>0</v>
      </c>
      <c r="H353" s="101">
        <v>0</v>
      </c>
      <c r="I353" s="101">
        <v>0</v>
      </c>
      <c r="J353" s="101">
        <v>0</v>
      </c>
      <c r="K353" s="101">
        <v>0</v>
      </c>
      <c r="L353" s="101">
        <v>0</v>
      </c>
      <c r="M353" s="101">
        <v>0</v>
      </c>
      <c r="N353" s="101">
        <v>0</v>
      </c>
      <c r="O353" s="101">
        <v>0</v>
      </c>
      <c r="P353" s="102"/>
      <c r="Q353" s="101">
        <v>0</v>
      </c>
      <c r="R353" s="101">
        <v>0</v>
      </c>
      <c r="S353" s="101">
        <v>0</v>
      </c>
      <c r="T353" s="101">
        <v>0</v>
      </c>
      <c r="U353" s="101">
        <v>0</v>
      </c>
      <c r="V353" s="101">
        <v>0</v>
      </c>
      <c r="W353" s="101">
        <v>0</v>
      </c>
      <c r="X353" s="101">
        <v>0</v>
      </c>
      <c r="Y353" s="101">
        <v>0</v>
      </c>
      <c r="Z353" s="101">
        <v>0</v>
      </c>
      <c r="AA353" s="101">
        <v>0</v>
      </c>
      <c r="AB353" s="101">
        <v>0</v>
      </c>
      <c r="AC353" s="101">
        <v>0</v>
      </c>
      <c r="AD353" s="102"/>
      <c r="AE353" s="101">
        <v>0</v>
      </c>
      <c r="AF353" s="101">
        <v>0</v>
      </c>
      <c r="AG353" s="101">
        <v>0</v>
      </c>
      <c r="AH353" s="101">
        <v>0</v>
      </c>
      <c r="AI353" s="101">
        <v>0</v>
      </c>
      <c r="AJ353" s="101">
        <v>0</v>
      </c>
      <c r="AK353" s="101">
        <v>0</v>
      </c>
      <c r="AL353" s="101">
        <v>0</v>
      </c>
      <c r="AM353" s="101">
        <v>0</v>
      </c>
      <c r="AN353" s="101">
        <v>0</v>
      </c>
      <c r="AO353" s="101">
        <v>0</v>
      </c>
      <c r="AP353" s="101">
        <v>0</v>
      </c>
      <c r="AQ353" s="101">
        <v>0</v>
      </c>
      <c r="AR353" s="102"/>
      <c r="AS353" s="101">
        <v>0</v>
      </c>
      <c r="AT353" s="101">
        <v>0</v>
      </c>
      <c r="AU353" s="101">
        <v>0</v>
      </c>
      <c r="AV353" s="101">
        <v>0</v>
      </c>
      <c r="AW353" s="101">
        <v>0</v>
      </c>
      <c r="AX353" s="101">
        <v>0</v>
      </c>
      <c r="AY353" s="101">
        <v>0</v>
      </c>
      <c r="AZ353" s="101">
        <v>0</v>
      </c>
      <c r="BA353" s="101">
        <v>0</v>
      </c>
      <c r="BB353" s="101">
        <v>0</v>
      </c>
      <c r="BC353" s="101">
        <v>0</v>
      </c>
      <c r="BD353" s="101">
        <v>0</v>
      </c>
      <c r="BE353" s="101">
        <v>0</v>
      </c>
      <c r="BF353" s="102"/>
      <c r="BG353" s="101">
        <v>0</v>
      </c>
      <c r="BH353" s="101">
        <v>0</v>
      </c>
      <c r="BI353" s="101">
        <v>0</v>
      </c>
      <c r="BJ353" s="101">
        <v>0</v>
      </c>
      <c r="BK353" s="101">
        <v>0</v>
      </c>
      <c r="BL353" s="101">
        <v>0</v>
      </c>
      <c r="BM353" s="101">
        <v>0</v>
      </c>
      <c r="BN353" s="101">
        <v>0</v>
      </c>
      <c r="BO353" s="101">
        <v>0</v>
      </c>
      <c r="BP353" s="101">
        <v>0</v>
      </c>
      <c r="BQ353" s="101">
        <v>0</v>
      </c>
      <c r="BR353" s="101">
        <v>0</v>
      </c>
      <c r="BS353" s="101">
        <v>0</v>
      </c>
      <c r="BT353" s="102"/>
      <c r="BU353" s="101">
        <v>0</v>
      </c>
      <c r="BV353" s="101">
        <v>0</v>
      </c>
      <c r="BW353" s="101">
        <v>0</v>
      </c>
      <c r="BX353" s="101">
        <v>0</v>
      </c>
      <c r="BY353" s="101">
        <v>0</v>
      </c>
      <c r="BZ353" s="101">
        <v>0</v>
      </c>
      <c r="CA353" s="101">
        <v>0</v>
      </c>
      <c r="CB353" s="101">
        <v>0</v>
      </c>
      <c r="CC353" s="101">
        <v>0</v>
      </c>
      <c r="CD353" s="101">
        <v>0</v>
      </c>
      <c r="CE353" s="101">
        <v>0</v>
      </c>
      <c r="CF353" s="101">
        <v>0</v>
      </c>
      <c r="CG353" s="101">
        <v>0</v>
      </c>
      <c r="CH353" s="102"/>
    </row>
    <row r="354" spans="1:86" ht="12" hidden="1" customHeight="1" outlineLevel="1" x14ac:dyDescent="0.3">
      <c r="A354" s="103">
        <v>388</v>
      </c>
      <c r="B354" s="6" t="s">
        <v>430</v>
      </c>
      <c r="C354" s="101">
        <v>0</v>
      </c>
      <c r="D354" s="101">
        <v>0</v>
      </c>
      <c r="E354" s="101">
        <v>0</v>
      </c>
      <c r="F354" s="101">
        <v>892.01999999999896</v>
      </c>
      <c r="G354" s="101">
        <v>54.55</v>
      </c>
      <c r="H354" s="101">
        <v>0</v>
      </c>
      <c r="I354" s="101">
        <v>0</v>
      </c>
      <c r="J354" s="101">
        <v>0</v>
      </c>
      <c r="K354" s="101">
        <v>0</v>
      </c>
      <c r="L354" s="101">
        <v>0</v>
      </c>
      <c r="M354" s="101">
        <v>3805.13</v>
      </c>
      <c r="N354" s="101">
        <v>1248.3</v>
      </c>
      <c r="O354" s="101">
        <v>6000</v>
      </c>
      <c r="P354" s="102"/>
      <c r="Q354" s="101">
        <v>0</v>
      </c>
      <c r="R354" s="101">
        <v>600</v>
      </c>
      <c r="S354" s="101">
        <v>600</v>
      </c>
      <c r="T354" s="101">
        <v>600</v>
      </c>
      <c r="U354" s="101">
        <v>600</v>
      </c>
      <c r="V354" s="101">
        <v>600</v>
      </c>
      <c r="W354" s="101">
        <v>600</v>
      </c>
      <c r="X354" s="101">
        <v>600</v>
      </c>
      <c r="Y354" s="101">
        <v>600</v>
      </c>
      <c r="Z354" s="101">
        <v>600</v>
      </c>
      <c r="AA354" s="101">
        <v>600</v>
      </c>
      <c r="AB354" s="101">
        <v>0</v>
      </c>
      <c r="AC354" s="101">
        <v>6000</v>
      </c>
      <c r="AD354" s="102"/>
      <c r="AE354" s="101">
        <v>0</v>
      </c>
      <c r="AF354" s="101">
        <v>600</v>
      </c>
      <c r="AG354" s="101">
        <v>600</v>
      </c>
      <c r="AH354" s="101">
        <v>600</v>
      </c>
      <c r="AI354" s="101">
        <v>600</v>
      </c>
      <c r="AJ354" s="101">
        <v>600</v>
      </c>
      <c r="AK354" s="101">
        <v>600</v>
      </c>
      <c r="AL354" s="101">
        <v>600</v>
      </c>
      <c r="AM354" s="101">
        <v>600</v>
      </c>
      <c r="AN354" s="101">
        <v>600</v>
      </c>
      <c r="AO354" s="101">
        <v>600</v>
      </c>
      <c r="AP354" s="101">
        <v>0</v>
      </c>
      <c r="AQ354" s="101">
        <v>6000</v>
      </c>
      <c r="AR354" s="102"/>
      <c r="AS354" s="101">
        <v>0</v>
      </c>
      <c r="AT354" s="101">
        <v>600</v>
      </c>
      <c r="AU354" s="101">
        <v>600</v>
      </c>
      <c r="AV354" s="101">
        <v>600</v>
      </c>
      <c r="AW354" s="101">
        <v>600</v>
      </c>
      <c r="AX354" s="101">
        <v>600</v>
      </c>
      <c r="AY354" s="101">
        <v>600</v>
      </c>
      <c r="AZ354" s="101">
        <v>600</v>
      </c>
      <c r="BA354" s="101">
        <v>600</v>
      </c>
      <c r="BB354" s="101">
        <v>600</v>
      </c>
      <c r="BC354" s="101">
        <v>600</v>
      </c>
      <c r="BD354" s="101">
        <v>0</v>
      </c>
      <c r="BE354" s="101">
        <v>6000</v>
      </c>
      <c r="BF354" s="102"/>
      <c r="BG354" s="101">
        <v>0</v>
      </c>
      <c r="BH354" s="101">
        <v>600</v>
      </c>
      <c r="BI354" s="101">
        <v>600</v>
      </c>
      <c r="BJ354" s="101">
        <v>600</v>
      </c>
      <c r="BK354" s="101">
        <v>600</v>
      </c>
      <c r="BL354" s="101">
        <v>600</v>
      </c>
      <c r="BM354" s="101">
        <v>600</v>
      </c>
      <c r="BN354" s="101">
        <v>600</v>
      </c>
      <c r="BO354" s="101">
        <v>600</v>
      </c>
      <c r="BP354" s="101">
        <v>600</v>
      </c>
      <c r="BQ354" s="101">
        <v>600</v>
      </c>
      <c r="BR354" s="101">
        <v>0</v>
      </c>
      <c r="BS354" s="101">
        <v>6000</v>
      </c>
      <c r="BT354" s="102"/>
      <c r="BU354" s="101">
        <v>0</v>
      </c>
      <c r="BV354" s="101">
        <v>600</v>
      </c>
      <c r="BW354" s="101">
        <v>600</v>
      </c>
      <c r="BX354" s="101">
        <v>600</v>
      </c>
      <c r="BY354" s="101">
        <v>600</v>
      </c>
      <c r="BZ354" s="101">
        <v>600</v>
      </c>
      <c r="CA354" s="101">
        <v>600</v>
      </c>
      <c r="CB354" s="101">
        <v>600</v>
      </c>
      <c r="CC354" s="101">
        <v>600</v>
      </c>
      <c r="CD354" s="101">
        <v>600</v>
      </c>
      <c r="CE354" s="101">
        <v>600</v>
      </c>
      <c r="CF354" s="101">
        <v>0</v>
      </c>
      <c r="CG354" s="101">
        <v>6000</v>
      </c>
      <c r="CH354" s="102"/>
    </row>
    <row r="355" spans="1:86" ht="12" hidden="1" customHeight="1" outlineLevel="1" x14ac:dyDescent="0.3">
      <c r="A355" s="103">
        <v>388.1</v>
      </c>
      <c r="B355" s="6" t="s">
        <v>432</v>
      </c>
      <c r="C355" s="101">
        <v>0</v>
      </c>
      <c r="D355" s="101">
        <v>0</v>
      </c>
      <c r="E355" s="101">
        <v>0</v>
      </c>
      <c r="F355" s="101">
        <v>0</v>
      </c>
      <c r="G355" s="101">
        <v>0</v>
      </c>
      <c r="H355" s="101">
        <v>0</v>
      </c>
      <c r="I355" s="101">
        <v>0</v>
      </c>
      <c r="J355" s="101">
        <v>0</v>
      </c>
      <c r="K355" s="101">
        <v>1760</v>
      </c>
      <c r="L355" s="101">
        <v>0</v>
      </c>
      <c r="M355" s="101">
        <v>0</v>
      </c>
      <c r="N355" s="101">
        <v>4240</v>
      </c>
      <c r="O355" s="101">
        <v>6000</v>
      </c>
      <c r="P355" s="102"/>
      <c r="Q355" s="101">
        <v>0</v>
      </c>
      <c r="R355" s="101">
        <v>545.45454545454504</v>
      </c>
      <c r="S355" s="101">
        <v>545.45454545454504</v>
      </c>
      <c r="T355" s="101">
        <v>545.45454545454504</v>
      </c>
      <c r="U355" s="101">
        <v>545.45454545454504</v>
      </c>
      <c r="V355" s="101">
        <v>545.45454545454504</v>
      </c>
      <c r="W355" s="101">
        <v>545.45454545454504</v>
      </c>
      <c r="X355" s="101">
        <v>545.45454545454504</v>
      </c>
      <c r="Y355" s="101">
        <v>545.45454545454504</v>
      </c>
      <c r="Z355" s="101">
        <v>545.45454545454504</v>
      </c>
      <c r="AA355" s="101">
        <v>545.45454545454504</v>
      </c>
      <c r="AB355" s="101">
        <v>545.45454545454504</v>
      </c>
      <c r="AC355" s="101">
        <v>6000</v>
      </c>
      <c r="AD355" s="102"/>
      <c r="AE355" s="101">
        <v>0</v>
      </c>
      <c r="AF355" s="101">
        <v>545.45454545454504</v>
      </c>
      <c r="AG355" s="101">
        <v>545.45454545454504</v>
      </c>
      <c r="AH355" s="101">
        <v>545.45454545454504</v>
      </c>
      <c r="AI355" s="101">
        <v>545.45454545454504</v>
      </c>
      <c r="AJ355" s="101">
        <v>545.45454545454504</v>
      </c>
      <c r="AK355" s="101">
        <v>545.45454545454504</v>
      </c>
      <c r="AL355" s="101">
        <v>545.45454545454504</v>
      </c>
      <c r="AM355" s="101">
        <v>545.45454545454504</v>
      </c>
      <c r="AN355" s="101">
        <v>545.45454545454504</v>
      </c>
      <c r="AO355" s="101">
        <v>545.45454545454504</v>
      </c>
      <c r="AP355" s="101">
        <v>545.45454545454504</v>
      </c>
      <c r="AQ355" s="101">
        <v>6000</v>
      </c>
      <c r="AR355" s="102"/>
      <c r="AS355" s="101">
        <v>0</v>
      </c>
      <c r="AT355" s="101">
        <v>545.45454545454504</v>
      </c>
      <c r="AU355" s="101">
        <v>545.45454545454504</v>
      </c>
      <c r="AV355" s="101">
        <v>545.45454545454504</v>
      </c>
      <c r="AW355" s="101">
        <v>545.45454545454504</v>
      </c>
      <c r="AX355" s="101">
        <v>545.45454545454504</v>
      </c>
      <c r="AY355" s="101">
        <v>545.45454545454504</v>
      </c>
      <c r="AZ355" s="101">
        <v>545.45454545454504</v>
      </c>
      <c r="BA355" s="101">
        <v>545.45454545454504</v>
      </c>
      <c r="BB355" s="101">
        <v>545.45454545454504</v>
      </c>
      <c r="BC355" s="101">
        <v>545.45454545454504</v>
      </c>
      <c r="BD355" s="101">
        <v>545.45454545454504</v>
      </c>
      <c r="BE355" s="101">
        <v>6000</v>
      </c>
      <c r="BF355" s="102"/>
      <c r="BG355" s="101">
        <v>0</v>
      </c>
      <c r="BH355" s="101">
        <v>545.45454545454504</v>
      </c>
      <c r="BI355" s="101">
        <v>545.45454545454504</v>
      </c>
      <c r="BJ355" s="101">
        <v>545.45454545454504</v>
      </c>
      <c r="BK355" s="101">
        <v>545.45454545454504</v>
      </c>
      <c r="BL355" s="101">
        <v>545.45454545454504</v>
      </c>
      <c r="BM355" s="101">
        <v>545.45454545454504</v>
      </c>
      <c r="BN355" s="101">
        <v>545.45454545454504</v>
      </c>
      <c r="BO355" s="101">
        <v>545.45454545454504</v>
      </c>
      <c r="BP355" s="101">
        <v>545.45454545454504</v>
      </c>
      <c r="BQ355" s="101">
        <v>545.45454545454504</v>
      </c>
      <c r="BR355" s="101">
        <v>545.45454545454504</v>
      </c>
      <c r="BS355" s="101">
        <v>6000</v>
      </c>
      <c r="BT355" s="102"/>
      <c r="BU355" s="101">
        <v>0</v>
      </c>
      <c r="BV355" s="101">
        <v>545.45454545454504</v>
      </c>
      <c r="BW355" s="101">
        <v>545.45454545454504</v>
      </c>
      <c r="BX355" s="101">
        <v>545.45454545454504</v>
      </c>
      <c r="BY355" s="101">
        <v>545.45454545454504</v>
      </c>
      <c r="BZ355" s="101">
        <v>545.45454545454504</v>
      </c>
      <c r="CA355" s="101">
        <v>545.45454545454504</v>
      </c>
      <c r="CB355" s="101">
        <v>545.45454545454504</v>
      </c>
      <c r="CC355" s="101">
        <v>545.45454545454504</v>
      </c>
      <c r="CD355" s="101">
        <v>545.45454545454504</v>
      </c>
      <c r="CE355" s="101">
        <v>545.45454545454504</v>
      </c>
      <c r="CF355" s="101">
        <v>545.45454545454504</v>
      </c>
      <c r="CG355" s="101">
        <v>6000</v>
      </c>
      <c r="CH355" s="102"/>
    </row>
    <row r="356" spans="1:86" ht="12" hidden="1" customHeight="1" outlineLevel="1" x14ac:dyDescent="0.3">
      <c r="A356" s="103">
        <v>388.2</v>
      </c>
      <c r="B356" s="6" t="s">
        <v>434</v>
      </c>
      <c r="C356" s="101">
        <v>0</v>
      </c>
      <c r="D356" s="101">
        <v>0</v>
      </c>
      <c r="E356" s="101">
        <v>0</v>
      </c>
      <c r="F356" s="101">
        <v>0</v>
      </c>
      <c r="G356" s="101">
        <v>0</v>
      </c>
      <c r="H356" s="101">
        <v>0</v>
      </c>
      <c r="I356" s="101">
        <v>0</v>
      </c>
      <c r="J356" s="101">
        <v>0</v>
      </c>
      <c r="K356" s="101">
        <v>0</v>
      </c>
      <c r="L356" s="101">
        <v>0</v>
      </c>
      <c r="M356" s="101">
        <v>0</v>
      </c>
      <c r="N356" s="101">
        <v>0</v>
      </c>
      <c r="O356" s="101">
        <v>0</v>
      </c>
      <c r="P356" s="102"/>
      <c r="Q356" s="101">
        <v>0</v>
      </c>
      <c r="R356" s="101">
        <v>0</v>
      </c>
      <c r="S356" s="101">
        <v>0</v>
      </c>
      <c r="T356" s="101">
        <v>0</v>
      </c>
      <c r="U356" s="101">
        <v>0</v>
      </c>
      <c r="V356" s="101">
        <v>0</v>
      </c>
      <c r="W356" s="101">
        <v>0</v>
      </c>
      <c r="X356" s="101">
        <v>0</v>
      </c>
      <c r="Y356" s="101">
        <v>0</v>
      </c>
      <c r="Z356" s="101">
        <v>0</v>
      </c>
      <c r="AA356" s="101">
        <v>0</v>
      </c>
      <c r="AB356" s="101">
        <v>0</v>
      </c>
      <c r="AC356" s="101">
        <v>0</v>
      </c>
      <c r="AD356" s="102"/>
      <c r="AE356" s="101">
        <v>0</v>
      </c>
      <c r="AF356" s="101">
        <v>0</v>
      </c>
      <c r="AG356" s="101">
        <v>0</v>
      </c>
      <c r="AH356" s="101">
        <v>0</v>
      </c>
      <c r="AI356" s="101">
        <v>0</v>
      </c>
      <c r="AJ356" s="101">
        <v>0</v>
      </c>
      <c r="AK356" s="101">
        <v>0</v>
      </c>
      <c r="AL356" s="101">
        <v>0</v>
      </c>
      <c r="AM356" s="101">
        <v>0</v>
      </c>
      <c r="AN356" s="101">
        <v>0</v>
      </c>
      <c r="AO356" s="101">
        <v>0</v>
      </c>
      <c r="AP356" s="101">
        <v>0</v>
      </c>
      <c r="AQ356" s="101">
        <v>0</v>
      </c>
      <c r="AR356" s="102"/>
      <c r="AS356" s="101">
        <v>0</v>
      </c>
      <c r="AT356" s="101">
        <v>0</v>
      </c>
      <c r="AU356" s="101">
        <v>0</v>
      </c>
      <c r="AV356" s="101">
        <v>0</v>
      </c>
      <c r="AW356" s="101">
        <v>0</v>
      </c>
      <c r="AX356" s="101">
        <v>0</v>
      </c>
      <c r="AY356" s="101">
        <v>0</v>
      </c>
      <c r="AZ356" s="101">
        <v>0</v>
      </c>
      <c r="BA356" s="101">
        <v>0</v>
      </c>
      <c r="BB356" s="101">
        <v>0</v>
      </c>
      <c r="BC356" s="101">
        <v>0</v>
      </c>
      <c r="BD356" s="101">
        <v>0</v>
      </c>
      <c r="BE356" s="101">
        <v>0</v>
      </c>
      <c r="BF356" s="102"/>
      <c r="BG356" s="101">
        <v>0</v>
      </c>
      <c r="BH356" s="101">
        <v>0</v>
      </c>
      <c r="BI356" s="101">
        <v>0</v>
      </c>
      <c r="BJ356" s="101">
        <v>0</v>
      </c>
      <c r="BK356" s="101">
        <v>0</v>
      </c>
      <c r="BL356" s="101">
        <v>0</v>
      </c>
      <c r="BM356" s="101">
        <v>0</v>
      </c>
      <c r="BN356" s="101">
        <v>0</v>
      </c>
      <c r="BO356" s="101">
        <v>0</v>
      </c>
      <c r="BP356" s="101">
        <v>0</v>
      </c>
      <c r="BQ356" s="101">
        <v>0</v>
      </c>
      <c r="BR356" s="101">
        <v>0</v>
      </c>
      <c r="BS356" s="101">
        <v>0</v>
      </c>
      <c r="BT356" s="102"/>
      <c r="BU356" s="101">
        <v>0</v>
      </c>
      <c r="BV356" s="101">
        <v>0</v>
      </c>
      <c r="BW356" s="101">
        <v>0</v>
      </c>
      <c r="BX356" s="101">
        <v>0</v>
      </c>
      <c r="BY356" s="101">
        <v>0</v>
      </c>
      <c r="BZ356" s="101">
        <v>0</v>
      </c>
      <c r="CA356" s="101">
        <v>0</v>
      </c>
      <c r="CB356" s="101">
        <v>0</v>
      </c>
      <c r="CC356" s="101">
        <v>0</v>
      </c>
      <c r="CD356" s="101">
        <v>0</v>
      </c>
      <c r="CE356" s="101">
        <v>0</v>
      </c>
      <c r="CF356" s="101">
        <v>0</v>
      </c>
      <c r="CG356" s="101">
        <v>0</v>
      </c>
      <c r="CH356" s="102"/>
    </row>
    <row r="357" spans="1:86" ht="12" hidden="1" customHeight="1" outlineLevel="1" x14ac:dyDescent="0.3">
      <c r="A357" s="103">
        <v>388.3</v>
      </c>
      <c r="B357" s="6" t="s">
        <v>435</v>
      </c>
      <c r="C357" s="101">
        <v>0</v>
      </c>
      <c r="D357" s="101">
        <v>0</v>
      </c>
      <c r="E357" s="101">
        <v>0</v>
      </c>
      <c r="F357" s="101">
        <v>0</v>
      </c>
      <c r="G357" s="101">
        <v>0</v>
      </c>
      <c r="H357" s="101">
        <v>0</v>
      </c>
      <c r="I357" s="101">
        <v>0</v>
      </c>
      <c r="J357" s="101">
        <v>446.25</v>
      </c>
      <c r="K357" s="101">
        <v>35</v>
      </c>
      <c r="L357" s="101">
        <v>481.25</v>
      </c>
      <c r="M357" s="101">
        <v>0</v>
      </c>
      <c r="N357" s="101">
        <v>307.5</v>
      </c>
      <c r="O357" s="101">
        <v>1270</v>
      </c>
      <c r="P357" s="102"/>
      <c r="Q357" s="101">
        <v>0</v>
      </c>
      <c r="R357" s="101">
        <v>409.09090909090901</v>
      </c>
      <c r="S357" s="101">
        <v>409.09090909090901</v>
      </c>
      <c r="T357" s="101">
        <v>409.09090909090901</v>
      </c>
      <c r="U357" s="101">
        <v>409.09090909090901</v>
      </c>
      <c r="V357" s="101">
        <v>409.09090909090901</v>
      </c>
      <c r="W357" s="101">
        <v>409.09090909090901</v>
      </c>
      <c r="X357" s="101">
        <v>409.09090909090901</v>
      </c>
      <c r="Y357" s="101">
        <v>409.09090909090901</v>
      </c>
      <c r="Z357" s="101">
        <v>409.09090909090901</v>
      </c>
      <c r="AA357" s="101">
        <v>409.09090909090901</v>
      </c>
      <c r="AB357" s="101">
        <v>409.09090909090901</v>
      </c>
      <c r="AC357" s="101">
        <v>4500</v>
      </c>
      <c r="AD357" s="102"/>
      <c r="AE357" s="101">
        <v>0</v>
      </c>
      <c r="AF357" s="101">
        <v>409.09090909090901</v>
      </c>
      <c r="AG357" s="101">
        <v>409.09090909090901</v>
      </c>
      <c r="AH357" s="101">
        <v>409.09090909090901</v>
      </c>
      <c r="AI357" s="101">
        <v>409.09090909090901</v>
      </c>
      <c r="AJ357" s="101">
        <v>409.09090909090901</v>
      </c>
      <c r="AK357" s="101">
        <v>409.09090909090901</v>
      </c>
      <c r="AL357" s="101">
        <v>409.09090909090901</v>
      </c>
      <c r="AM357" s="101">
        <v>409.09090909090901</v>
      </c>
      <c r="AN357" s="101">
        <v>409.09090909090901</v>
      </c>
      <c r="AO357" s="101">
        <v>409.09090909090901</v>
      </c>
      <c r="AP357" s="101">
        <v>409.09090909090901</v>
      </c>
      <c r="AQ357" s="101">
        <v>4500</v>
      </c>
      <c r="AR357" s="102"/>
      <c r="AS357" s="101">
        <v>0</v>
      </c>
      <c r="AT357" s="101">
        <v>409.09090909090901</v>
      </c>
      <c r="AU357" s="101">
        <v>409.09090909090901</v>
      </c>
      <c r="AV357" s="101">
        <v>409.09090909090901</v>
      </c>
      <c r="AW357" s="101">
        <v>409.09090909090901</v>
      </c>
      <c r="AX357" s="101">
        <v>409.09090909090901</v>
      </c>
      <c r="AY357" s="101">
        <v>409.09090909090901</v>
      </c>
      <c r="AZ357" s="101">
        <v>409.09090909090901</v>
      </c>
      <c r="BA357" s="101">
        <v>409.09090909090901</v>
      </c>
      <c r="BB357" s="101">
        <v>409.09090909090901</v>
      </c>
      <c r="BC357" s="101">
        <v>409.09090909090901</v>
      </c>
      <c r="BD357" s="101">
        <v>409.09090909090901</v>
      </c>
      <c r="BE357" s="101">
        <v>4500</v>
      </c>
      <c r="BF357" s="102"/>
      <c r="BG357" s="101">
        <v>0</v>
      </c>
      <c r="BH357" s="101">
        <v>409.09090909090901</v>
      </c>
      <c r="BI357" s="101">
        <v>409.09090909090901</v>
      </c>
      <c r="BJ357" s="101">
        <v>409.09090909090901</v>
      </c>
      <c r="BK357" s="101">
        <v>409.09090909090901</v>
      </c>
      <c r="BL357" s="101">
        <v>409.09090909090901</v>
      </c>
      <c r="BM357" s="101">
        <v>409.09090909090901</v>
      </c>
      <c r="BN357" s="101">
        <v>409.09090909090901</v>
      </c>
      <c r="BO357" s="101">
        <v>409.09090909090901</v>
      </c>
      <c r="BP357" s="101">
        <v>409.09090909090901</v>
      </c>
      <c r="BQ357" s="101">
        <v>409.09090909090901</v>
      </c>
      <c r="BR357" s="101">
        <v>409.09090909090901</v>
      </c>
      <c r="BS357" s="101">
        <v>4500</v>
      </c>
      <c r="BT357" s="102"/>
      <c r="BU357" s="101">
        <v>0</v>
      </c>
      <c r="BV357" s="101">
        <v>409.09090909090901</v>
      </c>
      <c r="BW357" s="101">
        <v>409.09090909090901</v>
      </c>
      <c r="BX357" s="101">
        <v>409.09090909090901</v>
      </c>
      <c r="BY357" s="101">
        <v>409.09090909090901</v>
      </c>
      <c r="BZ357" s="101">
        <v>409.09090909090901</v>
      </c>
      <c r="CA357" s="101">
        <v>409.09090909090901</v>
      </c>
      <c r="CB357" s="101">
        <v>409.09090909090901</v>
      </c>
      <c r="CC357" s="101">
        <v>409.09090909090901</v>
      </c>
      <c r="CD357" s="101">
        <v>409.09090909090901</v>
      </c>
      <c r="CE357" s="101">
        <v>409.09090909090901</v>
      </c>
      <c r="CF357" s="101">
        <v>409.09090909090901</v>
      </c>
      <c r="CG357" s="101">
        <v>4500</v>
      </c>
      <c r="CH357" s="102"/>
    </row>
    <row r="358" spans="1:86" ht="12" hidden="1" customHeight="1" outlineLevel="1" x14ac:dyDescent="0.3">
      <c r="A358" s="103">
        <v>388.4</v>
      </c>
      <c r="B358" s="6" t="s">
        <v>437</v>
      </c>
      <c r="C358" s="101">
        <v>0</v>
      </c>
      <c r="D358" s="101">
        <v>0</v>
      </c>
      <c r="E358" s="101">
        <v>0</v>
      </c>
      <c r="F358" s="101">
        <v>0</v>
      </c>
      <c r="G358" s="101">
        <v>0</v>
      </c>
      <c r="H358" s="101">
        <v>0</v>
      </c>
      <c r="I358" s="101">
        <v>0</v>
      </c>
      <c r="J358" s="101">
        <v>0</v>
      </c>
      <c r="K358" s="101">
        <v>0</v>
      </c>
      <c r="L358" s="101">
        <v>0</v>
      </c>
      <c r="M358" s="101">
        <v>0</v>
      </c>
      <c r="N358" s="101">
        <v>0</v>
      </c>
      <c r="O358" s="101">
        <v>0</v>
      </c>
      <c r="P358" s="102"/>
      <c r="Q358" s="101">
        <v>0</v>
      </c>
      <c r="R358" s="101">
        <v>0</v>
      </c>
      <c r="S358" s="101">
        <v>0</v>
      </c>
      <c r="T358" s="101">
        <v>0</v>
      </c>
      <c r="U358" s="101">
        <v>0</v>
      </c>
      <c r="V358" s="101">
        <v>0</v>
      </c>
      <c r="W358" s="101">
        <v>0</v>
      </c>
      <c r="X358" s="101">
        <v>0</v>
      </c>
      <c r="Y358" s="101">
        <v>0</v>
      </c>
      <c r="Z358" s="101">
        <v>0</v>
      </c>
      <c r="AA358" s="101">
        <v>0</v>
      </c>
      <c r="AB358" s="101">
        <v>0</v>
      </c>
      <c r="AC358" s="101">
        <v>0</v>
      </c>
      <c r="AD358" s="102"/>
      <c r="AE358" s="101">
        <v>0</v>
      </c>
      <c r="AF358" s="101">
        <v>0</v>
      </c>
      <c r="AG358" s="101">
        <v>0</v>
      </c>
      <c r="AH358" s="101">
        <v>0</v>
      </c>
      <c r="AI358" s="101">
        <v>0</v>
      </c>
      <c r="AJ358" s="101">
        <v>0</v>
      </c>
      <c r="AK358" s="101">
        <v>0</v>
      </c>
      <c r="AL358" s="101">
        <v>0</v>
      </c>
      <c r="AM358" s="101">
        <v>0</v>
      </c>
      <c r="AN358" s="101">
        <v>0</v>
      </c>
      <c r="AO358" s="101">
        <v>0</v>
      </c>
      <c r="AP358" s="101">
        <v>0</v>
      </c>
      <c r="AQ358" s="101">
        <v>0</v>
      </c>
      <c r="AR358" s="102"/>
      <c r="AS358" s="101">
        <v>0</v>
      </c>
      <c r="AT358" s="101">
        <v>0</v>
      </c>
      <c r="AU358" s="101">
        <v>0</v>
      </c>
      <c r="AV358" s="101">
        <v>0</v>
      </c>
      <c r="AW358" s="101">
        <v>0</v>
      </c>
      <c r="AX358" s="101">
        <v>0</v>
      </c>
      <c r="AY358" s="101">
        <v>0</v>
      </c>
      <c r="AZ358" s="101">
        <v>0</v>
      </c>
      <c r="BA358" s="101">
        <v>0</v>
      </c>
      <c r="BB358" s="101">
        <v>0</v>
      </c>
      <c r="BC358" s="101">
        <v>0</v>
      </c>
      <c r="BD358" s="101">
        <v>0</v>
      </c>
      <c r="BE358" s="101">
        <v>0</v>
      </c>
      <c r="BF358" s="102"/>
      <c r="BG358" s="101">
        <v>0</v>
      </c>
      <c r="BH358" s="101">
        <v>0</v>
      </c>
      <c r="BI358" s="101">
        <v>0</v>
      </c>
      <c r="BJ358" s="101">
        <v>0</v>
      </c>
      <c r="BK358" s="101">
        <v>0</v>
      </c>
      <c r="BL358" s="101">
        <v>0</v>
      </c>
      <c r="BM358" s="101">
        <v>0</v>
      </c>
      <c r="BN358" s="101">
        <v>0</v>
      </c>
      <c r="BO358" s="101">
        <v>0</v>
      </c>
      <c r="BP358" s="101">
        <v>0</v>
      </c>
      <c r="BQ358" s="101">
        <v>0</v>
      </c>
      <c r="BR358" s="101">
        <v>0</v>
      </c>
      <c r="BS358" s="101">
        <v>0</v>
      </c>
      <c r="BT358" s="102"/>
      <c r="BU358" s="101">
        <v>0</v>
      </c>
      <c r="BV358" s="101">
        <v>0</v>
      </c>
      <c r="BW358" s="101">
        <v>0</v>
      </c>
      <c r="BX358" s="101">
        <v>0</v>
      </c>
      <c r="BY358" s="101">
        <v>0</v>
      </c>
      <c r="BZ358" s="101">
        <v>0</v>
      </c>
      <c r="CA358" s="101">
        <v>0</v>
      </c>
      <c r="CB358" s="101">
        <v>0</v>
      </c>
      <c r="CC358" s="101">
        <v>0</v>
      </c>
      <c r="CD358" s="101">
        <v>0</v>
      </c>
      <c r="CE358" s="101">
        <v>0</v>
      </c>
      <c r="CF358" s="101">
        <v>0</v>
      </c>
      <c r="CG358" s="101">
        <v>0</v>
      </c>
      <c r="CH358" s="102"/>
    </row>
    <row r="359" spans="1:86" ht="12" hidden="1" customHeight="1" outlineLevel="1" x14ac:dyDescent="0.3">
      <c r="A359" s="103">
        <v>388.5</v>
      </c>
      <c r="B359" s="6" t="s">
        <v>438</v>
      </c>
      <c r="C359" s="101">
        <v>0</v>
      </c>
      <c r="D359" s="101">
        <v>0</v>
      </c>
      <c r="E359" s="101">
        <v>0</v>
      </c>
      <c r="F359" s="101">
        <v>0</v>
      </c>
      <c r="G359" s="101">
        <v>0</v>
      </c>
      <c r="H359" s="101">
        <v>0</v>
      </c>
      <c r="I359" s="101">
        <v>0</v>
      </c>
      <c r="J359" s="101">
        <v>0</v>
      </c>
      <c r="K359" s="101">
        <v>0</v>
      </c>
      <c r="L359" s="101">
        <v>0</v>
      </c>
      <c r="M359" s="101">
        <v>0</v>
      </c>
      <c r="N359" s="101">
        <v>0</v>
      </c>
      <c r="O359" s="101">
        <v>0</v>
      </c>
      <c r="P359" s="102"/>
      <c r="Q359" s="101">
        <v>0</v>
      </c>
      <c r="R359" s="101">
        <v>0</v>
      </c>
      <c r="S359" s="101">
        <v>0</v>
      </c>
      <c r="T359" s="101">
        <v>0</v>
      </c>
      <c r="U359" s="101">
        <v>0</v>
      </c>
      <c r="V359" s="101">
        <v>0</v>
      </c>
      <c r="W359" s="101">
        <v>0</v>
      </c>
      <c r="X359" s="101">
        <v>0</v>
      </c>
      <c r="Y359" s="101">
        <v>0</v>
      </c>
      <c r="Z359" s="101">
        <v>0</v>
      </c>
      <c r="AA359" s="101">
        <v>0</v>
      </c>
      <c r="AB359" s="101">
        <v>0</v>
      </c>
      <c r="AC359" s="101">
        <v>0</v>
      </c>
      <c r="AD359" s="102"/>
      <c r="AE359" s="101">
        <v>0</v>
      </c>
      <c r="AF359" s="101">
        <v>0</v>
      </c>
      <c r="AG359" s="101">
        <v>0</v>
      </c>
      <c r="AH359" s="101">
        <v>0</v>
      </c>
      <c r="AI359" s="101">
        <v>0</v>
      </c>
      <c r="AJ359" s="101">
        <v>0</v>
      </c>
      <c r="AK359" s="101">
        <v>0</v>
      </c>
      <c r="AL359" s="101">
        <v>0</v>
      </c>
      <c r="AM359" s="101">
        <v>0</v>
      </c>
      <c r="AN359" s="101">
        <v>0</v>
      </c>
      <c r="AO359" s="101">
        <v>0</v>
      </c>
      <c r="AP359" s="101">
        <v>0</v>
      </c>
      <c r="AQ359" s="101">
        <v>0</v>
      </c>
      <c r="AR359" s="102"/>
      <c r="AS359" s="101">
        <v>0</v>
      </c>
      <c r="AT359" s="101">
        <v>0</v>
      </c>
      <c r="AU359" s="101">
        <v>0</v>
      </c>
      <c r="AV359" s="101">
        <v>0</v>
      </c>
      <c r="AW359" s="101">
        <v>0</v>
      </c>
      <c r="AX359" s="101">
        <v>0</v>
      </c>
      <c r="AY359" s="101">
        <v>0</v>
      </c>
      <c r="AZ359" s="101">
        <v>0</v>
      </c>
      <c r="BA359" s="101">
        <v>0</v>
      </c>
      <c r="BB359" s="101">
        <v>0</v>
      </c>
      <c r="BC359" s="101">
        <v>0</v>
      </c>
      <c r="BD359" s="101">
        <v>0</v>
      </c>
      <c r="BE359" s="101">
        <v>0</v>
      </c>
      <c r="BF359" s="102"/>
      <c r="BG359" s="101">
        <v>0</v>
      </c>
      <c r="BH359" s="101">
        <v>0</v>
      </c>
      <c r="BI359" s="101">
        <v>0</v>
      </c>
      <c r="BJ359" s="101">
        <v>0</v>
      </c>
      <c r="BK359" s="101">
        <v>0</v>
      </c>
      <c r="BL359" s="101">
        <v>0</v>
      </c>
      <c r="BM359" s="101">
        <v>0</v>
      </c>
      <c r="BN359" s="101">
        <v>0</v>
      </c>
      <c r="BO359" s="101">
        <v>0</v>
      </c>
      <c r="BP359" s="101">
        <v>0</v>
      </c>
      <c r="BQ359" s="101">
        <v>0</v>
      </c>
      <c r="BR359" s="101">
        <v>0</v>
      </c>
      <c r="BS359" s="101">
        <v>0</v>
      </c>
      <c r="BT359" s="102"/>
      <c r="BU359" s="101">
        <v>0</v>
      </c>
      <c r="BV359" s="101">
        <v>0</v>
      </c>
      <c r="BW359" s="101">
        <v>0</v>
      </c>
      <c r="BX359" s="101">
        <v>0</v>
      </c>
      <c r="BY359" s="101">
        <v>0</v>
      </c>
      <c r="BZ359" s="101">
        <v>0</v>
      </c>
      <c r="CA359" s="101">
        <v>0</v>
      </c>
      <c r="CB359" s="101">
        <v>0</v>
      </c>
      <c r="CC359" s="101">
        <v>0</v>
      </c>
      <c r="CD359" s="101">
        <v>0</v>
      </c>
      <c r="CE359" s="101">
        <v>0</v>
      </c>
      <c r="CF359" s="101">
        <v>0</v>
      </c>
      <c r="CG359" s="101">
        <v>0</v>
      </c>
      <c r="CH359" s="102"/>
    </row>
    <row r="360" spans="1:86" ht="12" hidden="1" customHeight="1" outlineLevel="1" x14ac:dyDescent="0.3">
      <c r="A360" s="103">
        <v>388.6</v>
      </c>
      <c r="B360" s="6" t="s">
        <v>439</v>
      </c>
      <c r="C360" s="101">
        <v>0</v>
      </c>
      <c r="D360" s="101">
        <v>0</v>
      </c>
      <c r="E360" s="101">
        <v>0</v>
      </c>
      <c r="F360" s="101">
        <v>0</v>
      </c>
      <c r="G360" s="101">
        <v>0</v>
      </c>
      <c r="H360" s="101">
        <v>0</v>
      </c>
      <c r="I360" s="101">
        <v>0</v>
      </c>
      <c r="J360" s="101">
        <v>0</v>
      </c>
      <c r="K360" s="101">
        <v>0</v>
      </c>
      <c r="L360" s="101">
        <v>0</v>
      </c>
      <c r="M360" s="101">
        <v>0</v>
      </c>
      <c r="N360" s="101">
        <v>0</v>
      </c>
      <c r="O360" s="101">
        <v>0</v>
      </c>
      <c r="P360" s="102"/>
      <c r="Q360" s="101">
        <v>0</v>
      </c>
      <c r="R360" s="101">
        <v>0</v>
      </c>
      <c r="S360" s="101">
        <v>0</v>
      </c>
      <c r="T360" s="101">
        <v>0</v>
      </c>
      <c r="U360" s="101">
        <v>0</v>
      </c>
      <c r="V360" s="101">
        <v>0</v>
      </c>
      <c r="W360" s="101">
        <v>0</v>
      </c>
      <c r="X360" s="101">
        <v>0</v>
      </c>
      <c r="Y360" s="101">
        <v>0</v>
      </c>
      <c r="Z360" s="101">
        <v>0</v>
      </c>
      <c r="AA360" s="101">
        <v>0</v>
      </c>
      <c r="AB360" s="101">
        <v>0</v>
      </c>
      <c r="AC360" s="101">
        <v>0</v>
      </c>
      <c r="AD360" s="102"/>
      <c r="AE360" s="101">
        <v>0</v>
      </c>
      <c r="AF360" s="101">
        <v>0</v>
      </c>
      <c r="AG360" s="101">
        <v>0</v>
      </c>
      <c r="AH360" s="101">
        <v>0</v>
      </c>
      <c r="AI360" s="101">
        <v>0</v>
      </c>
      <c r="AJ360" s="101">
        <v>0</v>
      </c>
      <c r="AK360" s="101">
        <v>0</v>
      </c>
      <c r="AL360" s="101">
        <v>0</v>
      </c>
      <c r="AM360" s="101">
        <v>0</v>
      </c>
      <c r="AN360" s="101">
        <v>0</v>
      </c>
      <c r="AO360" s="101">
        <v>0</v>
      </c>
      <c r="AP360" s="101">
        <v>0</v>
      </c>
      <c r="AQ360" s="101">
        <v>0</v>
      </c>
      <c r="AR360" s="102"/>
      <c r="AS360" s="101">
        <v>0</v>
      </c>
      <c r="AT360" s="101">
        <v>0</v>
      </c>
      <c r="AU360" s="101">
        <v>0</v>
      </c>
      <c r="AV360" s="101">
        <v>0</v>
      </c>
      <c r="AW360" s="101">
        <v>0</v>
      </c>
      <c r="AX360" s="101">
        <v>0</v>
      </c>
      <c r="AY360" s="101">
        <v>0</v>
      </c>
      <c r="AZ360" s="101">
        <v>0</v>
      </c>
      <c r="BA360" s="101">
        <v>0</v>
      </c>
      <c r="BB360" s="101">
        <v>0</v>
      </c>
      <c r="BC360" s="101">
        <v>0</v>
      </c>
      <c r="BD360" s="101">
        <v>0</v>
      </c>
      <c r="BE360" s="101">
        <v>0</v>
      </c>
      <c r="BF360" s="102"/>
      <c r="BG360" s="101">
        <v>0</v>
      </c>
      <c r="BH360" s="101">
        <v>0</v>
      </c>
      <c r="BI360" s="101">
        <v>0</v>
      </c>
      <c r="BJ360" s="101">
        <v>0</v>
      </c>
      <c r="BK360" s="101">
        <v>0</v>
      </c>
      <c r="BL360" s="101">
        <v>0</v>
      </c>
      <c r="BM360" s="101">
        <v>0</v>
      </c>
      <c r="BN360" s="101">
        <v>0</v>
      </c>
      <c r="BO360" s="101">
        <v>0</v>
      </c>
      <c r="BP360" s="101">
        <v>0</v>
      </c>
      <c r="BQ360" s="101">
        <v>0</v>
      </c>
      <c r="BR360" s="101">
        <v>0</v>
      </c>
      <c r="BS360" s="101">
        <v>0</v>
      </c>
      <c r="BT360" s="102"/>
      <c r="BU360" s="101">
        <v>0</v>
      </c>
      <c r="BV360" s="101">
        <v>0</v>
      </c>
      <c r="BW360" s="101">
        <v>0</v>
      </c>
      <c r="BX360" s="101">
        <v>0</v>
      </c>
      <c r="BY360" s="101">
        <v>0</v>
      </c>
      <c r="BZ360" s="101">
        <v>0</v>
      </c>
      <c r="CA360" s="101">
        <v>0</v>
      </c>
      <c r="CB360" s="101">
        <v>0</v>
      </c>
      <c r="CC360" s="101">
        <v>0</v>
      </c>
      <c r="CD360" s="101">
        <v>0</v>
      </c>
      <c r="CE360" s="101">
        <v>0</v>
      </c>
      <c r="CF360" s="101">
        <v>0</v>
      </c>
      <c r="CG360" s="101">
        <v>0</v>
      </c>
      <c r="CH360" s="102"/>
    </row>
    <row r="361" spans="1:86" ht="12" hidden="1" customHeight="1" outlineLevel="1" x14ac:dyDescent="0.3">
      <c r="A361" s="103">
        <v>389</v>
      </c>
      <c r="B361" s="6" t="s">
        <v>440</v>
      </c>
      <c r="C361" s="101">
        <v>0</v>
      </c>
      <c r="D361" s="101">
        <v>0</v>
      </c>
      <c r="E361" s="101">
        <v>0</v>
      </c>
      <c r="F361" s="101">
        <v>0</v>
      </c>
      <c r="G361" s="101">
        <v>0</v>
      </c>
      <c r="H361" s="101">
        <v>0</v>
      </c>
      <c r="I361" s="101">
        <v>0</v>
      </c>
      <c r="J361" s="101">
        <v>0</v>
      </c>
      <c r="K361" s="101">
        <v>0</v>
      </c>
      <c r="L361" s="101">
        <v>0</v>
      </c>
      <c r="M361" s="101">
        <v>0</v>
      </c>
      <c r="N361" s="101">
        <v>0</v>
      </c>
      <c r="O361" s="101">
        <v>0</v>
      </c>
      <c r="P361" s="102"/>
      <c r="Q361" s="101">
        <v>0</v>
      </c>
      <c r="R361" s="101">
        <v>0</v>
      </c>
      <c r="S361" s="101">
        <v>0</v>
      </c>
      <c r="T361" s="101">
        <v>0</v>
      </c>
      <c r="U361" s="101">
        <v>0</v>
      </c>
      <c r="V361" s="101">
        <v>0</v>
      </c>
      <c r="W361" s="101">
        <v>0</v>
      </c>
      <c r="X361" s="101">
        <v>0</v>
      </c>
      <c r="Y361" s="101">
        <v>0</v>
      </c>
      <c r="Z361" s="101">
        <v>0</v>
      </c>
      <c r="AA361" s="101">
        <v>0</v>
      </c>
      <c r="AB361" s="101">
        <v>0</v>
      </c>
      <c r="AC361" s="101">
        <v>0</v>
      </c>
      <c r="AD361" s="102"/>
      <c r="AE361" s="101">
        <v>0</v>
      </c>
      <c r="AF361" s="101">
        <v>0</v>
      </c>
      <c r="AG361" s="101">
        <v>0</v>
      </c>
      <c r="AH361" s="101">
        <v>0</v>
      </c>
      <c r="AI361" s="101">
        <v>0</v>
      </c>
      <c r="AJ361" s="101">
        <v>0</v>
      </c>
      <c r="AK361" s="101">
        <v>0</v>
      </c>
      <c r="AL361" s="101">
        <v>0</v>
      </c>
      <c r="AM361" s="101">
        <v>0</v>
      </c>
      <c r="AN361" s="101">
        <v>0</v>
      </c>
      <c r="AO361" s="101">
        <v>0</v>
      </c>
      <c r="AP361" s="101">
        <v>0</v>
      </c>
      <c r="AQ361" s="101">
        <v>0</v>
      </c>
      <c r="AR361" s="102"/>
      <c r="AS361" s="101">
        <v>0</v>
      </c>
      <c r="AT361" s="101">
        <v>0</v>
      </c>
      <c r="AU361" s="101">
        <v>0</v>
      </c>
      <c r="AV361" s="101">
        <v>0</v>
      </c>
      <c r="AW361" s="101">
        <v>0</v>
      </c>
      <c r="AX361" s="101">
        <v>0</v>
      </c>
      <c r="AY361" s="101">
        <v>0</v>
      </c>
      <c r="AZ361" s="101">
        <v>0</v>
      </c>
      <c r="BA361" s="101">
        <v>0</v>
      </c>
      <c r="BB361" s="101">
        <v>0</v>
      </c>
      <c r="BC361" s="101">
        <v>0</v>
      </c>
      <c r="BD361" s="101">
        <v>0</v>
      </c>
      <c r="BE361" s="101">
        <v>0</v>
      </c>
      <c r="BF361" s="102"/>
      <c r="BG361" s="101">
        <v>0</v>
      </c>
      <c r="BH361" s="101">
        <v>0</v>
      </c>
      <c r="BI361" s="101">
        <v>0</v>
      </c>
      <c r="BJ361" s="101">
        <v>0</v>
      </c>
      <c r="BK361" s="101">
        <v>0</v>
      </c>
      <c r="BL361" s="101">
        <v>0</v>
      </c>
      <c r="BM361" s="101">
        <v>0</v>
      </c>
      <c r="BN361" s="101">
        <v>0</v>
      </c>
      <c r="BO361" s="101">
        <v>0</v>
      </c>
      <c r="BP361" s="101">
        <v>0</v>
      </c>
      <c r="BQ361" s="101">
        <v>0</v>
      </c>
      <c r="BR361" s="101">
        <v>0</v>
      </c>
      <c r="BS361" s="101">
        <v>0</v>
      </c>
      <c r="BT361" s="102"/>
      <c r="BU361" s="101">
        <v>0</v>
      </c>
      <c r="BV361" s="101">
        <v>0</v>
      </c>
      <c r="BW361" s="101">
        <v>0</v>
      </c>
      <c r="BX361" s="101">
        <v>0</v>
      </c>
      <c r="BY361" s="101">
        <v>0</v>
      </c>
      <c r="BZ361" s="101">
        <v>0</v>
      </c>
      <c r="CA361" s="101">
        <v>0</v>
      </c>
      <c r="CB361" s="101">
        <v>0</v>
      </c>
      <c r="CC361" s="101">
        <v>0</v>
      </c>
      <c r="CD361" s="101">
        <v>0</v>
      </c>
      <c r="CE361" s="101">
        <v>0</v>
      </c>
      <c r="CF361" s="101">
        <v>0</v>
      </c>
      <c r="CG361" s="101">
        <v>0</v>
      </c>
      <c r="CH361" s="102"/>
    </row>
    <row r="362" spans="1:86" ht="12" hidden="1" customHeight="1" outlineLevel="1" x14ac:dyDescent="0.3">
      <c r="A362" s="103">
        <v>390</v>
      </c>
      <c r="B362" s="6" t="s">
        <v>441</v>
      </c>
      <c r="C362" s="101">
        <v>0</v>
      </c>
      <c r="D362" s="101">
        <v>0</v>
      </c>
      <c r="E362" s="101">
        <v>6250</v>
      </c>
      <c r="F362" s="101">
        <v>0</v>
      </c>
      <c r="G362" s="101">
        <v>0</v>
      </c>
      <c r="H362" s="101">
        <v>500</v>
      </c>
      <c r="I362" s="101">
        <v>0</v>
      </c>
      <c r="J362" s="101">
        <v>0</v>
      </c>
      <c r="K362" s="101">
        <v>0</v>
      </c>
      <c r="L362" s="101">
        <v>0</v>
      </c>
      <c r="M362" s="101">
        <v>0</v>
      </c>
      <c r="N362" s="101">
        <v>0</v>
      </c>
      <c r="O362" s="101">
        <v>6750</v>
      </c>
      <c r="P362" s="102"/>
      <c r="Q362" s="101">
        <v>0</v>
      </c>
      <c r="R362" s="101">
        <v>0</v>
      </c>
      <c r="S362" s="101">
        <v>0</v>
      </c>
      <c r="T362" s="101">
        <v>6750</v>
      </c>
      <c r="U362" s="101">
        <v>0</v>
      </c>
      <c r="V362" s="101">
        <v>0</v>
      </c>
      <c r="W362" s="101">
        <v>0</v>
      </c>
      <c r="X362" s="101">
        <v>0</v>
      </c>
      <c r="Y362" s="101">
        <v>0</v>
      </c>
      <c r="Z362" s="101">
        <v>0</v>
      </c>
      <c r="AA362" s="101">
        <v>0</v>
      </c>
      <c r="AB362" s="101">
        <v>0</v>
      </c>
      <c r="AC362" s="101">
        <v>6750</v>
      </c>
      <c r="AD362" s="102"/>
      <c r="AE362" s="101">
        <v>0</v>
      </c>
      <c r="AF362" s="101">
        <v>0</v>
      </c>
      <c r="AG362" s="101">
        <v>0</v>
      </c>
      <c r="AH362" s="101">
        <v>6750</v>
      </c>
      <c r="AI362" s="101">
        <v>0</v>
      </c>
      <c r="AJ362" s="101">
        <v>0</v>
      </c>
      <c r="AK362" s="101">
        <v>0</v>
      </c>
      <c r="AL362" s="101">
        <v>0</v>
      </c>
      <c r="AM362" s="101">
        <v>0</v>
      </c>
      <c r="AN362" s="101">
        <v>0</v>
      </c>
      <c r="AO362" s="101">
        <v>0</v>
      </c>
      <c r="AP362" s="101">
        <v>0</v>
      </c>
      <c r="AQ362" s="101">
        <v>6750</v>
      </c>
      <c r="AR362" s="102"/>
      <c r="AS362" s="101">
        <v>0</v>
      </c>
      <c r="AT362" s="101">
        <v>0</v>
      </c>
      <c r="AU362" s="101">
        <v>0</v>
      </c>
      <c r="AV362" s="101">
        <v>6750</v>
      </c>
      <c r="AW362" s="101">
        <v>0</v>
      </c>
      <c r="AX362" s="101">
        <v>0</v>
      </c>
      <c r="AY362" s="101">
        <v>0</v>
      </c>
      <c r="AZ362" s="101">
        <v>0</v>
      </c>
      <c r="BA362" s="101">
        <v>0</v>
      </c>
      <c r="BB362" s="101">
        <v>0</v>
      </c>
      <c r="BC362" s="101">
        <v>0</v>
      </c>
      <c r="BD362" s="101">
        <v>0</v>
      </c>
      <c r="BE362" s="101">
        <v>6750</v>
      </c>
      <c r="BF362" s="102"/>
      <c r="BG362" s="101">
        <v>0</v>
      </c>
      <c r="BH362" s="101">
        <v>0</v>
      </c>
      <c r="BI362" s="101">
        <v>0</v>
      </c>
      <c r="BJ362" s="101">
        <v>6750</v>
      </c>
      <c r="BK362" s="101">
        <v>0</v>
      </c>
      <c r="BL362" s="101">
        <v>0</v>
      </c>
      <c r="BM362" s="101">
        <v>0</v>
      </c>
      <c r="BN362" s="101">
        <v>0</v>
      </c>
      <c r="BO362" s="101">
        <v>0</v>
      </c>
      <c r="BP362" s="101">
        <v>0</v>
      </c>
      <c r="BQ362" s="101">
        <v>0</v>
      </c>
      <c r="BR362" s="101">
        <v>0</v>
      </c>
      <c r="BS362" s="101">
        <v>6750</v>
      </c>
      <c r="BT362" s="102"/>
      <c r="BU362" s="101">
        <v>0</v>
      </c>
      <c r="BV362" s="101">
        <v>0</v>
      </c>
      <c r="BW362" s="101">
        <v>0</v>
      </c>
      <c r="BX362" s="101">
        <v>6750</v>
      </c>
      <c r="BY362" s="101">
        <v>0</v>
      </c>
      <c r="BZ362" s="101">
        <v>0</v>
      </c>
      <c r="CA362" s="101">
        <v>0</v>
      </c>
      <c r="CB362" s="101">
        <v>0</v>
      </c>
      <c r="CC362" s="101">
        <v>0</v>
      </c>
      <c r="CD362" s="101">
        <v>0</v>
      </c>
      <c r="CE362" s="101">
        <v>0</v>
      </c>
      <c r="CF362" s="101">
        <v>0</v>
      </c>
      <c r="CG362" s="101">
        <v>6750</v>
      </c>
      <c r="CH362" s="102"/>
    </row>
    <row r="363" spans="1:86" ht="12" hidden="1" customHeight="1" outlineLevel="1" x14ac:dyDescent="0.3">
      <c r="A363" s="103">
        <v>390.1</v>
      </c>
      <c r="B363" s="6" t="s">
        <v>443</v>
      </c>
      <c r="C363" s="101">
        <v>0</v>
      </c>
      <c r="D363" s="101">
        <v>0</v>
      </c>
      <c r="E363" s="101">
        <v>0</v>
      </c>
      <c r="F363" s="101">
        <v>0</v>
      </c>
      <c r="G363" s="101">
        <v>0</v>
      </c>
      <c r="H363" s="101">
        <v>0</v>
      </c>
      <c r="I363" s="101">
        <v>0</v>
      </c>
      <c r="J363" s="101">
        <v>0</v>
      </c>
      <c r="K363" s="101">
        <v>0</v>
      </c>
      <c r="L363" s="101">
        <v>0</v>
      </c>
      <c r="M363" s="101">
        <v>0</v>
      </c>
      <c r="N363" s="101">
        <v>0</v>
      </c>
      <c r="O363" s="101">
        <v>0</v>
      </c>
      <c r="P363" s="102"/>
      <c r="Q363" s="101">
        <v>0</v>
      </c>
      <c r="R363" s="101">
        <v>0</v>
      </c>
      <c r="S363" s="101">
        <v>0</v>
      </c>
      <c r="T363" s="101">
        <v>0</v>
      </c>
      <c r="U363" s="101">
        <v>0</v>
      </c>
      <c r="V363" s="101">
        <v>0</v>
      </c>
      <c r="W363" s="101">
        <v>0</v>
      </c>
      <c r="X363" s="101">
        <v>0</v>
      </c>
      <c r="Y363" s="101">
        <v>0</v>
      </c>
      <c r="Z363" s="101">
        <v>0</v>
      </c>
      <c r="AA363" s="101">
        <v>0</v>
      </c>
      <c r="AB363" s="101">
        <v>0</v>
      </c>
      <c r="AC363" s="101">
        <v>0</v>
      </c>
      <c r="AD363" s="102"/>
      <c r="AE363" s="101">
        <v>0</v>
      </c>
      <c r="AF363" s="101">
        <v>0</v>
      </c>
      <c r="AG363" s="101">
        <v>0</v>
      </c>
      <c r="AH363" s="101">
        <v>0</v>
      </c>
      <c r="AI363" s="101">
        <v>0</v>
      </c>
      <c r="AJ363" s="101">
        <v>0</v>
      </c>
      <c r="AK363" s="101">
        <v>0</v>
      </c>
      <c r="AL363" s="101">
        <v>0</v>
      </c>
      <c r="AM363" s="101">
        <v>0</v>
      </c>
      <c r="AN363" s="101">
        <v>0</v>
      </c>
      <c r="AO363" s="101">
        <v>0</v>
      </c>
      <c r="AP363" s="101">
        <v>0</v>
      </c>
      <c r="AQ363" s="101">
        <v>0</v>
      </c>
      <c r="AR363" s="102"/>
      <c r="AS363" s="101">
        <v>0</v>
      </c>
      <c r="AT363" s="101">
        <v>0</v>
      </c>
      <c r="AU363" s="101">
        <v>0</v>
      </c>
      <c r="AV363" s="101">
        <v>0</v>
      </c>
      <c r="AW363" s="101">
        <v>0</v>
      </c>
      <c r="AX363" s="101">
        <v>0</v>
      </c>
      <c r="AY363" s="101">
        <v>0</v>
      </c>
      <c r="AZ363" s="101">
        <v>0</v>
      </c>
      <c r="BA363" s="101">
        <v>0</v>
      </c>
      <c r="BB363" s="101">
        <v>0</v>
      </c>
      <c r="BC363" s="101">
        <v>0</v>
      </c>
      <c r="BD363" s="101">
        <v>0</v>
      </c>
      <c r="BE363" s="101">
        <v>0</v>
      </c>
      <c r="BF363" s="102"/>
      <c r="BG363" s="101">
        <v>0</v>
      </c>
      <c r="BH363" s="101">
        <v>0</v>
      </c>
      <c r="BI363" s="101">
        <v>0</v>
      </c>
      <c r="BJ363" s="101">
        <v>0</v>
      </c>
      <c r="BK363" s="101">
        <v>0</v>
      </c>
      <c r="BL363" s="101">
        <v>0</v>
      </c>
      <c r="BM363" s="101">
        <v>0</v>
      </c>
      <c r="BN363" s="101">
        <v>0</v>
      </c>
      <c r="BO363" s="101">
        <v>0</v>
      </c>
      <c r="BP363" s="101">
        <v>0</v>
      </c>
      <c r="BQ363" s="101">
        <v>0</v>
      </c>
      <c r="BR363" s="101">
        <v>0</v>
      </c>
      <c r="BS363" s="101">
        <v>0</v>
      </c>
      <c r="BT363" s="102"/>
      <c r="BU363" s="101">
        <v>0</v>
      </c>
      <c r="BV363" s="101">
        <v>0</v>
      </c>
      <c r="BW363" s="101">
        <v>0</v>
      </c>
      <c r="BX363" s="101">
        <v>0</v>
      </c>
      <c r="BY363" s="101">
        <v>0</v>
      </c>
      <c r="BZ363" s="101">
        <v>0</v>
      </c>
      <c r="CA363" s="101">
        <v>0</v>
      </c>
      <c r="CB363" s="101">
        <v>0</v>
      </c>
      <c r="CC363" s="101">
        <v>0</v>
      </c>
      <c r="CD363" s="101">
        <v>0</v>
      </c>
      <c r="CE363" s="101">
        <v>0</v>
      </c>
      <c r="CF363" s="101">
        <v>0</v>
      </c>
      <c r="CG363" s="101">
        <v>0</v>
      </c>
      <c r="CH363" s="102"/>
    </row>
    <row r="364" spans="1:86" ht="12" hidden="1" customHeight="1" outlineLevel="1" x14ac:dyDescent="0.3">
      <c r="A364" s="103">
        <v>390.2</v>
      </c>
      <c r="B364" s="6" t="s">
        <v>444</v>
      </c>
      <c r="C364" s="101">
        <v>0</v>
      </c>
      <c r="D364" s="101">
        <v>0</v>
      </c>
      <c r="E364" s="101">
        <v>0</v>
      </c>
      <c r="F364" s="101">
        <v>0</v>
      </c>
      <c r="G364" s="101">
        <v>0</v>
      </c>
      <c r="H364" s="101">
        <v>0</v>
      </c>
      <c r="I364" s="101">
        <v>0</v>
      </c>
      <c r="J364" s="101">
        <v>0</v>
      </c>
      <c r="K364" s="101">
        <v>0</v>
      </c>
      <c r="L364" s="101">
        <v>0</v>
      </c>
      <c r="M364" s="101">
        <v>0</v>
      </c>
      <c r="N364" s="101">
        <v>0</v>
      </c>
      <c r="O364" s="101">
        <v>0</v>
      </c>
      <c r="P364" s="102"/>
      <c r="Q364" s="101">
        <v>0</v>
      </c>
      <c r="R364" s="101">
        <v>0</v>
      </c>
      <c r="S364" s="101">
        <v>0</v>
      </c>
      <c r="T364" s="101">
        <v>0</v>
      </c>
      <c r="U364" s="101">
        <v>0</v>
      </c>
      <c r="V364" s="101">
        <v>0</v>
      </c>
      <c r="W364" s="101">
        <v>0</v>
      </c>
      <c r="X364" s="101">
        <v>0</v>
      </c>
      <c r="Y364" s="101">
        <v>0</v>
      </c>
      <c r="Z364" s="101">
        <v>0</v>
      </c>
      <c r="AA364" s="101">
        <v>0</v>
      </c>
      <c r="AB364" s="101">
        <v>0</v>
      </c>
      <c r="AC364" s="101">
        <v>0</v>
      </c>
      <c r="AD364" s="102"/>
      <c r="AE364" s="101">
        <v>0</v>
      </c>
      <c r="AF364" s="101">
        <v>0</v>
      </c>
      <c r="AG364" s="101">
        <v>0</v>
      </c>
      <c r="AH364" s="101">
        <v>0</v>
      </c>
      <c r="AI364" s="101">
        <v>0</v>
      </c>
      <c r="AJ364" s="101">
        <v>0</v>
      </c>
      <c r="AK364" s="101">
        <v>0</v>
      </c>
      <c r="AL364" s="101">
        <v>0</v>
      </c>
      <c r="AM364" s="101">
        <v>0</v>
      </c>
      <c r="AN364" s="101">
        <v>0</v>
      </c>
      <c r="AO364" s="101">
        <v>0</v>
      </c>
      <c r="AP364" s="101">
        <v>0</v>
      </c>
      <c r="AQ364" s="101">
        <v>0</v>
      </c>
      <c r="AR364" s="102"/>
      <c r="AS364" s="101">
        <v>0</v>
      </c>
      <c r="AT364" s="101">
        <v>0</v>
      </c>
      <c r="AU364" s="101">
        <v>0</v>
      </c>
      <c r="AV364" s="101">
        <v>0</v>
      </c>
      <c r="AW364" s="101">
        <v>0</v>
      </c>
      <c r="AX364" s="101">
        <v>0</v>
      </c>
      <c r="AY364" s="101">
        <v>0</v>
      </c>
      <c r="AZ364" s="101">
        <v>0</v>
      </c>
      <c r="BA364" s="101">
        <v>0</v>
      </c>
      <c r="BB364" s="101">
        <v>0</v>
      </c>
      <c r="BC364" s="101">
        <v>0</v>
      </c>
      <c r="BD364" s="101">
        <v>0</v>
      </c>
      <c r="BE364" s="101">
        <v>0</v>
      </c>
      <c r="BF364" s="102"/>
      <c r="BG364" s="101">
        <v>0</v>
      </c>
      <c r="BH364" s="101">
        <v>0</v>
      </c>
      <c r="BI364" s="101">
        <v>0</v>
      </c>
      <c r="BJ364" s="101">
        <v>0</v>
      </c>
      <c r="BK364" s="101">
        <v>0</v>
      </c>
      <c r="BL364" s="101">
        <v>0</v>
      </c>
      <c r="BM364" s="101">
        <v>0</v>
      </c>
      <c r="BN364" s="101">
        <v>0</v>
      </c>
      <c r="BO364" s="101">
        <v>0</v>
      </c>
      <c r="BP364" s="101">
        <v>0</v>
      </c>
      <c r="BQ364" s="101">
        <v>0</v>
      </c>
      <c r="BR364" s="101">
        <v>0</v>
      </c>
      <c r="BS364" s="101">
        <v>0</v>
      </c>
      <c r="BT364" s="102"/>
      <c r="BU364" s="101">
        <v>0</v>
      </c>
      <c r="BV364" s="101">
        <v>0</v>
      </c>
      <c r="BW364" s="101">
        <v>0</v>
      </c>
      <c r="BX364" s="101">
        <v>0</v>
      </c>
      <c r="BY364" s="101">
        <v>0</v>
      </c>
      <c r="BZ364" s="101">
        <v>0</v>
      </c>
      <c r="CA364" s="101">
        <v>0</v>
      </c>
      <c r="CB364" s="101">
        <v>0</v>
      </c>
      <c r="CC364" s="101">
        <v>0</v>
      </c>
      <c r="CD364" s="101">
        <v>0</v>
      </c>
      <c r="CE364" s="101">
        <v>0</v>
      </c>
      <c r="CF364" s="101">
        <v>0</v>
      </c>
      <c r="CG364" s="101">
        <v>0</v>
      </c>
      <c r="CH364" s="102"/>
    </row>
    <row r="365" spans="1:86" ht="12" hidden="1" customHeight="1" outlineLevel="1" x14ac:dyDescent="0.3">
      <c r="A365" s="103">
        <v>390.3</v>
      </c>
      <c r="B365" s="6" t="s">
        <v>445</v>
      </c>
      <c r="C365" s="101">
        <v>0</v>
      </c>
      <c r="D365" s="101">
        <v>0</v>
      </c>
      <c r="E365" s="101">
        <v>0</v>
      </c>
      <c r="F365" s="101">
        <v>0</v>
      </c>
      <c r="G365" s="101">
        <v>0</v>
      </c>
      <c r="H365" s="101">
        <v>0</v>
      </c>
      <c r="I365" s="101">
        <v>0</v>
      </c>
      <c r="J365" s="101">
        <v>0</v>
      </c>
      <c r="K365" s="101">
        <v>0</v>
      </c>
      <c r="L365" s="101">
        <v>0</v>
      </c>
      <c r="M365" s="101">
        <v>0</v>
      </c>
      <c r="N365" s="101">
        <v>0</v>
      </c>
      <c r="O365" s="101">
        <v>0</v>
      </c>
      <c r="P365" s="102"/>
      <c r="Q365" s="101">
        <v>0</v>
      </c>
      <c r="R365" s="101">
        <v>0</v>
      </c>
      <c r="S365" s="101">
        <v>0</v>
      </c>
      <c r="T365" s="101">
        <v>0</v>
      </c>
      <c r="U365" s="101">
        <v>0</v>
      </c>
      <c r="V365" s="101">
        <v>0</v>
      </c>
      <c r="W365" s="101">
        <v>0</v>
      </c>
      <c r="X365" s="101">
        <v>0</v>
      </c>
      <c r="Y365" s="101">
        <v>0</v>
      </c>
      <c r="Z365" s="101">
        <v>0</v>
      </c>
      <c r="AA365" s="101">
        <v>0</v>
      </c>
      <c r="AB365" s="101">
        <v>0</v>
      </c>
      <c r="AC365" s="101">
        <v>0</v>
      </c>
      <c r="AD365" s="102"/>
      <c r="AE365" s="101">
        <v>0</v>
      </c>
      <c r="AF365" s="101">
        <v>0</v>
      </c>
      <c r="AG365" s="101">
        <v>0</v>
      </c>
      <c r="AH365" s="101">
        <v>0</v>
      </c>
      <c r="AI365" s="101">
        <v>0</v>
      </c>
      <c r="AJ365" s="101">
        <v>0</v>
      </c>
      <c r="AK365" s="101">
        <v>0</v>
      </c>
      <c r="AL365" s="101">
        <v>0</v>
      </c>
      <c r="AM365" s="101">
        <v>0</v>
      </c>
      <c r="AN365" s="101">
        <v>0</v>
      </c>
      <c r="AO365" s="101">
        <v>0</v>
      </c>
      <c r="AP365" s="101">
        <v>0</v>
      </c>
      <c r="AQ365" s="101">
        <v>0</v>
      </c>
      <c r="AR365" s="102"/>
      <c r="AS365" s="101">
        <v>0</v>
      </c>
      <c r="AT365" s="101">
        <v>0</v>
      </c>
      <c r="AU365" s="101">
        <v>0</v>
      </c>
      <c r="AV365" s="101">
        <v>0</v>
      </c>
      <c r="AW365" s="101">
        <v>0</v>
      </c>
      <c r="AX365" s="101">
        <v>0</v>
      </c>
      <c r="AY365" s="101">
        <v>0</v>
      </c>
      <c r="AZ365" s="101">
        <v>0</v>
      </c>
      <c r="BA365" s="101">
        <v>0</v>
      </c>
      <c r="BB365" s="101">
        <v>0</v>
      </c>
      <c r="BC365" s="101">
        <v>0</v>
      </c>
      <c r="BD365" s="101">
        <v>0</v>
      </c>
      <c r="BE365" s="101">
        <v>0</v>
      </c>
      <c r="BF365" s="102"/>
      <c r="BG365" s="101">
        <v>0</v>
      </c>
      <c r="BH365" s="101">
        <v>0</v>
      </c>
      <c r="BI365" s="101">
        <v>0</v>
      </c>
      <c r="BJ365" s="101">
        <v>0</v>
      </c>
      <c r="BK365" s="101">
        <v>0</v>
      </c>
      <c r="BL365" s="101">
        <v>0</v>
      </c>
      <c r="BM365" s="101">
        <v>0</v>
      </c>
      <c r="BN365" s="101">
        <v>0</v>
      </c>
      <c r="BO365" s="101">
        <v>0</v>
      </c>
      <c r="BP365" s="101">
        <v>0</v>
      </c>
      <c r="BQ365" s="101">
        <v>0</v>
      </c>
      <c r="BR365" s="101">
        <v>0</v>
      </c>
      <c r="BS365" s="101">
        <v>0</v>
      </c>
      <c r="BT365" s="102"/>
      <c r="BU365" s="101">
        <v>0</v>
      </c>
      <c r="BV365" s="101">
        <v>0</v>
      </c>
      <c r="BW365" s="101">
        <v>0</v>
      </c>
      <c r="BX365" s="101">
        <v>0</v>
      </c>
      <c r="BY365" s="101">
        <v>0</v>
      </c>
      <c r="BZ365" s="101">
        <v>0</v>
      </c>
      <c r="CA365" s="101">
        <v>0</v>
      </c>
      <c r="CB365" s="101">
        <v>0</v>
      </c>
      <c r="CC365" s="101">
        <v>0</v>
      </c>
      <c r="CD365" s="101">
        <v>0</v>
      </c>
      <c r="CE365" s="101">
        <v>0</v>
      </c>
      <c r="CF365" s="101">
        <v>0</v>
      </c>
      <c r="CG365" s="101">
        <v>0</v>
      </c>
      <c r="CH365" s="102"/>
    </row>
    <row r="366" spans="1:86" ht="12" hidden="1" customHeight="1" outlineLevel="1" x14ac:dyDescent="0.3">
      <c r="A366" s="103">
        <v>390.4</v>
      </c>
      <c r="B366" s="6" t="s">
        <v>446</v>
      </c>
      <c r="C366" s="101">
        <v>0</v>
      </c>
      <c r="D366" s="101">
        <v>0</v>
      </c>
      <c r="E366" s="101">
        <v>0</v>
      </c>
      <c r="F366" s="101">
        <v>0</v>
      </c>
      <c r="G366" s="101">
        <v>0</v>
      </c>
      <c r="H366" s="101">
        <v>0</v>
      </c>
      <c r="I366" s="101">
        <v>0</v>
      </c>
      <c r="J366" s="101">
        <v>0</v>
      </c>
      <c r="K366" s="101">
        <v>0</v>
      </c>
      <c r="L366" s="101">
        <v>0</v>
      </c>
      <c r="M366" s="101">
        <v>0</v>
      </c>
      <c r="N366" s="101">
        <v>0</v>
      </c>
      <c r="O366" s="101">
        <v>0</v>
      </c>
      <c r="P366" s="102"/>
      <c r="Q366" s="101">
        <v>0</v>
      </c>
      <c r="R366" s="101">
        <v>0</v>
      </c>
      <c r="S366" s="101">
        <v>0</v>
      </c>
      <c r="T366" s="101">
        <v>0</v>
      </c>
      <c r="U366" s="101">
        <v>0</v>
      </c>
      <c r="V366" s="101">
        <v>0</v>
      </c>
      <c r="W366" s="101">
        <v>0</v>
      </c>
      <c r="X366" s="101">
        <v>0</v>
      </c>
      <c r="Y366" s="101">
        <v>0</v>
      </c>
      <c r="Z366" s="101">
        <v>0</v>
      </c>
      <c r="AA366" s="101">
        <v>0</v>
      </c>
      <c r="AB366" s="101">
        <v>0</v>
      </c>
      <c r="AC366" s="101">
        <v>0</v>
      </c>
      <c r="AD366" s="102"/>
      <c r="AE366" s="101">
        <v>0</v>
      </c>
      <c r="AF366" s="101">
        <v>0</v>
      </c>
      <c r="AG366" s="101">
        <v>0</v>
      </c>
      <c r="AH366" s="101">
        <v>0</v>
      </c>
      <c r="AI366" s="101">
        <v>0</v>
      </c>
      <c r="AJ366" s="101">
        <v>0</v>
      </c>
      <c r="AK366" s="101">
        <v>0</v>
      </c>
      <c r="AL366" s="101">
        <v>0</v>
      </c>
      <c r="AM366" s="101">
        <v>0</v>
      </c>
      <c r="AN366" s="101">
        <v>0</v>
      </c>
      <c r="AO366" s="101">
        <v>0</v>
      </c>
      <c r="AP366" s="101">
        <v>0</v>
      </c>
      <c r="AQ366" s="101">
        <v>0</v>
      </c>
      <c r="AR366" s="102"/>
      <c r="AS366" s="101">
        <v>0</v>
      </c>
      <c r="AT366" s="101">
        <v>0</v>
      </c>
      <c r="AU366" s="101">
        <v>0</v>
      </c>
      <c r="AV366" s="101">
        <v>0</v>
      </c>
      <c r="AW366" s="101">
        <v>0</v>
      </c>
      <c r="AX366" s="101">
        <v>0</v>
      </c>
      <c r="AY366" s="101">
        <v>0</v>
      </c>
      <c r="AZ366" s="101">
        <v>0</v>
      </c>
      <c r="BA366" s="101">
        <v>0</v>
      </c>
      <c r="BB366" s="101">
        <v>0</v>
      </c>
      <c r="BC366" s="101">
        <v>0</v>
      </c>
      <c r="BD366" s="101">
        <v>0</v>
      </c>
      <c r="BE366" s="101">
        <v>0</v>
      </c>
      <c r="BF366" s="102"/>
      <c r="BG366" s="101">
        <v>0</v>
      </c>
      <c r="BH366" s="101">
        <v>0</v>
      </c>
      <c r="BI366" s="101">
        <v>0</v>
      </c>
      <c r="BJ366" s="101">
        <v>0</v>
      </c>
      <c r="BK366" s="101">
        <v>0</v>
      </c>
      <c r="BL366" s="101">
        <v>0</v>
      </c>
      <c r="BM366" s="101">
        <v>0</v>
      </c>
      <c r="BN366" s="101">
        <v>0</v>
      </c>
      <c r="BO366" s="101">
        <v>0</v>
      </c>
      <c r="BP366" s="101">
        <v>0</v>
      </c>
      <c r="BQ366" s="101">
        <v>0</v>
      </c>
      <c r="BR366" s="101">
        <v>0</v>
      </c>
      <c r="BS366" s="101">
        <v>0</v>
      </c>
      <c r="BT366" s="102"/>
      <c r="BU366" s="101">
        <v>0</v>
      </c>
      <c r="BV366" s="101">
        <v>0</v>
      </c>
      <c r="BW366" s="101">
        <v>0</v>
      </c>
      <c r="BX366" s="101">
        <v>0</v>
      </c>
      <c r="BY366" s="101">
        <v>0</v>
      </c>
      <c r="BZ366" s="101">
        <v>0</v>
      </c>
      <c r="CA366" s="101">
        <v>0</v>
      </c>
      <c r="CB366" s="101">
        <v>0</v>
      </c>
      <c r="CC366" s="101">
        <v>0</v>
      </c>
      <c r="CD366" s="101">
        <v>0</v>
      </c>
      <c r="CE366" s="101">
        <v>0</v>
      </c>
      <c r="CF366" s="101">
        <v>0</v>
      </c>
      <c r="CG366" s="101">
        <v>0</v>
      </c>
      <c r="CH366" s="102"/>
    </row>
    <row r="367" spans="1:86" ht="12" hidden="1" customHeight="1" outlineLevel="1" x14ac:dyDescent="0.3">
      <c r="A367" s="103">
        <v>390.5</v>
      </c>
      <c r="B367" s="6" t="s">
        <v>447</v>
      </c>
      <c r="C367" s="101">
        <v>0</v>
      </c>
      <c r="D367" s="101">
        <v>0</v>
      </c>
      <c r="E367" s="101">
        <v>0</v>
      </c>
      <c r="F367" s="101">
        <v>0</v>
      </c>
      <c r="G367" s="101">
        <v>0</v>
      </c>
      <c r="H367" s="101">
        <v>0</v>
      </c>
      <c r="I367" s="101">
        <v>0</v>
      </c>
      <c r="J367" s="101">
        <v>0</v>
      </c>
      <c r="K367" s="101">
        <v>0</v>
      </c>
      <c r="L367" s="101">
        <v>0</v>
      </c>
      <c r="M367" s="101">
        <v>0</v>
      </c>
      <c r="N367" s="101">
        <v>0</v>
      </c>
      <c r="O367" s="101">
        <v>0</v>
      </c>
      <c r="P367" s="102"/>
      <c r="Q367" s="101">
        <v>0</v>
      </c>
      <c r="R367" s="101">
        <v>0</v>
      </c>
      <c r="S367" s="101">
        <v>0</v>
      </c>
      <c r="T367" s="101">
        <v>0</v>
      </c>
      <c r="U367" s="101">
        <v>0</v>
      </c>
      <c r="V367" s="101">
        <v>0</v>
      </c>
      <c r="W367" s="101">
        <v>0</v>
      </c>
      <c r="X367" s="101">
        <v>0</v>
      </c>
      <c r="Y367" s="101">
        <v>0</v>
      </c>
      <c r="Z367" s="101">
        <v>0</v>
      </c>
      <c r="AA367" s="101">
        <v>0</v>
      </c>
      <c r="AB367" s="101">
        <v>0</v>
      </c>
      <c r="AC367" s="101">
        <v>0</v>
      </c>
      <c r="AD367" s="102"/>
      <c r="AE367" s="101">
        <v>0</v>
      </c>
      <c r="AF367" s="101">
        <v>0</v>
      </c>
      <c r="AG367" s="101">
        <v>0</v>
      </c>
      <c r="AH367" s="101">
        <v>0</v>
      </c>
      <c r="AI367" s="101">
        <v>0</v>
      </c>
      <c r="AJ367" s="101">
        <v>0</v>
      </c>
      <c r="AK367" s="101">
        <v>0</v>
      </c>
      <c r="AL367" s="101">
        <v>0</v>
      </c>
      <c r="AM367" s="101">
        <v>0</v>
      </c>
      <c r="AN367" s="101">
        <v>0</v>
      </c>
      <c r="AO367" s="101">
        <v>0</v>
      </c>
      <c r="AP367" s="101">
        <v>0</v>
      </c>
      <c r="AQ367" s="101">
        <v>0</v>
      </c>
      <c r="AR367" s="102"/>
      <c r="AS367" s="101">
        <v>0</v>
      </c>
      <c r="AT367" s="101">
        <v>0</v>
      </c>
      <c r="AU367" s="101">
        <v>0</v>
      </c>
      <c r="AV367" s="101">
        <v>0</v>
      </c>
      <c r="AW367" s="101">
        <v>0</v>
      </c>
      <c r="AX367" s="101">
        <v>0</v>
      </c>
      <c r="AY367" s="101">
        <v>0</v>
      </c>
      <c r="AZ367" s="101">
        <v>0</v>
      </c>
      <c r="BA367" s="101">
        <v>0</v>
      </c>
      <c r="BB367" s="101">
        <v>0</v>
      </c>
      <c r="BC367" s="101">
        <v>0</v>
      </c>
      <c r="BD367" s="101">
        <v>0</v>
      </c>
      <c r="BE367" s="101">
        <v>0</v>
      </c>
      <c r="BF367" s="102"/>
      <c r="BG367" s="101">
        <v>0</v>
      </c>
      <c r="BH367" s="101">
        <v>0</v>
      </c>
      <c r="BI367" s="101">
        <v>0</v>
      </c>
      <c r="BJ367" s="101">
        <v>0</v>
      </c>
      <c r="BK367" s="101">
        <v>0</v>
      </c>
      <c r="BL367" s="101">
        <v>0</v>
      </c>
      <c r="BM367" s="101">
        <v>0</v>
      </c>
      <c r="BN367" s="101">
        <v>0</v>
      </c>
      <c r="BO367" s="101">
        <v>0</v>
      </c>
      <c r="BP367" s="101">
        <v>0</v>
      </c>
      <c r="BQ367" s="101">
        <v>0</v>
      </c>
      <c r="BR367" s="101">
        <v>0</v>
      </c>
      <c r="BS367" s="101">
        <v>0</v>
      </c>
      <c r="BT367" s="102"/>
      <c r="BU367" s="101">
        <v>0</v>
      </c>
      <c r="BV367" s="101">
        <v>0</v>
      </c>
      <c r="BW367" s="101">
        <v>0</v>
      </c>
      <c r="BX367" s="101">
        <v>0</v>
      </c>
      <c r="BY367" s="101">
        <v>0</v>
      </c>
      <c r="BZ367" s="101">
        <v>0</v>
      </c>
      <c r="CA367" s="101">
        <v>0</v>
      </c>
      <c r="CB367" s="101">
        <v>0</v>
      </c>
      <c r="CC367" s="101">
        <v>0</v>
      </c>
      <c r="CD367" s="101">
        <v>0</v>
      </c>
      <c r="CE367" s="101">
        <v>0</v>
      </c>
      <c r="CF367" s="101">
        <v>0</v>
      </c>
      <c r="CG367" s="101">
        <v>0</v>
      </c>
      <c r="CH367" s="102"/>
    </row>
    <row r="368" spans="1:86" ht="12" hidden="1" customHeight="1" outlineLevel="1" x14ac:dyDescent="0.3">
      <c r="A368" s="103">
        <v>391</v>
      </c>
      <c r="B368" s="6" t="s">
        <v>448</v>
      </c>
      <c r="C368" s="101">
        <v>9.99</v>
      </c>
      <c r="D368" s="101">
        <v>8249.99</v>
      </c>
      <c r="E368" s="101">
        <v>8826.2799999999206</v>
      </c>
      <c r="F368" s="101">
        <v>1200.5599999999899</v>
      </c>
      <c r="G368" s="101">
        <v>1878.47999999999</v>
      </c>
      <c r="H368" s="101">
        <v>8124</v>
      </c>
      <c r="I368" s="101">
        <v>9163.99</v>
      </c>
      <c r="J368" s="101">
        <v>0</v>
      </c>
      <c r="K368" s="101">
        <v>368.1</v>
      </c>
      <c r="L368" s="101">
        <v>5225.55</v>
      </c>
      <c r="M368" s="101">
        <v>5730</v>
      </c>
      <c r="N368" s="101">
        <v>16103.0600000001</v>
      </c>
      <c r="O368" s="101">
        <v>64880</v>
      </c>
      <c r="P368" s="102"/>
      <c r="Q368" s="101">
        <v>5406.6666666666697</v>
      </c>
      <c r="R368" s="101">
        <v>5406.6666666666697</v>
      </c>
      <c r="S368" s="101">
        <v>5406.6666666666697</v>
      </c>
      <c r="T368" s="101">
        <v>5406.6666666666697</v>
      </c>
      <c r="U368" s="101">
        <v>5406.6666666666697</v>
      </c>
      <c r="V368" s="101">
        <v>5406.6666666666697</v>
      </c>
      <c r="W368" s="101">
        <v>5406.6666666666697</v>
      </c>
      <c r="X368" s="101">
        <v>5406.6666666666697</v>
      </c>
      <c r="Y368" s="101">
        <v>5406.6666666666697</v>
      </c>
      <c r="Z368" s="101">
        <v>5406.6666666666697</v>
      </c>
      <c r="AA368" s="101">
        <v>5406.6666666666697</v>
      </c>
      <c r="AB368" s="101">
        <v>5406.6666666666697</v>
      </c>
      <c r="AC368" s="101">
        <v>64880</v>
      </c>
      <c r="AD368" s="102"/>
      <c r="AE368" s="101">
        <v>5406.6666666666697</v>
      </c>
      <c r="AF368" s="101">
        <v>5406.6666666666697</v>
      </c>
      <c r="AG368" s="101">
        <v>5406.6666666666697</v>
      </c>
      <c r="AH368" s="101">
        <v>5406.6666666666697</v>
      </c>
      <c r="AI368" s="101">
        <v>5406.6666666666697</v>
      </c>
      <c r="AJ368" s="101">
        <v>5406.6666666666697</v>
      </c>
      <c r="AK368" s="101">
        <v>5406.6666666666697</v>
      </c>
      <c r="AL368" s="101">
        <v>5406.6666666666697</v>
      </c>
      <c r="AM368" s="101">
        <v>5406.6666666666697</v>
      </c>
      <c r="AN368" s="101">
        <v>5406.6666666666697</v>
      </c>
      <c r="AO368" s="101">
        <v>5406.6666666666697</v>
      </c>
      <c r="AP368" s="101">
        <v>5406.6666666666697</v>
      </c>
      <c r="AQ368" s="101">
        <v>64880</v>
      </c>
      <c r="AR368" s="102"/>
      <c r="AS368" s="101">
        <v>5406.6666666666697</v>
      </c>
      <c r="AT368" s="101">
        <v>5406.6666666666697</v>
      </c>
      <c r="AU368" s="101">
        <v>5406.6666666666697</v>
      </c>
      <c r="AV368" s="101">
        <v>5406.6666666666697</v>
      </c>
      <c r="AW368" s="101">
        <v>5406.6666666666697</v>
      </c>
      <c r="AX368" s="101">
        <v>5406.6666666666697</v>
      </c>
      <c r="AY368" s="101">
        <v>5406.6666666666697</v>
      </c>
      <c r="AZ368" s="101">
        <v>5406.6666666666697</v>
      </c>
      <c r="BA368" s="101">
        <v>5406.6666666666697</v>
      </c>
      <c r="BB368" s="101">
        <v>5406.6666666666697</v>
      </c>
      <c r="BC368" s="101">
        <v>5406.6666666666697</v>
      </c>
      <c r="BD368" s="101">
        <v>5406.6666666666697</v>
      </c>
      <c r="BE368" s="101">
        <v>64880</v>
      </c>
      <c r="BF368" s="102"/>
      <c r="BG368" s="101">
        <v>5406.6666666666697</v>
      </c>
      <c r="BH368" s="101">
        <v>5406.6666666666697</v>
      </c>
      <c r="BI368" s="101">
        <v>5406.6666666666697</v>
      </c>
      <c r="BJ368" s="101">
        <v>5406.6666666666697</v>
      </c>
      <c r="BK368" s="101">
        <v>5406.6666666666697</v>
      </c>
      <c r="BL368" s="101">
        <v>5406.6666666666697</v>
      </c>
      <c r="BM368" s="101">
        <v>5406.6666666666697</v>
      </c>
      <c r="BN368" s="101">
        <v>5406.6666666666697</v>
      </c>
      <c r="BO368" s="101">
        <v>5406.6666666666697</v>
      </c>
      <c r="BP368" s="101">
        <v>5406.6666666666697</v>
      </c>
      <c r="BQ368" s="101">
        <v>5406.6666666666697</v>
      </c>
      <c r="BR368" s="101">
        <v>5406.6666666666697</v>
      </c>
      <c r="BS368" s="101">
        <v>64880</v>
      </c>
      <c r="BT368" s="102"/>
      <c r="BU368" s="101">
        <v>5406.6666666666697</v>
      </c>
      <c r="BV368" s="101">
        <v>5406.6666666666697</v>
      </c>
      <c r="BW368" s="101">
        <v>5406.6666666666697</v>
      </c>
      <c r="BX368" s="101">
        <v>5406.6666666666697</v>
      </c>
      <c r="BY368" s="101">
        <v>5406.6666666666697</v>
      </c>
      <c r="BZ368" s="101">
        <v>5406.6666666666697</v>
      </c>
      <c r="CA368" s="101">
        <v>5406.6666666666697</v>
      </c>
      <c r="CB368" s="101">
        <v>5406.6666666666697</v>
      </c>
      <c r="CC368" s="101">
        <v>5406.6666666666697</v>
      </c>
      <c r="CD368" s="101">
        <v>5406.6666666666697</v>
      </c>
      <c r="CE368" s="101">
        <v>5406.6666666666697</v>
      </c>
      <c r="CF368" s="101">
        <v>5406.6666666666697</v>
      </c>
      <c r="CG368" s="101">
        <v>64880</v>
      </c>
      <c r="CH368" s="102"/>
    </row>
    <row r="369" spans="1:86" ht="12" hidden="1" customHeight="1" outlineLevel="1" x14ac:dyDescent="0.3">
      <c r="A369" s="103">
        <v>392</v>
      </c>
      <c r="B369" s="6" t="s">
        <v>450</v>
      </c>
      <c r="C369" s="101">
        <v>0</v>
      </c>
      <c r="D369" s="101">
        <v>0</v>
      </c>
      <c r="E369" s="101">
        <v>0</v>
      </c>
      <c r="F369" s="101">
        <v>0</v>
      </c>
      <c r="G369" s="101">
        <v>0</v>
      </c>
      <c r="H369" s="101">
        <v>0</v>
      </c>
      <c r="I369" s="101">
        <v>0</v>
      </c>
      <c r="J369" s="101">
        <v>0</v>
      </c>
      <c r="K369" s="101">
        <v>0</v>
      </c>
      <c r="L369" s="101">
        <v>0</v>
      </c>
      <c r="M369" s="101">
        <v>0</v>
      </c>
      <c r="N369" s="101">
        <v>0</v>
      </c>
      <c r="O369" s="101">
        <v>0</v>
      </c>
      <c r="P369" s="102"/>
      <c r="Q369" s="101">
        <v>0</v>
      </c>
      <c r="R369" s="101">
        <v>0</v>
      </c>
      <c r="S369" s="101">
        <v>0</v>
      </c>
      <c r="T369" s="101">
        <v>0</v>
      </c>
      <c r="U369" s="101">
        <v>0</v>
      </c>
      <c r="V369" s="101">
        <v>0</v>
      </c>
      <c r="W369" s="101">
        <v>0</v>
      </c>
      <c r="X369" s="101">
        <v>0</v>
      </c>
      <c r="Y369" s="101">
        <v>0</v>
      </c>
      <c r="Z369" s="101">
        <v>0</v>
      </c>
      <c r="AA369" s="101">
        <v>0</v>
      </c>
      <c r="AB369" s="101">
        <v>0</v>
      </c>
      <c r="AC369" s="101">
        <v>0</v>
      </c>
      <c r="AD369" s="102"/>
      <c r="AE369" s="101">
        <v>0</v>
      </c>
      <c r="AF369" s="101">
        <v>0</v>
      </c>
      <c r="AG369" s="101">
        <v>0</v>
      </c>
      <c r="AH369" s="101">
        <v>0</v>
      </c>
      <c r="AI369" s="101">
        <v>0</v>
      </c>
      <c r="AJ369" s="101">
        <v>0</v>
      </c>
      <c r="AK369" s="101">
        <v>0</v>
      </c>
      <c r="AL369" s="101">
        <v>0</v>
      </c>
      <c r="AM369" s="101">
        <v>0</v>
      </c>
      <c r="AN369" s="101">
        <v>0</v>
      </c>
      <c r="AO369" s="101">
        <v>0</v>
      </c>
      <c r="AP369" s="101">
        <v>0</v>
      </c>
      <c r="AQ369" s="101">
        <v>0</v>
      </c>
      <c r="AR369" s="102"/>
      <c r="AS369" s="101">
        <v>0</v>
      </c>
      <c r="AT369" s="101">
        <v>0</v>
      </c>
      <c r="AU369" s="101">
        <v>0</v>
      </c>
      <c r="AV369" s="101">
        <v>0</v>
      </c>
      <c r="AW369" s="101">
        <v>0</v>
      </c>
      <c r="AX369" s="101">
        <v>0</v>
      </c>
      <c r="AY369" s="101">
        <v>0</v>
      </c>
      <c r="AZ369" s="101">
        <v>0</v>
      </c>
      <c r="BA369" s="101">
        <v>0</v>
      </c>
      <c r="BB369" s="101">
        <v>0</v>
      </c>
      <c r="BC369" s="101">
        <v>0</v>
      </c>
      <c r="BD369" s="101">
        <v>0</v>
      </c>
      <c r="BE369" s="101">
        <v>0</v>
      </c>
      <c r="BF369" s="102"/>
      <c r="BG369" s="101">
        <v>0</v>
      </c>
      <c r="BH369" s="101">
        <v>0</v>
      </c>
      <c r="BI369" s="101">
        <v>0</v>
      </c>
      <c r="BJ369" s="101">
        <v>0</v>
      </c>
      <c r="BK369" s="101">
        <v>0</v>
      </c>
      <c r="BL369" s="101">
        <v>0</v>
      </c>
      <c r="BM369" s="101">
        <v>0</v>
      </c>
      <c r="BN369" s="101">
        <v>0</v>
      </c>
      <c r="BO369" s="101">
        <v>0</v>
      </c>
      <c r="BP369" s="101">
        <v>0</v>
      </c>
      <c r="BQ369" s="101">
        <v>0</v>
      </c>
      <c r="BR369" s="101">
        <v>0</v>
      </c>
      <c r="BS369" s="101">
        <v>0</v>
      </c>
      <c r="BT369" s="102"/>
      <c r="BU369" s="101">
        <v>0</v>
      </c>
      <c r="BV369" s="101">
        <v>0</v>
      </c>
      <c r="BW369" s="101">
        <v>0</v>
      </c>
      <c r="BX369" s="101">
        <v>0</v>
      </c>
      <c r="BY369" s="101">
        <v>0</v>
      </c>
      <c r="BZ369" s="101">
        <v>0</v>
      </c>
      <c r="CA369" s="101">
        <v>0</v>
      </c>
      <c r="CB369" s="101">
        <v>0</v>
      </c>
      <c r="CC369" s="101">
        <v>0</v>
      </c>
      <c r="CD369" s="101">
        <v>0</v>
      </c>
      <c r="CE369" s="101">
        <v>0</v>
      </c>
      <c r="CF369" s="101">
        <v>0</v>
      </c>
      <c r="CG369" s="101">
        <v>0</v>
      </c>
      <c r="CH369" s="102"/>
    </row>
    <row r="370" spans="1:86" ht="12" hidden="1" customHeight="1" outlineLevel="1" x14ac:dyDescent="0.3">
      <c r="A370" s="103">
        <v>393</v>
      </c>
      <c r="B370" s="6" t="s">
        <v>451</v>
      </c>
      <c r="C370" s="101">
        <v>0</v>
      </c>
      <c r="D370" s="101">
        <v>0</v>
      </c>
      <c r="E370" s="101">
        <v>0</v>
      </c>
      <c r="F370" s="101">
        <v>0</v>
      </c>
      <c r="G370" s="101">
        <v>0</v>
      </c>
      <c r="H370" s="101">
        <v>0</v>
      </c>
      <c r="I370" s="101">
        <v>0</v>
      </c>
      <c r="J370" s="101">
        <v>0</v>
      </c>
      <c r="K370" s="101">
        <v>0</v>
      </c>
      <c r="L370" s="101">
        <v>0</v>
      </c>
      <c r="M370" s="101">
        <v>0</v>
      </c>
      <c r="N370" s="101">
        <v>3150</v>
      </c>
      <c r="O370" s="101">
        <v>3150</v>
      </c>
      <c r="P370" s="102"/>
      <c r="Q370" s="101">
        <v>0</v>
      </c>
      <c r="R370" s="101">
        <v>0</v>
      </c>
      <c r="S370" s="101">
        <v>0</v>
      </c>
      <c r="T370" s="101">
        <v>0</v>
      </c>
      <c r="U370" s="101">
        <v>0</v>
      </c>
      <c r="V370" s="101">
        <v>0</v>
      </c>
      <c r="W370" s="101">
        <v>46666.666666666701</v>
      </c>
      <c r="X370" s="101">
        <v>46666.666666666701</v>
      </c>
      <c r="Y370" s="101">
        <v>46666.666666666701</v>
      </c>
      <c r="Z370" s="101">
        <v>46666.666666666701</v>
      </c>
      <c r="AA370" s="101">
        <v>46666.666666666701</v>
      </c>
      <c r="AB370" s="101">
        <v>46666.666666666701</v>
      </c>
      <c r="AC370" s="101">
        <v>280000</v>
      </c>
      <c r="AD370" s="102"/>
      <c r="AE370" s="101">
        <v>0</v>
      </c>
      <c r="AF370" s="101">
        <v>0</v>
      </c>
      <c r="AG370" s="101">
        <v>0</v>
      </c>
      <c r="AH370" s="101">
        <v>0</v>
      </c>
      <c r="AI370" s="101">
        <v>0</v>
      </c>
      <c r="AJ370" s="101">
        <v>0</v>
      </c>
      <c r="AK370" s="101">
        <v>46666.666666666701</v>
      </c>
      <c r="AL370" s="101">
        <v>46666.666666666701</v>
      </c>
      <c r="AM370" s="101">
        <v>46666.666666666701</v>
      </c>
      <c r="AN370" s="101">
        <v>46666.666666666701</v>
      </c>
      <c r="AO370" s="101">
        <v>46666.666666666701</v>
      </c>
      <c r="AP370" s="101">
        <v>46666.666666666701</v>
      </c>
      <c r="AQ370" s="101">
        <v>280000</v>
      </c>
      <c r="AR370" s="102"/>
      <c r="AS370" s="101">
        <v>0</v>
      </c>
      <c r="AT370" s="101">
        <v>0</v>
      </c>
      <c r="AU370" s="101">
        <v>0</v>
      </c>
      <c r="AV370" s="101">
        <v>0</v>
      </c>
      <c r="AW370" s="101">
        <v>0</v>
      </c>
      <c r="AX370" s="101">
        <v>0</v>
      </c>
      <c r="AY370" s="101">
        <v>46666.666666666701</v>
      </c>
      <c r="AZ370" s="101">
        <v>46666.666666666701</v>
      </c>
      <c r="BA370" s="101">
        <v>46666.666666666701</v>
      </c>
      <c r="BB370" s="101">
        <v>46666.666666666701</v>
      </c>
      <c r="BC370" s="101">
        <v>46666.666666666701</v>
      </c>
      <c r="BD370" s="101">
        <v>46666.666666666701</v>
      </c>
      <c r="BE370" s="101">
        <v>280000</v>
      </c>
      <c r="BF370" s="102"/>
      <c r="BG370" s="101">
        <v>0</v>
      </c>
      <c r="BH370" s="101">
        <v>0</v>
      </c>
      <c r="BI370" s="101">
        <v>0</v>
      </c>
      <c r="BJ370" s="101">
        <v>0</v>
      </c>
      <c r="BK370" s="101">
        <v>0</v>
      </c>
      <c r="BL370" s="101">
        <v>0</v>
      </c>
      <c r="BM370" s="101">
        <v>46666.666666666701</v>
      </c>
      <c r="BN370" s="101">
        <v>46666.666666666701</v>
      </c>
      <c r="BO370" s="101">
        <v>46666.666666666701</v>
      </c>
      <c r="BP370" s="101">
        <v>46666.666666666701</v>
      </c>
      <c r="BQ370" s="101">
        <v>46666.666666666701</v>
      </c>
      <c r="BR370" s="101">
        <v>46666.666666666701</v>
      </c>
      <c r="BS370" s="101">
        <v>280000</v>
      </c>
      <c r="BT370" s="102"/>
      <c r="BU370" s="101">
        <v>0</v>
      </c>
      <c r="BV370" s="101">
        <v>0</v>
      </c>
      <c r="BW370" s="101">
        <v>0</v>
      </c>
      <c r="BX370" s="101">
        <v>0</v>
      </c>
      <c r="BY370" s="101">
        <v>0</v>
      </c>
      <c r="BZ370" s="101">
        <v>0</v>
      </c>
      <c r="CA370" s="101">
        <v>46666.666666666701</v>
      </c>
      <c r="CB370" s="101">
        <v>46666.666666666701</v>
      </c>
      <c r="CC370" s="101">
        <v>46666.666666666701</v>
      </c>
      <c r="CD370" s="101">
        <v>46666.666666666701</v>
      </c>
      <c r="CE370" s="101">
        <v>46666.666666666701</v>
      </c>
      <c r="CF370" s="101">
        <v>46666.666666666701</v>
      </c>
      <c r="CG370" s="101">
        <v>280000</v>
      </c>
      <c r="CH370" s="102"/>
    </row>
    <row r="371" spans="1:86" ht="12" hidden="1" customHeight="1" outlineLevel="1" x14ac:dyDescent="0.3">
      <c r="A371" s="103">
        <v>394</v>
      </c>
      <c r="B371" s="6" t="s">
        <v>453</v>
      </c>
      <c r="C371" s="101">
        <v>0</v>
      </c>
      <c r="D371" s="101">
        <v>0</v>
      </c>
      <c r="E371" s="101">
        <v>0</v>
      </c>
      <c r="F371" s="101">
        <v>0</v>
      </c>
      <c r="G371" s="101">
        <v>0</v>
      </c>
      <c r="H371" s="101">
        <v>0</v>
      </c>
      <c r="I371" s="101">
        <v>0</v>
      </c>
      <c r="J371" s="101">
        <v>0</v>
      </c>
      <c r="K371" s="101">
        <v>0</v>
      </c>
      <c r="L371" s="101">
        <v>0</v>
      </c>
      <c r="M371" s="101">
        <v>0</v>
      </c>
      <c r="N371" s="101">
        <v>0</v>
      </c>
      <c r="O371" s="101">
        <v>0</v>
      </c>
      <c r="P371" s="102"/>
      <c r="Q371" s="101">
        <v>0</v>
      </c>
      <c r="R371" s="101">
        <v>0</v>
      </c>
      <c r="S371" s="101">
        <v>0</v>
      </c>
      <c r="T371" s="101">
        <v>0</v>
      </c>
      <c r="U371" s="101">
        <v>0</v>
      </c>
      <c r="V371" s="101">
        <v>0</v>
      </c>
      <c r="W371" s="101">
        <v>0</v>
      </c>
      <c r="X371" s="101">
        <v>0</v>
      </c>
      <c r="Y371" s="101">
        <v>0</v>
      </c>
      <c r="Z371" s="101">
        <v>0</v>
      </c>
      <c r="AA371" s="101">
        <v>0</v>
      </c>
      <c r="AB371" s="101">
        <v>0</v>
      </c>
      <c r="AC371" s="101">
        <v>0</v>
      </c>
      <c r="AD371" s="102"/>
      <c r="AE371" s="101">
        <v>0</v>
      </c>
      <c r="AF371" s="101">
        <v>0</v>
      </c>
      <c r="AG371" s="101">
        <v>0</v>
      </c>
      <c r="AH371" s="101">
        <v>0</v>
      </c>
      <c r="AI371" s="101">
        <v>0</v>
      </c>
      <c r="AJ371" s="101">
        <v>0</v>
      </c>
      <c r="AK371" s="101">
        <v>0</v>
      </c>
      <c r="AL371" s="101">
        <v>0</v>
      </c>
      <c r="AM371" s="101">
        <v>0</v>
      </c>
      <c r="AN371" s="101">
        <v>0</v>
      </c>
      <c r="AO371" s="101">
        <v>0</v>
      </c>
      <c r="AP371" s="101">
        <v>0</v>
      </c>
      <c r="AQ371" s="101">
        <v>0</v>
      </c>
      <c r="AR371" s="102"/>
      <c r="AS371" s="101">
        <v>0</v>
      </c>
      <c r="AT371" s="101">
        <v>0</v>
      </c>
      <c r="AU371" s="101">
        <v>0</v>
      </c>
      <c r="AV371" s="101">
        <v>0</v>
      </c>
      <c r="AW371" s="101">
        <v>0</v>
      </c>
      <c r="AX371" s="101">
        <v>0</v>
      </c>
      <c r="AY371" s="101">
        <v>0</v>
      </c>
      <c r="AZ371" s="101">
        <v>0</v>
      </c>
      <c r="BA371" s="101">
        <v>0</v>
      </c>
      <c r="BB371" s="101">
        <v>0</v>
      </c>
      <c r="BC371" s="101">
        <v>0</v>
      </c>
      <c r="BD371" s="101">
        <v>0</v>
      </c>
      <c r="BE371" s="101">
        <v>0</v>
      </c>
      <c r="BF371" s="102"/>
      <c r="BG371" s="101">
        <v>0</v>
      </c>
      <c r="BH371" s="101">
        <v>0</v>
      </c>
      <c r="BI371" s="101">
        <v>0</v>
      </c>
      <c r="BJ371" s="101">
        <v>0</v>
      </c>
      <c r="BK371" s="101">
        <v>0</v>
      </c>
      <c r="BL371" s="101">
        <v>0</v>
      </c>
      <c r="BM371" s="101">
        <v>0</v>
      </c>
      <c r="BN371" s="101">
        <v>0</v>
      </c>
      <c r="BO371" s="101">
        <v>0</v>
      </c>
      <c r="BP371" s="101">
        <v>0</v>
      </c>
      <c r="BQ371" s="101">
        <v>0</v>
      </c>
      <c r="BR371" s="101">
        <v>0</v>
      </c>
      <c r="BS371" s="101">
        <v>0</v>
      </c>
      <c r="BT371" s="102"/>
      <c r="BU371" s="101">
        <v>0</v>
      </c>
      <c r="BV371" s="101">
        <v>0</v>
      </c>
      <c r="BW371" s="101">
        <v>0</v>
      </c>
      <c r="BX371" s="101">
        <v>0</v>
      </c>
      <c r="BY371" s="101">
        <v>0</v>
      </c>
      <c r="BZ371" s="101">
        <v>0</v>
      </c>
      <c r="CA371" s="101">
        <v>0</v>
      </c>
      <c r="CB371" s="101">
        <v>0</v>
      </c>
      <c r="CC371" s="101">
        <v>0</v>
      </c>
      <c r="CD371" s="101">
        <v>0</v>
      </c>
      <c r="CE371" s="101">
        <v>0</v>
      </c>
      <c r="CF371" s="101">
        <v>0</v>
      </c>
      <c r="CG371" s="101">
        <v>0</v>
      </c>
      <c r="CH371" s="102"/>
    </row>
    <row r="372" spans="1:86" ht="12" hidden="1" customHeight="1" outlineLevel="1" x14ac:dyDescent="0.3">
      <c r="A372" s="103">
        <v>399</v>
      </c>
      <c r="B372" s="6" t="s">
        <v>454</v>
      </c>
      <c r="C372" s="101">
        <v>0</v>
      </c>
      <c r="D372" s="101">
        <v>0</v>
      </c>
      <c r="E372" s="101">
        <v>0</v>
      </c>
      <c r="F372" s="101">
        <v>0</v>
      </c>
      <c r="G372" s="101">
        <v>0</v>
      </c>
      <c r="H372" s="101">
        <v>0</v>
      </c>
      <c r="I372" s="101">
        <v>0</v>
      </c>
      <c r="J372" s="101">
        <v>0</v>
      </c>
      <c r="K372" s="101">
        <v>0</v>
      </c>
      <c r="L372" s="101">
        <v>0</v>
      </c>
      <c r="M372" s="101">
        <v>0</v>
      </c>
      <c r="N372" s="101">
        <v>0</v>
      </c>
      <c r="O372" s="101">
        <v>0</v>
      </c>
      <c r="P372" s="102"/>
      <c r="Q372" s="101">
        <v>0</v>
      </c>
      <c r="R372" s="101">
        <v>0</v>
      </c>
      <c r="S372" s="101">
        <v>0</v>
      </c>
      <c r="T372" s="101">
        <v>0</v>
      </c>
      <c r="U372" s="101">
        <v>0</v>
      </c>
      <c r="V372" s="101">
        <v>0</v>
      </c>
      <c r="W372" s="101">
        <v>0</v>
      </c>
      <c r="X372" s="101">
        <v>0</v>
      </c>
      <c r="Y372" s="101">
        <v>0</v>
      </c>
      <c r="Z372" s="101">
        <v>0</v>
      </c>
      <c r="AA372" s="101">
        <v>0</v>
      </c>
      <c r="AB372" s="101">
        <v>0</v>
      </c>
      <c r="AC372" s="101">
        <v>0</v>
      </c>
      <c r="AD372" s="102"/>
      <c r="AE372" s="101">
        <v>0</v>
      </c>
      <c r="AF372" s="101">
        <v>0</v>
      </c>
      <c r="AG372" s="101">
        <v>0</v>
      </c>
      <c r="AH372" s="101">
        <v>0</v>
      </c>
      <c r="AI372" s="101">
        <v>0</v>
      </c>
      <c r="AJ372" s="101">
        <v>0</v>
      </c>
      <c r="AK372" s="101">
        <v>0</v>
      </c>
      <c r="AL372" s="101">
        <v>0</v>
      </c>
      <c r="AM372" s="101">
        <v>0</v>
      </c>
      <c r="AN372" s="101">
        <v>0</v>
      </c>
      <c r="AO372" s="101">
        <v>0</v>
      </c>
      <c r="AP372" s="101">
        <v>0</v>
      </c>
      <c r="AQ372" s="101">
        <v>0</v>
      </c>
      <c r="AR372" s="102"/>
      <c r="AS372" s="101">
        <v>0</v>
      </c>
      <c r="AT372" s="101">
        <v>0</v>
      </c>
      <c r="AU372" s="101">
        <v>0</v>
      </c>
      <c r="AV372" s="101">
        <v>0</v>
      </c>
      <c r="AW372" s="101">
        <v>0</v>
      </c>
      <c r="AX372" s="101">
        <v>0</v>
      </c>
      <c r="AY372" s="101">
        <v>0</v>
      </c>
      <c r="AZ372" s="101">
        <v>0</v>
      </c>
      <c r="BA372" s="101">
        <v>0</v>
      </c>
      <c r="BB372" s="101">
        <v>0</v>
      </c>
      <c r="BC372" s="101">
        <v>0</v>
      </c>
      <c r="BD372" s="101">
        <v>0</v>
      </c>
      <c r="BE372" s="101">
        <v>0</v>
      </c>
      <c r="BF372" s="102"/>
      <c r="BG372" s="101">
        <v>0</v>
      </c>
      <c r="BH372" s="101">
        <v>0</v>
      </c>
      <c r="BI372" s="101">
        <v>0</v>
      </c>
      <c r="BJ372" s="101">
        <v>0</v>
      </c>
      <c r="BK372" s="101">
        <v>0</v>
      </c>
      <c r="BL372" s="101">
        <v>0</v>
      </c>
      <c r="BM372" s="101">
        <v>0</v>
      </c>
      <c r="BN372" s="101">
        <v>0</v>
      </c>
      <c r="BO372" s="101">
        <v>0</v>
      </c>
      <c r="BP372" s="101">
        <v>0</v>
      </c>
      <c r="BQ372" s="101">
        <v>0</v>
      </c>
      <c r="BR372" s="101">
        <v>0</v>
      </c>
      <c r="BS372" s="101">
        <v>0</v>
      </c>
      <c r="BT372" s="102"/>
      <c r="BU372" s="101">
        <v>0</v>
      </c>
      <c r="BV372" s="101">
        <v>0</v>
      </c>
      <c r="BW372" s="101">
        <v>0</v>
      </c>
      <c r="BX372" s="101">
        <v>0</v>
      </c>
      <c r="BY372" s="101">
        <v>0</v>
      </c>
      <c r="BZ372" s="101">
        <v>0</v>
      </c>
      <c r="CA372" s="101">
        <v>0</v>
      </c>
      <c r="CB372" s="101">
        <v>0</v>
      </c>
      <c r="CC372" s="101">
        <v>0</v>
      </c>
      <c r="CD372" s="101">
        <v>0</v>
      </c>
      <c r="CE372" s="101">
        <v>0</v>
      </c>
      <c r="CF372" s="101">
        <v>0</v>
      </c>
      <c r="CG372" s="101">
        <v>0</v>
      </c>
      <c r="CH372" s="102"/>
    </row>
    <row r="373" spans="1:86" ht="12" hidden="1" customHeight="1" outlineLevel="1" x14ac:dyDescent="0.3">
      <c r="A373" s="103">
        <v>399.1</v>
      </c>
      <c r="B373" s="6" t="s">
        <v>455</v>
      </c>
      <c r="C373" s="101">
        <v>0</v>
      </c>
      <c r="D373" s="101">
        <v>0</v>
      </c>
      <c r="E373" s="101">
        <v>0</v>
      </c>
      <c r="F373" s="101">
        <v>0</v>
      </c>
      <c r="G373" s="101">
        <v>0</v>
      </c>
      <c r="H373" s="101">
        <v>0</v>
      </c>
      <c r="I373" s="101">
        <v>0</v>
      </c>
      <c r="J373" s="101">
        <v>0</v>
      </c>
      <c r="K373" s="101">
        <v>0</v>
      </c>
      <c r="L373" s="101">
        <v>0</v>
      </c>
      <c r="M373" s="101">
        <v>0</v>
      </c>
      <c r="N373" s="101">
        <v>0</v>
      </c>
      <c r="O373" s="101">
        <v>0</v>
      </c>
      <c r="P373" s="102"/>
      <c r="Q373" s="101">
        <v>0</v>
      </c>
      <c r="R373" s="101">
        <v>0</v>
      </c>
      <c r="S373" s="101">
        <v>0</v>
      </c>
      <c r="T373" s="101">
        <v>0</v>
      </c>
      <c r="U373" s="101">
        <v>0</v>
      </c>
      <c r="V373" s="101">
        <v>0</v>
      </c>
      <c r="W373" s="101">
        <v>0</v>
      </c>
      <c r="X373" s="101">
        <v>0</v>
      </c>
      <c r="Y373" s="101">
        <v>0</v>
      </c>
      <c r="Z373" s="101">
        <v>0</v>
      </c>
      <c r="AA373" s="101">
        <v>0</v>
      </c>
      <c r="AB373" s="101">
        <v>0</v>
      </c>
      <c r="AC373" s="101">
        <v>0</v>
      </c>
      <c r="AD373" s="102"/>
      <c r="AE373" s="101">
        <v>0</v>
      </c>
      <c r="AF373" s="101">
        <v>0</v>
      </c>
      <c r="AG373" s="101">
        <v>0</v>
      </c>
      <c r="AH373" s="101">
        <v>0</v>
      </c>
      <c r="AI373" s="101">
        <v>0</v>
      </c>
      <c r="AJ373" s="101">
        <v>0</v>
      </c>
      <c r="AK373" s="101">
        <v>0</v>
      </c>
      <c r="AL373" s="101">
        <v>0</v>
      </c>
      <c r="AM373" s="101">
        <v>0</v>
      </c>
      <c r="AN373" s="101">
        <v>0</v>
      </c>
      <c r="AO373" s="101">
        <v>0</v>
      </c>
      <c r="AP373" s="101">
        <v>0</v>
      </c>
      <c r="AQ373" s="101">
        <v>0</v>
      </c>
      <c r="AR373" s="102"/>
      <c r="AS373" s="101">
        <v>0</v>
      </c>
      <c r="AT373" s="101">
        <v>0</v>
      </c>
      <c r="AU373" s="101">
        <v>0</v>
      </c>
      <c r="AV373" s="101">
        <v>0</v>
      </c>
      <c r="AW373" s="101">
        <v>0</v>
      </c>
      <c r="AX373" s="101">
        <v>0</v>
      </c>
      <c r="AY373" s="101">
        <v>0</v>
      </c>
      <c r="AZ373" s="101">
        <v>0</v>
      </c>
      <c r="BA373" s="101">
        <v>0</v>
      </c>
      <c r="BB373" s="101">
        <v>0</v>
      </c>
      <c r="BC373" s="101">
        <v>0</v>
      </c>
      <c r="BD373" s="101">
        <v>0</v>
      </c>
      <c r="BE373" s="101">
        <v>0</v>
      </c>
      <c r="BF373" s="102"/>
      <c r="BG373" s="101">
        <v>0</v>
      </c>
      <c r="BH373" s="101">
        <v>0</v>
      </c>
      <c r="BI373" s="101">
        <v>0</v>
      </c>
      <c r="BJ373" s="101">
        <v>0</v>
      </c>
      <c r="BK373" s="101">
        <v>0</v>
      </c>
      <c r="BL373" s="101">
        <v>0</v>
      </c>
      <c r="BM373" s="101">
        <v>0</v>
      </c>
      <c r="BN373" s="101">
        <v>0</v>
      </c>
      <c r="BO373" s="101">
        <v>0</v>
      </c>
      <c r="BP373" s="101">
        <v>0</v>
      </c>
      <c r="BQ373" s="101">
        <v>0</v>
      </c>
      <c r="BR373" s="101">
        <v>0</v>
      </c>
      <c r="BS373" s="101">
        <v>0</v>
      </c>
      <c r="BT373" s="102"/>
      <c r="BU373" s="101">
        <v>0</v>
      </c>
      <c r="BV373" s="101">
        <v>0</v>
      </c>
      <c r="BW373" s="101">
        <v>0</v>
      </c>
      <c r="BX373" s="101">
        <v>0</v>
      </c>
      <c r="BY373" s="101">
        <v>0</v>
      </c>
      <c r="BZ373" s="101">
        <v>0</v>
      </c>
      <c r="CA373" s="101">
        <v>0</v>
      </c>
      <c r="CB373" s="101">
        <v>0</v>
      </c>
      <c r="CC373" s="101">
        <v>0</v>
      </c>
      <c r="CD373" s="101">
        <v>0</v>
      </c>
      <c r="CE373" s="101">
        <v>0</v>
      </c>
      <c r="CF373" s="101">
        <v>0</v>
      </c>
      <c r="CG373" s="101">
        <v>0</v>
      </c>
      <c r="CH373" s="102"/>
    </row>
    <row r="374" spans="1:86" ht="12" hidden="1" customHeight="1" outlineLevel="1" x14ac:dyDescent="0.3">
      <c r="A374" s="103">
        <v>399.2</v>
      </c>
      <c r="B374" s="6" t="s">
        <v>456</v>
      </c>
      <c r="C374" s="101">
        <v>0</v>
      </c>
      <c r="D374" s="101">
        <v>0</v>
      </c>
      <c r="E374" s="101">
        <v>36000</v>
      </c>
      <c r="F374" s="101">
        <v>0</v>
      </c>
      <c r="G374" s="101">
        <v>0</v>
      </c>
      <c r="H374" s="101">
        <v>0</v>
      </c>
      <c r="I374" s="101">
        <v>0</v>
      </c>
      <c r="J374" s="101">
        <v>0</v>
      </c>
      <c r="K374" s="101">
        <v>0</v>
      </c>
      <c r="L374" s="101">
        <v>0</v>
      </c>
      <c r="M374" s="101">
        <v>0</v>
      </c>
      <c r="N374" s="101">
        <v>0</v>
      </c>
      <c r="O374" s="101">
        <v>36000</v>
      </c>
      <c r="P374" s="102"/>
      <c r="Q374" s="101">
        <v>0</v>
      </c>
      <c r="R374" s="101">
        <v>0</v>
      </c>
      <c r="S374" s="101">
        <v>24000</v>
      </c>
      <c r="T374" s="101">
        <v>0</v>
      </c>
      <c r="U374" s="101">
        <v>0</v>
      </c>
      <c r="V374" s="101">
        <v>0</v>
      </c>
      <c r="W374" s="101">
        <v>0</v>
      </c>
      <c r="X374" s="101">
        <v>0</v>
      </c>
      <c r="Y374" s="101">
        <v>0</v>
      </c>
      <c r="Z374" s="101">
        <v>0</v>
      </c>
      <c r="AA374" s="101">
        <v>0</v>
      </c>
      <c r="AB374" s="101">
        <v>0</v>
      </c>
      <c r="AC374" s="101">
        <v>24000</v>
      </c>
      <c r="AD374" s="102"/>
      <c r="AE374" s="101">
        <v>0</v>
      </c>
      <c r="AF374" s="101">
        <v>0</v>
      </c>
      <c r="AG374" s="101">
        <v>24000</v>
      </c>
      <c r="AH374" s="101">
        <v>0</v>
      </c>
      <c r="AI374" s="101">
        <v>0</v>
      </c>
      <c r="AJ374" s="101">
        <v>0</v>
      </c>
      <c r="AK374" s="101">
        <v>0</v>
      </c>
      <c r="AL374" s="101">
        <v>0</v>
      </c>
      <c r="AM374" s="101">
        <v>0</v>
      </c>
      <c r="AN374" s="101">
        <v>0</v>
      </c>
      <c r="AO374" s="101">
        <v>0</v>
      </c>
      <c r="AP374" s="101">
        <v>0</v>
      </c>
      <c r="AQ374" s="101">
        <v>24000</v>
      </c>
      <c r="AR374" s="102"/>
      <c r="AS374" s="101">
        <v>0</v>
      </c>
      <c r="AT374" s="101">
        <v>0</v>
      </c>
      <c r="AU374" s="101">
        <v>24000</v>
      </c>
      <c r="AV374" s="101">
        <v>0</v>
      </c>
      <c r="AW374" s="101">
        <v>0</v>
      </c>
      <c r="AX374" s="101">
        <v>0</v>
      </c>
      <c r="AY374" s="101">
        <v>0</v>
      </c>
      <c r="AZ374" s="101">
        <v>0</v>
      </c>
      <c r="BA374" s="101">
        <v>0</v>
      </c>
      <c r="BB374" s="101">
        <v>0</v>
      </c>
      <c r="BC374" s="101">
        <v>0</v>
      </c>
      <c r="BD374" s="101">
        <v>0</v>
      </c>
      <c r="BE374" s="101">
        <v>24000</v>
      </c>
      <c r="BF374" s="102"/>
      <c r="BG374" s="101">
        <v>0</v>
      </c>
      <c r="BH374" s="101">
        <v>0</v>
      </c>
      <c r="BI374" s="101">
        <v>24000</v>
      </c>
      <c r="BJ374" s="101">
        <v>0</v>
      </c>
      <c r="BK374" s="101">
        <v>0</v>
      </c>
      <c r="BL374" s="101">
        <v>0</v>
      </c>
      <c r="BM374" s="101">
        <v>0</v>
      </c>
      <c r="BN374" s="101">
        <v>0</v>
      </c>
      <c r="BO374" s="101">
        <v>0</v>
      </c>
      <c r="BP374" s="101">
        <v>0</v>
      </c>
      <c r="BQ374" s="101">
        <v>0</v>
      </c>
      <c r="BR374" s="101">
        <v>0</v>
      </c>
      <c r="BS374" s="101">
        <v>24000</v>
      </c>
      <c r="BT374" s="102"/>
      <c r="BU374" s="101">
        <v>0</v>
      </c>
      <c r="BV374" s="101">
        <v>0</v>
      </c>
      <c r="BW374" s="101">
        <v>24000</v>
      </c>
      <c r="BX374" s="101">
        <v>0</v>
      </c>
      <c r="BY374" s="101">
        <v>0</v>
      </c>
      <c r="BZ374" s="101">
        <v>0</v>
      </c>
      <c r="CA374" s="101">
        <v>0</v>
      </c>
      <c r="CB374" s="101">
        <v>0</v>
      </c>
      <c r="CC374" s="101">
        <v>0</v>
      </c>
      <c r="CD374" s="101">
        <v>0</v>
      </c>
      <c r="CE374" s="101">
        <v>0</v>
      </c>
      <c r="CF374" s="101">
        <v>0</v>
      </c>
      <c r="CG374" s="101">
        <v>24000</v>
      </c>
      <c r="CH374" s="102"/>
    </row>
    <row r="375" spans="1:86" ht="12" hidden="1" customHeight="1" outlineLevel="1" x14ac:dyDescent="0.3">
      <c r="A375" s="103">
        <v>399.3</v>
      </c>
      <c r="B375" s="6" t="s">
        <v>458</v>
      </c>
      <c r="C375" s="101">
        <v>0</v>
      </c>
      <c r="D375" s="101">
        <v>0</v>
      </c>
      <c r="E375" s="101">
        <v>0</v>
      </c>
      <c r="F375" s="101">
        <v>0</v>
      </c>
      <c r="G375" s="101">
        <v>0</v>
      </c>
      <c r="H375" s="101">
        <v>0</v>
      </c>
      <c r="I375" s="101">
        <v>0</v>
      </c>
      <c r="J375" s="101">
        <v>0</v>
      </c>
      <c r="K375" s="101">
        <v>0</v>
      </c>
      <c r="L375" s="101">
        <v>0</v>
      </c>
      <c r="M375" s="101">
        <v>0</v>
      </c>
      <c r="N375" s="101">
        <v>0</v>
      </c>
      <c r="O375" s="101">
        <v>0</v>
      </c>
      <c r="P375" s="102"/>
      <c r="Q375" s="101">
        <v>0</v>
      </c>
      <c r="R375" s="101">
        <v>0</v>
      </c>
      <c r="S375" s="101">
        <v>0</v>
      </c>
      <c r="T375" s="101">
        <v>0</v>
      </c>
      <c r="U375" s="101">
        <v>0</v>
      </c>
      <c r="V375" s="101">
        <v>0</v>
      </c>
      <c r="W375" s="101">
        <v>0</v>
      </c>
      <c r="X375" s="101">
        <v>0</v>
      </c>
      <c r="Y375" s="101">
        <v>0</v>
      </c>
      <c r="Z375" s="101">
        <v>0</v>
      </c>
      <c r="AA375" s="101">
        <v>0</v>
      </c>
      <c r="AB375" s="101">
        <v>0</v>
      </c>
      <c r="AC375" s="101">
        <v>0</v>
      </c>
      <c r="AD375" s="102"/>
      <c r="AE375" s="101">
        <v>0</v>
      </c>
      <c r="AF375" s="101">
        <v>0</v>
      </c>
      <c r="AG375" s="101">
        <v>0</v>
      </c>
      <c r="AH375" s="101">
        <v>0</v>
      </c>
      <c r="AI375" s="101">
        <v>0</v>
      </c>
      <c r="AJ375" s="101">
        <v>0</v>
      </c>
      <c r="AK375" s="101">
        <v>0</v>
      </c>
      <c r="AL375" s="101">
        <v>0</v>
      </c>
      <c r="AM375" s="101">
        <v>0</v>
      </c>
      <c r="AN375" s="101">
        <v>0</v>
      </c>
      <c r="AO375" s="101">
        <v>0</v>
      </c>
      <c r="AP375" s="101">
        <v>0</v>
      </c>
      <c r="AQ375" s="101">
        <v>0</v>
      </c>
      <c r="AR375" s="102"/>
      <c r="AS375" s="101">
        <v>0</v>
      </c>
      <c r="AT375" s="101">
        <v>0</v>
      </c>
      <c r="AU375" s="101">
        <v>0</v>
      </c>
      <c r="AV375" s="101">
        <v>0</v>
      </c>
      <c r="AW375" s="101">
        <v>0</v>
      </c>
      <c r="AX375" s="101">
        <v>0</v>
      </c>
      <c r="AY375" s="101">
        <v>0</v>
      </c>
      <c r="AZ375" s="101">
        <v>0</v>
      </c>
      <c r="BA375" s="101">
        <v>0</v>
      </c>
      <c r="BB375" s="101">
        <v>0</v>
      </c>
      <c r="BC375" s="101">
        <v>0</v>
      </c>
      <c r="BD375" s="101">
        <v>0</v>
      </c>
      <c r="BE375" s="101">
        <v>0</v>
      </c>
      <c r="BF375" s="102"/>
      <c r="BG375" s="101">
        <v>0</v>
      </c>
      <c r="BH375" s="101">
        <v>0</v>
      </c>
      <c r="BI375" s="101">
        <v>0</v>
      </c>
      <c r="BJ375" s="101">
        <v>0</v>
      </c>
      <c r="BK375" s="101">
        <v>0</v>
      </c>
      <c r="BL375" s="101">
        <v>0</v>
      </c>
      <c r="BM375" s="101">
        <v>0</v>
      </c>
      <c r="BN375" s="101">
        <v>0</v>
      </c>
      <c r="BO375" s="101">
        <v>0</v>
      </c>
      <c r="BP375" s="101">
        <v>0</v>
      </c>
      <c r="BQ375" s="101">
        <v>0</v>
      </c>
      <c r="BR375" s="101">
        <v>0</v>
      </c>
      <c r="BS375" s="101">
        <v>0</v>
      </c>
      <c r="BT375" s="102"/>
      <c r="BU375" s="101">
        <v>0</v>
      </c>
      <c r="BV375" s="101">
        <v>0</v>
      </c>
      <c r="BW375" s="101">
        <v>0</v>
      </c>
      <c r="BX375" s="101">
        <v>0</v>
      </c>
      <c r="BY375" s="101">
        <v>0</v>
      </c>
      <c r="BZ375" s="101">
        <v>0</v>
      </c>
      <c r="CA375" s="101">
        <v>0</v>
      </c>
      <c r="CB375" s="101">
        <v>0</v>
      </c>
      <c r="CC375" s="101">
        <v>0</v>
      </c>
      <c r="CD375" s="101">
        <v>0</v>
      </c>
      <c r="CE375" s="101">
        <v>0</v>
      </c>
      <c r="CF375" s="101">
        <v>0</v>
      </c>
      <c r="CG375" s="101">
        <v>0</v>
      </c>
      <c r="CH375" s="102"/>
    </row>
    <row r="376" spans="1:86" ht="12" hidden="1" customHeight="1" outlineLevel="1" x14ac:dyDescent="0.3">
      <c r="A376" s="103">
        <v>399.4</v>
      </c>
      <c r="B376" s="6" t="s">
        <v>459</v>
      </c>
      <c r="C376" s="101">
        <v>0</v>
      </c>
      <c r="D376" s="101">
        <v>0</v>
      </c>
      <c r="E376" s="101">
        <v>0</v>
      </c>
      <c r="F376" s="101">
        <v>0</v>
      </c>
      <c r="G376" s="101">
        <v>0</v>
      </c>
      <c r="H376" s="101">
        <v>0</v>
      </c>
      <c r="I376" s="101">
        <v>0</v>
      </c>
      <c r="J376" s="101">
        <v>0</v>
      </c>
      <c r="K376" s="101">
        <v>0</v>
      </c>
      <c r="L376" s="101">
        <v>0</v>
      </c>
      <c r="M376" s="101">
        <v>0</v>
      </c>
      <c r="N376" s="101">
        <v>0</v>
      </c>
      <c r="O376" s="101">
        <v>0</v>
      </c>
      <c r="P376" s="102"/>
      <c r="Q376" s="101">
        <v>0</v>
      </c>
      <c r="R376" s="101">
        <v>0</v>
      </c>
      <c r="S376" s="101">
        <v>0</v>
      </c>
      <c r="T376" s="101">
        <v>0</v>
      </c>
      <c r="U376" s="101">
        <v>0</v>
      </c>
      <c r="V376" s="101">
        <v>0</v>
      </c>
      <c r="W376" s="101">
        <v>0</v>
      </c>
      <c r="X376" s="101">
        <v>0</v>
      </c>
      <c r="Y376" s="101">
        <v>0</v>
      </c>
      <c r="Z376" s="101">
        <v>0</v>
      </c>
      <c r="AA376" s="101">
        <v>0</v>
      </c>
      <c r="AB376" s="101">
        <v>0</v>
      </c>
      <c r="AC376" s="101">
        <v>0</v>
      </c>
      <c r="AD376" s="102"/>
      <c r="AE376" s="101">
        <v>0</v>
      </c>
      <c r="AF376" s="101">
        <v>0</v>
      </c>
      <c r="AG376" s="101">
        <v>0</v>
      </c>
      <c r="AH376" s="101">
        <v>0</v>
      </c>
      <c r="AI376" s="101">
        <v>0</v>
      </c>
      <c r="AJ376" s="101">
        <v>0</v>
      </c>
      <c r="AK376" s="101">
        <v>0</v>
      </c>
      <c r="AL376" s="101">
        <v>0</v>
      </c>
      <c r="AM376" s="101">
        <v>0</v>
      </c>
      <c r="AN376" s="101">
        <v>0</v>
      </c>
      <c r="AO376" s="101">
        <v>0</v>
      </c>
      <c r="AP376" s="101">
        <v>0</v>
      </c>
      <c r="AQ376" s="101">
        <v>0</v>
      </c>
      <c r="AR376" s="102"/>
      <c r="AS376" s="101">
        <v>0</v>
      </c>
      <c r="AT376" s="101">
        <v>0</v>
      </c>
      <c r="AU376" s="101">
        <v>0</v>
      </c>
      <c r="AV376" s="101">
        <v>0</v>
      </c>
      <c r="AW376" s="101">
        <v>0</v>
      </c>
      <c r="AX376" s="101">
        <v>0</v>
      </c>
      <c r="AY376" s="101">
        <v>0</v>
      </c>
      <c r="AZ376" s="101">
        <v>0</v>
      </c>
      <c r="BA376" s="101">
        <v>0</v>
      </c>
      <c r="BB376" s="101">
        <v>0</v>
      </c>
      <c r="BC376" s="101">
        <v>0</v>
      </c>
      <c r="BD376" s="101">
        <v>0</v>
      </c>
      <c r="BE376" s="101">
        <v>0</v>
      </c>
      <c r="BF376" s="102"/>
      <c r="BG376" s="101">
        <v>0</v>
      </c>
      <c r="BH376" s="101">
        <v>0</v>
      </c>
      <c r="BI376" s="101">
        <v>0</v>
      </c>
      <c r="BJ376" s="101">
        <v>0</v>
      </c>
      <c r="BK376" s="101">
        <v>0</v>
      </c>
      <c r="BL376" s="101">
        <v>0</v>
      </c>
      <c r="BM376" s="101">
        <v>0</v>
      </c>
      <c r="BN376" s="101">
        <v>0</v>
      </c>
      <c r="BO376" s="101">
        <v>0</v>
      </c>
      <c r="BP376" s="101">
        <v>0</v>
      </c>
      <c r="BQ376" s="101">
        <v>0</v>
      </c>
      <c r="BR376" s="101">
        <v>0</v>
      </c>
      <c r="BS376" s="101">
        <v>0</v>
      </c>
      <c r="BT376" s="102"/>
      <c r="BU376" s="101">
        <v>0</v>
      </c>
      <c r="BV376" s="101">
        <v>0</v>
      </c>
      <c r="BW376" s="101">
        <v>0</v>
      </c>
      <c r="BX376" s="101">
        <v>0</v>
      </c>
      <c r="BY376" s="101">
        <v>0</v>
      </c>
      <c r="BZ376" s="101">
        <v>0</v>
      </c>
      <c r="CA376" s="101">
        <v>0</v>
      </c>
      <c r="CB376" s="101">
        <v>0</v>
      </c>
      <c r="CC376" s="101">
        <v>0</v>
      </c>
      <c r="CD376" s="101">
        <v>0</v>
      </c>
      <c r="CE376" s="101">
        <v>0</v>
      </c>
      <c r="CF376" s="101">
        <v>0</v>
      </c>
      <c r="CG376" s="101">
        <v>0</v>
      </c>
      <c r="CH376" s="102"/>
    </row>
    <row r="377" spans="1:86" ht="12" hidden="1" customHeight="1" outlineLevel="1" x14ac:dyDescent="0.3">
      <c r="A377" s="103">
        <v>399.5</v>
      </c>
      <c r="B377" s="6" t="s">
        <v>460</v>
      </c>
      <c r="C377" s="101">
        <v>0</v>
      </c>
      <c r="D377" s="101">
        <v>0</v>
      </c>
      <c r="E377" s="101">
        <v>0</v>
      </c>
      <c r="F377" s="101">
        <v>0</v>
      </c>
      <c r="G377" s="101">
        <v>0</v>
      </c>
      <c r="H377" s="101">
        <v>0</v>
      </c>
      <c r="I377" s="101">
        <v>0</v>
      </c>
      <c r="J377" s="101">
        <v>0</v>
      </c>
      <c r="K377" s="101">
        <v>0</v>
      </c>
      <c r="L377" s="101">
        <v>0</v>
      </c>
      <c r="M377" s="101">
        <v>0</v>
      </c>
      <c r="N377" s="101">
        <v>0</v>
      </c>
      <c r="O377" s="101">
        <v>0</v>
      </c>
      <c r="P377" s="102"/>
      <c r="Q377" s="101">
        <v>0</v>
      </c>
      <c r="R377" s="101">
        <v>0</v>
      </c>
      <c r="S377" s="101">
        <v>0</v>
      </c>
      <c r="T377" s="101">
        <v>0</v>
      </c>
      <c r="U377" s="101">
        <v>0</v>
      </c>
      <c r="V377" s="101">
        <v>0</v>
      </c>
      <c r="W377" s="101">
        <v>0</v>
      </c>
      <c r="X377" s="101">
        <v>0</v>
      </c>
      <c r="Y377" s="101">
        <v>0</v>
      </c>
      <c r="Z377" s="101">
        <v>0</v>
      </c>
      <c r="AA377" s="101">
        <v>0</v>
      </c>
      <c r="AB377" s="101">
        <v>0</v>
      </c>
      <c r="AC377" s="101">
        <v>0</v>
      </c>
      <c r="AD377" s="102"/>
      <c r="AE377" s="101">
        <v>0</v>
      </c>
      <c r="AF377" s="101">
        <v>0</v>
      </c>
      <c r="AG377" s="101">
        <v>0</v>
      </c>
      <c r="AH377" s="101">
        <v>0</v>
      </c>
      <c r="AI377" s="101">
        <v>0</v>
      </c>
      <c r="AJ377" s="101">
        <v>0</v>
      </c>
      <c r="AK377" s="101">
        <v>0</v>
      </c>
      <c r="AL377" s="101">
        <v>0</v>
      </c>
      <c r="AM377" s="101">
        <v>0</v>
      </c>
      <c r="AN377" s="101">
        <v>0</v>
      </c>
      <c r="AO377" s="101">
        <v>0</v>
      </c>
      <c r="AP377" s="101">
        <v>0</v>
      </c>
      <c r="AQ377" s="101">
        <v>0</v>
      </c>
      <c r="AR377" s="102"/>
      <c r="AS377" s="101">
        <v>0</v>
      </c>
      <c r="AT377" s="101">
        <v>0</v>
      </c>
      <c r="AU377" s="101">
        <v>0</v>
      </c>
      <c r="AV377" s="101">
        <v>0</v>
      </c>
      <c r="AW377" s="101">
        <v>0</v>
      </c>
      <c r="AX377" s="101">
        <v>0</v>
      </c>
      <c r="AY377" s="101">
        <v>0</v>
      </c>
      <c r="AZ377" s="101">
        <v>0</v>
      </c>
      <c r="BA377" s="101">
        <v>0</v>
      </c>
      <c r="BB377" s="101">
        <v>0</v>
      </c>
      <c r="BC377" s="101">
        <v>0</v>
      </c>
      <c r="BD377" s="101">
        <v>0</v>
      </c>
      <c r="BE377" s="101">
        <v>0</v>
      </c>
      <c r="BF377" s="102"/>
      <c r="BG377" s="101">
        <v>0</v>
      </c>
      <c r="BH377" s="101">
        <v>0</v>
      </c>
      <c r="BI377" s="101">
        <v>0</v>
      </c>
      <c r="BJ377" s="101">
        <v>0</v>
      </c>
      <c r="BK377" s="101">
        <v>0</v>
      </c>
      <c r="BL377" s="101">
        <v>0</v>
      </c>
      <c r="BM377" s="101">
        <v>0</v>
      </c>
      <c r="BN377" s="101">
        <v>0</v>
      </c>
      <c r="BO377" s="101">
        <v>0</v>
      </c>
      <c r="BP377" s="101">
        <v>0</v>
      </c>
      <c r="BQ377" s="101">
        <v>0</v>
      </c>
      <c r="BR377" s="101">
        <v>0</v>
      </c>
      <c r="BS377" s="101">
        <v>0</v>
      </c>
      <c r="BT377" s="102"/>
      <c r="BU377" s="101">
        <v>0</v>
      </c>
      <c r="BV377" s="101">
        <v>0</v>
      </c>
      <c r="BW377" s="101">
        <v>0</v>
      </c>
      <c r="BX377" s="101">
        <v>0</v>
      </c>
      <c r="BY377" s="101">
        <v>0</v>
      </c>
      <c r="BZ377" s="101">
        <v>0</v>
      </c>
      <c r="CA377" s="101">
        <v>0</v>
      </c>
      <c r="CB377" s="101">
        <v>0</v>
      </c>
      <c r="CC377" s="101">
        <v>0</v>
      </c>
      <c r="CD377" s="101">
        <v>0</v>
      </c>
      <c r="CE377" s="101">
        <v>0</v>
      </c>
      <c r="CF377" s="101">
        <v>0</v>
      </c>
      <c r="CG377" s="101">
        <v>0</v>
      </c>
      <c r="CH377" s="102"/>
    </row>
    <row r="378" spans="1:86" ht="12" hidden="1" customHeight="1" outlineLevel="1" x14ac:dyDescent="0.3">
      <c r="A378" s="103"/>
      <c r="B378" s="2"/>
      <c r="C378" s="101"/>
      <c r="D378" s="101"/>
      <c r="E378" s="101"/>
      <c r="F378" s="101"/>
      <c r="G378" s="101"/>
      <c r="H378" s="101"/>
      <c r="I378" s="101"/>
      <c r="J378" s="101"/>
      <c r="K378" s="101"/>
      <c r="L378" s="101"/>
      <c r="M378" s="101"/>
      <c r="N378" s="101"/>
      <c r="O378" s="101"/>
      <c r="P378" s="102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  <c r="AA378" s="101"/>
      <c r="AB378" s="101"/>
      <c r="AC378" s="101"/>
      <c r="AD378" s="102"/>
      <c r="AE378" s="101"/>
      <c r="AF378" s="101"/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2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102"/>
      <c r="BG378" s="101"/>
      <c r="BH378" s="101"/>
      <c r="BI378" s="101"/>
      <c r="BJ378" s="101"/>
      <c r="BK378" s="101"/>
      <c r="BL378" s="101"/>
      <c r="BM378" s="101"/>
      <c r="BN378" s="101"/>
      <c r="BO378" s="101"/>
      <c r="BP378" s="101"/>
      <c r="BQ378" s="101"/>
      <c r="BR378" s="101"/>
      <c r="BS378" s="101"/>
      <c r="BT378" s="102"/>
      <c r="BU378" s="101"/>
      <c r="BV378" s="101"/>
      <c r="BW378" s="101"/>
      <c r="BX378" s="101"/>
      <c r="BY378" s="101"/>
      <c r="BZ378" s="101"/>
      <c r="CA378" s="101"/>
      <c r="CB378" s="101"/>
      <c r="CC378" s="101"/>
      <c r="CD378" s="101"/>
      <c r="CE378" s="101"/>
      <c r="CF378" s="101"/>
      <c r="CG378" s="101"/>
      <c r="CH378" s="102"/>
    </row>
    <row r="379" spans="1:86" ht="12" customHeight="1" collapsed="1" x14ac:dyDescent="0.3">
      <c r="A379" s="104"/>
      <c r="B379" s="2" t="s">
        <v>28</v>
      </c>
      <c r="C379" s="101">
        <f t="shared" ref="C379:O379" si="84">SUM(C273:C378)</f>
        <v>31633.640000000003</v>
      </c>
      <c r="D379" s="101">
        <f t="shared" si="84"/>
        <v>30530.029999999992</v>
      </c>
      <c r="E379" s="101">
        <f t="shared" si="84"/>
        <v>65586.06999999992</v>
      </c>
      <c r="F379" s="101">
        <f t="shared" si="84"/>
        <v>68875.619999999981</v>
      </c>
      <c r="G379" s="101">
        <f t="shared" si="84"/>
        <v>26147.389999999989</v>
      </c>
      <c r="H379" s="101">
        <f t="shared" si="84"/>
        <v>75269.639999999985</v>
      </c>
      <c r="I379" s="101">
        <f t="shared" si="84"/>
        <v>40291.35</v>
      </c>
      <c r="J379" s="101">
        <f t="shared" si="84"/>
        <v>41804.31</v>
      </c>
      <c r="K379" s="101">
        <f t="shared" si="84"/>
        <v>26132.449999999997</v>
      </c>
      <c r="L379" s="101">
        <f t="shared" si="84"/>
        <v>31871.52</v>
      </c>
      <c r="M379" s="101">
        <f t="shared" si="84"/>
        <v>40626.68</v>
      </c>
      <c r="N379" s="101">
        <f t="shared" si="84"/>
        <v>113125.7896753243</v>
      </c>
      <c r="O379" s="101">
        <f t="shared" si="84"/>
        <v>591894.48967532429</v>
      </c>
      <c r="P379" s="102">
        <f>O379-SUM(C379:N379)</f>
        <v>0</v>
      </c>
      <c r="Q379" s="101">
        <f t="shared" ref="Q379:AC379" si="85">SUM(Q273:Q378)</f>
        <v>34638.220482312878</v>
      </c>
      <c r="R379" s="101">
        <f t="shared" si="85"/>
        <v>37029.770482312873</v>
      </c>
      <c r="S379" s="101">
        <f t="shared" si="85"/>
        <v>124339.05185374152</v>
      </c>
      <c r="T379" s="101">
        <f t="shared" si="85"/>
        <v>112366.8296315193</v>
      </c>
      <c r="U379" s="101">
        <f t="shared" si="85"/>
        <v>88116.8296315193</v>
      </c>
      <c r="V379" s="101">
        <f t="shared" si="85"/>
        <v>93116.8296315193</v>
      </c>
      <c r="W379" s="101">
        <f t="shared" si="85"/>
        <v>155660.49629818602</v>
      </c>
      <c r="X379" s="101">
        <f t="shared" si="85"/>
        <v>152283.49629818602</v>
      </c>
      <c r="Y379" s="101">
        <f t="shared" si="85"/>
        <v>134783.49629818602</v>
      </c>
      <c r="Z379" s="101">
        <f t="shared" si="85"/>
        <v>134783.49629818602</v>
      </c>
      <c r="AA379" s="101">
        <f t="shared" si="85"/>
        <v>134783.49629818602</v>
      </c>
      <c r="AB379" s="101">
        <f t="shared" si="85"/>
        <v>134183.49629818602</v>
      </c>
      <c r="AC379" s="101">
        <f t="shared" si="85"/>
        <v>1336085.5095020407</v>
      </c>
      <c r="AD379" s="102">
        <f>AC379-SUM(Q379:AB379)</f>
        <v>0</v>
      </c>
      <c r="AE379" s="101">
        <f t="shared" ref="AE379:AQ379" si="86">SUM(AE273:AE378)</f>
        <v>26946.345482312878</v>
      </c>
      <c r="AF379" s="101">
        <f t="shared" si="86"/>
        <v>29337.895482312873</v>
      </c>
      <c r="AG379" s="101">
        <f t="shared" si="86"/>
        <v>116647.17685374152</v>
      </c>
      <c r="AH379" s="101">
        <f t="shared" si="86"/>
        <v>104674.9546315193</v>
      </c>
      <c r="AI379" s="101">
        <f t="shared" si="86"/>
        <v>80424.9546315193</v>
      </c>
      <c r="AJ379" s="101">
        <f t="shared" si="86"/>
        <v>85424.9546315193</v>
      </c>
      <c r="AK379" s="101">
        <f t="shared" si="86"/>
        <v>147968.62129818602</v>
      </c>
      <c r="AL379" s="101">
        <f t="shared" si="86"/>
        <v>144591.62129818602</v>
      </c>
      <c r="AM379" s="101">
        <f t="shared" si="86"/>
        <v>127091.621298186</v>
      </c>
      <c r="AN379" s="101">
        <f t="shared" si="86"/>
        <v>127091.621298186</v>
      </c>
      <c r="AO379" s="101">
        <f t="shared" si="86"/>
        <v>127091.621298186</v>
      </c>
      <c r="AP379" s="101">
        <f t="shared" si="86"/>
        <v>126491.621298186</v>
      </c>
      <c r="AQ379" s="101">
        <f t="shared" si="86"/>
        <v>1243783.0095020407</v>
      </c>
      <c r="AR379" s="102">
        <f>AQ379-SUM(AE379:AP379)</f>
        <v>0</v>
      </c>
      <c r="AS379" s="101">
        <f t="shared" ref="AS379:BE379" si="87">SUM(AS273:AS378)</f>
        <v>27269.876732312878</v>
      </c>
      <c r="AT379" s="101">
        <f t="shared" si="87"/>
        <v>29661.426732312873</v>
      </c>
      <c r="AU379" s="101">
        <f t="shared" si="87"/>
        <v>116970.70810374152</v>
      </c>
      <c r="AV379" s="101">
        <f t="shared" si="87"/>
        <v>104998.4858815193</v>
      </c>
      <c r="AW379" s="101">
        <f t="shared" si="87"/>
        <v>80748.4858815193</v>
      </c>
      <c r="AX379" s="101">
        <f t="shared" si="87"/>
        <v>85748.4858815193</v>
      </c>
      <c r="AY379" s="101">
        <f t="shared" si="87"/>
        <v>148292.15254818602</v>
      </c>
      <c r="AZ379" s="101">
        <f t="shared" si="87"/>
        <v>144915.15254818602</v>
      </c>
      <c r="BA379" s="101">
        <f t="shared" si="87"/>
        <v>127415.152548186</v>
      </c>
      <c r="BB379" s="101">
        <f t="shared" si="87"/>
        <v>127415.152548186</v>
      </c>
      <c r="BC379" s="101">
        <f t="shared" si="87"/>
        <v>127415.152548186</v>
      </c>
      <c r="BD379" s="101">
        <f t="shared" si="87"/>
        <v>126815.152548186</v>
      </c>
      <c r="BE379" s="101">
        <f t="shared" si="87"/>
        <v>1247665.3845020407</v>
      </c>
      <c r="BF379" s="102">
        <f>BE379-SUM(AS379:BD379)</f>
        <v>0</v>
      </c>
      <c r="BG379" s="101">
        <f t="shared" ref="BG379:BS379" si="88">SUM(BG273:BG378)</f>
        <v>27609.584544812882</v>
      </c>
      <c r="BH379" s="101">
        <f t="shared" si="88"/>
        <v>30001.13454481287</v>
      </c>
      <c r="BI379" s="101">
        <f t="shared" si="88"/>
        <v>117310.41591624152</v>
      </c>
      <c r="BJ379" s="101">
        <f t="shared" si="88"/>
        <v>105338.1936940193</v>
      </c>
      <c r="BK379" s="101">
        <f t="shared" si="88"/>
        <v>81088.193694019297</v>
      </c>
      <c r="BL379" s="101">
        <f t="shared" si="88"/>
        <v>86088.193694019297</v>
      </c>
      <c r="BM379" s="101">
        <f t="shared" si="88"/>
        <v>148631.860360686</v>
      </c>
      <c r="BN379" s="101">
        <f t="shared" si="88"/>
        <v>145254.860360686</v>
      </c>
      <c r="BO379" s="101">
        <f t="shared" si="88"/>
        <v>127754.860360686</v>
      </c>
      <c r="BP379" s="101">
        <f t="shared" si="88"/>
        <v>127754.860360686</v>
      </c>
      <c r="BQ379" s="101">
        <f t="shared" si="88"/>
        <v>127754.860360686</v>
      </c>
      <c r="BR379" s="101">
        <f t="shared" si="88"/>
        <v>127154.860360686</v>
      </c>
      <c r="BS379" s="101">
        <f t="shared" si="88"/>
        <v>1251741.8782520406</v>
      </c>
      <c r="BT379" s="102">
        <f>BS379-SUM(BG379:BR379)</f>
        <v>0</v>
      </c>
      <c r="BU379" s="101">
        <f t="shared" ref="BU379:CG379" si="89">SUM(BU273:BU378)</f>
        <v>27966.277747937878</v>
      </c>
      <c r="BV379" s="101">
        <f t="shared" si="89"/>
        <v>30357.827747937874</v>
      </c>
      <c r="BW379" s="101">
        <f t="shared" si="89"/>
        <v>117667.10911936652</v>
      </c>
      <c r="BX379" s="101">
        <f t="shared" si="89"/>
        <v>105694.8868971443</v>
      </c>
      <c r="BY379" s="101">
        <f t="shared" si="89"/>
        <v>81444.886897144301</v>
      </c>
      <c r="BZ379" s="101">
        <f t="shared" si="89"/>
        <v>86444.886897144301</v>
      </c>
      <c r="CA379" s="101">
        <f t="shared" si="89"/>
        <v>148988.553563811</v>
      </c>
      <c r="CB379" s="101">
        <f t="shared" si="89"/>
        <v>145611.553563811</v>
      </c>
      <c r="CC379" s="101">
        <f t="shared" si="89"/>
        <v>128111.553563811</v>
      </c>
      <c r="CD379" s="101">
        <f t="shared" si="89"/>
        <v>128111.553563811</v>
      </c>
      <c r="CE379" s="101">
        <f t="shared" si="89"/>
        <v>128111.553563811</v>
      </c>
      <c r="CF379" s="101">
        <f t="shared" si="89"/>
        <v>127511.553563811</v>
      </c>
      <c r="CG379" s="101">
        <f t="shared" si="89"/>
        <v>1256022.1966895408</v>
      </c>
      <c r="CH379" s="102">
        <f>CG379-SUM(BU379:CF379)</f>
        <v>0</v>
      </c>
    </row>
    <row r="380" spans="1:86" ht="12" hidden="1" customHeight="1" outlineLevel="1" x14ac:dyDescent="0.3">
      <c r="A380" s="74"/>
      <c r="B380" s="2" t="s">
        <v>74</v>
      </c>
      <c r="C380" s="101"/>
      <c r="D380" s="101"/>
      <c r="E380" s="101"/>
      <c r="F380" s="101"/>
      <c r="G380" s="101"/>
      <c r="H380" s="101"/>
      <c r="I380" s="101"/>
      <c r="J380" s="101"/>
      <c r="K380" s="101"/>
      <c r="L380" s="101"/>
      <c r="M380" s="101"/>
      <c r="N380" s="101"/>
      <c r="O380" s="101"/>
      <c r="P380" s="102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1"/>
      <c r="AD380" s="102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1"/>
      <c r="AP380" s="101"/>
      <c r="AQ380" s="101"/>
      <c r="AR380" s="102"/>
      <c r="AS380" s="101"/>
      <c r="AT380" s="101"/>
      <c r="AU380" s="101"/>
      <c r="AV380" s="101"/>
      <c r="AW380" s="101"/>
      <c r="AX380" s="101"/>
      <c r="AY380" s="101"/>
      <c r="AZ380" s="101"/>
      <c r="BA380" s="101"/>
      <c r="BB380" s="101"/>
      <c r="BC380" s="101"/>
      <c r="BD380" s="101"/>
      <c r="BE380" s="101"/>
      <c r="BF380" s="102"/>
      <c r="BG380" s="101"/>
      <c r="BH380" s="101"/>
      <c r="BI380" s="101"/>
      <c r="BJ380" s="101"/>
      <c r="BK380" s="101"/>
      <c r="BL380" s="101"/>
      <c r="BM380" s="101"/>
      <c r="BN380" s="101"/>
      <c r="BO380" s="101"/>
      <c r="BP380" s="101"/>
      <c r="BQ380" s="101"/>
      <c r="BR380" s="101"/>
      <c r="BS380" s="101"/>
      <c r="BT380" s="102"/>
      <c r="BU380" s="101"/>
      <c r="BV380" s="101"/>
      <c r="BW380" s="101"/>
      <c r="BX380" s="101"/>
      <c r="BY380" s="101"/>
      <c r="BZ380" s="101"/>
      <c r="CA380" s="101"/>
      <c r="CB380" s="101"/>
      <c r="CC380" s="101"/>
      <c r="CD380" s="101"/>
      <c r="CE380" s="101"/>
      <c r="CF380" s="101"/>
      <c r="CG380" s="101"/>
      <c r="CH380" s="102"/>
    </row>
    <row r="381" spans="1:86" ht="12" hidden="1" customHeight="1" outlineLevel="1" x14ac:dyDescent="0.3">
      <c r="A381" s="74" t="s">
        <v>29</v>
      </c>
      <c r="B381" s="2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2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2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1"/>
      <c r="AP381" s="101"/>
      <c r="AQ381" s="101"/>
      <c r="AR381" s="102"/>
      <c r="AS381" s="101"/>
      <c r="AT381" s="101"/>
      <c r="AU381" s="101"/>
      <c r="AV381" s="101"/>
      <c r="AW381" s="101"/>
      <c r="AX381" s="101"/>
      <c r="AY381" s="101"/>
      <c r="AZ381" s="101"/>
      <c r="BA381" s="101"/>
      <c r="BB381" s="101"/>
      <c r="BC381" s="101"/>
      <c r="BD381" s="101"/>
      <c r="BE381" s="101"/>
      <c r="BF381" s="102"/>
      <c r="BG381" s="101"/>
      <c r="BH381" s="101"/>
      <c r="BI381" s="101"/>
      <c r="BJ381" s="101"/>
      <c r="BK381" s="101"/>
      <c r="BL381" s="101"/>
      <c r="BM381" s="101"/>
      <c r="BN381" s="101"/>
      <c r="BO381" s="101"/>
      <c r="BP381" s="101"/>
      <c r="BQ381" s="101"/>
      <c r="BR381" s="101"/>
      <c r="BS381" s="101"/>
      <c r="BT381" s="102"/>
      <c r="BU381" s="101"/>
      <c r="BV381" s="101"/>
      <c r="BW381" s="101"/>
      <c r="BX381" s="101"/>
      <c r="BY381" s="101"/>
      <c r="BZ381" s="101"/>
      <c r="CA381" s="101"/>
      <c r="CB381" s="101"/>
      <c r="CC381" s="101"/>
      <c r="CD381" s="101"/>
      <c r="CE381" s="101"/>
      <c r="CF381" s="101"/>
      <c r="CG381" s="101"/>
      <c r="CH381" s="102"/>
    </row>
    <row r="382" spans="1:86" ht="12" hidden="1" customHeight="1" outlineLevel="1" x14ac:dyDescent="0.3">
      <c r="A382" s="103" t="s">
        <v>74</v>
      </c>
      <c r="B382" s="6"/>
      <c r="C382" s="101"/>
      <c r="D382" s="101"/>
      <c r="E382" s="101"/>
      <c r="F382" s="101"/>
      <c r="G382" s="101"/>
      <c r="H382" s="101"/>
      <c r="I382" s="101"/>
      <c r="J382" s="101"/>
      <c r="K382" s="101"/>
      <c r="L382" s="101"/>
      <c r="M382" s="101"/>
      <c r="N382" s="101"/>
      <c r="O382" s="101"/>
      <c r="P382" s="102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1"/>
      <c r="AD382" s="102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1"/>
      <c r="AP382" s="101"/>
      <c r="AQ382" s="101"/>
      <c r="AR382" s="102"/>
      <c r="AS382" s="101"/>
      <c r="AT382" s="101"/>
      <c r="AU382" s="101"/>
      <c r="AV382" s="101"/>
      <c r="AW382" s="101"/>
      <c r="AX382" s="101"/>
      <c r="AY382" s="101"/>
      <c r="AZ382" s="101"/>
      <c r="BA382" s="101"/>
      <c r="BB382" s="101"/>
      <c r="BC382" s="101"/>
      <c r="BD382" s="101"/>
      <c r="BE382" s="101"/>
      <c r="BF382" s="102"/>
      <c r="BG382" s="101"/>
      <c r="BH382" s="101"/>
      <c r="BI382" s="101"/>
      <c r="BJ382" s="101"/>
      <c r="BK382" s="101"/>
      <c r="BL382" s="101"/>
      <c r="BM382" s="101"/>
      <c r="BN382" s="101"/>
      <c r="BO382" s="101"/>
      <c r="BP382" s="101"/>
      <c r="BQ382" s="101"/>
      <c r="BR382" s="101"/>
      <c r="BS382" s="101"/>
      <c r="BT382" s="102"/>
      <c r="BU382" s="101"/>
      <c r="BV382" s="101"/>
      <c r="BW382" s="101"/>
      <c r="BX382" s="101"/>
      <c r="BY382" s="101"/>
      <c r="BZ382" s="101"/>
      <c r="CA382" s="101"/>
      <c r="CB382" s="101"/>
      <c r="CC382" s="101"/>
      <c r="CD382" s="101"/>
      <c r="CE382" s="101"/>
      <c r="CF382" s="101"/>
      <c r="CG382" s="101"/>
      <c r="CH382" s="102"/>
    </row>
    <row r="383" spans="1:86" ht="12" hidden="1" customHeight="1" outlineLevel="1" x14ac:dyDescent="0.3">
      <c r="A383" s="103">
        <v>400</v>
      </c>
      <c r="B383" s="6" t="s">
        <v>29</v>
      </c>
      <c r="C383" s="101">
        <v>0</v>
      </c>
      <c r="D383" s="101">
        <v>0</v>
      </c>
      <c r="E383" s="101">
        <v>0</v>
      </c>
      <c r="F383" s="101">
        <v>0</v>
      </c>
      <c r="G383" s="101">
        <v>0</v>
      </c>
      <c r="H383" s="101">
        <v>0</v>
      </c>
      <c r="I383" s="101">
        <v>0</v>
      </c>
      <c r="J383" s="101">
        <v>0</v>
      </c>
      <c r="K383" s="101">
        <v>0</v>
      </c>
      <c r="L383" s="101">
        <v>0</v>
      </c>
      <c r="M383" s="101">
        <v>0</v>
      </c>
      <c r="N383" s="101">
        <v>0</v>
      </c>
      <c r="O383" s="101">
        <v>0</v>
      </c>
      <c r="P383" s="102"/>
      <c r="Q383" s="101">
        <v>0</v>
      </c>
      <c r="R383" s="101">
        <v>0</v>
      </c>
      <c r="S383" s="101">
        <v>0</v>
      </c>
      <c r="T383" s="101">
        <v>0</v>
      </c>
      <c r="U383" s="101">
        <v>0</v>
      </c>
      <c r="V383" s="101">
        <v>0</v>
      </c>
      <c r="W383" s="101">
        <v>0</v>
      </c>
      <c r="X383" s="101">
        <v>0</v>
      </c>
      <c r="Y383" s="101">
        <v>0</v>
      </c>
      <c r="Z383" s="101">
        <v>0</v>
      </c>
      <c r="AA383" s="101">
        <v>0</v>
      </c>
      <c r="AB383" s="101">
        <v>0</v>
      </c>
      <c r="AC383" s="101">
        <v>0</v>
      </c>
      <c r="AD383" s="102"/>
      <c r="AE383" s="101">
        <v>0</v>
      </c>
      <c r="AF383" s="101">
        <v>0</v>
      </c>
      <c r="AG383" s="101">
        <v>0</v>
      </c>
      <c r="AH383" s="101">
        <v>0</v>
      </c>
      <c r="AI383" s="101">
        <v>0</v>
      </c>
      <c r="AJ383" s="101">
        <v>0</v>
      </c>
      <c r="AK383" s="101">
        <v>0</v>
      </c>
      <c r="AL383" s="101">
        <v>0</v>
      </c>
      <c r="AM383" s="101">
        <v>0</v>
      </c>
      <c r="AN383" s="101">
        <v>0</v>
      </c>
      <c r="AO383" s="101">
        <v>0</v>
      </c>
      <c r="AP383" s="101">
        <v>0</v>
      </c>
      <c r="AQ383" s="101">
        <v>0</v>
      </c>
      <c r="AR383" s="102"/>
      <c r="AS383" s="101">
        <v>0</v>
      </c>
      <c r="AT383" s="101">
        <v>0</v>
      </c>
      <c r="AU383" s="101">
        <v>0</v>
      </c>
      <c r="AV383" s="101">
        <v>0</v>
      </c>
      <c r="AW383" s="101">
        <v>0</v>
      </c>
      <c r="AX383" s="101">
        <v>0</v>
      </c>
      <c r="AY383" s="101">
        <v>0</v>
      </c>
      <c r="AZ383" s="101">
        <v>0</v>
      </c>
      <c r="BA383" s="101">
        <v>0</v>
      </c>
      <c r="BB383" s="101">
        <v>0</v>
      </c>
      <c r="BC383" s="101">
        <v>0</v>
      </c>
      <c r="BD383" s="101">
        <v>0</v>
      </c>
      <c r="BE383" s="101">
        <v>0</v>
      </c>
      <c r="BF383" s="102"/>
      <c r="BG383" s="101">
        <v>0</v>
      </c>
      <c r="BH383" s="101">
        <v>0</v>
      </c>
      <c r="BI383" s="101">
        <v>0</v>
      </c>
      <c r="BJ383" s="101">
        <v>0</v>
      </c>
      <c r="BK383" s="101">
        <v>0</v>
      </c>
      <c r="BL383" s="101">
        <v>0</v>
      </c>
      <c r="BM383" s="101">
        <v>0</v>
      </c>
      <c r="BN383" s="101">
        <v>0</v>
      </c>
      <c r="BO383" s="101">
        <v>0</v>
      </c>
      <c r="BP383" s="101">
        <v>0</v>
      </c>
      <c r="BQ383" s="101">
        <v>0</v>
      </c>
      <c r="BR383" s="101">
        <v>0</v>
      </c>
      <c r="BS383" s="101">
        <v>0</v>
      </c>
      <c r="BT383" s="102"/>
      <c r="BU383" s="101">
        <v>0</v>
      </c>
      <c r="BV383" s="101">
        <v>0</v>
      </c>
      <c r="BW383" s="101">
        <v>0</v>
      </c>
      <c r="BX383" s="101">
        <v>0</v>
      </c>
      <c r="BY383" s="101">
        <v>0</v>
      </c>
      <c r="BZ383" s="101">
        <v>0</v>
      </c>
      <c r="CA383" s="101">
        <v>0</v>
      </c>
      <c r="CB383" s="101">
        <v>0</v>
      </c>
      <c r="CC383" s="101">
        <v>0</v>
      </c>
      <c r="CD383" s="101">
        <v>0</v>
      </c>
      <c r="CE383" s="101">
        <v>0</v>
      </c>
      <c r="CF383" s="101">
        <v>0</v>
      </c>
      <c r="CG383" s="101">
        <v>0</v>
      </c>
      <c r="CH383" s="102"/>
    </row>
    <row r="384" spans="1:86" ht="12" hidden="1" customHeight="1" outlineLevel="1" x14ac:dyDescent="0.3">
      <c r="A384" s="103">
        <v>406</v>
      </c>
      <c r="B384" s="6" t="s">
        <v>462</v>
      </c>
      <c r="C384" s="101">
        <v>0</v>
      </c>
      <c r="D384" s="101">
        <v>0</v>
      </c>
      <c r="E384" s="101">
        <v>0</v>
      </c>
      <c r="F384" s="101">
        <v>0</v>
      </c>
      <c r="G384" s="101">
        <v>0</v>
      </c>
      <c r="H384" s="101">
        <v>0</v>
      </c>
      <c r="I384" s="101">
        <v>0</v>
      </c>
      <c r="J384" s="101">
        <v>0</v>
      </c>
      <c r="K384" s="101">
        <v>0</v>
      </c>
      <c r="L384" s="101">
        <v>0</v>
      </c>
      <c r="M384" s="101">
        <v>0</v>
      </c>
      <c r="N384" s="101">
        <v>0</v>
      </c>
      <c r="O384" s="101">
        <v>0</v>
      </c>
      <c r="P384" s="102"/>
      <c r="Q384" s="101">
        <v>0</v>
      </c>
      <c r="R384" s="101">
        <v>0</v>
      </c>
      <c r="S384" s="101">
        <v>0</v>
      </c>
      <c r="T384" s="101">
        <v>0</v>
      </c>
      <c r="U384" s="101">
        <v>0</v>
      </c>
      <c r="V384" s="101">
        <v>0</v>
      </c>
      <c r="W384" s="101">
        <v>0</v>
      </c>
      <c r="X384" s="101">
        <v>0</v>
      </c>
      <c r="Y384" s="101">
        <v>0</v>
      </c>
      <c r="Z384" s="101">
        <v>0</v>
      </c>
      <c r="AA384" s="101">
        <v>0</v>
      </c>
      <c r="AB384" s="101">
        <v>0</v>
      </c>
      <c r="AC384" s="101">
        <v>0</v>
      </c>
      <c r="AD384" s="102"/>
      <c r="AE384" s="101">
        <v>0</v>
      </c>
      <c r="AF384" s="101">
        <v>0</v>
      </c>
      <c r="AG384" s="101">
        <v>0</v>
      </c>
      <c r="AH384" s="101">
        <v>0</v>
      </c>
      <c r="AI384" s="101">
        <v>0</v>
      </c>
      <c r="AJ384" s="101">
        <v>0</v>
      </c>
      <c r="AK384" s="101">
        <v>0</v>
      </c>
      <c r="AL384" s="101">
        <v>0</v>
      </c>
      <c r="AM384" s="101">
        <v>0</v>
      </c>
      <c r="AN384" s="101">
        <v>0</v>
      </c>
      <c r="AO384" s="101">
        <v>0</v>
      </c>
      <c r="AP384" s="101">
        <v>0</v>
      </c>
      <c r="AQ384" s="101">
        <v>0</v>
      </c>
      <c r="AR384" s="102"/>
      <c r="AS384" s="101">
        <v>0</v>
      </c>
      <c r="AT384" s="101">
        <v>0</v>
      </c>
      <c r="AU384" s="101">
        <v>0</v>
      </c>
      <c r="AV384" s="101">
        <v>0</v>
      </c>
      <c r="AW384" s="101">
        <v>0</v>
      </c>
      <c r="AX384" s="101">
        <v>0</v>
      </c>
      <c r="AY384" s="101">
        <v>0</v>
      </c>
      <c r="AZ384" s="101">
        <v>0</v>
      </c>
      <c r="BA384" s="101">
        <v>0</v>
      </c>
      <c r="BB384" s="101">
        <v>0</v>
      </c>
      <c r="BC384" s="101">
        <v>0</v>
      </c>
      <c r="BD384" s="101">
        <v>0</v>
      </c>
      <c r="BE384" s="101">
        <v>0</v>
      </c>
      <c r="BF384" s="102"/>
      <c r="BG384" s="101">
        <v>0</v>
      </c>
      <c r="BH384" s="101">
        <v>0</v>
      </c>
      <c r="BI384" s="101">
        <v>0</v>
      </c>
      <c r="BJ384" s="101">
        <v>0</v>
      </c>
      <c r="BK384" s="101">
        <v>0</v>
      </c>
      <c r="BL384" s="101">
        <v>0</v>
      </c>
      <c r="BM384" s="101">
        <v>0</v>
      </c>
      <c r="BN384" s="101">
        <v>0</v>
      </c>
      <c r="BO384" s="101">
        <v>0</v>
      </c>
      <c r="BP384" s="101">
        <v>0</v>
      </c>
      <c r="BQ384" s="101">
        <v>0</v>
      </c>
      <c r="BR384" s="101">
        <v>0</v>
      </c>
      <c r="BS384" s="101">
        <v>0</v>
      </c>
      <c r="BT384" s="102"/>
      <c r="BU384" s="101">
        <v>0</v>
      </c>
      <c r="BV384" s="101">
        <v>0</v>
      </c>
      <c r="BW384" s="101">
        <v>0</v>
      </c>
      <c r="BX384" s="101">
        <v>0</v>
      </c>
      <c r="BY384" s="101">
        <v>0</v>
      </c>
      <c r="BZ384" s="101">
        <v>0</v>
      </c>
      <c r="CA384" s="101">
        <v>0</v>
      </c>
      <c r="CB384" s="101">
        <v>0</v>
      </c>
      <c r="CC384" s="101">
        <v>0</v>
      </c>
      <c r="CD384" s="101">
        <v>0</v>
      </c>
      <c r="CE384" s="101">
        <v>0</v>
      </c>
      <c r="CF384" s="101">
        <v>0</v>
      </c>
      <c r="CG384" s="101">
        <v>0</v>
      </c>
      <c r="CH384" s="102"/>
    </row>
    <row r="385" spans="1:86" ht="12" hidden="1" customHeight="1" outlineLevel="1" x14ac:dyDescent="0.3">
      <c r="A385" s="103">
        <v>410</v>
      </c>
      <c r="B385" s="6" t="s">
        <v>463</v>
      </c>
      <c r="C385" s="101">
        <v>1100</v>
      </c>
      <c r="D385" s="101">
        <v>0</v>
      </c>
      <c r="E385" s="101">
        <v>0</v>
      </c>
      <c r="F385" s="101">
        <v>0</v>
      </c>
      <c r="G385" s="101">
        <v>0</v>
      </c>
      <c r="H385" s="101">
        <v>0</v>
      </c>
      <c r="I385" s="101">
        <v>0</v>
      </c>
      <c r="J385" s="101">
        <v>0</v>
      </c>
      <c r="K385" s="101">
        <v>0</v>
      </c>
      <c r="L385" s="101">
        <v>0</v>
      </c>
      <c r="M385" s="101">
        <v>500</v>
      </c>
      <c r="N385" s="101">
        <v>1000</v>
      </c>
      <c r="O385" s="101">
        <v>2600</v>
      </c>
      <c r="P385" s="102"/>
      <c r="Q385" s="101">
        <v>858</v>
      </c>
      <c r="R385" s="101">
        <v>858</v>
      </c>
      <c r="S385" s="101">
        <v>858</v>
      </c>
      <c r="T385" s="101">
        <v>858</v>
      </c>
      <c r="U385" s="101">
        <v>858</v>
      </c>
      <c r="V385" s="101">
        <v>858</v>
      </c>
      <c r="W385" s="101">
        <v>858</v>
      </c>
      <c r="X385" s="101">
        <v>858</v>
      </c>
      <c r="Y385" s="101">
        <v>858</v>
      </c>
      <c r="Z385" s="101">
        <v>858</v>
      </c>
      <c r="AA385" s="101">
        <v>858</v>
      </c>
      <c r="AB385" s="101">
        <v>858</v>
      </c>
      <c r="AC385" s="101">
        <v>10296</v>
      </c>
      <c r="AD385" s="102"/>
      <c r="AE385" s="101">
        <v>858</v>
      </c>
      <c r="AF385" s="101">
        <v>858</v>
      </c>
      <c r="AG385" s="101">
        <v>858</v>
      </c>
      <c r="AH385" s="101">
        <v>858</v>
      </c>
      <c r="AI385" s="101">
        <v>858</v>
      </c>
      <c r="AJ385" s="101">
        <v>858</v>
      </c>
      <c r="AK385" s="101">
        <v>858</v>
      </c>
      <c r="AL385" s="101">
        <v>858</v>
      </c>
      <c r="AM385" s="101">
        <v>858</v>
      </c>
      <c r="AN385" s="101">
        <v>858</v>
      </c>
      <c r="AO385" s="101">
        <v>858</v>
      </c>
      <c r="AP385" s="101">
        <v>858</v>
      </c>
      <c r="AQ385" s="101">
        <v>10296</v>
      </c>
      <c r="AR385" s="102"/>
      <c r="AS385" s="101">
        <v>858</v>
      </c>
      <c r="AT385" s="101">
        <v>858</v>
      </c>
      <c r="AU385" s="101">
        <v>858</v>
      </c>
      <c r="AV385" s="101">
        <v>858</v>
      </c>
      <c r="AW385" s="101">
        <v>858</v>
      </c>
      <c r="AX385" s="101">
        <v>858</v>
      </c>
      <c r="AY385" s="101">
        <v>858</v>
      </c>
      <c r="AZ385" s="101">
        <v>858</v>
      </c>
      <c r="BA385" s="101">
        <v>858</v>
      </c>
      <c r="BB385" s="101">
        <v>858</v>
      </c>
      <c r="BC385" s="101">
        <v>858</v>
      </c>
      <c r="BD385" s="101">
        <v>858</v>
      </c>
      <c r="BE385" s="101">
        <v>10296</v>
      </c>
      <c r="BF385" s="102"/>
      <c r="BG385" s="101">
        <v>858</v>
      </c>
      <c r="BH385" s="101">
        <v>858</v>
      </c>
      <c r="BI385" s="101">
        <v>858</v>
      </c>
      <c r="BJ385" s="101">
        <v>858</v>
      </c>
      <c r="BK385" s="101">
        <v>858</v>
      </c>
      <c r="BL385" s="101">
        <v>858</v>
      </c>
      <c r="BM385" s="101">
        <v>858</v>
      </c>
      <c r="BN385" s="101">
        <v>858</v>
      </c>
      <c r="BO385" s="101">
        <v>858</v>
      </c>
      <c r="BP385" s="101">
        <v>858</v>
      </c>
      <c r="BQ385" s="101">
        <v>858</v>
      </c>
      <c r="BR385" s="101">
        <v>858</v>
      </c>
      <c r="BS385" s="101">
        <v>10296</v>
      </c>
      <c r="BT385" s="102"/>
      <c r="BU385" s="101">
        <v>858</v>
      </c>
      <c r="BV385" s="101">
        <v>858</v>
      </c>
      <c r="BW385" s="101">
        <v>858</v>
      </c>
      <c r="BX385" s="101">
        <v>858</v>
      </c>
      <c r="BY385" s="101">
        <v>858</v>
      </c>
      <c r="BZ385" s="101">
        <v>858</v>
      </c>
      <c r="CA385" s="101">
        <v>858</v>
      </c>
      <c r="CB385" s="101">
        <v>858</v>
      </c>
      <c r="CC385" s="101">
        <v>858</v>
      </c>
      <c r="CD385" s="101">
        <v>858</v>
      </c>
      <c r="CE385" s="101">
        <v>858</v>
      </c>
      <c r="CF385" s="101">
        <v>858</v>
      </c>
      <c r="CG385" s="101">
        <v>10296</v>
      </c>
      <c r="CH385" s="102"/>
    </row>
    <row r="386" spans="1:86" ht="12" hidden="1" customHeight="1" outlineLevel="1" x14ac:dyDescent="0.3">
      <c r="A386" s="103">
        <v>411</v>
      </c>
      <c r="B386" s="6" t="s">
        <v>465</v>
      </c>
      <c r="C386" s="101">
        <v>0</v>
      </c>
      <c r="D386" s="101">
        <v>0</v>
      </c>
      <c r="E386" s="101">
        <v>0</v>
      </c>
      <c r="F386" s="101">
        <v>0</v>
      </c>
      <c r="G386" s="101">
        <v>0</v>
      </c>
      <c r="H386" s="101">
        <v>0</v>
      </c>
      <c r="I386" s="101">
        <v>0</v>
      </c>
      <c r="J386" s="101">
        <v>0</v>
      </c>
      <c r="K386" s="101">
        <v>0</v>
      </c>
      <c r="L386" s="101">
        <v>0</v>
      </c>
      <c r="M386" s="101">
        <v>0</v>
      </c>
      <c r="N386" s="101">
        <v>0</v>
      </c>
      <c r="O386" s="101">
        <v>0</v>
      </c>
      <c r="P386" s="102"/>
      <c r="Q386" s="101">
        <v>0</v>
      </c>
      <c r="R386" s="101">
        <v>0</v>
      </c>
      <c r="S386" s="101">
        <v>0</v>
      </c>
      <c r="T386" s="101">
        <v>0</v>
      </c>
      <c r="U386" s="101">
        <v>0</v>
      </c>
      <c r="V386" s="101">
        <v>0</v>
      </c>
      <c r="W386" s="101">
        <v>0</v>
      </c>
      <c r="X386" s="101">
        <v>0</v>
      </c>
      <c r="Y386" s="101">
        <v>0</v>
      </c>
      <c r="Z386" s="101">
        <v>0</v>
      </c>
      <c r="AA386" s="101">
        <v>0</v>
      </c>
      <c r="AB386" s="101">
        <v>0</v>
      </c>
      <c r="AC386" s="101">
        <v>0</v>
      </c>
      <c r="AD386" s="102"/>
      <c r="AE386" s="101">
        <v>0</v>
      </c>
      <c r="AF386" s="101">
        <v>0</v>
      </c>
      <c r="AG386" s="101">
        <v>0</v>
      </c>
      <c r="AH386" s="101">
        <v>0</v>
      </c>
      <c r="AI386" s="101">
        <v>0</v>
      </c>
      <c r="AJ386" s="101">
        <v>0</v>
      </c>
      <c r="AK386" s="101">
        <v>0</v>
      </c>
      <c r="AL386" s="101">
        <v>0</v>
      </c>
      <c r="AM386" s="101">
        <v>0</v>
      </c>
      <c r="AN386" s="101">
        <v>0</v>
      </c>
      <c r="AO386" s="101">
        <v>0</v>
      </c>
      <c r="AP386" s="101">
        <v>0</v>
      </c>
      <c r="AQ386" s="101">
        <v>0</v>
      </c>
      <c r="AR386" s="102"/>
      <c r="AS386" s="101">
        <v>0</v>
      </c>
      <c r="AT386" s="101">
        <v>0</v>
      </c>
      <c r="AU386" s="101">
        <v>0</v>
      </c>
      <c r="AV386" s="101">
        <v>0</v>
      </c>
      <c r="AW386" s="101">
        <v>0</v>
      </c>
      <c r="AX386" s="101">
        <v>0</v>
      </c>
      <c r="AY386" s="101">
        <v>0</v>
      </c>
      <c r="AZ386" s="101">
        <v>0</v>
      </c>
      <c r="BA386" s="101">
        <v>0</v>
      </c>
      <c r="BB386" s="101">
        <v>0</v>
      </c>
      <c r="BC386" s="101">
        <v>0</v>
      </c>
      <c r="BD386" s="101">
        <v>0</v>
      </c>
      <c r="BE386" s="101">
        <v>0</v>
      </c>
      <c r="BF386" s="102"/>
      <c r="BG386" s="101">
        <v>0</v>
      </c>
      <c r="BH386" s="101">
        <v>0</v>
      </c>
      <c r="BI386" s="101">
        <v>0</v>
      </c>
      <c r="BJ386" s="101">
        <v>0</v>
      </c>
      <c r="BK386" s="101">
        <v>0</v>
      </c>
      <c r="BL386" s="101">
        <v>0</v>
      </c>
      <c r="BM386" s="101">
        <v>0</v>
      </c>
      <c r="BN386" s="101">
        <v>0</v>
      </c>
      <c r="BO386" s="101">
        <v>0</v>
      </c>
      <c r="BP386" s="101">
        <v>0</v>
      </c>
      <c r="BQ386" s="101">
        <v>0</v>
      </c>
      <c r="BR386" s="101">
        <v>0</v>
      </c>
      <c r="BS386" s="101">
        <v>0</v>
      </c>
      <c r="BT386" s="102"/>
      <c r="BU386" s="101">
        <v>0</v>
      </c>
      <c r="BV386" s="101">
        <v>0</v>
      </c>
      <c r="BW386" s="101">
        <v>0</v>
      </c>
      <c r="BX386" s="101">
        <v>0</v>
      </c>
      <c r="BY386" s="101">
        <v>0</v>
      </c>
      <c r="BZ386" s="101">
        <v>0</v>
      </c>
      <c r="CA386" s="101">
        <v>0</v>
      </c>
      <c r="CB386" s="101">
        <v>0</v>
      </c>
      <c r="CC386" s="101">
        <v>0</v>
      </c>
      <c r="CD386" s="101">
        <v>0</v>
      </c>
      <c r="CE386" s="101">
        <v>0</v>
      </c>
      <c r="CF386" s="101">
        <v>0</v>
      </c>
      <c r="CG386" s="101">
        <v>0</v>
      </c>
      <c r="CH386" s="102"/>
    </row>
    <row r="387" spans="1:86" ht="12" hidden="1" customHeight="1" outlineLevel="1" x14ac:dyDescent="0.3">
      <c r="A387" s="103">
        <v>413</v>
      </c>
      <c r="B387" s="6" t="s">
        <v>466</v>
      </c>
      <c r="C387" s="101">
        <v>0</v>
      </c>
      <c r="D387" s="101">
        <v>0</v>
      </c>
      <c r="E387" s="101">
        <v>0</v>
      </c>
      <c r="F387" s="101">
        <v>0</v>
      </c>
      <c r="G387" s="101">
        <v>0</v>
      </c>
      <c r="H387" s="101">
        <v>0</v>
      </c>
      <c r="I387" s="101">
        <v>0</v>
      </c>
      <c r="J387" s="101">
        <v>0</v>
      </c>
      <c r="K387" s="101">
        <v>0</v>
      </c>
      <c r="L387" s="101">
        <v>0</v>
      </c>
      <c r="M387" s="101">
        <v>0</v>
      </c>
      <c r="N387" s="101">
        <v>0</v>
      </c>
      <c r="O387" s="101">
        <v>0</v>
      </c>
      <c r="P387" s="102"/>
      <c r="Q387" s="101">
        <v>0</v>
      </c>
      <c r="R387" s="101">
        <v>0</v>
      </c>
      <c r="S387" s="101">
        <v>0</v>
      </c>
      <c r="T387" s="101">
        <v>0</v>
      </c>
      <c r="U387" s="101">
        <v>0</v>
      </c>
      <c r="V387" s="101">
        <v>0</v>
      </c>
      <c r="W387" s="101">
        <v>0</v>
      </c>
      <c r="X387" s="101">
        <v>0</v>
      </c>
      <c r="Y387" s="101">
        <v>0</v>
      </c>
      <c r="Z387" s="101">
        <v>0</v>
      </c>
      <c r="AA387" s="101">
        <v>0</v>
      </c>
      <c r="AB387" s="101">
        <v>0</v>
      </c>
      <c r="AC387" s="101">
        <v>0</v>
      </c>
      <c r="AD387" s="102"/>
      <c r="AE387" s="101">
        <v>0</v>
      </c>
      <c r="AF387" s="101">
        <v>0</v>
      </c>
      <c r="AG387" s="101">
        <v>0</v>
      </c>
      <c r="AH387" s="101">
        <v>0</v>
      </c>
      <c r="AI387" s="101">
        <v>0</v>
      </c>
      <c r="AJ387" s="101">
        <v>0</v>
      </c>
      <c r="AK387" s="101">
        <v>0</v>
      </c>
      <c r="AL387" s="101">
        <v>0</v>
      </c>
      <c r="AM387" s="101">
        <v>0</v>
      </c>
      <c r="AN387" s="101">
        <v>0</v>
      </c>
      <c r="AO387" s="101">
        <v>0</v>
      </c>
      <c r="AP387" s="101">
        <v>0</v>
      </c>
      <c r="AQ387" s="101">
        <v>0</v>
      </c>
      <c r="AR387" s="102"/>
      <c r="AS387" s="101">
        <v>0</v>
      </c>
      <c r="AT387" s="101">
        <v>0</v>
      </c>
      <c r="AU387" s="101">
        <v>0</v>
      </c>
      <c r="AV387" s="101">
        <v>0</v>
      </c>
      <c r="AW387" s="101">
        <v>0</v>
      </c>
      <c r="AX387" s="101">
        <v>0</v>
      </c>
      <c r="AY387" s="101">
        <v>0</v>
      </c>
      <c r="AZ387" s="101">
        <v>0</v>
      </c>
      <c r="BA387" s="101">
        <v>0</v>
      </c>
      <c r="BB387" s="101">
        <v>0</v>
      </c>
      <c r="BC387" s="101">
        <v>0</v>
      </c>
      <c r="BD387" s="101">
        <v>0</v>
      </c>
      <c r="BE387" s="101">
        <v>0</v>
      </c>
      <c r="BF387" s="102"/>
      <c r="BG387" s="101">
        <v>0</v>
      </c>
      <c r="BH387" s="101">
        <v>0</v>
      </c>
      <c r="BI387" s="101">
        <v>0</v>
      </c>
      <c r="BJ387" s="101">
        <v>0</v>
      </c>
      <c r="BK387" s="101">
        <v>0</v>
      </c>
      <c r="BL387" s="101">
        <v>0</v>
      </c>
      <c r="BM387" s="101">
        <v>0</v>
      </c>
      <c r="BN387" s="101">
        <v>0</v>
      </c>
      <c r="BO387" s="101">
        <v>0</v>
      </c>
      <c r="BP387" s="101">
        <v>0</v>
      </c>
      <c r="BQ387" s="101">
        <v>0</v>
      </c>
      <c r="BR387" s="101">
        <v>0</v>
      </c>
      <c r="BS387" s="101">
        <v>0</v>
      </c>
      <c r="BT387" s="102"/>
      <c r="BU387" s="101">
        <v>0</v>
      </c>
      <c r="BV387" s="101">
        <v>0</v>
      </c>
      <c r="BW387" s="101">
        <v>0</v>
      </c>
      <c r="BX387" s="101">
        <v>0</v>
      </c>
      <c r="BY387" s="101">
        <v>0</v>
      </c>
      <c r="BZ387" s="101">
        <v>0</v>
      </c>
      <c r="CA387" s="101">
        <v>0</v>
      </c>
      <c r="CB387" s="101">
        <v>0</v>
      </c>
      <c r="CC387" s="101">
        <v>0</v>
      </c>
      <c r="CD387" s="101">
        <v>0</v>
      </c>
      <c r="CE387" s="101">
        <v>0</v>
      </c>
      <c r="CF387" s="101">
        <v>0</v>
      </c>
      <c r="CG387" s="101">
        <v>0</v>
      </c>
      <c r="CH387" s="102"/>
    </row>
    <row r="388" spans="1:86" ht="12" hidden="1" customHeight="1" outlineLevel="1" x14ac:dyDescent="0.3">
      <c r="A388" s="103">
        <v>414</v>
      </c>
      <c r="B388" s="6" t="s">
        <v>467</v>
      </c>
      <c r="C388" s="101">
        <v>0</v>
      </c>
      <c r="D388" s="101">
        <v>0</v>
      </c>
      <c r="E388" s="101">
        <v>0</v>
      </c>
      <c r="F388" s="101">
        <v>0</v>
      </c>
      <c r="G388" s="101">
        <v>0</v>
      </c>
      <c r="H388" s="101">
        <v>0</v>
      </c>
      <c r="I388" s="101">
        <v>0</v>
      </c>
      <c r="J388" s="101">
        <v>0</v>
      </c>
      <c r="K388" s="101">
        <v>0</v>
      </c>
      <c r="L388" s="101">
        <v>0</v>
      </c>
      <c r="M388" s="101">
        <v>0</v>
      </c>
      <c r="N388" s="101">
        <v>0</v>
      </c>
      <c r="O388" s="101">
        <v>0</v>
      </c>
      <c r="P388" s="102"/>
      <c r="Q388" s="101">
        <v>0</v>
      </c>
      <c r="R388" s="101">
        <v>0</v>
      </c>
      <c r="S388" s="101">
        <v>0</v>
      </c>
      <c r="T388" s="101">
        <v>0</v>
      </c>
      <c r="U388" s="101">
        <v>0</v>
      </c>
      <c r="V388" s="101">
        <v>0</v>
      </c>
      <c r="W388" s="101">
        <v>0</v>
      </c>
      <c r="X388" s="101">
        <v>0</v>
      </c>
      <c r="Y388" s="101">
        <v>0</v>
      </c>
      <c r="Z388" s="101">
        <v>0</v>
      </c>
      <c r="AA388" s="101">
        <v>0</v>
      </c>
      <c r="AB388" s="101">
        <v>0</v>
      </c>
      <c r="AC388" s="101">
        <v>0</v>
      </c>
      <c r="AD388" s="102"/>
      <c r="AE388" s="101">
        <v>0</v>
      </c>
      <c r="AF388" s="101">
        <v>0</v>
      </c>
      <c r="AG388" s="101">
        <v>0</v>
      </c>
      <c r="AH388" s="101">
        <v>0</v>
      </c>
      <c r="AI388" s="101">
        <v>0</v>
      </c>
      <c r="AJ388" s="101">
        <v>0</v>
      </c>
      <c r="AK388" s="101">
        <v>0</v>
      </c>
      <c r="AL388" s="101">
        <v>0</v>
      </c>
      <c r="AM388" s="101">
        <v>0</v>
      </c>
      <c r="AN388" s="101">
        <v>0</v>
      </c>
      <c r="AO388" s="101">
        <v>0</v>
      </c>
      <c r="AP388" s="101">
        <v>0</v>
      </c>
      <c r="AQ388" s="101">
        <v>0</v>
      </c>
      <c r="AR388" s="102"/>
      <c r="AS388" s="101">
        <v>0</v>
      </c>
      <c r="AT388" s="101">
        <v>0</v>
      </c>
      <c r="AU388" s="101">
        <v>0</v>
      </c>
      <c r="AV388" s="101">
        <v>0</v>
      </c>
      <c r="AW388" s="101">
        <v>0</v>
      </c>
      <c r="AX388" s="101">
        <v>0</v>
      </c>
      <c r="AY388" s="101">
        <v>0</v>
      </c>
      <c r="AZ388" s="101">
        <v>0</v>
      </c>
      <c r="BA388" s="101">
        <v>0</v>
      </c>
      <c r="BB388" s="101">
        <v>0</v>
      </c>
      <c r="BC388" s="101">
        <v>0</v>
      </c>
      <c r="BD388" s="101">
        <v>0</v>
      </c>
      <c r="BE388" s="101">
        <v>0</v>
      </c>
      <c r="BF388" s="102"/>
      <c r="BG388" s="101">
        <v>0</v>
      </c>
      <c r="BH388" s="101">
        <v>0</v>
      </c>
      <c r="BI388" s="101">
        <v>0</v>
      </c>
      <c r="BJ388" s="101">
        <v>0</v>
      </c>
      <c r="BK388" s="101">
        <v>0</v>
      </c>
      <c r="BL388" s="101">
        <v>0</v>
      </c>
      <c r="BM388" s="101">
        <v>0</v>
      </c>
      <c r="BN388" s="101">
        <v>0</v>
      </c>
      <c r="BO388" s="101">
        <v>0</v>
      </c>
      <c r="BP388" s="101">
        <v>0</v>
      </c>
      <c r="BQ388" s="101">
        <v>0</v>
      </c>
      <c r="BR388" s="101">
        <v>0</v>
      </c>
      <c r="BS388" s="101">
        <v>0</v>
      </c>
      <c r="BT388" s="102"/>
      <c r="BU388" s="101">
        <v>0</v>
      </c>
      <c r="BV388" s="101">
        <v>0</v>
      </c>
      <c r="BW388" s="101">
        <v>0</v>
      </c>
      <c r="BX388" s="101">
        <v>0</v>
      </c>
      <c r="BY388" s="101">
        <v>0</v>
      </c>
      <c r="BZ388" s="101">
        <v>0</v>
      </c>
      <c r="CA388" s="101">
        <v>0</v>
      </c>
      <c r="CB388" s="101">
        <v>0</v>
      </c>
      <c r="CC388" s="101">
        <v>0</v>
      </c>
      <c r="CD388" s="101">
        <v>0</v>
      </c>
      <c r="CE388" s="101">
        <v>0</v>
      </c>
      <c r="CF388" s="101">
        <v>0</v>
      </c>
      <c r="CG388" s="101">
        <v>0</v>
      </c>
      <c r="CH388" s="102"/>
    </row>
    <row r="389" spans="1:86" ht="12" hidden="1" customHeight="1" outlineLevel="1" x14ac:dyDescent="0.3">
      <c r="A389" s="103">
        <v>415</v>
      </c>
      <c r="B389" s="6" t="s">
        <v>468</v>
      </c>
      <c r="C389" s="101">
        <v>0</v>
      </c>
      <c r="D389" s="101">
        <v>0</v>
      </c>
      <c r="E389" s="101">
        <v>0</v>
      </c>
      <c r="F389" s="101">
        <v>0</v>
      </c>
      <c r="G389" s="101">
        <v>0</v>
      </c>
      <c r="H389" s="101">
        <v>0</v>
      </c>
      <c r="I389" s="101">
        <v>0</v>
      </c>
      <c r="J389" s="101">
        <v>0</v>
      </c>
      <c r="K389" s="101">
        <v>0</v>
      </c>
      <c r="L389" s="101">
        <v>0</v>
      </c>
      <c r="M389" s="101">
        <v>0</v>
      </c>
      <c r="N389" s="101">
        <v>0</v>
      </c>
      <c r="O389" s="101">
        <v>0</v>
      </c>
      <c r="P389" s="102"/>
      <c r="Q389" s="101">
        <v>0</v>
      </c>
      <c r="R389" s="101">
        <v>0</v>
      </c>
      <c r="S389" s="101">
        <v>0</v>
      </c>
      <c r="T389" s="101">
        <v>0</v>
      </c>
      <c r="U389" s="101">
        <v>0</v>
      </c>
      <c r="V389" s="101">
        <v>0</v>
      </c>
      <c r="W389" s="101">
        <v>0</v>
      </c>
      <c r="X389" s="101">
        <v>0</v>
      </c>
      <c r="Y389" s="101">
        <v>0</v>
      </c>
      <c r="Z389" s="101">
        <v>0</v>
      </c>
      <c r="AA389" s="101">
        <v>0</v>
      </c>
      <c r="AB389" s="101">
        <v>0</v>
      </c>
      <c r="AC389" s="101">
        <v>0</v>
      </c>
      <c r="AD389" s="102"/>
      <c r="AE389" s="101">
        <v>0</v>
      </c>
      <c r="AF389" s="101">
        <v>0</v>
      </c>
      <c r="AG389" s="101">
        <v>0</v>
      </c>
      <c r="AH389" s="101">
        <v>0</v>
      </c>
      <c r="AI389" s="101">
        <v>0</v>
      </c>
      <c r="AJ389" s="101">
        <v>0</v>
      </c>
      <c r="AK389" s="101">
        <v>0</v>
      </c>
      <c r="AL389" s="101">
        <v>0</v>
      </c>
      <c r="AM389" s="101">
        <v>0</v>
      </c>
      <c r="AN389" s="101">
        <v>0</v>
      </c>
      <c r="AO389" s="101">
        <v>0</v>
      </c>
      <c r="AP389" s="101">
        <v>0</v>
      </c>
      <c r="AQ389" s="101">
        <v>0</v>
      </c>
      <c r="AR389" s="102"/>
      <c r="AS389" s="101">
        <v>0</v>
      </c>
      <c r="AT389" s="101">
        <v>0</v>
      </c>
      <c r="AU389" s="101">
        <v>0</v>
      </c>
      <c r="AV389" s="101">
        <v>0</v>
      </c>
      <c r="AW389" s="101">
        <v>0</v>
      </c>
      <c r="AX389" s="101">
        <v>0</v>
      </c>
      <c r="AY389" s="101">
        <v>0</v>
      </c>
      <c r="AZ389" s="101">
        <v>0</v>
      </c>
      <c r="BA389" s="101">
        <v>0</v>
      </c>
      <c r="BB389" s="101">
        <v>0</v>
      </c>
      <c r="BC389" s="101">
        <v>0</v>
      </c>
      <c r="BD389" s="101">
        <v>0</v>
      </c>
      <c r="BE389" s="101">
        <v>0</v>
      </c>
      <c r="BF389" s="102"/>
      <c r="BG389" s="101">
        <v>0</v>
      </c>
      <c r="BH389" s="101">
        <v>0</v>
      </c>
      <c r="BI389" s="101">
        <v>0</v>
      </c>
      <c r="BJ389" s="101">
        <v>0</v>
      </c>
      <c r="BK389" s="101">
        <v>0</v>
      </c>
      <c r="BL389" s="101">
        <v>0</v>
      </c>
      <c r="BM389" s="101">
        <v>0</v>
      </c>
      <c r="BN389" s="101">
        <v>0</v>
      </c>
      <c r="BO389" s="101">
        <v>0</v>
      </c>
      <c r="BP389" s="101">
        <v>0</v>
      </c>
      <c r="BQ389" s="101">
        <v>0</v>
      </c>
      <c r="BR389" s="101">
        <v>0</v>
      </c>
      <c r="BS389" s="101">
        <v>0</v>
      </c>
      <c r="BT389" s="102"/>
      <c r="BU389" s="101">
        <v>0</v>
      </c>
      <c r="BV389" s="101">
        <v>0</v>
      </c>
      <c r="BW389" s="101">
        <v>0</v>
      </c>
      <c r="BX389" s="101">
        <v>0</v>
      </c>
      <c r="BY389" s="101">
        <v>0</v>
      </c>
      <c r="BZ389" s="101">
        <v>0</v>
      </c>
      <c r="CA389" s="101">
        <v>0</v>
      </c>
      <c r="CB389" s="101">
        <v>0</v>
      </c>
      <c r="CC389" s="101">
        <v>0</v>
      </c>
      <c r="CD389" s="101">
        <v>0</v>
      </c>
      <c r="CE389" s="101">
        <v>0</v>
      </c>
      <c r="CF389" s="101">
        <v>0</v>
      </c>
      <c r="CG389" s="101">
        <v>0</v>
      </c>
      <c r="CH389" s="102"/>
    </row>
    <row r="390" spans="1:86" ht="12" hidden="1" customHeight="1" outlineLevel="1" x14ac:dyDescent="0.3">
      <c r="A390" s="103">
        <v>418</v>
      </c>
      <c r="B390" s="6" t="s">
        <v>469</v>
      </c>
      <c r="C390" s="101">
        <v>0</v>
      </c>
      <c r="D390" s="101">
        <v>0</v>
      </c>
      <c r="E390" s="101">
        <v>0</v>
      </c>
      <c r="F390" s="101">
        <v>0</v>
      </c>
      <c r="G390" s="101">
        <v>0</v>
      </c>
      <c r="H390" s="101">
        <v>0</v>
      </c>
      <c r="I390" s="101">
        <v>0</v>
      </c>
      <c r="J390" s="101">
        <v>0</v>
      </c>
      <c r="K390" s="101">
        <v>0</v>
      </c>
      <c r="L390" s="101">
        <v>0</v>
      </c>
      <c r="M390" s="101">
        <v>0</v>
      </c>
      <c r="N390" s="101">
        <v>0</v>
      </c>
      <c r="O390" s="101">
        <v>0</v>
      </c>
      <c r="P390" s="102"/>
      <c r="Q390" s="101">
        <v>0</v>
      </c>
      <c r="R390" s="101">
        <v>0</v>
      </c>
      <c r="S390" s="101">
        <v>0</v>
      </c>
      <c r="T390" s="101">
        <v>0</v>
      </c>
      <c r="U390" s="101">
        <v>0</v>
      </c>
      <c r="V390" s="101">
        <v>0</v>
      </c>
      <c r="W390" s="101">
        <v>0</v>
      </c>
      <c r="X390" s="101">
        <v>0</v>
      </c>
      <c r="Y390" s="101">
        <v>0</v>
      </c>
      <c r="Z390" s="101">
        <v>0</v>
      </c>
      <c r="AA390" s="101">
        <v>0</v>
      </c>
      <c r="AB390" s="101">
        <v>0</v>
      </c>
      <c r="AC390" s="101">
        <v>0</v>
      </c>
      <c r="AD390" s="102"/>
      <c r="AE390" s="101">
        <v>0</v>
      </c>
      <c r="AF390" s="101">
        <v>0</v>
      </c>
      <c r="AG390" s="101">
        <v>0</v>
      </c>
      <c r="AH390" s="101">
        <v>0</v>
      </c>
      <c r="AI390" s="101">
        <v>0</v>
      </c>
      <c r="AJ390" s="101">
        <v>0</v>
      </c>
      <c r="AK390" s="101">
        <v>0</v>
      </c>
      <c r="AL390" s="101">
        <v>0</v>
      </c>
      <c r="AM390" s="101">
        <v>0</v>
      </c>
      <c r="AN390" s="101">
        <v>0</v>
      </c>
      <c r="AO390" s="101">
        <v>0</v>
      </c>
      <c r="AP390" s="101">
        <v>0</v>
      </c>
      <c r="AQ390" s="101">
        <v>0</v>
      </c>
      <c r="AR390" s="102"/>
      <c r="AS390" s="101">
        <v>0</v>
      </c>
      <c r="AT390" s="101">
        <v>0</v>
      </c>
      <c r="AU390" s="101">
        <v>0</v>
      </c>
      <c r="AV390" s="101">
        <v>0</v>
      </c>
      <c r="AW390" s="101">
        <v>0</v>
      </c>
      <c r="AX390" s="101">
        <v>0</v>
      </c>
      <c r="AY390" s="101">
        <v>0</v>
      </c>
      <c r="AZ390" s="101">
        <v>0</v>
      </c>
      <c r="BA390" s="101">
        <v>0</v>
      </c>
      <c r="BB390" s="101">
        <v>0</v>
      </c>
      <c r="BC390" s="101">
        <v>0</v>
      </c>
      <c r="BD390" s="101">
        <v>0</v>
      </c>
      <c r="BE390" s="101">
        <v>0</v>
      </c>
      <c r="BF390" s="102"/>
      <c r="BG390" s="101">
        <v>0</v>
      </c>
      <c r="BH390" s="101">
        <v>0</v>
      </c>
      <c r="BI390" s="101">
        <v>0</v>
      </c>
      <c r="BJ390" s="101">
        <v>0</v>
      </c>
      <c r="BK390" s="101">
        <v>0</v>
      </c>
      <c r="BL390" s="101">
        <v>0</v>
      </c>
      <c r="BM390" s="101">
        <v>0</v>
      </c>
      <c r="BN390" s="101">
        <v>0</v>
      </c>
      <c r="BO390" s="101">
        <v>0</v>
      </c>
      <c r="BP390" s="101">
        <v>0</v>
      </c>
      <c r="BQ390" s="101">
        <v>0</v>
      </c>
      <c r="BR390" s="101">
        <v>0</v>
      </c>
      <c r="BS390" s="101">
        <v>0</v>
      </c>
      <c r="BT390" s="102"/>
      <c r="BU390" s="101">
        <v>0</v>
      </c>
      <c r="BV390" s="101">
        <v>0</v>
      </c>
      <c r="BW390" s="101">
        <v>0</v>
      </c>
      <c r="BX390" s="101">
        <v>0</v>
      </c>
      <c r="BY390" s="101">
        <v>0</v>
      </c>
      <c r="BZ390" s="101">
        <v>0</v>
      </c>
      <c r="CA390" s="101">
        <v>0</v>
      </c>
      <c r="CB390" s="101">
        <v>0</v>
      </c>
      <c r="CC390" s="101">
        <v>0</v>
      </c>
      <c r="CD390" s="101">
        <v>0</v>
      </c>
      <c r="CE390" s="101">
        <v>0</v>
      </c>
      <c r="CF390" s="101">
        <v>0</v>
      </c>
      <c r="CG390" s="101">
        <v>0</v>
      </c>
      <c r="CH390" s="102"/>
    </row>
    <row r="391" spans="1:86" ht="12" hidden="1" customHeight="1" outlineLevel="1" x14ac:dyDescent="0.3">
      <c r="A391" s="103">
        <v>418.1</v>
      </c>
      <c r="B391" s="6" t="s">
        <v>470</v>
      </c>
      <c r="C391" s="101">
        <v>0</v>
      </c>
      <c r="D391" s="101">
        <v>0</v>
      </c>
      <c r="E391" s="101">
        <v>0</v>
      </c>
      <c r="F391" s="101">
        <v>0</v>
      </c>
      <c r="G391" s="101">
        <v>0</v>
      </c>
      <c r="H391" s="101">
        <v>0</v>
      </c>
      <c r="I391" s="101">
        <v>0</v>
      </c>
      <c r="J391" s="101">
        <v>0</v>
      </c>
      <c r="K391" s="101">
        <v>0</v>
      </c>
      <c r="L391" s="101">
        <v>0</v>
      </c>
      <c r="M391" s="101">
        <v>0</v>
      </c>
      <c r="N391" s="101">
        <v>0</v>
      </c>
      <c r="O391" s="101">
        <v>0</v>
      </c>
      <c r="P391" s="102"/>
      <c r="Q391" s="101">
        <v>0</v>
      </c>
      <c r="R391" s="101">
        <v>0</v>
      </c>
      <c r="S391" s="101">
        <v>0</v>
      </c>
      <c r="T391" s="101">
        <v>0</v>
      </c>
      <c r="U391" s="101">
        <v>0</v>
      </c>
      <c r="V391" s="101">
        <v>0</v>
      </c>
      <c r="W391" s="101">
        <v>0</v>
      </c>
      <c r="X391" s="101">
        <v>0</v>
      </c>
      <c r="Y391" s="101">
        <v>0</v>
      </c>
      <c r="Z391" s="101">
        <v>0</v>
      </c>
      <c r="AA391" s="101">
        <v>0</v>
      </c>
      <c r="AB391" s="101">
        <v>0</v>
      </c>
      <c r="AC391" s="101">
        <v>0</v>
      </c>
      <c r="AD391" s="102"/>
      <c r="AE391" s="101">
        <v>0</v>
      </c>
      <c r="AF391" s="101">
        <v>0</v>
      </c>
      <c r="AG391" s="101">
        <v>0</v>
      </c>
      <c r="AH391" s="101">
        <v>0</v>
      </c>
      <c r="AI391" s="101">
        <v>0</v>
      </c>
      <c r="AJ391" s="101">
        <v>0</v>
      </c>
      <c r="AK391" s="101">
        <v>0</v>
      </c>
      <c r="AL391" s="101">
        <v>0</v>
      </c>
      <c r="AM391" s="101">
        <v>0</v>
      </c>
      <c r="AN391" s="101">
        <v>0</v>
      </c>
      <c r="AO391" s="101">
        <v>0</v>
      </c>
      <c r="AP391" s="101">
        <v>0</v>
      </c>
      <c r="AQ391" s="101">
        <v>0</v>
      </c>
      <c r="AR391" s="102"/>
      <c r="AS391" s="101">
        <v>0</v>
      </c>
      <c r="AT391" s="101">
        <v>0</v>
      </c>
      <c r="AU391" s="101">
        <v>0</v>
      </c>
      <c r="AV391" s="101">
        <v>0</v>
      </c>
      <c r="AW391" s="101">
        <v>0</v>
      </c>
      <c r="AX391" s="101">
        <v>0</v>
      </c>
      <c r="AY391" s="101">
        <v>0</v>
      </c>
      <c r="AZ391" s="101">
        <v>0</v>
      </c>
      <c r="BA391" s="101">
        <v>0</v>
      </c>
      <c r="BB391" s="101">
        <v>0</v>
      </c>
      <c r="BC391" s="101">
        <v>0</v>
      </c>
      <c r="BD391" s="101">
        <v>0</v>
      </c>
      <c r="BE391" s="101">
        <v>0</v>
      </c>
      <c r="BF391" s="102"/>
      <c r="BG391" s="101">
        <v>0</v>
      </c>
      <c r="BH391" s="101">
        <v>0</v>
      </c>
      <c r="BI391" s="101">
        <v>0</v>
      </c>
      <c r="BJ391" s="101">
        <v>0</v>
      </c>
      <c r="BK391" s="101">
        <v>0</v>
      </c>
      <c r="BL391" s="101">
        <v>0</v>
      </c>
      <c r="BM391" s="101">
        <v>0</v>
      </c>
      <c r="BN391" s="101">
        <v>0</v>
      </c>
      <c r="BO391" s="101">
        <v>0</v>
      </c>
      <c r="BP391" s="101">
        <v>0</v>
      </c>
      <c r="BQ391" s="101">
        <v>0</v>
      </c>
      <c r="BR391" s="101">
        <v>0</v>
      </c>
      <c r="BS391" s="101">
        <v>0</v>
      </c>
      <c r="BT391" s="102"/>
      <c r="BU391" s="101">
        <v>0</v>
      </c>
      <c r="BV391" s="101">
        <v>0</v>
      </c>
      <c r="BW391" s="101">
        <v>0</v>
      </c>
      <c r="BX391" s="101">
        <v>0</v>
      </c>
      <c r="BY391" s="101">
        <v>0</v>
      </c>
      <c r="BZ391" s="101">
        <v>0</v>
      </c>
      <c r="CA391" s="101">
        <v>0</v>
      </c>
      <c r="CB391" s="101">
        <v>0</v>
      </c>
      <c r="CC391" s="101">
        <v>0</v>
      </c>
      <c r="CD391" s="101">
        <v>0</v>
      </c>
      <c r="CE391" s="101">
        <v>0</v>
      </c>
      <c r="CF391" s="101">
        <v>0</v>
      </c>
      <c r="CG391" s="101">
        <v>0</v>
      </c>
      <c r="CH391" s="102"/>
    </row>
    <row r="392" spans="1:86" ht="12" hidden="1" customHeight="1" outlineLevel="1" x14ac:dyDescent="0.3">
      <c r="A392" s="103">
        <v>418.2</v>
      </c>
      <c r="B392" s="6" t="s">
        <v>471</v>
      </c>
      <c r="C392" s="101">
        <v>0</v>
      </c>
      <c r="D392" s="101">
        <v>0</v>
      </c>
      <c r="E392" s="101">
        <v>0</v>
      </c>
      <c r="F392" s="101">
        <v>0</v>
      </c>
      <c r="G392" s="101">
        <v>0</v>
      </c>
      <c r="H392" s="101">
        <v>0</v>
      </c>
      <c r="I392" s="101">
        <v>0</v>
      </c>
      <c r="J392" s="101">
        <v>0</v>
      </c>
      <c r="K392" s="101">
        <v>0</v>
      </c>
      <c r="L392" s="101">
        <v>0</v>
      </c>
      <c r="M392" s="101">
        <v>0</v>
      </c>
      <c r="N392" s="101">
        <v>0</v>
      </c>
      <c r="O392" s="101">
        <v>0</v>
      </c>
      <c r="P392" s="102"/>
      <c r="Q392" s="101">
        <v>0</v>
      </c>
      <c r="R392" s="101">
        <v>0</v>
      </c>
      <c r="S392" s="101">
        <v>0</v>
      </c>
      <c r="T392" s="101">
        <v>0</v>
      </c>
      <c r="U392" s="101">
        <v>0</v>
      </c>
      <c r="V392" s="101">
        <v>0</v>
      </c>
      <c r="W392" s="101">
        <v>0</v>
      </c>
      <c r="X392" s="101">
        <v>0</v>
      </c>
      <c r="Y392" s="101">
        <v>0</v>
      </c>
      <c r="Z392" s="101">
        <v>0</v>
      </c>
      <c r="AA392" s="101">
        <v>0</v>
      </c>
      <c r="AB392" s="101">
        <v>0</v>
      </c>
      <c r="AC392" s="101">
        <v>0</v>
      </c>
      <c r="AD392" s="102"/>
      <c r="AE392" s="101">
        <v>0</v>
      </c>
      <c r="AF392" s="101">
        <v>0</v>
      </c>
      <c r="AG392" s="101">
        <v>0</v>
      </c>
      <c r="AH392" s="101">
        <v>0</v>
      </c>
      <c r="AI392" s="101">
        <v>0</v>
      </c>
      <c r="AJ392" s="101">
        <v>0</v>
      </c>
      <c r="AK392" s="101">
        <v>0</v>
      </c>
      <c r="AL392" s="101">
        <v>0</v>
      </c>
      <c r="AM392" s="101">
        <v>0</v>
      </c>
      <c r="AN392" s="101">
        <v>0</v>
      </c>
      <c r="AO392" s="101">
        <v>0</v>
      </c>
      <c r="AP392" s="101">
        <v>0</v>
      </c>
      <c r="AQ392" s="101">
        <v>0</v>
      </c>
      <c r="AR392" s="102"/>
      <c r="AS392" s="101">
        <v>0</v>
      </c>
      <c r="AT392" s="101">
        <v>0</v>
      </c>
      <c r="AU392" s="101">
        <v>0</v>
      </c>
      <c r="AV392" s="101">
        <v>0</v>
      </c>
      <c r="AW392" s="101">
        <v>0</v>
      </c>
      <c r="AX392" s="101">
        <v>0</v>
      </c>
      <c r="AY392" s="101">
        <v>0</v>
      </c>
      <c r="AZ392" s="101">
        <v>0</v>
      </c>
      <c r="BA392" s="101">
        <v>0</v>
      </c>
      <c r="BB392" s="101">
        <v>0</v>
      </c>
      <c r="BC392" s="101">
        <v>0</v>
      </c>
      <c r="BD392" s="101">
        <v>0</v>
      </c>
      <c r="BE392" s="101">
        <v>0</v>
      </c>
      <c r="BF392" s="102"/>
      <c r="BG392" s="101">
        <v>0</v>
      </c>
      <c r="BH392" s="101">
        <v>0</v>
      </c>
      <c r="BI392" s="101">
        <v>0</v>
      </c>
      <c r="BJ392" s="101">
        <v>0</v>
      </c>
      <c r="BK392" s="101">
        <v>0</v>
      </c>
      <c r="BL392" s="101">
        <v>0</v>
      </c>
      <c r="BM392" s="101">
        <v>0</v>
      </c>
      <c r="BN392" s="101">
        <v>0</v>
      </c>
      <c r="BO392" s="101">
        <v>0</v>
      </c>
      <c r="BP392" s="101">
        <v>0</v>
      </c>
      <c r="BQ392" s="101">
        <v>0</v>
      </c>
      <c r="BR392" s="101">
        <v>0</v>
      </c>
      <c r="BS392" s="101">
        <v>0</v>
      </c>
      <c r="BT392" s="102"/>
      <c r="BU392" s="101">
        <v>0</v>
      </c>
      <c r="BV392" s="101">
        <v>0</v>
      </c>
      <c r="BW392" s="101">
        <v>0</v>
      </c>
      <c r="BX392" s="101">
        <v>0</v>
      </c>
      <c r="BY392" s="101">
        <v>0</v>
      </c>
      <c r="BZ392" s="101">
        <v>0</v>
      </c>
      <c r="CA392" s="101">
        <v>0</v>
      </c>
      <c r="CB392" s="101">
        <v>0</v>
      </c>
      <c r="CC392" s="101">
        <v>0</v>
      </c>
      <c r="CD392" s="101">
        <v>0</v>
      </c>
      <c r="CE392" s="101">
        <v>0</v>
      </c>
      <c r="CF392" s="101">
        <v>0</v>
      </c>
      <c r="CG392" s="101">
        <v>0</v>
      </c>
      <c r="CH392" s="102"/>
    </row>
    <row r="393" spans="1:86" ht="12" hidden="1" customHeight="1" outlineLevel="1" x14ac:dyDescent="0.3">
      <c r="A393" s="103">
        <v>418.3</v>
      </c>
      <c r="B393" s="6" t="s">
        <v>472</v>
      </c>
      <c r="C393" s="101">
        <v>0</v>
      </c>
      <c r="D393" s="101">
        <v>0</v>
      </c>
      <c r="E393" s="101">
        <v>0</v>
      </c>
      <c r="F393" s="101">
        <v>0</v>
      </c>
      <c r="G393" s="101">
        <v>0</v>
      </c>
      <c r="H393" s="101">
        <v>0</v>
      </c>
      <c r="I393" s="101">
        <v>0</v>
      </c>
      <c r="J393" s="101">
        <v>0</v>
      </c>
      <c r="K393" s="101">
        <v>0</v>
      </c>
      <c r="L393" s="101">
        <v>0</v>
      </c>
      <c r="M393" s="101">
        <v>0</v>
      </c>
      <c r="N393" s="101">
        <v>0</v>
      </c>
      <c r="O393" s="101">
        <v>0</v>
      </c>
      <c r="P393" s="102"/>
      <c r="Q393" s="101">
        <v>0</v>
      </c>
      <c r="R393" s="101">
        <v>0</v>
      </c>
      <c r="S393" s="101">
        <v>0</v>
      </c>
      <c r="T393" s="101">
        <v>0</v>
      </c>
      <c r="U393" s="101">
        <v>0</v>
      </c>
      <c r="V393" s="101">
        <v>0</v>
      </c>
      <c r="W393" s="101">
        <v>0</v>
      </c>
      <c r="X393" s="101">
        <v>0</v>
      </c>
      <c r="Y393" s="101">
        <v>0</v>
      </c>
      <c r="Z393" s="101">
        <v>0</v>
      </c>
      <c r="AA393" s="101">
        <v>0</v>
      </c>
      <c r="AB393" s="101">
        <v>0</v>
      </c>
      <c r="AC393" s="101">
        <v>0</v>
      </c>
      <c r="AD393" s="102"/>
      <c r="AE393" s="101">
        <v>0</v>
      </c>
      <c r="AF393" s="101">
        <v>0</v>
      </c>
      <c r="AG393" s="101">
        <v>0</v>
      </c>
      <c r="AH393" s="101">
        <v>0</v>
      </c>
      <c r="AI393" s="101">
        <v>0</v>
      </c>
      <c r="AJ393" s="101">
        <v>0</v>
      </c>
      <c r="AK393" s="101">
        <v>0</v>
      </c>
      <c r="AL393" s="101">
        <v>0</v>
      </c>
      <c r="AM393" s="101">
        <v>0</v>
      </c>
      <c r="AN393" s="101">
        <v>0</v>
      </c>
      <c r="AO393" s="101">
        <v>0</v>
      </c>
      <c r="AP393" s="101">
        <v>0</v>
      </c>
      <c r="AQ393" s="101">
        <v>0</v>
      </c>
      <c r="AR393" s="102"/>
      <c r="AS393" s="101">
        <v>0</v>
      </c>
      <c r="AT393" s="101">
        <v>0</v>
      </c>
      <c r="AU393" s="101">
        <v>0</v>
      </c>
      <c r="AV393" s="101">
        <v>0</v>
      </c>
      <c r="AW393" s="101">
        <v>0</v>
      </c>
      <c r="AX393" s="101">
        <v>0</v>
      </c>
      <c r="AY393" s="101">
        <v>0</v>
      </c>
      <c r="AZ393" s="101">
        <v>0</v>
      </c>
      <c r="BA393" s="101">
        <v>0</v>
      </c>
      <c r="BB393" s="101">
        <v>0</v>
      </c>
      <c r="BC393" s="101">
        <v>0</v>
      </c>
      <c r="BD393" s="101">
        <v>0</v>
      </c>
      <c r="BE393" s="101">
        <v>0</v>
      </c>
      <c r="BF393" s="102"/>
      <c r="BG393" s="101">
        <v>0</v>
      </c>
      <c r="BH393" s="101">
        <v>0</v>
      </c>
      <c r="BI393" s="101">
        <v>0</v>
      </c>
      <c r="BJ393" s="101">
        <v>0</v>
      </c>
      <c r="BK393" s="101">
        <v>0</v>
      </c>
      <c r="BL393" s="101">
        <v>0</v>
      </c>
      <c r="BM393" s="101">
        <v>0</v>
      </c>
      <c r="BN393" s="101">
        <v>0</v>
      </c>
      <c r="BO393" s="101">
        <v>0</v>
      </c>
      <c r="BP393" s="101">
        <v>0</v>
      </c>
      <c r="BQ393" s="101">
        <v>0</v>
      </c>
      <c r="BR393" s="101">
        <v>0</v>
      </c>
      <c r="BS393" s="101">
        <v>0</v>
      </c>
      <c r="BT393" s="102"/>
      <c r="BU393" s="101">
        <v>0</v>
      </c>
      <c r="BV393" s="101">
        <v>0</v>
      </c>
      <c r="BW393" s="101">
        <v>0</v>
      </c>
      <c r="BX393" s="101">
        <v>0</v>
      </c>
      <c r="BY393" s="101">
        <v>0</v>
      </c>
      <c r="BZ393" s="101">
        <v>0</v>
      </c>
      <c r="CA393" s="101">
        <v>0</v>
      </c>
      <c r="CB393" s="101">
        <v>0</v>
      </c>
      <c r="CC393" s="101">
        <v>0</v>
      </c>
      <c r="CD393" s="101">
        <v>0</v>
      </c>
      <c r="CE393" s="101">
        <v>0</v>
      </c>
      <c r="CF393" s="101">
        <v>0</v>
      </c>
      <c r="CG393" s="101">
        <v>0</v>
      </c>
      <c r="CH393" s="102"/>
    </row>
    <row r="394" spans="1:86" ht="12" hidden="1" customHeight="1" outlineLevel="1" x14ac:dyDescent="0.3">
      <c r="A394" s="103">
        <v>418.4</v>
      </c>
      <c r="B394" s="6" t="s">
        <v>473</v>
      </c>
      <c r="C394" s="101">
        <v>0</v>
      </c>
      <c r="D394" s="101">
        <v>0</v>
      </c>
      <c r="E394" s="101">
        <v>0</v>
      </c>
      <c r="F394" s="101">
        <v>0</v>
      </c>
      <c r="G394" s="101">
        <v>0</v>
      </c>
      <c r="H394" s="101">
        <v>0</v>
      </c>
      <c r="I394" s="101">
        <v>0</v>
      </c>
      <c r="J394" s="101">
        <v>0</v>
      </c>
      <c r="K394" s="101">
        <v>0</v>
      </c>
      <c r="L394" s="101">
        <v>0</v>
      </c>
      <c r="M394" s="101">
        <v>0</v>
      </c>
      <c r="N394" s="101">
        <v>0</v>
      </c>
      <c r="O394" s="101">
        <v>0</v>
      </c>
      <c r="P394" s="102"/>
      <c r="Q394" s="101">
        <v>0</v>
      </c>
      <c r="R394" s="101">
        <v>0</v>
      </c>
      <c r="S394" s="101">
        <v>0</v>
      </c>
      <c r="T394" s="101">
        <v>0</v>
      </c>
      <c r="U394" s="101">
        <v>0</v>
      </c>
      <c r="V394" s="101">
        <v>0</v>
      </c>
      <c r="W394" s="101">
        <v>0</v>
      </c>
      <c r="X394" s="101">
        <v>0</v>
      </c>
      <c r="Y394" s="101">
        <v>0</v>
      </c>
      <c r="Z394" s="101">
        <v>0</v>
      </c>
      <c r="AA394" s="101">
        <v>0</v>
      </c>
      <c r="AB394" s="101">
        <v>0</v>
      </c>
      <c r="AC394" s="101">
        <v>0</v>
      </c>
      <c r="AD394" s="102"/>
      <c r="AE394" s="101">
        <v>0</v>
      </c>
      <c r="AF394" s="101">
        <v>0</v>
      </c>
      <c r="AG394" s="101">
        <v>0</v>
      </c>
      <c r="AH394" s="101">
        <v>0</v>
      </c>
      <c r="AI394" s="101">
        <v>0</v>
      </c>
      <c r="AJ394" s="101">
        <v>0</v>
      </c>
      <c r="AK394" s="101">
        <v>0</v>
      </c>
      <c r="AL394" s="101">
        <v>0</v>
      </c>
      <c r="AM394" s="101">
        <v>0</v>
      </c>
      <c r="AN394" s="101">
        <v>0</v>
      </c>
      <c r="AO394" s="101">
        <v>0</v>
      </c>
      <c r="AP394" s="101">
        <v>0</v>
      </c>
      <c r="AQ394" s="101">
        <v>0</v>
      </c>
      <c r="AR394" s="102"/>
      <c r="AS394" s="101">
        <v>0</v>
      </c>
      <c r="AT394" s="101">
        <v>0</v>
      </c>
      <c r="AU394" s="101">
        <v>0</v>
      </c>
      <c r="AV394" s="101">
        <v>0</v>
      </c>
      <c r="AW394" s="101">
        <v>0</v>
      </c>
      <c r="AX394" s="101">
        <v>0</v>
      </c>
      <c r="AY394" s="101">
        <v>0</v>
      </c>
      <c r="AZ394" s="101">
        <v>0</v>
      </c>
      <c r="BA394" s="101">
        <v>0</v>
      </c>
      <c r="BB394" s="101">
        <v>0</v>
      </c>
      <c r="BC394" s="101">
        <v>0</v>
      </c>
      <c r="BD394" s="101">
        <v>0</v>
      </c>
      <c r="BE394" s="101">
        <v>0</v>
      </c>
      <c r="BF394" s="102"/>
      <c r="BG394" s="101">
        <v>0</v>
      </c>
      <c r="BH394" s="101">
        <v>0</v>
      </c>
      <c r="BI394" s="101">
        <v>0</v>
      </c>
      <c r="BJ394" s="101">
        <v>0</v>
      </c>
      <c r="BK394" s="101">
        <v>0</v>
      </c>
      <c r="BL394" s="101">
        <v>0</v>
      </c>
      <c r="BM394" s="101">
        <v>0</v>
      </c>
      <c r="BN394" s="101">
        <v>0</v>
      </c>
      <c r="BO394" s="101">
        <v>0</v>
      </c>
      <c r="BP394" s="101">
        <v>0</v>
      </c>
      <c r="BQ394" s="101">
        <v>0</v>
      </c>
      <c r="BR394" s="101">
        <v>0</v>
      </c>
      <c r="BS394" s="101">
        <v>0</v>
      </c>
      <c r="BT394" s="102"/>
      <c r="BU394" s="101">
        <v>0</v>
      </c>
      <c r="BV394" s="101">
        <v>0</v>
      </c>
      <c r="BW394" s="101">
        <v>0</v>
      </c>
      <c r="BX394" s="101">
        <v>0</v>
      </c>
      <c r="BY394" s="101">
        <v>0</v>
      </c>
      <c r="BZ394" s="101">
        <v>0</v>
      </c>
      <c r="CA394" s="101">
        <v>0</v>
      </c>
      <c r="CB394" s="101">
        <v>0</v>
      </c>
      <c r="CC394" s="101">
        <v>0</v>
      </c>
      <c r="CD394" s="101">
        <v>0</v>
      </c>
      <c r="CE394" s="101">
        <v>0</v>
      </c>
      <c r="CF394" s="101">
        <v>0</v>
      </c>
      <c r="CG394" s="101">
        <v>0</v>
      </c>
      <c r="CH394" s="102"/>
    </row>
    <row r="395" spans="1:86" ht="12" hidden="1" customHeight="1" outlineLevel="1" x14ac:dyDescent="0.3">
      <c r="A395" s="103">
        <v>418.5</v>
      </c>
      <c r="B395" s="6" t="s">
        <v>474</v>
      </c>
      <c r="C395" s="101">
        <v>0</v>
      </c>
      <c r="D395" s="101">
        <v>0</v>
      </c>
      <c r="E395" s="101">
        <v>0</v>
      </c>
      <c r="F395" s="101">
        <v>0</v>
      </c>
      <c r="G395" s="101">
        <v>0</v>
      </c>
      <c r="H395" s="101">
        <v>0</v>
      </c>
      <c r="I395" s="101">
        <v>0</v>
      </c>
      <c r="J395" s="101">
        <v>0</v>
      </c>
      <c r="K395" s="101">
        <v>0</v>
      </c>
      <c r="L395" s="101">
        <v>0</v>
      </c>
      <c r="M395" s="101">
        <v>0</v>
      </c>
      <c r="N395" s="101">
        <v>0</v>
      </c>
      <c r="O395" s="101">
        <v>0</v>
      </c>
      <c r="P395" s="102"/>
      <c r="Q395" s="101">
        <v>0</v>
      </c>
      <c r="R395" s="101">
        <v>0</v>
      </c>
      <c r="S395" s="101">
        <v>0</v>
      </c>
      <c r="T395" s="101">
        <v>0</v>
      </c>
      <c r="U395" s="101">
        <v>0</v>
      </c>
      <c r="V395" s="101">
        <v>0</v>
      </c>
      <c r="W395" s="101">
        <v>0</v>
      </c>
      <c r="X395" s="101">
        <v>0</v>
      </c>
      <c r="Y395" s="101">
        <v>0</v>
      </c>
      <c r="Z395" s="101">
        <v>0</v>
      </c>
      <c r="AA395" s="101">
        <v>0</v>
      </c>
      <c r="AB395" s="101">
        <v>0</v>
      </c>
      <c r="AC395" s="101">
        <v>0</v>
      </c>
      <c r="AD395" s="102"/>
      <c r="AE395" s="101">
        <v>0</v>
      </c>
      <c r="AF395" s="101">
        <v>0</v>
      </c>
      <c r="AG395" s="101">
        <v>0</v>
      </c>
      <c r="AH395" s="101">
        <v>0</v>
      </c>
      <c r="AI395" s="101">
        <v>0</v>
      </c>
      <c r="AJ395" s="101">
        <v>0</v>
      </c>
      <c r="AK395" s="101">
        <v>0</v>
      </c>
      <c r="AL395" s="101">
        <v>0</v>
      </c>
      <c r="AM395" s="101">
        <v>0</v>
      </c>
      <c r="AN395" s="101">
        <v>0</v>
      </c>
      <c r="AO395" s="101">
        <v>0</v>
      </c>
      <c r="AP395" s="101">
        <v>0</v>
      </c>
      <c r="AQ395" s="101">
        <v>0</v>
      </c>
      <c r="AR395" s="102"/>
      <c r="AS395" s="101">
        <v>0</v>
      </c>
      <c r="AT395" s="101">
        <v>0</v>
      </c>
      <c r="AU395" s="101">
        <v>0</v>
      </c>
      <c r="AV395" s="101">
        <v>0</v>
      </c>
      <c r="AW395" s="101">
        <v>0</v>
      </c>
      <c r="AX395" s="101">
        <v>0</v>
      </c>
      <c r="AY395" s="101">
        <v>0</v>
      </c>
      <c r="AZ395" s="101">
        <v>0</v>
      </c>
      <c r="BA395" s="101">
        <v>0</v>
      </c>
      <c r="BB395" s="101">
        <v>0</v>
      </c>
      <c r="BC395" s="101">
        <v>0</v>
      </c>
      <c r="BD395" s="101">
        <v>0</v>
      </c>
      <c r="BE395" s="101">
        <v>0</v>
      </c>
      <c r="BF395" s="102"/>
      <c r="BG395" s="101">
        <v>0</v>
      </c>
      <c r="BH395" s="101">
        <v>0</v>
      </c>
      <c r="BI395" s="101">
        <v>0</v>
      </c>
      <c r="BJ395" s="101">
        <v>0</v>
      </c>
      <c r="BK395" s="101">
        <v>0</v>
      </c>
      <c r="BL395" s="101">
        <v>0</v>
      </c>
      <c r="BM395" s="101">
        <v>0</v>
      </c>
      <c r="BN395" s="101">
        <v>0</v>
      </c>
      <c r="BO395" s="101">
        <v>0</v>
      </c>
      <c r="BP395" s="101">
        <v>0</v>
      </c>
      <c r="BQ395" s="101">
        <v>0</v>
      </c>
      <c r="BR395" s="101">
        <v>0</v>
      </c>
      <c r="BS395" s="101">
        <v>0</v>
      </c>
      <c r="BT395" s="102"/>
      <c r="BU395" s="101">
        <v>0</v>
      </c>
      <c r="BV395" s="101">
        <v>0</v>
      </c>
      <c r="BW395" s="101">
        <v>0</v>
      </c>
      <c r="BX395" s="101">
        <v>0</v>
      </c>
      <c r="BY395" s="101">
        <v>0</v>
      </c>
      <c r="BZ395" s="101">
        <v>0</v>
      </c>
      <c r="CA395" s="101">
        <v>0</v>
      </c>
      <c r="CB395" s="101">
        <v>0</v>
      </c>
      <c r="CC395" s="101">
        <v>0</v>
      </c>
      <c r="CD395" s="101">
        <v>0</v>
      </c>
      <c r="CE395" s="101">
        <v>0</v>
      </c>
      <c r="CF395" s="101">
        <v>0</v>
      </c>
      <c r="CG395" s="101">
        <v>0</v>
      </c>
      <c r="CH395" s="102"/>
    </row>
    <row r="396" spans="1:86" ht="12" hidden="1" customHeight="1" outlineLevel="1" x14ac:dyDescent="0.3">
      <c r="A396" s="103">
        <v>421</v>
      </c>
      <c r="B396" s="6" t="s">
        <v>475</v>
      </c>
      <c r="C396" s="101">
        <v>0</v>
      </c>
      <c r="D396" s="101">
        <v>0</v>
      </c>
      <c r="E396" s="101">
        <v>0</v>
      </c>
      <c r="F396" s="101">
        <v>0</v>
      </c>
      <c r="G396" s="101">
        <v>0</v>
      </c>
      <c r="H396" s="101">
        <v>0</v>
      </c>
      <c r="I396" s="101">
        <v>0</v>
      </c>
      <c r="J396" s="101">
        <v>0</v>
      </c>
      <c r="K396" s="101">
        <v>0</v>
      </c>
      <c r="L396" s="101">
        <v>0</v>
      </c>
      <c r="M396" s="101">
        <v>0</v>
      </c>
      <c r="N396" s="101">
        <v>0</v>
      </c>
      <c r="O396" s="101">
        <v>0</v>
      </c>
      <c r="P396" s="102"/>
      <c r="Q396" s="101">
        <v>0</v>
      </c>
      <c r="R396" s="101">
        <v>0</v>
      </c>
      <c r="S396" s="101">
        <v>0</v>
      </c>
      <c r="T396" s="101">
        <v>0</v>
      </c>
      <c r="U396" s="101">
        <v>0</v>
      </c>
      <c r="V396" s="101">
        <v>0</v>
      </c>
      <c r="W396" s="101">
        <v>0</v>
      </c>
      <c r="X396" s="101">
        <v>0</v>
      </c>
      <c r="Y396" s="101">
        <v>0</v>
      </c>
      <c r="Z396" s="101">
        <v>0</v>
      </c>
      <c r="AA396" s="101">
        <v>0</v>
      </c>
      <c r="AB396" s="101">
        <v>0</v>
      </c>
      <c r="AC396" s="101">
        <v>0</v>
      </c>
      <c r="AD396" s="102"/>
      <c r="AE396" s="101">
        <v>0</v>
      </c>
      <c r="AF396" s="101">
        <v>0</v>
      </c>
      <c r="AG396" s="101">
        <v>0</v>
      </c>
      <c r="AH396" s="101">
        <v>0</v>
      </c>
      <c r="AI396" s="101">
        <v>0</v>
      </c>
      <c r="AJ396" s="101">
        <v>0</v>
      </c>
      <c r="AK396" s="101">
        <v>0</v>
      </c>
      <c r="AL396" s="101">
        <v>0</v>
      </c>
      <c r="AM396" s="101">
        <v>0</v>
      </c>
      <c r="AN396" s="101">
        <v>0</v>
      </c>
      <c r="AO396" s="101">
        <v>0</v>
      </c>
      <c r="AP396" s="101">
        <v>0</v>
      </c>
      <c r="AQ396" s="101">
        <v>0</v>
      </c>
      <c r="AR396" s="102"/>
      <c r="AS396" s="101">
        <v>0</v>
      </c>
      <c r="AT396" s="101">
        <v>0</v>
      </c>
      <c r="AU396" s="101">
        <v>0</v>
      </c>
      <c r="AV396" s="101">
        <v>0</v>
      </c>
      <c r="AW396" s="101">
        <v>0</v>
      </c>
      <c r="AX396" s="101">
        <v>0</v>
      </c>
      <c r="AY396" s="101">
        <v>0</v>
      </c>
      <c r="AZ396" s="101">
        <v>0</v>
      </c>
      <c r="BA396" s="101">
        <v>0</v>
      </c>
      <c r="BB396" s="101">
        <v>0</v>
      </c>
      <c r="BC396" s="101">
        <v>0</v>
      </c>
      <c r="BD396" s="101">
        <v>0</v>
      </c>
      <c r="BE396" s="101">
        <v>0</v>
      </c>
      <c r="BF396" s="102"/>
      <c r="BG396" s="101">
        <v>0</v>
      </c>
      <c r="BH396" s="101">
        <v>0</v>
      </c>
      <c r="BI396" s="101">
        <v>0</v>
      </c>
      <c r="BJ396" s="101">
        <v>0</v>
      </c>
      <c r="BK396" s="101">
        <v>0</v>
      </c>
      <c r="BL396" s="101">
        <v>0</v>
      </c>
      <c r="BM396" s="101">
        <v>0</v>
      </c>
      <c r="BN396" s="101">
        <v>0</v>
      </c>
      <c r="BO396" s="101">
        <v>0</v>
      </c>
      <c r="BP396" s="101">
        <v>0</v>
      </c>
      <c r="BQ396" s="101">
        <v>0</v>
      </c>
      <c r="BR396" s="101">
        <v>0</v>
      </c>
      <c r="BS396" s="101">
        <v>0</v>
      </c>
      <c r="BT396" s="102"/>
      <c r="BU396" s="101">
        <v>0</v>
      </c>
      <c r="BV396" s="101">
        <v>0</v>
      </c>
      <c r="BW396" s="101">
        <v>0</v>
      </c>
      <c r="BX396" s="101">
        <v>0</v>
      </c>
      <c r="BY396" s="101">
        <v>0</v>
      </c>
      <c r="BZ396" s="101">
        <v>0</v>
      </c>
      <c r="CA396" s="101">
        <v>0</v>
      </c>
      <c r="CB396" s="101">
        <v>0</v>
      </c>
      <c r="CC396" s="101">
        <v>0</v>
      </c>
      <c r="CD396" s="101">
        <v>0</v>
      </c>
      <c r="CE396" s="101">
        <v>0</v>
      </c>
      <c r="CF396" s="101">
        <v>0</v>
      </c>
      <c r="CG396" s="101">
        <v>0</v>
      </c>
      <c r="CH396" s="102"/>
    </row>
    <row r="397" spans="1:86" ht="12" hidden="1" customHeight="1" outlineLevel="1" x14ac:dyDescent="0.3">
      <c r="A397" s="103">
        <v>422</v>
      </c>
      <c r="B397" s="6" t="s">
        <v>476</v>
      </c>
      <c r="C397" s="101">
        <v>0</v>
      </c>
      <c r="D397" s="101">
        <v>773.54999999999905</v>
      </c>
      <c r="E397" s="101">
        <v>98.33</v>
      </c>
      <c r="F397" s="101">
        <v>98.33</v>
      </c>
      <c r="G397" s="101">
        <v>98.33</v>
      </c>
      <c r="H397" s="101">
        <v>103.5</v>
      </c>
      <c r="I397" s="101">
        <v>103.5</v>
      </c>
      <c r="J397" s="101">
        <v>103.5</v>
      </c>
      <c r="K397" s="101">
        <v>191.88999999999899</v>
      </c>
      <c r="L397" s="101">
        <v>26.08</v>
      </c>
      <c r="M397" s="101">
        <v>0</v>
      </c>
      <c r="N397" s="101">
        <v>3475.7</v>
      </c>
      <c r="O397" s="101">
        <v>5072.71</v>
      </c>
      <c r="P397" s="102"/>
      <c r="Q397" s="101">
        <v>0</v>
      </c>
      <c r="R397" s="101">
        <v>0</v>
      </c>
      <c r="S397" s="101">
        <v>507.27100000000002</v>
      </c>
      <c r="T397" s="101">
        <v>507.27100000000002</v>
      </c>
      <c r="U397" s="101">
        <v>507.27100000000002</v>
      </c>
      <c r="V397" s="101">
        <v>507.27100000000002</v>
      </c>
      <c r="W397" s="101">
        <v>507.27100000000002</v>
      </c>
      <c r="X397" s="101">
        <v>507.27100000000002</v>
      </c>
      <c r="Y397" s="101">
        <v>507.27100000000002</v>
      </c>
      <c r="Z397" s="101">
        <v>507.27100000000002</v>
      </c>
      <c r="AA397" s="101">
        <v>507.27100000000002</v>
      </c>
      <c r="AB397" s="101">
        <v>507.27100000000002</v>
      </c>
      <c r="AC397" s="101">
        <v>5072.71</v>
      </c>
      <c r="AD397" s="102"/>
      <c r="AE397" s="101">
        <v>0</v>
      </c>
      <c r="AF397" s="101">
        <v>0</v>
      </c>
      <c r="AG397" s="101">
        <v>507.27100000000002</v>
      </c>
      <c r="AH397" s="101">
        <v>507.27100000000002</v>
      </c>
      <c r="AI397" s="101">
        <v>507.27100000000002</v>
      </c>
      <c r="AJ397" s="101">
        <v>507.27100000000002</v>
      </c>
      <c r="AK397" s="101">
        <v>507.27100000000002</v>
      </c>
      <c r="AL397" s="101">
        <v>507.27100000000002</v>
      </c>
      <c r="AM397" s="101">
        <v>507.27100000000002</v>
      </c>
      <c r="AN397" s="101">
        <v>507.27100000000002</v>
      </c>
      <c r="AO397" s="101">
        <v>507.27100000000002</v>
      </c>
      <c r="AP397" s="101">
        <v>507.27100000000002</v>
      </c>
      <c r="AQ397" s="101">
        <v>5072.71</v>
      </c>
      <c r="AR397" s="102"/>
      <c r="AS397" s="101">
        <v>0</v>
      </c>
      <c r="AT397" s="101">
        <v>0</v>
      </c>
      <c r="AU397" s="101">
        <v>507.27100000000002</v>
      </c>
      <c r="AV397" s="101">
        <v>507.27100000000002</v>
      </c>
      <c r="AW397" s="101">
        <v>507.27100000000002</v>
      </c>
      <c r="AX397" s="101">
        <v>507.27100000000002</v>
      </c>
      <c r="AY397" s="101">
        <v>507.27100000000002</v>
      </c>
      <c r="AZ397" s="101">
        <v>507.27100000000002</v>
      </c>
      <c r="BA397" s="101">
        <v>507.27100000000002</v>
      </c>
      <c r="BB397" s="101">
        <v>507.27100000000002</v>
      </c>
      <c r="BC397" s="101">
        <v>507.27100000000002</v>
      </c>
      <c r="BD397" s="101">
        <v>507.27100000000002</v>
      </c>
      <c r="BE397" s="101">
        <v>5072.71</v>
      </c>
      <c r="BF397" s="102"/>
      <c r="BG397" s="101">
        <v>0</v>
      </c>
      <c r="BH397" s="101">
        <v>0</v>
      </c>
      <c r="BI397" s="101">
        <v>507.27100000000002</v>
      </c>
      <c r="BJ397" s="101">
        <v>507.27100000000002</v>
      </c>
      <c r="BK397" s="101">
        <v>507.27100000000002</v>
      </c>
      <c r="BL397" s="101">
        <v>507.27100000000002</v>
      </c>
      <c r="BM397" s="101">
        <v>507.27100000000002</v>
      </c>
      <c r="BN397" s="101">
        <v>507.27100000000002</v>
      </c>
      <c r="BO397" s="101">
        <v>507.27100000000002</v>
      </c>
      <c r="BP397" s="101">
        <v>507.27100000000002</v>
      </c>
      <c r="BQ397" s="101">
        <v>507.27100000000002</v>
      </c>
      <c r="BR397" s="101">
        <v>507.27100000000002</v>
      </c>
      <c r="BS397" s="101">
        <v>5072.71</v>
      </c>
      <c r="BT397" s="102"/>
      <c r="BU397" s="101">
        <v>0</v>
      </c>
      <c r="BV397" s="101">
        <v>0</v>
      </c>
      <c r="BW397" s="101">
        <v>507.27100000000002</v>
      </c>
      <c r="BX397" s="101">
        <v>507.27100000000002</v>
      </c>
      <c r="BY397" s="101">
        <v>507.27100000000002</v>
      </c>
      <c r="BZ397" s="101">
        <v>507.27100000000002</v>
      </c>
      <c r="CA397" s="101">
        <v>507.27100000000002</v>
      </c>
      <c r="CB397" s="101">
        <v>507.27100000000002</v>
      </c>
      <c r="CC397" s="101">
        <v>507.27100000000002</v>
      </c>
      <c r="CD397" s="101">
        <v>507.27100000000002</v>
      </c>
      <c r="CE397" s="101">
        <v>507.27100000000002</v>
      </c>
      <c r="CF397" s="101">
        <v>507.27100000000002</v>
      </c>
      <c r="CG397" s="101">
        <v>5072.71</v>
      </c>
      <c r="CH397" s="102"/>
    </row>
    <row r="398" spans="1:86" ht="12" hidden="1" customHeight="1" outlineLevel="1" x14ac:dyDescent="0.3">
      <c r="A398" s="103">
        <v>424</v>
      </c>
      <c r="B398" s="6" t="s">
        <v>478</v>
      </c>
      <c r="C398" s="101">
        <v>0</v>
      </c>
      <c r="D398" s="101">
        <v>0</v>
      </c>
      <c r="E398" s="101">
        <v>0</v>
      </c>
      <c r="F398" s="101">
        <v>0</v>
      </c>
      <c r="G398" s="101">
        <v>0</v>
      </c>
      <c r="H398" s="101">
        <v>0</v>
      </c>
      <c r="I398" s="101">
        <v>0</v>
      </c>
      <c r="J398" s="101">
        <v>0</v>
      </c>
      <c r="K398" s="101">
        <v>0</v>
      </c>
      <c r="L398" s="101">
        <v>0</v>
      </c>
      <c r="M398" s="101">
        <v>0</v>
      </c>
      <c r="N398" s="101">
        <v>0</v>
      </c>
      <c r="O398" s="101">
        <v>0</v>
      </c>
      <c r="P398" s="102"/>
      <c r="Q398" s="101">
        <v>0</v>
      </c>
      <c r="R398" s="101">
        <v>0</v>
      </c>
      <c r="S398" s="101">
        <v>0</v>
      </c>
      <c r="T398" s="101">
        <v>0</v>
      </c>
      <c r="U398" s="101">
        <v>0</v>
      </c>
      <c r="V398" s="101">
        <v>0</v>
      </c>
      <c r="W398" s="101">
        <v>0</v>
      </c>
      <c r="X398" s="101">
        <v>0</v>
      </c>
      <c r="Y398" s="101">
        <v>0</v>
      </c>
      <c r="Z398" s="101">
        <v>0</v>
      </c>
      <c r="AA398" s="101">
        <v>0</v>
      </c>
      <c r="AB398" s="101">
        <v>0</v>
      </c>
      <c r="AC398" s="101">
        <v>0</v>
      </c>
      <c r="AD398" s="102"/>
      <c r="AE398" s="101">
        <v>0</v>
      </c>
      <c r="AF398" s="101">
        <v>0</v>
      </c>
      <c r="AG398" s="101">
        <v>0</v>
      </c>
      <c r="AH398" s="101">
        <v>0</v>
      </c>
      <c r="AI398" s="101">
        <v>0</v>
      </c>
      <c r="AJ398" s="101">
        <v>0</v>
      </c>
      <c r="AK398" s="101">
        <v>0</v>
      </c>
      <c r="AL398" s="101">
        <v>0</v>
      </c>
      <c r="AM398" s="101">
        <v>0</v>
      </c>
      <c r="AN398" s="101">
        <v>0</v>
      </c>
      <c r="AO398" s="101">
        <v>0</v>
      </c>
      <c r="AP398" s="101">
        <v>0</v>
      </c>
      <c r="AQ398" s="101">
        <v>0</v>
      </c>
      <c r="AR398" s="102"/>
      <c r="AS398" s="101">
        <v>0</v>
      </c>
      <c r="AT398" s="101">
        <v>0</v>
      </c>
      <c r="AU398" s="101">
        <v>0</v>
      </c>
      <c r="AV398" s="101">
        <v>0</v>
      </c>
      <c r="AW398" s="101">
        <v>0</v>
      </c>
      <c r="AX398" s="101">
        <v>0</v>
      </c>
      <c r="AY398" s="101">
        <v>0</v>
      </c>
      <c r="AZ398" s="101">
        <v>0</v>
      </c>
      <c r="BA398" s="101">
        <v>0</v>
      </c>
      <c r="BB398" s="101">
        <v>0</v>
      </c>
      <c r="BC398" s="101">
        <v>0</v>
      </c>
      <c r="BD398" s="101">
        <v>0</v>
      </c>
      <c r="BE398" s="101">
        <v>0</v>
      </c>
      <c r="BF398" s="102"/>
      <c r="BG398" s="101">
        <v>0</v>
      </c>
      <c r="BH398" s="101">
        <v>0</v>
      </c>
      <c r="BI398" s="101">
        <v>0</v>
      </c>
      <c r="BJ398" s="101">
        <v>0</v>
      </c>
      <c r="BK398" s="101">
        <v>0</v>
      </c>
      <c r="BL398" s="101">
        <v>0</v>
      </c>
      <c r="BM398" s="101">
        <v>0</v>
      </c>
      <c r="BN398" s="101">
        <v>0</v>
      </c>
      <c r="BO398" s="101">
        <v>0</v>
      </c>
      <c r="BP398" s="101">
        <v>0</v>
      </c>
      <c r="BQ398" s="101">
        <v>0</v>
      </c>
      <c r="BR398" s="101">
        <v>0</v>
      </c>
      <c r="BS398" s="101">
        <v>0</v>
      </c>
      <c r="BT398" s="102"/>
      <c r="BU398" s="101">
        <v>0</v>
      </c>
      <c r="BV398" s="101">
        <v>0</v>
      </c>
      <c r="BW398" s="101">
        <v>0</v>
      </c>
      <c r="BX398" s="101">
        <v>0</v>
      </c>
      <c r="BY398" s="101">
        <v>0</v>
      </c>
      <c r="BZ398" s="101">
        <v>0</v>
      </c>
      <c r="CA398" s="101">
        <v>0</v>
      </c>
      <c r="CB398" s="101">
        <v>0</v>
      </c>
      <c r="CC398" s="101">
        <v>0</v>
      </c>
      <c r="CD398" s="101">
        <v>0</v>
      </c>
      <c r="CE398" s="101">
        <v>0</v>
      </c>
      <c r="CF398" s="101">
        <v>0</v>
      </c>
      <c r="CG398" s="101">
        <v>0</v>
      </c>
      <c r="CH398" s="102"/>
    </row>
    <row r="399" spans="1:86" ht="12" hidden="1" customHeight="1" outlineLevel="1" x14ac:dyDescent="0.3">
      <c r="A399" s="103">
        <v>425</v>
      </c>
      <c r="B399" s="6" t="s">
        <v>479</v>
      </c>
      <c r="C399" s="101">
        <v>0</v>
      </c>
      <c r="D399" s="101">
        <v>0</v>
      </c>
      <c r="E399" s="101">
        <v>0</v>
      </c>
      <c r="F399" s="101">
        <v>0</v>
      </c>
      <c r="G399" s="101">
        <v>0</v>
      </c>
      <c r="H399" s="101">
        <v>0</v>
      </c>
      <c r="I399" s="101">
        <v>0</v>
      </c>
      <c r="J399" s="101">
        <v>0</v>
      </c>
      <c r="K399" s="101">
        <v>0</v>
      </c>
      <c r="L399" s="101">
        <v>0</v>
      </c>
      <c r="M399" s="101">
        <v>0</v>
      </c>
      <c r="N399" s="101">
        <v>0</v>
      </c>
      <c r="O399" s="101">
        <v>0</v>
      </c>
      <c r="P399" s="102"/>
      <c r="Q399" s="101">
        <v>0</v>
      </c>
      <c r="R399" s="101">
        <v>0</v>
      </c>
      <c r="S399" s="101">
        <v>0</v>
      </c>
      <c r="T399" s="101">
        <v>0</v>
      </c>
      <c r="U399" s="101">
        <v>0</v>
      </c>
      <c r="V399" s="101">
        <v>0</v>
      </c>
      <c r="W399" s="101">
        <v>0</v>
      </c>
      <c r="X399" s="101">
        <v>0</v>
      </c>
      <c r="Y399" s="101">
        <v>0</v>
      </c>
      <c r="Z399" s="101">
        <v>0</v>
      </c>
      <c r="AA399" s="101">
        <v>0</v>
      </c>
      <c r="AB399" s="101">
        <v>0</v>
      </c>
      <c r="AC399" s="101">
        <v>0</v>
      </c>
      <c r="AD399" s="102"/>
      <c r="AE399" s="101">
        <v>0</v>
      </c>
      <c r="AF399" s="101">
        <v>0</v>
      </c>
      <c r="AG399" s="101">
        <v>0</v>
      </c>
      <c r="AH399" s="101">
        <v>0</v>
      </c>
      <c r="AI399" s="101">
        <v>0</v>
      </c>
      <c r="AJ399" s="101">
        <v>0</v>
      </c>
      <c r="AK399" s="101">
        <v>0</v>
      </c>
      <c r="AL399" s="101">
        <v>0</v>
      </c>
      <c r="AM399" s="101">
        <v>0</v>
      </c>
      <c r="AN399" s="101">
        <v>0</v>
      </c>
      <c r="AO399" s="101">
        <v>0</v>
      </c>
      <c r="AP399" s="101">
        <v>0</v>
      </c>
      <c r="AQ399" s="101">
        <v>0</v>
      </c>
      <c r="AR399" s="102"/>
      <c r="AS399" s="101">
        <v>0</v>
      </c>
      <c r="AT399" s="101">
        <v>0</v>
      </c>
      <c r="AU399" s="101">
        <v>0</v>
      </c>
      <c r="AV399" s="101">
        <v>0</v>
      </c>
      <c r="AW399" s="101">
        <v>0</v>
      </c>
      <c r="AX399" s="101">
        <v>0</v>
      </c>
      <c r="AY399" s="101">
        <v>0</v>
      </c>
      <c r="AZ399" s="101">
        <v>0</v>
      </c>
      <c r="BA399" s="101">
        <v>0</v>
      </c>
      <c r="BB399" s="101">
        <v>0</v>
      </c>
      <c r="BC399" s="101">
        <v>0</v>
      </c>
      <c r="BD399" s="101">
        <v>0</v>
      </c>
      <c r="BE399" s="101">
        <v>0</v>
      </c>
      <c r="BF399" s="102"/>
      <c r="BG399" s="101">
        <v>0</v>
      </c>
      <c r="BH399" s="101">
        <v>0</v>
      </c>
      <c r="BI399" s="101">
        <v>0</v>
      </c>
      <c r="BJ399" s="101">
        <v>0</v>
      </c>
      <c r="BK399" s="101">
        <v>0</v>
      </c>
      <c r="BL399" s="101">
        <v>0</v>
      </c>
      <c r="BM399" s="101">
        <v>0</v>
      </c>
      <c r="BN399" s="101">
        <v>0</v>
      </c>
      <c r="BO399" s="101">
        <v>0</v>
      </c>
      <c r="BP399" s="101">
        <v>0</v>
      </c>
      <c r="BQ399" s="101">
        <v>0</v>
      </c>
      <c r="BR399" s="101">
        <v>0</v>
      </c>
      <c r="BS399" s="101">
        <v>0</v>
      </c>
      <c r="BT399" s="102"/>
      <c r="BU399" s="101">
        <v>0</v>
      </c>
      <c r="BV399" s="101">
        <v>0</v>
      </c>
      <c r="BW399" s="101">
        <v>0</v>
      </c>
      <c r="BX399" s="101">
        <v>0</v>
      </c>
      <c r="BY399" s="101">
        <v>0</v>
      </c>
      <c r="BZ399" s="101">
        <v>0</v>
      </c>
      <c r="CA399" s="101">
        <v>0</v>
      </c>
      <c r="CB399" s="101">
        <v>0</v>
      </c>
      <c r="CC399" s="101">
        <v>0</v>
      </c>
      <c r="CD399" s="101">
        <v>0</v>
      </c>
      <c r="CE399" s="101">
        <v>0</v>
      </c>
      <c r="CF399" s="101">
        <v>0</v>
      </c>
      <c r="CG399" s="101">
        <v>0</v>
      </c>
      <c r="CH399" s="102"/>
    </row>
    <row r="400" spans="1:86" ht="12" hidden="1" customHeight="1" outlineLevel="1" x14ac:dyDescent="0.3">
      <c r="A400" s="103">
        <v>426</v>
      </c>
      <c r="B400" s="6" t="s">
        <v>480</v>
      </c>
      <c r="C400" s="101">
        <v>0</v>
      </c>
      <c r="D400" s="101">
        <v>0</v>
      </c>
      <c r="E400" s="101">
        <v>0</v>
      </c>
      <c r="F400" s="101">
        <v>0</v>
      </c>
      <c r="G400" s="101">
        <v>0</v>
      </c>
      <c r="H400" s="101">
        <v>0</v>
      </c>
      <c r="I400" s="101">
        <v>0</v>
      </c>
      <c r="J400" s="101">
        <v>0</v>
      </c>
      <c r="K400" s="101">
        <v>0</v>
      </c>
      <c r="L400" s="101">
        <v>0</v>
      </c>
      <c r="M400" s="101">
        <v>0</v>
      </c>
      <c r="N400" s="101">
        <v>0</v>
      </c>
      <c r="O400" s="101">
        <v>0</v>
      </c>
      <c r="P400" s="102"/>
      <c r="Q400" s="101">
        <v>0</v>
      </c>
      <c r="R400" s="101">
        <v>0</v>
      </c>
      <c r="S400" s="101">
        <v>0</v>
      </c>
      <c r="T400" s="101">
        <v>0</v>
      </c>
      <c r="U400" s="101">
        <v>0</v>
      </c>
      <c r="V400" s="101">
        <v>0</v>
      </c>
      <c r="W400" s="101">
        <v>0</v>
      </c>
      <c r="X400" s="101">
        <v>0</v>
      </c>
      <c r="Y400" s="101">
        <v>0</v>
      </c>
      <c r="Z400" s="101">
        <v>0</v>
      </c>
      <c r="AA400" s="101">
        <v>0</v>
      </c>
      <c r="AB400" s="101">
        <v>0</v>
      </c>
      <c r="AC400" s="101">
        <v>0</v>
      </c>
      <c r="AD400" s="102"/>
      <c r="AE400" s="101">
        <v>0</v>
      </c>
      <c r="AF400" s="101">
        <v>0</v>
      </c>
      <c r="AG400" s="101">
        <v>0</v>
      </c>
      <c r="AH400" s="101">
        <v>0</v>
      </c>
      <c r="AI400" s="101">
        <v>0</v>
      </c>
      <c r="AJ400" s="101">
        <v>0</v>
      </c>
      <c r="AK400" s="101">
        <v>0</v>
      </c>
      <c r="AL400" s="101">
        <v>0</v>
      </c>
      <c r="AM400" s="101">
        <v>0</v>
      </c>
      <c r="AN400" s="101">
        <v>0</v>
      </c>
      <c r="AO400" s="101">
        <v>0</v>
      </c>
      <c r="AP400" s="101">
        <v>0</v>
      </c>
      <c r="AQ400" s="101">
        <v>0</v>
      </c>
      <c r="AR400" s="102"/>
      <c r="AS400" s="101">
        <v>0</v>
      </c>
      <c r="AT400" s="101">
        <v>0</v>
      </c>
      <c r="AU400" s="101">
        <v>0</v>
      </c>
      <c r="AV400" s="101">
        <v>0</v>
      </c>
      <c r="AW400" s="101">
        <v>0</v>
      </c>
      <c r="AX400" s="101">
        <v>0</v>
      </c>
      <c r="AY400" s="101">
        <v>0</v>
      </c>
      <c r="AZ400" s="101">
        <v>0</v>
      </c>
      <c r="BA400" s="101">
        <v>0</v>
      </c>
      <c r="BB400" s="101">
        <v>0</v>
      </c>
      <c r="BC400" s="101">
        <v>0</v>
      </c>
      <c r="BD400" s="101">
        <v>0</v>
      </c>
      <c r="BE400" s="101">
        <v>0</v>
      </c>
      <c r="BF400" s="102"/>
      <c r="BG400" s="101">
        <v>0</v>
      </c>
      <c r="BH400" s="101">
        <v>0</v>
      </c>
      <c r="BI400" s="101">
        <v>0</v>
      </c>
      <c r="BJ400" s="101">
        <v>0</v>
      </c>
      <c r="BK400" s="101">
        <v>0</v>
      </c>
      <c r="BL400" s="101">
        <v>0</v>
      </c>
      <c r="BM400" s="101">
        <v>0</v>
      </c>
      <c r="BN400" s="101">
        <v>0</v>
      </c>
      <c r="BO400" s="101">
        <v>0</v>
      </c>
      <c r="BP400" s="101">
        <v>0</v>
      </c>
      <c r="BQ400" s="101">
        <v>0</v>
      </c>
      <c r="BR400" s="101">
        <v>0</v>
      </c>
      <c r="BS400" s="101">
        <v>0</v>
      </c>
      <c r="BT400" s="102"/>
      <c r="BU400" s="101">
        <v>0</v>
      </c>
      <c r="BV400" s="101">
        <v>0</v>
      </c>
      <c r="BW400" s="101">
        <v>0</v>
      </c>
      <c r="BX400" s="101">
        <v>0</v>
      </c>
      <c r="BY400" s="101">
        <v>0</v>
      </c>
      <c r="BZ400" s="101">
        <v>0</v>
      </c>
      <c r="CA400" s="101">
        <v>0</v>
      </c>
      <c r="CB400" s="101">
        <v>0</v>
      </c>
      <c r="CC400" s="101">
        <v>0</v>
      </c>
      <c r="CD400" s="101">
        <v>0</v>
      </c>
      <c r="CE400" s="101">
        <v>0</v>
      </c>
      <c r="CF400" s="101">
        <v>0</v>
      </c>
      <c r="CG400" s="101">
        <v>0</v>
      </c>
      <c r="CH400" s="102"/>
    </row>
    <row r="401" spans="1:86" ht="12" hidden="1" customHeight="1" outlineLevel="1" x14ac:dyDescent="0.3">
      <c r="A401" s="103">
        <v>429</v>
      </c>
      <c r="B401" s="6" t="s">
        <v>481</v>
      </c>
      <c r="C401" s="101">
        <v>0</v>
      </c>
      <c r="D401" s="101">
        <v>0</v>
      </c>
      <c r="E401" s="101">
        <v>0</v>
      </c>
      <c r="F401" s="101">
        <v>0</v>
      </c>
      <c r="G401" s="101">
        <v>0</v>
      </c>
      <c r="H401" s="101">
        <v>0</v>
      </c>
      <c r="I401" s="101">
        <v>0</v>
      </c>
      <c r="J401" s="101">
        <v>0</v>
      </c>
      <c r="K401" s="101">
        <v>0</v>
      </c>
      <c r="L401" s="101">
        <v>0</v>
      </c>
      <c r="M401" s="101">
        <v>0</v>
      </c>
      <c r="N401" s="101">
        <v>0</v>
      </c>
      <c r="O401" s="101">
        <v>0</v>
      </c>
      <c r="P401" s="102"/>
      <c r="Q401" s="101">
        <v>0</v>
      </c>
      <c r="R401" s="101">
        <v>0</v>
      </c>
      <c r="S401" s="101">
        <v>0</v>
      </c>
      <c r="T401" s="101">
        <v>0</v>
      </c>
      <c r="U401" s="101">
        <v>0</v>
      </c>
      <c r="V401" s="101">
        <v>0</v>
      </c>
      <c r="W401" s="101">
        <v>0</v>
      </c>
      <c r="X401" s="101">
        <v>0</v>
      </c>
      <c r="Y401" s="101">
        <v>0</v>
      </c>
      <c r="Z401" s="101">
        <v>0</v>
      </c>
      <c r="AA401" s="101">
        <v>0</v>
      </c>
      <c r="AB401" s="101">
        <v>0</v>
      </c>
      <c r="AC401" s="101">
        <v>0</v>
      </c>
      <c r="AD401" s="102"/>
      <c r="AE401" s="101">
        <v>0</v>
      </c>
      <c r="AF401" s="101">
        <v>0</v>
      </c>
      <c r="AG401" s="101">
        <v>0</v>
      </c>
      <c r="AH401" s="101">
        <v>0</v>
      </c>
      <c r="AI401" s="101">
        <v>0</v>
      </c>
      <c r="AJ401" s="101">
        <v>0</v>
      </c>
      <c r="AK401" s="101">
        <v>0</v>
      </c>
      <c r="AL401" s="101">
        <v>0</v>
      </c>
      <c r="AM401" s="101">
        <v>0</v>
      </c>
      <c r="AN401" s="101">
        <v>0</v>
      </c>
      <c r="AO401" s="101">
        <v>0</v>
      </c>
      <c r="AP401" s="101">
        <v>0</v>
      </c>
      <c r="AQ401" s="101">
        <v>0</v>
      </c>
      <c r="AR401" s="102"/>
      <c r="AS401" s="101">
        <v>0</v>
      </c>
      <c r="AT401" s="101">
        <v>0</v>
      </c>
      <c r="AU401" s="101">
        <v>0</v>
      </c>
      <c r="AV401" s="101">
        <v>0</v>
      </c>
      <c r="AW401" s="101">
        <v>0</v>
      </c>
      <c r="AX401" s="101">
        <v>0</v>
      </c>
      <c r="AY401" s="101">
        <v>0</v>
      </c>
      <c r="AZ401" s="101">
        <v>0</v>
      </c>
      <c r="BA401" s="101">
        <v>0</v>
      </c>
      <c r="BB401" s="101">
        <v>0</v>
      </c>
      <c r="BC401" s="101">
        <v>0</v>
      </c>
      <c r="BD401" s="101">
        <v>0</v>
      </c>
      <c r="BE401" s="101">
        <v>0</v>
      </c>
      <c r="BF401" s="102"/>
      <c r="BG401" s="101">
        <v>0</v>
      </c>
      <c r="BH401" s="101">
        <v>0</v>
      </c>
      <c r="BI401" s="101">
        <v>0</v>
      </c>
      <c r="BJ401" s="101">
        <v>0</v>
      </c>
      <c r="BK401" s="101">
        <v>0</v>
      </c>
      <c r="BL401" s="101">
        <v>0</v>
      </c>
      <c r="BM401" s="101">
        <v>0</v>
      </c>
      <c r="BN401" s="101">
        <v>0</v>
      </c>
      <c r="BO401" s="101">
        <v>0</v>
      </c>
      <c r="BP401" s="101">
        <v>0</v>
      </c>
      <c r="BQ401" s="101">
        <v>0</v>
      </c>
      <c r="BR401" s="101">
        <v>0</v>
      </c>
      <c r="BS401" s="101">
        <v>0</v>
      </c>
      <c r="BT401" s="102"/>
      <c r="BU401" s="101">
        <v>0</v>
      </c>
      <c r="BV401" s="101">
        <v>0</v>
      </c>
      <c r="BW401" s="101">
        <v>0</v>
      </c>
      <c r="BX401" s="101">
        <v>0</v>
      </c>
      <c r="BY401" s="101">
        <v>0</v>
      </c>
      <c r="BZ401" s="101">
        <v>0</v>
      </c>
      <c r="CA401" s="101">
        <v>0</v>
      </c>
      <c r="CB401" s="101">
        <v>0</v>
      </c>
      <c r="CC401" s="101">
        <v>0</v>
      </c>
      <c r="CD401" s="101">
        <v>0</v>
      </c>
      <c r="CE401" s="101">
        <v>0</v>
      </c>
      <c r="CF401" s="101">
        <v>0</v>
      </c>
      <c r="CG401" s="101">
        <v>0</v>
      </c>
      <c r="CH401" s="102"/>
    </row>
    <row r="402" spans="1:86" ht="12" hidden="1" customHeight="1" outlineLevel="1" x14ac:dyDescent="0.3">
      <c r="A402" s="103">
        <v>430</v>
      </c>
      <c r="B402" s="6" t="s">
        <v>482</v>
      </c>
      <c r="C402" s="101">
        <v>0</v>
      </c>
      <c r="D402" s="101">
        <v>0</v>
      </c>
      <c r="E402" s="101">
        <v>0</v>
      </c>
      <c r="F402" s="101">
        <v>0</v>
      </c>
      <c r="G402" s="101">
        <v>0</v>
      </c>
      <c r="H402" s="101">
        <v>0</v>
      </c>
      <c r="I402" s="101">
        <v>0</v>
      </c>
      <c r="J402" s="101">
        <v>0</v>
      </c>
      <c r="K402" s="101">
        <v>0</v>
      </c>
      <c r="L402" s="101">
        <v>0</v>
      </c>
      <c r="M402" s="101">
        <v>0</v>
      </c>
      <c r="N402" s="101">
        <v>0</v>
      </c>
      <c r="O402" s="101">
        <v>0</v>
      </c>
      <c r="P402" s="102"/>
      <c r="Q402" s="101">
        <v>0</v>
      </c>
      <c r="R402" s="101">
        <v>0</v>
      </c>
      <c r="S402" s="101">
        <v>0</v>
      </c>
      <c r="T402" s="101">
        <v>0</v>
      </c>
      <c r="U402" s="101">
        <v>0</v>
      </c>
      <c r="V402" s="101">
        <v>0</v>
      </c>
      <c r="W402" s="101">
        <v>0</v>
      </c>
      <c r="X402" s="101">
        <v>0</v>
      </c>
      <c r="Y402" s="101">
        <v>0</v>
      </c>
      <c r="Z402" s="101">
        <v>0</v>
      </c>
      <c r="AA402" s="101">
        <v>0</v>
      </c>
      <c r="AB402" s="101">
        <v>0</v>
      </c>
      <c r="AC402" s="101">
        <v>0</v>
      </c>
      <c r="AD402" s="102"/>
      <c r="AE402" s="101">
        <v>0</v>
      </c>
      <c r="AF402" s="101">
        <v>0</v>
      </c>
      <c r="AG402" s="101">
        <v>0</v>
      </c>
      <c r="AH402" s="101">
        <v>0</v>
      </c>
      <c r="AI402" s="101">
        <v>0</v>
      </c>
      <c r="AJ402" s="101">
        <v>0</v>
      </c>
      <c r="AK402" s="101">
        <v>0</v>
      </c>
      <c r="AL402" s="101">
        <v>0</v>
      </c>
      <c r="AM402" s="101">
        <v>0</v>
      </c>
      <c r="AN402" s="101">
        <v>0</v>
      </c>
      <c r="AO402" s="101">
        <v>0</v>
      </c>
      <c r="AP402" s="101">
        <v>0</v>
      </c>
      <c r="AQ402" s="101">
        <v>0</v>
      </c>
      <c r="AR402" s="102"/>
      <c r="AS402" s="101">
        <v>0</v>
      </c>
      <c r="AT402" s="101">
        <v>0</v>
      </c>
      <c r="AU402" s="101">
        <v>0</v>
      </c>
      <c r="AV402" s="101">
        <v>0</v>
      </c>
      <c r="AW402" s="101">
        <v>0</v>
      </c>
      <c r="AX402" s="101">
        <v>0</v>
      </c>
      <c r="AY402" s="101">
        <v>0</v>
      </c>
      <c r="AZ402" s="101">
        <v>0</v>
      </c>
      <c r="BA402" s="101">
        <v>0</v>
      </c>
      <c r="BB402" s="101">
        <v>0</v>
      </c>
      <c r="BC402" s="101">
        <v>0</v>
      </c>
      <c r="BD402" s="101">
        <v>0</v>
      </c>
      <c r="BE402" s="101">
        <v>0</v>
      </c>
      <c r="BF402" s="102"/>
      <c r="BG402" s="101">
        <v>0</v>
      </c>
      <c r="BH402" s="101">
        <v>0</v>
      </c>
      <c r="BI402" s="101">
        <v>0</v>
      </c>
      <c r="BJ402" s="101">
        <v>0</v>
      </c>
      <c r="BK402" s="101">
        <v>0</v>
      </c>
      <c r="BL402" s="101">
        <v>0</v>
      </c>
      <c r="BM402" s="101">
        <v>0</v>
      </c>
      <c r="BN402" s="101">
        <v>0</v>
      </c>
      <c r="BO402" s="101">
        <v>0</v>
      </c>
      <c r="BP402" s="101">
        <v>0</v>
      </c>
      <c r="BQ402" s="101">
        <v>0</v>
      </c>
      <c r="BR402" s="101">
        <v>0</v>
      </c>
      <c r="BS402" s="101">
        <v>0</v>
      </c>
      <c r="BT402" s="102"/>
      <c r="BU402" s="101">
        <v>0</v>
      </c>
      <c r="BV402" s="101">
        <v>0</v>
      </c>
      <c r="BW402" s="101">
        <v>0</v>
      </c>
      <c r="BX402" s="101">
        <v>0</v>
      </c>
      <c r="BY402" s="101">
        <v>0</v>
      </c>
      <c r="BZ402" s="101">
        <v>0</v>
      </c>
      <c r="CA402" s="101">
        <v>0</v>
      </c>
      <c r="CB402" s="101">
        <v>0</v>
      </c>
      <c r="CC402" s="101">
        <v>0</v>
      </c>
      <c r="CD402" s="101">
        <v>0</v>
      </c>
      <c r="CE402" s="101">
        <v>0</v>
      </c>
      <c r="CF402" s="101">
        <v>0</v>
      </c>
      <c r="CG402" s="101">
        <v>0</v>
      </c>
      <c r="CH402" s="102"/>
    </row>
    <row r="403" spans="1:86" ht="12" hidden="1" customHeight="1" outlineLevel="1" x14ac:dyDescent="0.3">
      <c r="A403" s="103">
        <v>432</v>
      </c>
      <c r="B403" s="6" t="s">
        <v>483</v>
      </c>
      <c r="C403" s="101">
        <v>0</v>
      </c>
      <c r="D403" s="101">
        <v>0</v>
      </c>
      <c r="E403" s="101">
        <v>0</v>
      </c>
      <c r="F403" s="101">
        <v>0</v>
      </c>
      <c r="G403" s="101">
        <v>0</v>
      </c>
      <c r="H403" s="101">
        <v>0</v>
      </c>
      <c r="I403" s="101">
        <v>0</v>
      </c>
      <c r="J403" s="101">
        <v>0</v>
      </c>
      <c r="K403" s="101">
        <v>0</v>
      </c>
      <c r="L403" s="101">
        <v>0</v>
      </c>
      <c r="M403" s="101">
        <v>0</v>
      </c>
      <c r="N403" s="101">
        <v>0</v>
      </c>
      <c r="O403" s="101">
        <v>0</v>
      </c>
      <c r="P403" s="102"/>
      <c r="Q403" s="101">
        <v>0</v>
      </c>
      <c r="R403" s="101">
        <v>0</v>
      </c>
      <c r="S403" s="101">
        <v>0</v>
      </c>
      <c r="T403" s="101">
        <v>0</v>
      </c>
      <c r="U403" s="101">
        <v>0</v>
      </c>
      <c r="V403" s="101">
        <v>0</v>
      </c>
      <c r="W403" s="101">
        <v>0</v>
      </c>
      <c r="X403" s="101">
        <v>0</v>
      </c>
      <c r="Y403" s="101">
        <v>0</v>
      </c>
      <c r="Z403" s="101">
        <v>0</v>
      </c>
      <c r="AA403" s="101">
        <v>0</v>
      </c>
      <c r="AB403" s="101">
        <v>0</v>
      </c>
      <c r="AC403" s="101">
        <v>0</v>
      </c>
      <c r="AD403" s="102"/>
      <c r="AE403" s="101">
        <v>0</v>
      </c>
      <c r="AF403" s="101">
        <v>0</v>
      </c>
      <c r="AG403" s="101">
        <v>0</v>
      </c>
      <c r="AH403" s="101">
        <v>0</v>
      </c>
      <c r="AI403" s="101">
        <v>0</v>
      </c>
      <c r="AJ403" s="101">
        <v>0</v>
      </c>
      <c r="AK403" s="101">
        <v>0</v>
      </c>
      <c r="AL403" s="101">
        <v>0</v>
      </c>
      <c r="AM403" s="101">
        <v>0</v>
      </c>
      <c r="AN403" s="101">
        <v>0</v>
      </c>
      <c r="AO403" s="101">
        <v>0</v>
      </c>
      <c r="AP403" s="101">
        <v>0</v>
      </c>
      <c r="AQ403" s="101">
        <v>0</v>
      </c>
      <c r="AR403" s="102"/>
      <c r="AS403" s="101">
        <v>0</v>
      </c>
      <c r="AT403" s="101">
        <v>0</v>
      </c>
      <c r="AU403" s="101">
        <v>0</v>
      </c>
      <c r="AV403" s="101">
        <v>0</v>
      </c>
      <c r="AW403" s="101">
        <v>0</v>
      </c>
      <c r="AX403" s="101">
        <v>0</v>
      </c>
      <c r="AY403" s="101">
        <v>0</v>
      </c>
      <c r="AZ403" s="101">
        <v>0</v>
      </c>
      <c r="BA403" s="101">
        <v>0</v>
      </c>
      <c r="BB403" s="101">
        <v>0</v>
      </c>
      <c r="BC403" s="101">
        <v>0</v>
      </c>
      <c r="BD403" s="101">
        <v>0</v>
      </c>
      <c r="BE403" s="101">
        <v>0</v>
      </c>
      <c r="BF403" s="102"/>
      <c r="BG403" s="101">
        <v>0</v>
      </c>
      <c r="BH403" s="101">
        <v>0</v>
      </c>
      <c r="BI403" s="101">
        <v>0</v>
      </c>
      <c r="BJ403" s="101">
        <v>0</v>
      </c>
      <c r="BK403" s="101">
        <v>0</v>
      </c>
      <c r="BL403" s="101">
        <v>0</v>
      </c>
      <c r="BM403" s="101">
        <v>0</v>
      </c>
      <c r="BN403" s="101">
        <v>0</v>
      </c>
      <c r="BO403" s="101">
        <v>0</v>
      </c>
      <c r="BP403" s="101">
        <v>0</v>
      </c>
      <c r="BQ403" s="101">
        <v>0</v>
      </c>
      <c r="BR403" s="101">
        <v>0</v>
      </c>
      <c r="BS403" s="101">
        <v>0</v>
      </c>
      <c r="BT403" s="102"/>
      <c r="BU403" s="101">
        <v>0</v>
      </c>
      <c r="BV403" s="101">
        <v>0</v>
      </c>
      <c r="BW403" s="101">
        <v>0</v>
      </c>
      <c r="BX403" s="101">
        <v>0</v>
      </c>
      <c r="BY403" s="101">
        <v>0</v>
      </c>
      <c r="BZ403" s="101">
        <v>0</v>
      </c>
      <c r="CA403" s="101">
        <v>0</v>
      </c>
      <c r="CB403" s="101">
        <v>0</v>
      </c>
      <c r="CC403" s="101">
        <v>0</v>
      </c>
      <c r="CD403" s="101">
        <v>0</v>
      </c>
      <c r="CE403" s="101">
        <v>0</v>
      </c>
      <c r="CF403" s="101">
        <v>0</v>
      </c>
      <c r="CG403" s="101">
        <v>0</v>
      </c>
      <c r="CH403" s="102"/>
    </row>
    <row r="404" spans="1:86" ht="12" hidden="1" customHeight="1" outlineLevel="1" x14ac:dyDescent="0.3">
      <c r="A404" s="103">
        <v>432.1</v>
      </c>
      <c r="B404" s="6" t="s">
        <v>484</v>
      </c>
      <c r="C404" s="101">
        <v>0</v>
      </c>
      <c r="D404" s="101">
        <v>0</v>
      </c>
      <c r="E404" s="101">
        <v>0</v>
      </c>
      <c r="F404" s="101">
        <v>0</v>
      </c>
      <c r="G404" s="101">
        <v>0</v>
      </c>
      <c r="H404" s="101">
        <v>0</v>
      </c>
      <c r="I404" s="101">
        <v>0</v>
      </c>
      <c r="J404" s="101">
        <v>0</v>
      </c>
      <c r="K404" s="101">
        <v>0</v>
      </c>
      <c r="L404" s="101">
        <v>0</v>
      </c>
      <c r="M404" s="101">
        <v>0</v>
      </c>
      <c r="N404" s="101">
        <v>0</v>
      </c>
      <c r="O404" s="101">
        <v>0</v>
      </c>
      <c r="P404" s="102"/>
      <c r="Q404" s="101">
        <v>0</v>
      </c>
      <c r="R404" s="101">
        <v>0</v>
      </c>
      <c r="S404" s="101">
        <v>0</v>
      </c>
      <c r="T404" s="101">
        <v>0</v>
      </c>
      <c r="U404" s="101">
        <v>0</v>
      </c>
      <c r="V404" s="101">
        <v>0</v>
      </c>
      <c r="W404" s="101">
        <v>0</v>
      </c>
      <c r="X404" s="101">
        <v>0</v>
      </c>
      <c r="Y404" s="101">
        <v>0</v>
      </c>
      <c r="Z404" s="101">
        <v>0</v>
      </c>
      <c r="AA404" s="101">
        <v>0</v>
      </c>
      <c r="AB404" s="101">
        <v>0</v>
      </c>
      <c r="AC404" s="101">
        <v>0</v>
      </c>
      <c r="AD404" s="102"/>
      <c r="AE404" s="101">
        <v>0</v>
      </c>
      <c r="AF404" s="101">
        <v>0</v>
      </c>
      <c r="AG404" s="101">
        <v>0</v>
      </c>
      <c r="AH404" s="101">
        <v>0</v>
      </c>
      <c r="AI404" s="101">
        <v>0</v>
      </c>
      <c r="AJ404" s="101">
        <v>0</v>
      </c>
      <c r="AK404" s="101">
        <v>0</v>
      </c>
      <c r="AL404" s="101">
        <v>0</v>
      </c>
      <c r="AM404" s="101">
        <v>0</v>
      </c>
      <c r="AN404" s="101">
        <v>0</v>
      </c>
      <c r="AO404" s="101">
        <v>0</v>
      </c>
      <c r="AP404" s="101">
        <v>0</v>
      </c>
      <c r="AQ404" s="101">
        <v>0</v>
      </c>
      <c r="AR404" s="102"/>
      <c r="AS404" s="101">
        <v>0</v>
      </c>
      <c r="AT404" s="101">
        <v>0</v>
      </c>
      <c r="AU404" s="101">
        <v>0</v>
      </c>
      <c r="AV404" s="101">
        <v>0</v>
      </c>
      <c r="AW404" s="101">
        <v>0</v>
      </c>
      <c r="AX404" s="101">
        <v>0</v>
      </c>
      <c r="AY404" s="101">
        <v>0</v>
      </c>
      <c r="AZ404" s="101">
        <v>0</v>
      </c>
      <c r="BA404" s="101">
        <v>0</v>
      </c>
      <c r="BB404" s="101">
        <v>0</v>
      </c>
      <c r="BC404" s="101">
        <v>0</v>
      </c>
      <c r="BD404" s="101">
        <v>0</v>
      </c>
      <c r="BE404" s="101">
        <v>0</v>
      </c>
      <c r="BF404" s="102"/>
      <c r="BG404" s="101">
        <v>0</v>
      </c>
      <c r="BH404" s="101">
        <v>0</v>
      </c>
      <c r="BI404" s="101">
        <v>0</v>
      </c>
      <c r="BJ404" s="101">
        <v>0</v>
      </c>
      <c r="BK404" s="101">
        <v>0</v>
      </c>
      <c r="BL404" s="101">
        <v>0</v>
      </c>
      <c r="BM404" s="101">
        <v>0</v>
      </c>
      <c r="BN404" s="101">
        <v>0</v>
      </c>
      <c r="BO404" s="101">
        <v>0</v>
      </c>
      <c r="BP404" s="101">
        <v>0</v>
      </c>
      <c r="BQ404" s="101">
        <v>0</v>
      </c>
      <c r="BR404" s="101">
        <v>0</v>
      </c>
      <c r="BS404" s="101">
        <v>0</v>
      </c>
      <c r="BT404" s="102"/>
      <c r="BU404" s="101">
        <v>0</v>
      </c>
      <c r="BV404" s="101">
        <v>0</v>
      </c>
      <c r="BW404" s="101">
        <v>0</v>
      </c>
      <c r="BX404" s="101">
        <v>0</v>
      </c>
      <c r="BY404" s="101">
        <v>0</v>
      </c>
      <c r="BZ404" s="101">
        <v>0</v>
      </c>
      <c r="CA404" s="101">
        <v>0</v>
      </c>
      <c r="CB404" s="101">
        <v>0</v>
      </c>
      <c r="CC404" s="101">
        <v>0</v>
      </c>
      <c r="CD404" s="101">
        <v>0</v>
      </c>
      <c r="CE404" s="101">
        <v>0</v>
      </c>
      <c r="CF404" s="101">
        <v>0</v>
      </c>
      <c r="CG404" s="101">
        <v>0</v>
      </c>
      <c r="CH404" s="102"/>
    </row>
    <row r="405" spans="1:86" ht="12" hidden="1" customHeight="1" outlineLevel="1" x14ac:dyDescent="0.3">
      <c r="A405" s="103">
        <v>432.2</v>
      </c>
      <c r="B405" s="6" t="s">
        <v>485</v>
      </c>
      <c r="C405" s="101">
        <v>0</v>
      </c>
      <c r="D405" s="101">
        <v>0</v>
      </c>
      <c r="E405" s="101">
        <v>0</v>
      </c>
      <c r="F405" s="101">
        <v>0</v>
      </c>
      <c r="G405" s="101">
        <v>0</v>
      </c>
      <c r="H405" s="101">
        <v>0</v>
      </c>
      <c r="I405" s="101">
        <v>0</v>
      </c>
      <c r="J405" s="101">
        <v>0</v>
      </c>
      <c r="K405" s="101">
        <v>0</v>
      </c>
      <c r="L405" s="101">
        <v>0</v>
      </c>
      <c r="M405" s="101">
        <v>0</v>
      </c>
      <c r="N405" s="101">
        <v>0</v>
      </c>
      <c r="O405" s="101">
        <v>0</v>
      </c>
      <c r="P405" s="102"/>
      <c r="Q405" s="101">
        <v>0</v>
      </c>
      <c r="R405" s="101">
        <v>0</v>
      </c>
      <c r="S405" s="101">
        <v>0</v>
      </c>
      <c r="T405" s="101">
        <v>0</v>
      </c>
      <c r="U405" s="101">
        <v>0</v>
      </c>
      <c r="V405" s="101">
        <v>0</v>
      </c>
      <c r="W405" s="101">
        <v>0</v>
      </c>
      <c r="X405" s="101">
        <v>0</v>
      </c>
      <c r="Y405" s="101">
        <v>0</v>
      </c>
      <c r="Z405" s="101">
        <v>0</v>
      </c>
      <c r="AA405" s="101">
        <v>0</v>
      </c>
      <c r="AB405" s="101">
        <v>0</v>
      </c>
      <c r="AC405" s="101">
        <v>0</v>
      </c>
      <c r="AD405" s="102"/>
      <c r="AE405" s="101">
        <v>0</v>
      </c>
      <c r="AF405" s="101">
        <v>0</v>
      </c>
      <c r="AG405" s="101">
        <v>0</v>
      </c>
      <c r="AH405" s="101">
        <v>0</v>
      </c>
      <c r="AI405" s="101">
        <v>0</v>
      </c>
      <c r="AJ405" s="101">
        <v>0</v>
      </c>
      <c r="AK405" s="101">
        <v>0</v>
      </c>
      <c r="AL405" s="101">
        <v>0</v>
      </c>
      <c r="AM405" s="101">
        <v>0</v>
      </c>
      <c r="AN405" s="101">
        <v>0</v>
      </c>
      <c r="AO405" s="101">
        <v>0</v>
      </c>
      <c r="AP405" s="101">
        <v>0</v>
      </c>
      <c r="AQ405" s="101">
        <v>0</v>
      </c>
      <c r="AR405" s="102"/>
      <c r="AS405" s="101">
        <v>0</v>
      </c>
      <c r="AT405" s="101">
        <v>0</v>
      </c>
      <c r="AU405" s="101">
        <v>0</v>
      </c>
      <c r="AV405" s="101">
        <v>0</v>
      </c>
      <c r="AW405" s="101">
        <v>0</v>
      </c>
      <c r="AX405" s="101">
        <v>0</v>
      </c>
      <c r="AY405" s="101">
        <v>0</v>
      </c>
      <c r="AZ405" s="101">
        <v>0</v>
      </c>
      <c r="BA405" s="101">
        <v>0</v>
      </c>
      <c r="BB405" s="101">
        <v>0</v>
      </c>
      <c r="BC405" s="101">
        <v>0</v>
      </c>
      <c r="BD405" s="101">
        <v>0</v>
      </c>
      <c r="BE405" s="101">
        <v>0</v>
      </c>
      <c r="BF405" s="102"/>
      <c r="BG405" s="101">
        <v>0</v>
      </c>
      <c r="BH405" s="101">
        <v>0</v>
      </c>
      <c r="BI405" s="101">
        <v>0</v>
      </c>
      <c r="BJ405" s="101">
        <v>0</v>
      </c>
      <c r="BK405" s="101">
        <v>0</v>
      </c>
      <c r="BL405" s="101">
        <v>0</v>
      </c>
      <c r="BM405" s="101">
        <v>0</v>
      </c>
      <c r="BN405" s="101">
        <v>0</v>
      </c>
      <c r="BO405" s="101">
        <v>0</v>
      </c>
      <c r="BP405" s="101">
        <v>0</v>
      </c>
      <c r="BQ405" s="101">
        <v>0</v>
      </c>
      <c r="BR405" s="101">
        <v>0</v>
      </c>
      <c r="BS405" s="101">
        <v>0</v>
      </c>
      <c r="BT405" s="102"/>
      <c r="BU405" s="101">
        <v>0</v>
      </c>
      <c r="BV405" s="101">
        <v>0</v>
      </c>
      <c r="BW405" s="101">
        <v>0</v>
      </c>
      <c r="BX405" s="101">
        <v>0</v>
      </c>
      <c r="BY405" s="101">
        <v>0</v>
      </c>
      <c r="BZ405" s="101">
        <v>0</v>
      </c>
      <c r="CA405" s="101">
        <v>0</v>
      </c>
      <c r="CB405" s="101">
        <v>0</v>
      </c>
      <c r="CC405" s="101">
        <v>0</v>
      </c>
      <c r="CD405" s="101">
        <v>0</v>
      </c>
      <c r="CE405" s="101">
        <v>0</v>
      </c>
      <c r="CF405" s="101">
        <v>0</v>
      </c>
      <c r="CG405" s="101">
        <v>0</v>
      </c>
      <c r="CH405" s="102"/>
    </row>
    <row r="406" spans="1:86" ht="12" hidden="1" customHeight="1" outlineLevel="1" x14ac:dyDescent="0.3">
      <c r="A406" s="103">
        <v>432.3</v>
      </c>
      <c r="B406" s="6" t="s">
        <v>486</v>
      </c>
      <c r="C406" s="101">
        <v>0</v>
      </c>
      <c r="D406" s="101">
        <v>0</v>
      </c>
      <c r="E406" s="101">
        <v>0</v>
      </c>
      <c r="F406" s="101">
        <v>0</v>
      </c>
      <c r="G406" s="101">
        <v>0</v>
      </c>
      <c r="H406" s="101">
        <v>0</v>
      </c>
      <c r="I406" s="101">
        <v>0</v>
      </c>
      <c r="J406" s="101">
        <v>0</v>
      </c>
      <c r="K406" s="101">
        <v>0</v>
      </c>
      <c r="L406" s="101">
        <v>0</v>
      </c>
      <c r="M406" s="101">
        <v>0</v>
      </c>
      <c r="N406" s="101">
        <v>0</v>
      </c>
      <c r="O406" s="101">
        <v>0</v>
      </c>
      <c r="P406" s="102"/>
      <c r="Q406" s="101">
        <v>0</v>
      </c>
      <c r="R406" s="101">
        <v>0</v>
      </c>
      <c r="S406" s="101">
        <v>0</v>
      </c>
      <c r="T406" s="101">
        <v>0</v>
      </c>
      <c r="U406" s="101">
        <v>0</v>
      </c>
      <c r="V406" s="101">
        <v>0</v>
      </c>
      <c r="W406" s="101">
        <v>0</v>
      </c>
      <c r="X406" s="101">
        <v>0</v>
      </c>
      <c r="Y406" s="101">
        <v>0</v>
      </c>
      <c r="Z406" s="101">
        <v>0</v>
      </c>
      <c r="AA406" s="101">
        <v>0</v>
      </c>
      <c r="AB406" s="101">
        <v>0</v>
      </c>
      <c r="AC406" s="101">
        <v>0</v>
      </c>
      <c r="AD406" s="102"/>
      <c r="AE406" s="101">
        <v>0</v>
      </c>
      <c r="AF406" s="101">
        <v>0</v>
      </c>
      <c r="AG406" s="101">
        <v>0</v>
      </c>
      <c r="AH406" s="101">
        <v>0</v>
      </c>
      <c r="AI406" s="101">
        <v>0</v>
      </c>
      <c r="AJ406" s="101">
        <v>0</v>
      </c>
      <c r="AK406" s="101">
        <v>0</v>
      </c>
      <c r="AL406" s="101">
        <v>0</v>
      </c>
      <c r="AM406" s="101">
        <v>0</v>
      </c>
      <c r="AN406" s="101">
        <v>0</v>
      </c>
      <c r="AO406" s="101">
        <v>0</v>
      </c>
      <c r="AP406" s="101">
        <v>0</v>
      </c>
      <c r="AQ406" s="101">
        <v>0</v>
      </c>
      <c r="AR406" s="102"/>
      <c r="AS406" s="101">
        <v>0</v>
      </c>
      <c r="AT406" s="101">
        <v>0</v>
      </c>
      <c r="AU406" s="101">
        <v>0</v>
      </c>
      <c r="AV406" s="101">
        <v>0</v>
      </c>
      <c r="AW406" s="101">
        <v>0</v>
      </c>
      <c r="AX406" s="101">
        <v>0</v>
      </c>
      <c r="AY406" s="101">
        <v>0</v>
      </c>
      <c r="AZ406" s="101">
        <v>0</v>
      </c>
      <c r="BA406" s="101">
        <v>0</v>
      </c>
      <c r="BB406" s="101">
        <v>0</v>
      </c>
      <c r="BC406" s="101">
        <v>0</v>
      </c>
      <c r="BD406" s="101">
        <v>0</v>
      </c>
      <c r="BE406" s="101">
        <v>0</v>
      </c>
      <c r="BF406" s="102"/>
      <c r="BG406" s="101">
        <v>0</v>
      </c>
      <c r="BH406" s="101">
        <v>0</v>
      </c>
      <c r="BI406" s="101">
        <v>0</v>
      </c>
      <c r="BJ406" s="101">
        <v>0</v>
      </c>
      <c r="BK406" s="101">
        <v>0</v>
      </c>
      <c r="BL406" s="101">
        <v>0</v>
      </c>
      <c r="BM406" s="101">
        <v>0</v>
      </c>
      <c r="BN406" s="101">
        <v>0</v>
      </c>
      <c r="BO406" s="101">
        <v>0</v>
      </c>
      <c r="BP406" s="101">
        <v>0</v>
      </c>
      <c r="BQ406" s="101">
        <v>0</v>
      </c>
      <c r="BR406" s="101">
        <v>0</v>
      </c>
      <c r="BS406" s="101">
        <v>0</v>
      </c>
      <c r="BT406" s="102"/>
      <c r="BU406" s="101">
        <v>0</v>
      </c>
      <c r="BV406" s="101">
        <v>0</v>
      </c>
      <c r="BW406" s="101">
        <v>0</v>
      </c>
      <c r="BX406" s="101">
        <v>0</v>
      </c>
      <c r="BY406" s="101">
        <v>0</v>
      </c>
      <c r="BZ406" s="101">
        <v>0</v>
      </c>
      <c r="CA406" s="101">
        <v>0</v>
      </c>
      <c r="CB406" s="101">
        <v>0</v>
      </c>
      <c r="CC406" s="101">
        <v>0</v>
      </c>
      <c r="CD406" s="101">
        <v>0</v>
      </c>
      <c r="CE406" s="101">
        <v>0</v>
      </c>
      <c r="CF406" s="101">
        <v>0</v>
      </c>
      <c r="CG406" s="101">
        <v>0</v>
      </c>
      <c r="CH406" s="102"/>
    </row>
    <row r="407" spans="1:86" ht="12" hidden="1" customHeight="1" outlineLevel="1" x14ac:dyDescent="0.3">
      <c r="A407" s="103">
        <v>432.4</v>
      </c>
      <c r="B407" s="6" t="s">
        <v>487</v>
      </c>
      <c r="C407" s="101">
        <v>0</v>
      </c>
      <c r="D407" s="101">
        <v>0</v>
      </c>
      <c r="E407" s="101">
        <v>0</v>
      </c>
      <c r="F407" s="101">
        <v>0</v>
      </c>
      <c r="G407" s="101">
        <v>0</v>
      </c>
      <c r="H407" s="101">
        <v>0</v>
      </c>
      <c r="I407" s="101">
        <v>0</v>
      </c>
      <c r="J407" s="101">
        <v>0</v>
      </c>
      <c r="K407" s="101">
        <v>0</v>
      </c>
      <c r="L407" s="101">
        <v>0</v>
      </c>
      <c r="M407" s="101">
        <v>0</v>
      </c>
      <c r="N407" s="101">
        <v>0</v>
      </c>
      <c r="O407" s="101">
        <v>0</v>
      </c>
      <c r="P407" s="102"/>
      <c r="Q407" s="101">
        <v>0</v>
      </c>
      <c r="R407" s="101">
        <v>0</v>
      </c>
      <c r="S407" s="101">
        <v>0</v>
      </c>
      <c r="T407" s="101">
        <v>0</v>
      </c>
      <c r="U407" s="101">
        <v>0</v>
      </c>
      <c r="V407" s="101">
        <v>0</v>
      </c>
      <c r="W407" s="101">
        <v>0</v>
      </c>
      <c r="X407" s="101">
        <v>0</v>
      </c>
      <c r="Y407" s="101">
        <v>0</v>
      </c>
      <c r="Z407" s="101">
        <v>0</v>
      </c>
      <c r="AA407" s="101">
        <v>0</v>
      </c>
      <c r="AB407" s="101">
        <v>0</v>
      </c>
      <c r="AC407" s="101">
        <v>0</v>
      </c>
      <c r="AD407" s="102"/>
      <c r="AE407" s="101">
        <v>0</v>
      </c>
      <c r="AF407" s="101">
        <v>0</v>
      </c>
      <c r="AG407" s="101">
        <v>0</v>
      </c>
      <c r="AH407" s="101">
        <v>0</v>
      </c>
      <c r="AI407" s="101">
        <v>0</v>
      </c>
      <c r="AJ407" s="101">
        <v>0</v>
      </c>
      <c r="AK407" s="101">
        <v>0</v>
      </c>
      <c r="AL407" s="101">
        <v>0</v>
      </c>
      <c r="AM407" s="101">
        <v>0</v>
      </c>
      <c r="AN407" s="101">
        <v>0</v>
      </c>
      <c r="AO407" s="101">
        <v>0</v>
      </c>
      <c r="AP407" s="101">
        <v>0</v>
      </c>
      <c r="AQ407" s="101">
        <v>0</v>
      </c>
      <c r="AR407" s="102"/>
      <c r="AS407" s="101">
        <v>0</v>
      </c>
      <c r="AT407" s="101">
        <v>0</v>
      </c>
      <c r="AU407" s="101">
        <v>0</v>
      </c>
      <c r="AV407" s="101">
        <v>0</v>
      </c>
      <c r="AW407" s="101">
        <v>0</v>
      </c>
      <c r="AX407" s="101">
        <v>0</v>
      </c>
      <c r="AY407" s="101">
        <v>0</v>
      </c>
      <c r="AZ407" s="101">
        <v>0</v>
      </c>
      <c r="BA407" s="101">
        <v>0</v>
      </c>
      <c r="BB407" s="101">
        <v>0</v>
      </c>
      <c r="BC407" s="101">
        <v>0</v>
      </c>
      <c r="BD407" s="101">
        <v>0</v>
      </c>
      <c r="BE407" s="101">
        <v>0</v>
      </c>
      <c r="BF407" s="102"/>
      <c r="BG407" s="101">
        <v>0</v>
      </c>
      <c r="BH407" s="101">
        <v>0</v>
      </c>
      <c r="BI407" s="101">
        <v>0</v>
      </c>
      <c r="BJ407" s="101">
        <v>0</v>
      </c>
      <c r="BK407" s="101">
        <v>0</v>
      </c>
      <c r="BL407" s="101">
        <v>0</v>
      </c>
      <c r="BM407" s="101">
        <v>0</v>
      </c>
      <c r="BN407" s="101">
        <v>0</v>
      </c>
      <c r="BO407" s="101">
        <v>0</v>
      </c>
      <c r="BP407" s="101">
        <v>0</v>
      </c>
      <c r="BQ407" s="101">
        <v>0</v>
      </c>
      <c r="BR407" s="101">
        <v>0</v>
      </c>
      <c r="BS407" s="101">
        <v>0</v>
      </c>
      <c r="BT407" s="102"/>
      <c r="BU407" s="101">
        <v>0</v>
      </c>
      <c r="BV407" s="101">
        <v>0</v>
      </c>
      <c r="BW407" s="101">
        <v>0</v>
      </c>
      <c r="BX407" s="101">
        <v>0</v>
      </c>
      <c r="BY407" s="101">
        <v>0</v>
      </c>
      <c r="BZ407" s="101">
        <v>0</v>
      </c>
      <c r="CA407" s="101">
        <v>0</v>
      </c>
      <c r="CB407" s="101">
        <v>0</v>
      </c>
      <c r="CC407" s="101">
        <v>0</v>
      </c>
      <c r="CD407" s="101">
        <v>0</v>
      </c>
      <c r="CE407" s="101">
        <v>0</v>
      </c>
      <c r="CF407" s="101">
        <v>0</v>
      </c>
      <c r="CG407" s="101">
        <v>0</v>
      </c>
      <c r="CH407" s="102"/>
    </row>
    <row r="408" spans="1:86" ht="12" hidden="1" customHeight="1" outlineLevel="1" x14ac:dyDescent="0.3">
      <c r="A408" s="103">
        <v>432.5</v>
      </c>
      <c r="B408" s="6" t="s">
        <v>488</v>
      </c>
      <c r="C408" s="101">
        <v>0</v>
      </c>
      <c r="D408" s="101">
        <v>0</v>
      </c>
      <c r="E408" s="101">
        <v>0</v>
      </c>
      <c r="F408" s="101">
        <v>0</v>
      </c>
      <c r="G408" s="101">
        <v>0</v>
      </c>
      <c r="H408" s="101">
        <v>0</v>
      </c>
      <c r="I408" s="101">
        <v>0</v>
      </c>
      <c r="J408" s="101">
        <v>0</v>
      </c>
      <c r="K408" s="101">
        <v>0</v>
      </c>
      <c r="L408" s="101">
        <v>0</v>
      </c>
      <c r="M408" s="101">
        <v>0</v>
      </c>
      <c r="N408" s="101">
        <v>0</v>
      </c>
      <c r="O408" s="101">
        <v>0</v>
      </c>
      <c r="P408" s="102"/>
      <c r="Q408" s="101">
        <v>0</v>
      </c>
      <c r="R408" s="101">
        <v>0</v>
      </c>
      <c r="S408" s="101">
        <v>0</v>
      </c>
      <c r="T408" s="101">
        <v>0</v>
      </c>
      <c r="U408" s="101">
        <v>0</v>
      </c>
      <c r="V408" s="101">
        <v>0</v>
      </c>
      <c r="W408" s="101">
        <v>0</v>
      </c>
      <c r="X408" s="101">
        <v>0</v>
      </c>
      <c r="Y408" s="101">
        <v>0</v>
      </c>
      <c r="Z408" s="101">
        <v>0</v>
      </c>
      <c r="AA408" s="101">
        <v>0</v>
      </c>
      <c r="AB408" s="101">
        <v>0</v>
      </c>
      <c r="AC408" s="101">
        <v>0</v>
      </c>
      <c r="AD408" s="102"/>
      <c r="AE408" s="101">
        <v>0</v>
      </c>
      <c r="AF408" s="101">
        <v>0</v>
      </c>
      <c r="AG408" s="101">
        <v>0</v>
      </c>
      <c r="AH408" s="101">
        <v>0</v>
      </c>
      <c r="AI408" s="101">
        <v>0</v>
      </c>
      <c r="AJ408" s="101">
        <v>0</v>
      </c>
      <c r="AK408" s="101">
        <v>0</v>
      </c>
      <c r="AL408" s="101">
        <v>0</v>
      </c>
      <c r="AM408" s="101">
        <v>0</v>
      </c>
      <c r="AN408" s="101">
        <v>0</v>
      </c>
      <c r="AO408" s="101">
        <v>0</v>
      </c>
      <c r="AP408" s="101">
        <v>0</v>
      </c>
      <c r="AQ408" s="101">
        <v>0</v>
      </c>
      <c r="AR408" s="102"/>
      <c r="AS408" s="101">
        <v>0</v>
      </c>
      <c r="AT408" s="101">
        <v>0</v>
      </c>
      <c r="AU408" s="101">
        <v>0</v>
      </c>
      <c r="AV408" s="101">
        <v>0</v>
      </c>
      <c r="AW408" s="101">
        <v>0</v>
      </c>
      <c r="AX408" s="101">
        <v>0</v>
      </c>
      <c r="AY408" s="101">
        <v>0</v>
      </c>
      <c r="AZ408" s="101">
        <v>0</v>
      </c>
      <c r="BA408" s="101">
        <v>0</v>
      </c>
      <c r="BB408" s="101">
        <v>0</v>
      </c>
      <c r="BC408" s="101">
        <v>0</v>
      </c>
      <c r="BD408" s="101">
        <v>0</v>
      </c>
      <c r="BE408" s="101">
        <v>0</v>
      </c>
      <c r="BF408" s="102"/>
      <c r="BG408" s="101">
        <v>0</v>
      </c>
      <c r="BH408" s="101">
        <v>0</v>
      </c>
      <c r="BI408" s="101">
        <v>0</v>
      </c>
      <c r="BJ408" s="101">
        <v>0</v>
      </c>
      <c r="BK408" s="101">
        <v>0</v>
      </c>
      <c r="BL408" s="101">
        <v>0</v>
      </c>
      <c r="BM408" s="101">
        <v>0</v>
      </c>
      <c r="BN408" s="101">
        <v>0</v>
      </c>
      <c r="BO408" s="101">
        <v>0</v>
      </c>
      <c r="BP408" s="101">
        <v>0</v>
      </c>
      <c r="BQ408" s="101">
        <v>0</v>
      </c>
      <c r="BR408" s="101">
        <v>0</v>
      </c>
      <c r="BS408" s="101">
        <v>0</v>
      </c>
      <c r="BT408" s="102"/>
      <c r="BU408" s="101">
        <v>0</v>
      </c>
      <c r="BV408" s="101">
        <v>0</v>
      </c>
      <c r="BW408" s="101">
        <v>0</v>
      </c>
      <c r="BX408" s="101">
        <v>0</v>
      </c>
      <c r="BY408" s="101">
        <v>0</v>
      </c>
      <c r="BZ408" s="101">
        <v>0</v>
      </c>
      <c r="CA408" s="101">
        <v>0</v>
      </c>
      <c r="CB408" s="101">
        <v>0</v>
      </c>
      <c r="CC408" s="101">
        <v>0</v>
      </c>
      <c r="CD408" s="101">
        <v>0</v>
      </c>
      <c r="CE408" s="101">
        <v>0</v>
      </c>
      <c r="CF408" s="101">
        <v>0</v>
      </c>
      <c r="CG408" s="101">
        <v>0</v>
      </c>
      <c r="CH408" s="102"/>
    </row>
    <row r="409" spans="1:86" ht="12" hidden="1" customHeight="1" outlineLevel="1" x14ac:dyDescent="0.3">
      <c r="A409" s="103">
        <v>434</v>
      </c>
      <c r="B409" s="6" t="s">
        <v>489</v>
      </c>
      <c r="C409" s="101">
        <v>0</v>
      </c>
      <c r="D409" s="101">
        <v>0</v>
      </c>
      <c r="E409" s="101">
        <v>0</v>
      </c>
      <c r="F409" s="101">
        <v>0</v>
      </c>
      <c r="G409" s="101">
        <v>0</v>
      </c>
      <c r="H409" s="101">
        <v>0</v>
      </c>
      <c r="I409" s="101">
        <v>0</v>
      </c>
      <c r="J409" s="101">
        <v>0</v>
      </c>
      <c r="K409" s="101">
        <v>0</v>
      </c>
      <c r="L409" s="101">
        <v>0</v>
      </c>
      <c r="M409" s="101">
        <v>0</v>
      </c>
      <c r="N409" s="101">
        <v>0</v>
      </c>
      <c r="O409" s="101">
        <v>0</v>
      </c>
      <c r="P409" s="102"/>
      <c r="Q409" s="101">
        <v>0</v>
      </c>
      <c r="R409" s="101">
        <v>0</v>
      </c>
      <c r="S409" s="101">
        <v>0</v>
      </c>
      <c r="T409" s="101">
        <v>0</v>
      </c>
      <c r="U409" s="101">
        <v>0</v>
      </c>
      <c r="V409" s="101">
        <v>0</v>
      </c>
      <c r="W409" s="101">
        <v>0</v>
      </c>
      <c r="X409" s="101">
        <v>0</v>
      </c>
      <c r="Y409" s="101">
        <v>0</v>
      </c>
      <c r="Z409" s="101">
        <v>0</v>
      </c>
      <c r="AA409" s="101">
        <v>0</v>
      </c>
      <c r="AB409" s="101">
        <v>0</v>
      </c>
      <c r="AC409" s="101">
        <v>0</v>
      </c>
      <c r="AD409" s="102"/>
      <c r="AE409" s="101">
        <v>0</v>
      </c>
      <c r="AF409" s="101">
        <v>0</v>
      </c>
      <c r="AG409" s="101">
        <v>0</v>
      </c>
      <c r="AH409" s="101">
        <v>0</v>
      </c>
      <c r="AI409" s="101">
        <v>0</v>
      </c>
      <c r="AJ409" s="101">
        <v>0</v>
      </c>
      <c r="AK409" s="101">
        <v>0</v>
      </c>
      <c r="AL409" s="101">
        <v>0</v>
      </c>
      <c r="AM409" s="101">
        <v>0</v>
      </c>
      <c r="AN409" s="101">
        <v>0</v>
      </c>
      <c r="AO409" s="101">
        <v>0</v>
      </c>
      <c r="AP409" s="101">
        <v>0</v>
      </c>
      <c r="AQ409" s="101">
        <v>0</v>
      </c>
      <c r="AR409" s="102"/>
      <c r="AS409" s="101">
        <v>0</v>
      </c>
      <c r="AT409" s="101">
        <v>0</v>
      </c>
      <c r="AU409" s="101">
        <v>0</v>
      </c>
      <c r="AV409" s="101">
        <v>0</v>
      </c>
      <c r="AW409" s="101">
        <v>0</v>
      </c>
      <c r="AX409" s="101">
        <v>0</v>
      </c>
      <c r="AY409" s="101">
        <v>0</v>
      </c>
      <c r="AZ409" s="101">
        <v>0</v>
      </c>
      <c r="BA409" s="101">
        <v>0</v>
      </c>
      <c r="BB409" s="101">
        <v>0</v>
      </c>
      <c r="BC409" s="101">
        <v>0</v>
      </c>
      <c r="BD409" s="101">
        <v>0</v>
      </c>
      <c r="BE409" s="101">
        <v>0</v>
      </c>
      <c r="BF409" s="102"/>
      <c r="BG409" s="101">
        <v>0</v>
      </c>
      <c r="BH409" s="101">
        <v>0</v>
      </c>
      <c r="BI409" s="101">
        <v>0</v>
      </c>
      <c r="BJ409" s="101">
        <v>0</v>
      </c>
      <c r="BK409" s="101">
        <v>0</v>
      </c>
      <c r="BL409" s="101">
        <v>0</v>
      </c>
      <c r="BM409" s="101">
        <v>0</v>
      </c>
      <c r="BN409" s="101">
        <v>0</v>
      </c>
      <c r="BO409" s="101">
        <v>0</v>
      </c>
      <c r="BP409" s="101">
        <v>0</v>
      </c>
      <c r="BQ409" s="101">
        <v>0</v>
      </c>
      <c r="BR409" s="101">
        <v>0</v>
      </c>
      <c r="BS409" s="101">
        <v>0</v>
      </c>
      <c r="BT409" s="102"/>
      <c r="BU409" s="101">
        <v>0</v>
      </c>
      <c r="BV409" s="101">
        <v>0</v>
      </c>
      <c r="BW409" s="101">
        <v>0</v>
      </c>
      <c r="BX409" s="101">
        <v>0</v>
      </c>
      <c r="BY409" s="101">
        <v>0</v>
      </c>
      <c r="BZ409" s="101">
        <v>0</v>
      </c>
      <c r="CA409" s="101">
        <v>0</v>
      </c>
      <c r="CB409" s="101">
        <v>0</v>
      </c>
      <c r="CC409" s="101">
        <v>0</v>
      </c>
      <c r="CD409" s="101">
        <v>0</v>
      </c>
      <c r="CE409" s="101">
        <v>0</v>
      </c>
      <c r="CF409" s="101">
        <v>0</v>
      </c>
      <c r="CG409" s="101">
        <v>0</v>
      </c>
      <c r="CH409" s="102"/>
    </row>
    <row r="410" spans="1:86" ht="12" hidden="1" customHeight="1" outlineLevel="1" x14ac:dyDescent="0.3">
      <c r="A410" s="103">
        <v>435</v>
      </c>
      <c r="B410" s="6" t="s">
        <v>490</v>
      </c>
      <c r="C410" s="101">
        <v>4195.1400000000003</v>
      </c>
      <c r="D410" s="101">
        <v>3616.3899999999799</v>
      </c>
      <c r="E410" s="101">
        <v>3002.1499999999901</v>
      </c>
      <c r="F410" s="101">
        <v>392.450000000003</v>
      </c>
      <c r="G410" s="101">
        <v>4186.2699999999804</v>
      </c>
      <c r="H410" s="101">
        <v>1359.29</v>
      </c>
      <c r="I410" s="101">
        <v>448.83</v>
      </c>
      <c r="J410" s="101">
        <v>530.15</v>
      </c>
      <c r="K410" s="101">
        <v>2145.31</v>
      </c>
      <c r="L410" s="101">
        <v>133.77000000000001</v>
      </c>
      <c r="M410" s="101">
        <v>52.93</v>
      </c>
      <c r="N410" s="101">
        <v>3937.3200000000402</v>
      </c>
      <c r="O410" s="101">
        <v>24000</v>
      </c>
      <c r="P410" s="102"/>
      <c r="Q410" s="101">
        <v>2000</v>
      </c>
      <c r="R410" s="101">
        <v>2000</v>
      </c>
      <c r="S410" s="101">
        <v>2000</v>
      </c>
      <c r="T410" s="101">
        <v>2000</v>
      </c>
      <c r="U410" s="101">
        <v>2000</v>
      </c>
      <c r="V410" s="101">
        <v>2000</v>
      </c>
      <c r="W410" s="101">
        <v>2000</v>
      </c>
      <c r="X410" s="101">
        <v>2000</v>
      </c>
      <c r="Y410" s="101">
        <v>2000</v>
      </c>
      <c r="Z410" s="101">
        <v>2000</v>
      </c>
      <c r="AA410" s="101">
        <v>2000</v>
      </c>
      <c r="AB410" s="101">
        <v>2000</v>
      </c>
      <c r="AC410" s="101">
        <v>24000</v>
      </c>
      <c r="AD410" s="102"/>
      <c r="AE410" s="101">
        <v>2000</v>
      </c>
      <c r="AF410" s="101">
        <v>2000</v>
      </c>
      <c r="AG410" s="101">
        <v>2000</v>
      </c>
      <c r="AH410" s="101">
        <v>2000</v>
      </c>
      <c r="AI410" s="101">
        <v>2000</v>
      </c>
      <c r="AJ410" s="101">
        <v>2000</v>
      </c>
      <c r="AK410" s="101">
        <v>2000</v>
      </c>
      <c r="AL410" s="101">
        <v>2000</v>
      </c>
      <c r="AM410" s="101">
        <v>2000</v>
      </c>
      <c r="AN410" s="101">
        <v>2000</v>
      </c>
      <c r="AO410" s="101">
        <v>2000</v>
      </c>
      <c r="AP410" s="101">
        <v>2000</v>
      </c>
      <c r="AQ410" s="101">
        <v>24000</v>
      </c>
      <c r="AR410" s="102"/>
      <c r="AS410" s="101">
        <v>2000</v>
      </c>
      <c r="AT410" s="101">
        <v>2000</v>
      </c>
      <c r="AU410" s="101">
        <v>2000</v>
      </c>
      <c r="AV410" s="101">
        <v>2000</v>
      </c>
      <c r="AW410" s="101">
        <v>2000</v>
      </c>
      <c r="AX410" s="101">
        <v>2000</v>
      </c>
      <c r="AY410" s="101">
        <v>2000</v>
      </c>
      <c r="AZ410" s="101">
        <v>2000</v>
      </c>
      <c r="BA410" s="101">
        <v>2000</v>
      </c>
      <c r="BB410" s="101">
        <v>2000</v>
      </c>
      <c r="BC410" s="101">
        <v>2000</v>
      </c>
      <c r="BD410" s="101">
        <v>2000</v>
      </c>
      <c r="BE410" s="101">
        <v>24000</v>
      </c>
      <c r="BF410" s="102"/>
      <c r="BG410" s="101">
        <v>2000</v>
      </c>
      <c r="BH410" s="101">
        <v>2000</v>
      </c>
      <c r="BI410" s="101">
        <v>2000</v>
      </c>
      <c r="BJ410" s="101">
        <v>2000</v>
      </c>
      <c r="BK410" s="101">
        <v>2000</v>
      </c>
      <c r="BL410" s="101">
        <v>2000</v>
      </c>
      <c r="BM410" s="101">
        <v>2000</v>
      </c>
      <c r="BN410" s="101">
        <v>2000</v>
      </c>
      <c r="BO410" s="101">
        <v>2000</v>
      </c>
      <c r="BP410" s="101">
        <v>2000</v>
      </c>
      <c r="BQ410" s="101">
        <v>2000</v>
      </c>
      <c r="BR410" s="101">
        <v>2000</v>
      </c>
      <c r="BS410" s="101">
        <v>24000</v>
      </c>
      <c r="BT410" s="102"/>
      <c r="BU410" s="101">
        <v>2000</v>
      </c>
      <c r="BV410" s="101">
        <v>2000</v>
      </c>
      <c r="BW410" s="101">
        <v>2000</v>
      </c>
      <c r="BX410" s="101">
        <v>2000</v>
      </c>
      <c r="BY410" s="101">
        <v>2000</v>
      </c>
      <c r="BZ410" s="101">
        <v>2000</v>
      </c>
      <c r="CA410" s="101">
        <v>2000</v>
      </c>
      <c r="CB410" s="101">
        <v>2000</v>
      </c>
      <c r="CC410" s="101">
        <v>2000</v>
      </c>
      <c r="CD410" s="101">
        <v>2000</v>
      </c>
      <c r="CE410" s="101">
        <v>2000</v>
      </c>
      <c r="CF410" s="101">
        <v>2000</v>
      </c>
      <c r="CG410" s="101">
        <v>24000</v>
      </c>
      <c r="CH410" s="102"/>
    </row>
    <row r="411" spans="1:86" ht="12" hidden="1" customHeight="1" outlineLevel="1" x14ac:dyDescent="0.3">
      <c r="A411" s="103">
        <v>437</v>
      </c>
      <c r="B411" s="6" t="s">
        <v>492</v>
      </c>
      <c r="C411" s="101">
        <v>0</v>
      </c>
      <c r="D411" s="101">
        <v>0</v>
      </c>
      <c r="E411" s="101">
        <v>0</v>
      </c>
      <c r="F411" s="101">
        <v>0</v>
      </c>
      <c r="G411" s="101">
        <v>0</v>
      </c>
      <c r="H411" s="101">
        <v>0</v>
      </c>
      <c r="I411" s="101">
        <v>0</v>
      </c>
      <c r="J411" s="101">
        <v>0</v>
      </c>
      <c r="K411" s="101">
        <v>0</v>
      </c>
      <c r="L411" s="101">
        <v>0</v>
      </c>
      <c r="M411" s="101">
        <v>0</v>
      </c>
      <c r="N411" s="101">
        <v>0</v>
      </c>
      <c r="O411" s="101">
        <v>0</v>
      </c>
      <c r="P411" s="102"/>
      <c r="Q411" s="101">
        <v>0</v>
      </c>
      <c r="R411" s="101">
        <v>0</v>
      </c>
      <c r="S411" s="101">
        <v>0</v>
      </c>
      <c r="T411" s="101">
        <v>0</v>
      </c>
      <c r="U411" s="101">
        <v>0</v>
      </c>
      <c r="V411" s="101">
        <v>0</v>
      </c>
      <c r="W411" s="101">
        <v>0</v>
      </c>
      <c r="X411" s="101">
        <v>0</v>
      </c>
      <c r="Y411" s="101">
        <v>0</v>
      </c>
      <c r="Z411" s="101">
        <v>0</v>
      </c>
      <c r="AA411" s="101">
        <v>0</v>
      </c>
      <c r="AB411" s="101">
        <v>0</v>
      </c>
      <c r="AC411" s="101">
        <v>0</v>
      </c>
      <c r="AD411" s="102"/>
      <c r="AE411" s="101">
        <v>0</v>
      </c>
      <c r="AF411" s="101">
        <v>0</v>
      </c>
      <c r="AG411" s="101">
        <v>0</v>
      </c>
      <c r="AH411" s="101">
        <v>0</v>
      </c>
      <c r="AI411" s="101">
        <v>0</v>
      </c>
      <c r="AJ411" s="101">
        <v>0</v>
      </c>
      <c r="AK411" s="101">
        <v>0</v>
      </c>
      <c r="AL411" s="101">
        <v>0</v>
      </c>
      <c r="AM411" s="101">
        <v>0</v>
      </c>
      <c r="AN411" s="101">
        <v>0</v>
      </c>
      <c r="AO411" s="101">
        <v>0</v>
      </c>
      <c r="AP411" s="101">
        <v>0</v>
      </c>
      <c r="AQ411" s="101">
        <v>0</v>
      </c>
      <c r="AR411" s="102"/>
      <c r="AS411" s="101">
        <v>0</v>
      </c>
      <c r="AT411" s="101">
        <v>0</v>
      </c>
      <c r="AU411" s="101">
        <v>0</v>
      </c>
      <c r="AV411" s="101">
        <v>0</v>
      </c>
      <c r="AW411" s="101">
        <v>0</v>
      </c>
      <c r="AX411" s="101">
        <v>0</v>
      </c>
      <c r="AY411" s="101">
        <v>0</v>
      </c>
      <c r="AZ411" s="101">
        <v>0</v>
      </c>
      <c r="BA411" s="101">
        <v>0</v>
      </c>
      <c r="BB411" s="101">
        <v>0</v>
      </c>
      <c r="BC411" s="101">
        <v>0</v>
      </c>
      <c r="BD411" s="101">
        <v>0</v>
      </c>
      <c r="BE411" s="101">
        <v>0</v>
      </c>
      <c r="BF411" s="102"/>
      <c r="BG411" s="101">
        <v>0</v>
      </c>
      <c r="BH411" s="101">
        <v>0</v>
      </c>
      <c r="BI411" s="101">
        <v>0</v>
      </c>
      <c r="BJ411" s="101">
        <v>0</v>
      </c>
      <c r="BK411" s="101">
        <v>0</v>
      </c>
      <c r="BL411" s="101">
        <v>0</v>
      </c>
      <c r="BM411" s="101">
        <v>0</v>
      </c>
      <c r="BN411" s="101">
        <v>0</v>
      </c>
      <c r="BO411" s="101">
        <v>0</v>
      </c>
      <c r="BP411" s="101">
        <v>0</v>
      </c>
      <c r="BQ411" s="101">
        <v>0</v>
      </c>
      <c r="BR411" s="101">
        <v>0</v>
      </c>
      <c r="BS411" s="101">
        <v>0</v>
      </c>
      <c r="BT411" s="102"/>
      <c r="BU411" s="101">
        <v>0</v>
      </c>
      <c r="BV411" s="101">
        <v>0</v>
      </c>
      <c r="BW411" s="101">
        <v>0</v>
      </c>
      <c r="BX411" s="101">
        <v>0</v>
      </c>
      <c r="BY411" s="101">
        <v>0</v>
      </c>
      <c r="BZ411" s="101">
        <v>0</v>
      </c>
      <c r="CA411" s="101">
        <v>0</v>
      </c>
      <c r="CB411" s="101">
        <v>0</v>
      </c>
      <c r="CC411" s="101">
        <v>0</v>
      </c>
      <c r="CD411" s="101">
        <v>0</v>
      </c>
      <c r="CE411" s="101">
        <v>0</v>
      </c>
      <c r="CF411" s="101">
        <v>0</v>
      </c>
      <c r="CG411" s="101">
        <v>0</v>
      </c>
      <c r="CH411" s="102"/>
    </row>
    <row r="412" spans="1:86" ht="12" hidden="1" customHeight="1" outlineLevel="1" x14ac:dyDescent="0.3">
      <c r="A412" s="103">
        <v>448</v>
      </c>
      <c r="B412" s="6" t="s">
        <v>493</v>
      </c>
      <c r="C412" s="101">
        <v>0</v>
      </c>
      <c r="D412" s="101">
        <v>0</v>
      </c>
      <c r="E412" s="101">
        <v>0</v>
      </c>
      <c r="F412" s="101">
        <v>0</v>
      </c>
      <c r="G412" s="101">
        <v>0</v>
      </c>
      <c r="H412" s="101">
        <v>0</v>
      </c>
      <c r="I412" s="101">
        <v>0</v>
      </c>
      <c r="J412" s="101">
        <v>0</v>
      </c>
      <c r="K412" s="101">
        <v>0</v>
      </c>
      <c r="L412" s="101">
        <v>0</v>
      </c>
      <c r="M412" s="101">
        <v>0</v>
      </c>
      <c r="N412" s="101">
        <v>0</v>
      </c>
      <c r="O412" s="101">
        <v>0</v>
      </c>
      <c r="P412" s="102"/>
      <c r="Q412" s="101">
        <v>0</v>
      </c>
      <c r="R412" s="101">
        <v>0</v>
      </c>
      <c r="S412" s="101">
        <v>0</v>
      </c>
      <c r="T412" s="101">
        <v>0</v>
      </c>
      <c r="U412" s="101">
        <v>0</v>
      </c>
      <c r="V412" s="101">
        <v>0</v>
      </c>
      <c r="W412" s="101">
        <v>0</v>
      </c>
      <c r="X412" s="101">
        <v>0</v>
      </c>
      <c r="Y412" s="101">
        <v>0</v>
      </c>
      <c r="Z412" s="101">
        <v>0</v>
      </c>
      <c r="AA412" s="101">
        <v>0</v>
      </c>
      <c r="AB412" s="101">
        <v>0</v>
      </c>
      <c r="AC412" s="101">
        <v>0</v>
      </c>
      <c r="AD412" s="102"/>
      <c r="AE412" s="101">
        <v>0</v>
      </c>
      <c r="AF412" s="101">
        <v>0</v>
      </c>
      <c r="AG412" s="101">
        <v>0</v>
      </c>
      <c r="AH412" s="101">
        <v>0</v>
      </c>
      <c r="AI412" s="101">
        <v>0</v>
      </c>
      <c r="AJ412" s="101">
        <v>0</v>
      </c>
      <c r="AK412" s="101">
        <v>0</v>
      </c>
      <c r="AL412" s="101">
        <v>0</v>
      </c>
      <c r="AM412" s="101">
        <v>0</v>
      </c>
      <c r="AN412" s="101">
        <v>0</v>
      </c>
      <c r="AO412" s="101">
        <v>0</v>
      </c>
      <c r="AP412" s="101">
        <v>0</v>
      </c>
      <c r="AQ412" s="101">
        <v>0</v>
      </c>
      <c r="AR412" s="102"/>
      <c r="AS412" s="101">
        <v>0</v>
      </c>
      <c r="AT412" s="101">
        <v>0</v>
      </c>
      <c r="AU412" s="101">
        <v>0</v>
      </c>
      <c r="AV412" s="101">
        <v>0</v>
      </c>
      <c r="AW412" s="101">
        <v>0</v>
      </c>
      <c r="AX412" s="101">
        <v>0</v>
      </c>
      <c r="AY412" s="101">
        <v>0</v>
      </c>
      <c r="AZ412" s="101">
        <v>0</v>
      </c>
      <c r="BA412" s="101">
        <v>0</v>
      </c>
      <c r="BB412" s="101">
        <v>0</v>
      </c>
      <c r="BC412" s="101">
        <v>0</v>
      </c>
      <c r="BD412" s="101">
        <v>0</v>
      </c>
      <c r="BE412" s="101">
        <v>0</v>
      </c>
      <c r="BF412" s="102"/>
      <c r="BG412" s="101">
        <v>0</v>
      </c>
      <c r="BH412" s="101">
        <v>0</v>
      </c>
      <c r="BI412" s="101">
        <v>0</v>
      </c>
      <c r="BJ412" s="101">
        <v>0</v>
      </c>
      <c r="BK412" s="101">
        <v>0</v>
      </c>
      <c r="BL412" s="101">
        <v>0</v>
      </c>
      <c r="BM412" s="101">
        <v>0</v>
      </c>
      <c r="BN412" s="101">
        <v>0</v>
      </c>
      <c r="BO412" s="101">
        <v>0</v>
      </c>
      <c r="BP412" s="101">
        <v>0</v>
      </c>
      <c r="BQ412" s="101">
        <v>0</v>
      </c>
      <c r="BR412" s="101">
        <v>0</v>
      </c>
      <c r="BS412" s="101">
        <v>0</v>
      </c>
      <c r="BT412" s="102"/>
      <c r="BU412" s="101">
        <v>0</v>
      </c>
      <c r="BV412" s="101">
        <v>0</v>
      </c>
      <c r="BW412" s="101">
        <v>0</v>
      </c>
      <c r="BX412" s="101">
        <v>0</v>
      </c>
      <c r="BY412" s="101">
        <v>0</v>
      </c>
      <c r="BZ412" s="101">
        <v>0</v>
      </c>
      <c r="CA412" s="101">
        <v>0</v>
      </c>
      <c r="CB412" s="101">
        <v>0</v>
      </c>
      <c r="CC412" s="101">
        <v>0</v>
      </c>
      <c r="CD412" s="101">
        <v>0</v>
      </c>
      <c r="CE412" s="101">
        <v>0</v>
      </c>
      <c r="CF412" s="101">
        <v>0</v>
      </c>
      <c r="CG412" s="101">
        <v>0</v>
      </c>
      <c r="CH412" s="102"/>
    </row>
    <row r="413" spans="1:86" ht="12" hidden="1" customHeight="1" outlineLevel="1" x14ac:dyDescent="0.3">
      <c r="A413" s="103">
        <v>449</v>
      </c>
      <c r="B413" s="6" t="s">
        <v>494</v>
      </c>
      <c r="C413" s="101">
        <v>1078.56</v>
      </c>
      <c r="D413" s="101">
        <v>105.92</v>
      </c>
      <c r="E413" s="101">
        <v>1299.3499999999999</v>
      </c>
      <c r="F413" s="101">
        <v>19981.249999999902</v>
      </c>
      <c r="G413" s="101">
        <v>365.56</v>
      </c>
      <c r="H413" s="101">
        <v>1631.54</v>
      </c>
      <c r="I413" s="101">
        <v>27356.1</v>
      </c>
      <c r="J413" s="101">
        <v>2909.97999999996</v>
      </c>
      <c r="K413" s="101">
        <v>30466.719999999899</v>
      </c>
      <c r="L413" s="101">
        <v>3864.78999999997</v>
      </c>
      <c r="M413" s="101">
        <v>7980.72</v>
      </c>
      <c r="N413" s="101">
        <v>4.9203663365915397E-10</v>
      </c>
      <c r="O413" s="101">
        <v>97040.490000000194</v>
      </c>
      <c r="P413" s="102"/>
      <c r="Q413" s="101">
        <v>2916.6666666666702</v>
      </c>
      <c r="R413" s="101">
        <v>2916.6666666666702</v>
      </c>
      <c r="S413" s="101">
        <v>2916.6666666666702</v>
      </c>
      <c r="T413" s="101">
        <v>2916.6666666666702</v>
      </c>
      <c r="U413" s="101">
        <v>2916.6666666666702</v>
      </c>
      <c r="V413" s="101">
        <v>2916.6666666666702</v>
      </c>
      <c r="W413" s="101">
        <v>2916.6666666666702</v>
      </c>
      <c r="X413" s="101">
        <v>2916.6666666666702</v>
      </c>
      <c r="Y413" s="101">
        <v>2916.6666666666702</v>
      </c>
      <c r="Z413" s="101">
        <v>2916.6666666666702</v>
      </c>
      <c r="AA413" s="101">
        <v>2916.6666666666702</v>
      </c>
      <c r="AB413" s="101">
        <v>2916.6666666666702</v>
      </c>
      <c r="AC413" s="101">
        <v>35000</v>
      </c>
      <c r="AD413" s="102"/>
      <c r="AE413" s="101">
        <v>2916.6666666666702</v>
      </c>
      <c r="AF413" s="101">
        <v>2916.6666666666702</v>
      </c>
      <c r="AG413" s="101">
        <v>2916.6666666666702</v>
      </c>
      <c r="AH413" s="101">
        <v>2916.6666666666702</v>
      </c>
      <c r="AI413" s="101">
        <v>2916.6666666666702</v>
      </c>
      <c r="AJ413" s="101">
        <v>2916.6666666666702</v>
      </c>
      <c r="AK413" s="101">
        <v>2916.6666666666702</v>
      </c>
      <c r="AL413" s="101">
        <v>2916.6666666666702</v>
      </c>
      <c r="AM413" s="101">
        <v>2916.6666666666702</v>
      </c>
      <c r="AN413" s="101">
        <v>2916.6666666666702</v>
      </c>
      <c r="AO413" s="101">
        <v>2916.6666666666702</v>
      </c>
      <c r="AP413" s="101">
        <v>2916.6666666666702</v>
      </c>
      <c r="AQ413" s="101">
        <v>35000</v>
      </c>
      <c r="AR413" s="102"/>
      <c r="AS413" s="101">
        <v>2916.6666666666702</v>
      </c>
      <c r="AT413" s="101">
        <v>2916.6666666666702</v>
      </c>
      <c r="AU413" s="101">
        <v>2916.6666666666702</v>
      </c>
      <c r="AV413" s="101">
        <v>2916.6666666666702</v>
      </c>
      <c r="AW413" s="101">
        <v>2916.6666666666702</v>
      </c>
      <c r="AX413" s="101">
        <v>2916.6666666666702</v>
      </c>
      <c r="AY413" s="101">
        <v>2916.6666666666702</v>
      </c>
      <c r="AZ413" s="101">
        <v>2916.6666666666702</v>
      </c>
      <c r="BA413" s="101">
        <v>2916.6666666666702</v>
      </c>
      <c r="BB413" s="101">
        <v>2916.6666666666702</v>
      </c>
      <c r="BC413" s="101">
        <v>2916.6666666666702</v>
      </c>
      <c r="BD413" s="101">
        <v>2916.6666666666702</v>
      </c>
      <c r="BE413" s="101">
        <v>35000</v>
      </c>
      <c r="BF413" s="102"/>
      <c r="BG413" s="101">
        <v>2916.6666666666702</v>
      </c>
      <c r="BH413" s="101">
        <v>2916.6666666666702</v>
      </c>
      <c r="BI413" s="101">
        <v>2916.6666666666702</v>
      </c>
      <c r="BJ413" s="101">
        <v>2916.6666666666702</v>
      </c>
      <c r="BK413" s="101">
        <v>2916.6666666666702</v>
      </c>
      <c r="BL413" s="101">
        <v>2916.6666666666702</v>
      </c>
      <c r="BM413" s="101">
        <v>2916.6666666666702</v>
      </c>
      <c r="BN413" s="101">
        <v>2916.6666666666702</v>
      </c>
      <c r="BO413" s="101">
        <v>2916.6666666666702</v>
      </c>
      <c r="BP413" s="101">
        <v>2916.6666666666702</v>
      </c>
      <c r="BQ413" s="101">
        <v>2916.6666666666702</v>
      </c>
      <c r="BR413" s="101">
        <v>2916.6666666666702</v>
      </c>
      <c r="BS413" s="101">
        <v>35000</v>
      </c>
      <c r="BT413" s="102"/>
      <c r="BU413" s="101">
        <v>2916.6666666666702</v>
      </c>
      <c r="BV413" s="101">
        <v>2916.6666666666702</v>
      </c>
      <c r="BW413" s="101">
        <v>2916.6666666666702</v>
      </c>
      <c r="BX413" s="101">
        <v>2916.6666666666702</v>
      </c>
      <c r="BY413" s="101">
        <v>2916.6666666666702</v>
      </c>
      <c r="BZ413" s="101">
        <v>2916.6666666666702</v>
      </c>
      <c r="CA413" s="101">
        <v>2916.6666666666702</v>
      </c>
      <c r="CB413" s="101">
        <v>2916.6666666666702</v>
      </c>
      <c r="CC413" s="101">
        <v>2916.6666666666702</v>
      </c>
      <c r="CD413" s="101">
        <v>2916.6666666666702</v>
      </c>
      <c r="CE413" s="101">
        <v>2916.6666666666702</v>
      </c>
      <c r="CF413" s="101">
        <v>2916.6666666666702</v>
      </c>
      <c r="CG413" s="101">
        <v>35000</v>
      </c>
      <c r="CH413" s="102"/>
    </row>
    <row r="414" spans="1:86" ht="12" hidden="1" customHeight="1" outlineLevel="1" x14ac:dyDescent="0.3">
      <c r="A414" s="103">
        <v>451</v>
      </c>
      <c r="B414" s="6" t="s">
        <v>92</v>
      </c>
      <c r="C414" s="101">
        <v>0</v>
      </c>
      <c r="D414" s="101">
        <v>0</v>
      </c>
      <c r="E414" s="101">
        <v>0</v>
      </c>
      <c r="F414" s="101">
        <v>0</v>
      </c>
      <c r="G414" s="101">
        <v>0</v>
      </c>
      <c r="H414" s="101">
        <v>0</v>
      </c>
      <c r="I414" s="101">
        <v>0</v>
      </c>
      <c r="J414" s="101">
        <v>0</v>
      </c>
      <c r="K414" s="101">
        <v>0</v>
      </c>
      <c r="L414" s="101">
        <v>0</v>
      </c>
      <c r="M414" s="101">
        <v>0</v>
      </c>
      <c r="N414" s="101">
        <v>0</v>
      </c>
      <c r="O414" s="101">
        <v>0</v>
      </c>
      <c r="P414" s="102"/>
      <c r="Q414" s="101">
        <v>2231.1999999999998</v>
      </c>
      <c r="R414" s="101">
        <v>2231.1999999999998</v>
      </c>
      <c r="S414" s="101">
        <v>2231.1999999999998</v>
      </c>
      <c r="T414" s="101">
        <v>185.933333333333</v>
      </c>
      <c r="U414" s="101">
        <v>185.933333333333</v>
      </c>
      <c r="V414" s="101">
        <v>185.933333333333</v>
      </c>
      <c r="W414" s="101">
        <v>185.933333333333</v>
      </c>
      <c r="X414" s="101">
        <v>185.933333333333</v>
      </c>
      <c r="Y414" s="101">
        <v>185.933333333333</v>
      </c>
      <c r="Z414" s="101">
        <v>185.933333333333</v>
      </c>
      <c r="AA414" s="101">
        <v>185.933333333333</v>
      </c>
      <c r="AB414" s="101">
        <v>185.933333333333</v>
      </c>
      <c r="AC414" s="101">
        <v>8367</v>
      </c>
      <c r="AD414" s="102"/>
      <c r="AE414" s="101">
        <v>2231.1999999999998</v>
      </c>
      <c r="AF414" s="101">
        <v>2231.1999999999998</v>
      </c>
      <c r="AG414" s="101">
        <v>2231.1999999999998</v>
      </c>
      <c r="AH414" s="101">
        <v>185.933333333333</v>
      </c>
      <c r="AI414" s="101">
        <v>185.933333333333</v>
      </c>
      <c r="AJ414" s="101">
        <v>185.933333333333</v>
      </c>
      <c r="AK414" s="101">
        <v>185.933333333333</v>
      </c>
      <c r="AL414" s="101">
        <v>185.933333333333</v>
      </c>
      <c r="AM414" s="101">
        <v>185.933333333333</v>
      </c>
      <c r="AN414" s="101">
        <v>185.933333333333</v>
      </c>
      <c r="AO414" s="101">
        <v>185.933333333333</v>
      </c>
      <c r="AP414" s="101">
        <v>185.933333333333</v>
      </c>
      <c r="AQ414" s="101">
        <v>8367</v>
      </c>
      <c r="AR414" s="102"/>
      <c r="AS414" s="101">
        <v>2231.1999999999998</v>
      </c>
      <c r="AT414" s="101">
        <v>2231.1999999999998</v>
      </c>
      <c r="AU414" s="101">
        <v>2231.1999999999998</v>
      </c>
      <c r="AV414" s="101">
        <v>185.933333333333</v>
      </c>
      <c r="AW414" s="101">
        <v>185.933333333333</v>
      </c>
      <c r="AX414" s="101">
        <v>185.933333333333</v>
      </c>
      <c r="AY414" s="101">
        <v>185.933333333333</v>
      </c>
      <c r="AZ414" s="101">
        <v>185.933333333333</v>
      </c>
      <c r="BA414" s="101">
        <v>185.933333333333</v>
      </c>
      <c r="BB414" s="101">
        <v>185.933333333333</v>
      </c>
      <c r="BC414" s="101">
        <v>185.933333333333</v>
      </c>
      <c r="BD414" s="101">
        <v>185.933333333333</v>
      </c>
      <c r="BE414" s="101">
        <v>8367</v>
      </c>
      <c r="BF414" s="102"/>
      <c r="BG414" s="101">
        <v>2231.1999999999998</v>
      </c>
      <c r="BH414" s="101">
        <v>2231.1999999999998</v>
      </c>
      <c r="BI414" s="101">
        <v>2231.1999999999998</v>
      </c>
      <c r="BJ414" s="101">
        <v>185.933333333333</v>
      </c>
      <c r="BK414" s="101">
        <v>185.933333333333</v>
      </c>
      <c r="BL414" s="101">
        <v>185.933333333333</v>
      </c>
      <c r="BM414" s="101">
        <v>185.933333333333</v>
      </c>
      <c r="BN414" s="101">
        <v>185.933333333333</v>
      </c>
      <c r="BO414" s="101">
        <v>185.933333333333</v>
      </c>
      <c r="BP414" s="101">
        <v>185.933333333333</v>
      </c>
      <c r="BQ414" s="101">
        <v>185.933333333333</v>
      </c>
      <c r="BR414" s="101">
        <v>185.933333333333</v>
      </c>
      <c r="BS414" s="101">
        <v>8367</v>
      </c>
      <c r="BT414" s="102"/>
      <c r="BU414" s="101">
        <v>2231.1999999999998</v>
      </c>
      <c r="BV414" s="101">
        <v>2231.1999999999998</v>
      </c>
      <c r="BW414" s="101">
        <v>2231.1999999999998</v>
      </c>
      <c r="BX414" s="101">
        <v>185.933333333333</v>
      </c>
      <c r="BY414" s="101">
        <v>185.933333333333</v>
      </c>
      <c r="BZ414" s="101">
        <v>185.933333333333</v>
      </c>
      <c r="CA414" s="101">
        <v>185.933333333333</v>
      </c>
      <c r="CB414" s="101">
        <v>185.933333333333</v>
      </c>
      <c r="CC414" s="101">
        <v>185.933333333333</v>
      </c>
      <c r="CD414" s="101">
        <v>185.933333333333</v>
      </c>
      <c r="CE414" s="101">
        <v>185.933333333333</v>
      </c>
      <c r="CF414" s="101">
        <v>185.933333333333</v>
      </c>
      <c r="CG414" s="101">
        <v>8367</v>
      </c>
      <c r="CH414" s="102"/>
    </row>
    <row r="415" spans="1:86" ht="12" hidden="1" customHeight="1" outlineLevel="1" x14ac:dyDescent="0.3">
      <c r="A415" s="103">
        <v>452</v>
      </c>
      <c r="B415" s="6" t="s">
        <v>497</v>
      </c>
      <c r="C415" s="101">
        <v>2483.5599999999699</v>
      </c>
      <c r="D415" s="101">
        <v>6353.0200000000104</v>
      </c>
      <c r="E415" s="101">
        <v>5117.8499999999503</v>
      </c>
      <c r="F415" s="101">
        <v>3242.98</v>
      </c>
      <c r="G415" s="101">
        <v>2543.63</v>
      </c>
      <c r="H415" s="101">
        <v>2138.73</v>
      </c>
      <c r="I415" s="101">
        <v>2464.34</v>
      </c>
      <c r="J415" s="101">
        <v>1861.45</v>
      </c>
      <c r="K415" s="101">
        <v>3712.5900000000101</v>
      </c>
      <c r="L415" s="101">
        <v>3841.94</v>
      </c>
      <c r="M415" s="101">
        <v>2707.41</v>
      </c>
      <c r="N415" s="101">
        <v>3532.50000000006</v>
      </c>
      <c r="O415" s="101">
        <v>40000</v>
      </c>
      <c r="P415" s="102"/>
      <c r="Q415" s="101">
        <v>5000</v>
      </c>
      <c r="R415" s="101">
        <v>5000</v>
      </c>
      <c r="S415" s="101">
        <v>5000</v>
      </c>
      <c r="T415" s="101">
        <v>5000</v>
      </c>
      <c r="U415" s="101">
        <v>5000</v>
      </c>
      <c r="V415" s="101">
        <v>5000</v>
      </c>
      <c r="W415" s="101">
        <v>5000</v>
      </c>
      <c r="X415" s="101">
        <v>5000</v>
      </c>
      <c r="Y415" s="101">
        <v>5000</v>
      </c>
      <c r="Z415" s="101">
        <v>5000</v>
      </c>
      <c r="AA415" s="101">
        <v>5000</v>
      </c>
      <c r="AB415" s="101">
        <v>5000</v>
      </c>
      <c r="AC415" s="101">
        <v>60000</v>
      </c>
      <c r="AD415" s="102"/>
      <c r="AE415" s="101">
        <v>5000</v>
      </c>
      <c r="AF415" s="101">
        <v>5000</v>
      </c>
      <c r="AG415" s="101">
        <v>5000</v>
      </c>
      <c r="AH415" s="101">
        <v>5000</v>
      </c>
      <c r="AI415" s="101">
        <v>5000</v>
      </c>
      <c r="AJ415" s="101">
        <v>5000</v>
      </c>
      <c r="AK415" s="101">
        <v>5000</v>
      </c>
      <c r="AL415" s="101">
        <v>5000</v>
      </c>
      <c r="AM415" s="101">
        <v>5000</v>
      </c>
      <c r="AN415" s="101">
        <v>5000</v>
      </c>
      <c r="AO415" s="101">
        <v>5000</v>
      </c>
      <c r="AP415" s="101">
        <v>5000</v>
      </c>
      <c r="AQ415" s="101">
        <v>60000</v>
      </c>
      <c r="AR415" s="102"/>
      <c r="AS415" s="101">
        <v>5000</v>
      </c>
      <c r="AT415" s="101">
        <v>5000</v>
      </c>
      <c r="AU415" s="101">
        <v>5000</v>
      </c>
      <c r="AV415" s="101">
        <v>5000</v>
      </c>
      <c r="AW415" s="101">
        <v>5000</v>
      </c>
      <c r="AX415" s="101">
        <v>5000</v>
      </c>
      <c r="AY415" s="101">
        <v>5000</v>
      </c>
      <c r="AZ415" s="101">
        <v>5000</v>
      </c>
      <c r="BA415" s="101">
        <v>5000</v>
      </c>
      <c r="BB415" s="101">
        <v>5000</v>
      </c>
      <c r="BC415" s="101">
        <v>5000</v>
      </c>
      <c r="BD415" s="101">
        <v>5000</v>
      </c>
      <c r="BE415" s="101">
        <v>60000</v>
      </c>
      <c r="BF415" s="102"/>
      <c r="BG415" s="101">
        <v>5000</v>
      </c>
      <c r="BH415" s="101">
        <v>5000</v>
      </c>
      <c r="BI415" s="101">
        <v>5000</v>
      </c>
      <c r="BJ415" s="101">
        <v>5000</v>
      </c>
      <c r="BK415" s="101">
        <v>5000</v>
      </c>
      <c r="BL415" s="101">
        <v>5000</v>
      </c>
      <c r="BM415" s="101">
        <v>5000</v>
      </c>
      <c r="BN415" s="101">
        <v>5000</v>
      </c>
      <c r="BO415" s="101">
        <v>5000</v>
      </c>
      <c r="BP415" s="101">
        <v>5000</v>
      </c>
      <c r="BQ415" s="101">
        <v>5000</v>
      </c>
      <c r="BR415" s="101">
        <v>5000</v>
      </c>
      <c r="BS415" s="101">
        <v>60000</v>
      </c>
      <c r="BT415" s="102"/>
      <c r="BU415" s="101">
        <v>5000</v>
      </c>
      <c r="BV415" s="101">
        <v>5000</v>
      </c>
      <c r="BW415" s="101">
        <v>5000</v>
      </c>
      <c r="BX415" s="101">
        <v>5000</v>
      </c>
      <c r="BY415" s="101">
        <v>5000</v>
      </c>
      <c r="BZ415" s="101">
        <v>5000</v>
      </c>
      <c r="CA415" s="101">
        <v>5000</v>
      </c>
      <c r="CB415" s="101">
        <v>5000</v>
      </c>
      <c r="CC415" s="101">
        <v>5000</v>
      </c>
      <c r="CD415" s="101">
        <v>5000</v>
      </c>
      <c r="CE415" s="101">
        <v>5000</v>
      </c>
      <c r="CF415" s="101">
        <v>5000</v>
      </c>
      <c r="CG415" s="101">
        <v>60000</v>
      </c>
      <c r="CH415" s="102"/>
    </row>
    <row r="416" spans="1:86" ht="12" hidden="1" customHeight="1" outlineLevel="1" x14ac:dyDescent="0.3">
      <c r="A416" s="103">
        <v>452.1</v>
      </c>
      <c r="B416" s="6" t="s">
        <v>499</v>
      </c>
      <c r="C416" s="101">
        <v>116.19</v>
      </c>
      <c r="D416" s="101">
        <v>977.46</v>
      </c>
      <c r="E416" s="101">
        <v>2705.3499999999499</v>
      </c>
      <c r="F416" s="101">
        <v>2302.5799999999899</v>
      </c>
      <c r="G416" s="101">
        <v>2267.7599999999802</v>
      </c>
      <c r="H416" s="101">
        <v>2212.86</v>
      </c>
      <c r="I416" s="101">
        <v>2242.08</v>
      </c>
      <c r="J416" s="101">
        <v>640.21</v>
      </c>
      <c r="K416" s="101">
        <v>13962.529999999901</v>
      </c>
      <c r="L416" s="101">
        <v>6708.58</v>
      </c>
      <c r="M416" s="101">
        <v>6300.4900000000198</v>
      </c>
      <c r="N416" s="101">
        <v>3856.9500000001599</v>
      </c>
      <c r="O416" s="101">
        <v>44293.04</v>
      </c>
      <c r="P416" s="102"/>
      <c r="Q416" s="101">
        <v>1875</v>
      </c>
      <c r="R416" s="101">
        <v>1875</v>
      </c>
      <c r="S416" s="101">
        <v>1875</v>
      </c>
      <c r="T416" s="101">
        <v>1875</v>
      </c>
      <c r="U416" s="101">
        <v>1875</v>
      </c>
      <c r="V416" s="101">
        <v>1875</v>
      </c>
      <c r="W416" s="101">
        <v>1875</v>
      </c>
      <c r="X416" s="101">
        <v>1875</v>
      </c>
      <c r="Y416" s="101">
        <v>1875</v>
      </c>
      <c r="Z416" s="101">
        <v>1875</v>
      </c>
      <c r="AA416" s="101">
        <v>1875</v>
      </c>
      <c r="AB416" s="101">
        <v>1875</v>
      </c>
      <c r="AC416" s="101">
        <v>22500</v>
      </c>
      <c r="AD416" s="102"/>
      <c r="AE416" s="101">
        <v>1875</v>
      </c>
      <c r="AF416" s="101">
        <v>1875</v>
      </c>
      <c r="AG416" s="101">
        <v>1875</v>
      </c>
      <c r="AH416" s="101">
        <v>1875</v>
      </c>
      <c r="AI416" s="101">
        <v>1875</v>
      </c>
      <c r="AJ416" s="101">
        <v>1875</v>
      </c>
      <c r="AK416" s="101">
        <v>1875</v>
      </c>
      <c r="AL416" s="101">
        <v>1875</v>
      </c>
      <c r="AM416" s="101">
        <v>1875</v>
      </c>
      <c r="AN416" s="101">
        <v>1875</v>
      </c>
      <c r="AO416" s="101">
        <v>1875</v>
      </c>
      <c r="AP416" s="101">
        <v>1875</v>
      </c>
      <c r="AQ416" s="101">
        <v>22500</v>
      </c>
      <c r="AR416" s="102"/>
      <c r="AS416" s="101">
        <v>1875</v>
      </c>
      <c r="AT416" s="101">
        <v>1875</v>
      </c>
      <c r="AU416" s="101">
        <v>1875</v>
      </c>
      <c r="AV416" s="101">
        <v>1875</v>
      </c>
      <c r="AW416" s="101">
        <v>1875</v>
      </c>
      <c r="AX416" s="101">
        <v>1875</v>
      </c>
      <c r="AY416" s="101">
        <v>1875</v>
      </c>
      <c r="AZ416" s="101">
        <v>1875</v>
      </c>
      <c r="BA416" s="101">
        <v>1875</v>
      </c>
      <c r="BB416" s="101">
        <v>1875</v>
      </c>
      <c r="BC416" s="101">
        <v>1875</v>
      </c>
      <c r="BD416" s="101">
        <v>1875</v>
      </c>
      <c r="BE416" s="101">
        <v>22500</v>
      </c>
      <c r="BF416" s="102"/>
      <c r="BG416" s="101">
        <v>1875</v>
      </c>
      <c r="BH416" s="101">
        <v>1875</v>
      </c>
      <c r="BI416" s="101">
        <v>1875</v>
      </c>
      <c r="BJ416" s="101">
        <v>1875</v>
      </c>
      <c r="BK416" s="101">
        <v>1875</v>
      </c>
      <c r="BL416" s="101">
        <v>1875</v>
      </c>
      <c r="BM416" s="101">
        <v>1875</v>
      </c>
      <c r="BN416" s="101">
        <v>1875</v>
      </c>
      <c r="BO416" s="101">
        <v>1875</v>
      </c>
      <c r="BP416" s="101">
        <v>1875</v>
      </c>
      <c r="BQ416" s="101">
        <v>1875</v>
      </c>
      <c r="BR416" s="101">
        <v>1875</v>
      </c>
      <c r="BS416" s="101">
        <v>22500</v>
      </c>
      <c r="BT416" s="102"/>
      <c r="BU416" s="101">
        <v>1875</v>
      </c>
      <c r="BV416" s="101">
        <v>1875</v>
      </c>
      <c r="BW416" s="101">
        <v>1875</v>
      </c>
      <c r="BX416" s="101">
        <v>1875</v>
      </c>
      <c r="BY416" s="101">
        <v>1875</v>
      </c>
      <c r="BZ416" s="101">
        <v>1875</v>
      </c>
      <c r="CA416" s="101">
        <v>1875</v>
      </c>
      <c r="CB416" s="101">
        <v>1875</v>
      </c>
      <c r="CC416" s="101">
        <v>1875</v>
      </c>
      <c r="CD416" s="101">
        <v>1875</v>
      </c>
      <c r="CE416" s="101">
        <v>1875</v>
      </c>
      <c r="CF416" s="101">
        <v>1875</v>
      </c>
      <c r="CG416" s="101">
        <v>22500</v>
      </c>
      <c r="CH416" s="102"/>
    </row>
    <row r="417" spans="1:86" ht="12" hidden="1" customHeight="1" outlineLevel="1" x14ac:dyDescent="0.3">
      <c r="A417" s="103">
        <v>452.2</v>
      </c>
      <c r="B417" s="6" t="s">
        <v>501</v>
      </c>
      <c r="C417" s="101">
        <v>0</v>
      </c>
      <c r="D417" s="101">
        <v>0</v>
      </c>
      <c r="E417" s="101">
        <v>0</v>
      </c>
      <c r="F417" s="101">
        <v>0</v>
      </c>
      <c r="G417" s="101">
        <v>0</v>
      </c>
      <c r="H417" s="101">
        <v>0</v>
      </c>
      <c r="I417" s="101">
        <v>0</v>
      </c>
      <c r="J417" s="101">
        <v>0</v>
      </c>
      <c r="K417" s="101">
        <v>0</v>
      </c>
      <c r="L417" s="101">
        <v>0</v>
      </c>
      <c r="M417" s="101">
        <v>0</v>
      </c>
      <c r="N417" s="101">
        <v>0</v>
      </c>
      <c r="O417" s="101">
        <v>0</v>
      </c>
      <c r="P417" s="102"/>
      <c r="Q417" s="101">
        <v>0</v>
      </c>
      <c r="R417" s="101">
        <v>0</v>
      </c>
      <c r="S417" s="101">
        <v>0</v>
      </c>
      <c r="T417" s="101">
        <v>0</v>
      </c>
      <c r="U417" s="101">
        <v>0</v>
      </c>
      <c r="V417" s="101">
        <v>0</v>
      </c>
      <c r="W417" s="101">
        <v>0</v>
      </c>
      <c r="X417" s="101">
        <v>0</v>
      </c>
      <c r="Y417" s="101">
        <v>0</v>
      </c>
      <c r="Z417" s="101">
        <v>0</v>
      </c>
      <c r="AA417" s="101">
        <v>0</v>
      </c>
      <c r="AB417" s="101">
        <v>0</v>
      </c>
      <c r="AC417" s="101">
        <v>0</v>
      </c>
      <c r="AD417" s="102"/>
      <c r="AE417" s="101">
        <v>0</v>
      </c>
      <c r="AF417" s="101">
        <v>0</v>
      </c>
      <c r="AG417" s="101">
        <v>0</v>
      </c>
      <c r="AH417" s="101">
        <v>0</v>
      </c>
      <c r="AI417" s="101">
        <v>0</v>
      </c>
      <c r="AJ417" s="101">
        <v>0</v>
      </c>
      <c r="AK417" s="101">
        <v>0</v>
      </c>
      <c r="AL417" s="101">
        <v>0</v>
      </c>
      <c r="AM417" s="101">
        <v>0</v>
      </c>
      <c r="AN417" s="101">
        <v>0</v>
      </c>
      <c r="AO417" s="101">
        <v>0</v>
      </c>
      <c r="AP417" s="101">
        <v>0</v>
      </c>
      <c r="AQ417" s="101">
        <v>0</v>
      </c>
      <c r="AR417" s="102"/>
      <c r="AS417" s="101">
        <v>0</v>
      </c>
      <c r="AT417" s="101">
        <v>0</v>
      </c>
      <c r="AU417" s="101">
        <v>0</v>
      </c>
      <c r="AV417" s="101">
        <v>0</v>
      </c>
      <c r="AW417" s="101">
        <v>0</v>
      </c>
      <c r="AX417" s="101">
        <v>0</v>
      </c>
      <c r="AY417" s="101">
        <v>0</v>
      </c>
      <c r="AZ417" s="101">
        <v>0</v>
      </c>
      <c r="BA417" s="101">
        <v>0</v>
      </c>
      <c r="BB417" s="101">
        <v>0</v>
      </c>
      <c r="BC417" s="101">
        <v>0</v>
      </c>
      <c r="BD417" s="101">
        <v>0</v>
      </c>
      <c r="BE417" s="101">
        <v>0</v>
      </c>
      <c r="BF417" s="102"/>
      <c r="BG417" s="101">
        <v>0</v>
      </c>
      <c r="BH417" s="101">
        <v>0</v>
      </c>
      <c r="BI417" s="101">
        <v>0</v>
      </c>
      <c r="BJ417" s="101">
        <v>0</v>
      </c>
      <c r="BK417" s="101">
        <v>0</v>
      </c>
      <c r="BL417" s="101">
        <v>0</v>
      </c>
      <c r="BM417" s="101">
        <v>0</v>
      </c>
      <c r="BN417" s="101">
        <v>0</v>
      </c>
      <c r="BO417" s="101">
        <v>0</v>
      </c>
      <c r="BP417" s="101">
        <v>0</v>
      </c>
      <c r="BQ417" s="101">
        <v>0</v>
      </c>
      <c r="BR417" s="101">
        <v>0</v>
      </c>
      <c r="BS417" s="101">
        <v>0</v>
      </c>
      <c r="BT417" s="102"/>
      <c r="BU417" s="101">
        <v>0</v>
      </c>
      <c r="BV417" s="101">
        <v>0</v>
      </c>
      <c r="BW417" s="101">
        <v>0</v>
      </c>
      <c r="BX417" s="101">
        <v>0</v>
      </c>
      <c r="BY417" s="101">
        <v>0</v>
      </c>
      <c r="BZ417" s="101">
        <v>0</v>
      </c>
      <c r="CA417" s="101">
        <v>0</v>
      </c>
      <c r="CB417" s="101">
        <v>0</v>
      </c>
      <c r="CC417" s="101">
        <v>0</v>
      </c>
      <c r="CD417" s="101">
        <v>0</v>
      </c>
      <c r="CE417" s="101">
        <v>0</v>
      </c>
      <c r="CF417" s="101">
        <v>0</v>
      </c>
      <c r="CG417" s="101">
        <v>0</v>
      </c>
      <c r="CH417" s="102"/>
    </row>
    <row r="418" spans="1:86" ht="12" hidden="1" customHeight="1" outlineLevel="1" x14ac:dyDescent="0.3">
      <c r="A418" s="103">
        <v>452.3</v>
      </c>
      <c r="B418" s="6" t="s">
        <v>502</v>
      </c>
      <c r="C418" s="101">
        <v>0</v>
      </c>
      <c r="D418" s="101">
        <v>0</v>
      </c>
      <c r="E418" s="101">
        <v>0</v>
      </c>
      <c r="F418" s="101">
        <v>0</v>
      </c>
      <c r="G418" s="101">
        <v>0</v>
      </c>
      <c r="H418" s="101">
        <v>0</v>
      </c>
      <c r="I418" s="101">
        <v>0</v>
      </c>
      <c r="J418" s="101">
        <v>0</v>
      </c>
      <c r="K418" s="101">
        <v>0</v>
      </c>
      <c r="L418" s="101">
        <v>0</v>
      </c>
      <c r="M418" s="101">
        <v>0</v>
      </c>
      <c r="N418" s="101">
        <v>0</v>
      </c>
      <c r="O418" s="101">
        <v>0</v>
      </c>
      <c r="P418" s="102"/>
      <c r="Q418" s="101">
        <v>0</v>
      </c>
      <c r="R418" s="101">
        <v>0</v>
      </c>
      <c r="S418" s="101">
        <v>0</v>
      </c>
      <c r="T418" s="101">
        <v>0</v>
      </c>
      <c r="U418" s="101">
        <v>0</v>
      </c>
      <c r="V418" s="101">
        <v>0</v>
      </c>
      <c r="W418" s="101">
        <v>0</v>
      </c>
      <c r="X418" s="101">
        <v>0</v>
      </c>
      <c r="Y418" s="101">
        <v>0</v>
      </c>
      <c r="Z418" s="101">
        <v>0</v>
      </c>
      <c r="AA418" s="101">
        <v>0</v>
      </c>
      <c r="AB418" s="101">
        <v>0</v>
      </c>
      <c r="AC418" s="101">
        <v>0</v>
      </c>
      <c r="AD418" s="102"/>
      <c r="AE418" s="101">
        <v>0</v>
      </c>
      <c r="AF418" s="101">
        <v>0</v>
      </c>
      <c r="AG418" s="101">
        <v>0</v>
      </c>
      <c r="AH418" s="101">
        <v>0</v>
      </c>
      <c r="AI418" s="101">
        <v>0</v>
      </c>
      <c r="AJ418" s="101">
        <v>0</v>
      </c>
      <c r="AK418" s="101">
        <v>0</v>
      </c>
      <c r="AL418" s="101">
        <v>0</v>
      </c>
      <c r="AM418" s="101">
        <v>0</v>
      </c>
      <c r="AN418" s="101">
        <v>0</v>
      </c>
      <c r="AO418" s="101">
        <v>0</v>
      </c>
      <c r="AP418" s="101">
        <v>0</v>
      </c>
      <c r="AQ418" s="101">
        <v>0</v>
      </c>
      <c r="AR418" s="102"/>
      <c r="AS418" s="101">
        <v>0</v>
      </c>
      <c r="AT418" s="101">
        <v>0</v>
      </c>
      <c r="AU418" s="101">
        <v>0</v>
      </c>
      <c r="AV418" s="101">
        <v>0</v>
      </c>
      <c r="AW418" s="101">
        <v>0</v>
      </c>
      <c r="AX418" s="101">
        <v>0</v>
      </c>
      <c r="AY418" s="101">
        <v>0</v>
      </c>
      <c r="AZ418" s="101">
        <v>0</v>
      </c>
      <c r="BA418" s="101">
        <v>0</v>
      </c>
      <c r="BB418" s="101">
        <v>0</v>
      </c>
      <c r="BC418" s="101">
        <v>0</v>
      </c>
      <c r="BD418" s="101">
        <v>0</v>
      </c>
      <c r="BE418" s="101">
        <v>0</v>
      </c>
      <c r="BF418" s="102"/>
      <c r="BG418" s="101">
        <v>0</v>
      </c>
      <c r="BH418" s="101">
        <v>0</v>
      </c>
      <c r="BI418" s="101">
        <v>0</v>
      </c>
      <c r="BJ418" s="101">
        <v>0</v>
      </c>
      <c r="BK418" s="101">
        <v>0</v>
      </c>
      <c r="BL418" s="101">
        <v>0</v>
      </c>
      <c r="BM418" s="101">
        <v>0</v>
      </c>
      <c r="BN418" s="101">
        <v>0</v>
      </c>
      <c r="BO418" s="101">
        <v>0</v>
      </c>
      <c r="BP418" s="101">
        <v>0</v>
      </c>
      <c r="BQ418" s="101">
        <v>0</v>
      </c>
      <c r="BR418" s="101">
        <v>0</v>
      </c>
      <c r="BS418" s="101">
        <v>0</v>
      </c>
      <c r="BT418" s="102"/>
      <c r="BU418" s="101">
        <v>0</v>
      </c>
      <c r="BV418" s="101">
        <v>0</v>
      </c>
      <c r="BW418" s="101">
        <v>0</v>
      </c>
      <c r="BX418" s="101">
        <v>0</v>
      </c>
      <c r="BY418" s="101">
        <v>0</v>
      </c>
      <c r="BZ418" s="101">
        <v>0</v>
      </c>
      <c r="CA418" s="101">
        <v>0</v>
      </c>
      <c r="CB418" s="101">
        <v>0</v>
      </c>
      <c r="CC418" s="101">
        <v>0</v>
      </c>
      <c r="CD418" s="101">
        <v>0</v>
      </c>
      <c r="CE418" s="101">
        <v>0</v>
      </c>
      <c r="CF418" s="101">
        <v>0</v>
      </c>
      <c r="CG418" s="101">
        <v>0</v>
      </c>
      <c r="CH418" s="102"/>
    </row>
    <row r="419" spans="1:86" ht="12" hidden="1" customHeight="1" outlineLevel="1" x14ac:dyDescent="0.3">
      <c r="A419" s="103">
        <v>452.4</v>
      </c>
      <c r="B419" s="6" t="s">
        <v>503</v>
      </c>
      <c r="C419" s="101">
        <v>0</v>
      </c>
      <c r="D419" s="101">
        <v>0</v>
      </c>
      <c r="E419" s="101">
        <v>0</v>
      </c>
      <c r="F419" s="101">
        <v>0</v>
      </c>
      <c r="G419" s="101">
        <v>0</v>
      </c>
      <c r="H419" s="101">
        <v>0</v>
      </c>
      <c r="I419" s="101">
        <v>0</v>
      </c>
      <c r="J419" s="101">
        <v>0</v>
      </c>
      <c r="K419" s="101">
        <v>0</v>
      </c>
      <c r="L419" s="101">
        <v>0</v>
      </c>
      <c r="M419" s="101">
        <v>0</v>
      </c>
      <c r="N419" s="101">
        <v>0</v>
      </c>
      <c r="O419" s="101">
        <v>0</v>
      </c>
      <c r="P419" s="102"/>
      <c r="Q419" s="101">
        <v>0</v>
      </c>
      <c r="R419" s="101">
        <v>0</v>
      </c>
      <c r="S419" s="101">
        <v>0</v>
      </c>
      <c r="T419" s="101">
        <v>0</v>
      </c>
      <c r="U419" s="101">
        <v>0</v>
      </c>
      <c r="V419" s="101">
        <v>0</v>
      </c>
      <c r="W419" s="101">
        <v>0</v>
      </c>
      <c r="X419" s="101">
        <v>0</v>
      </c>
      <c r="Y419" s="101">
        <v>0</v>
      </c>
      <c r="Z419" s="101">
        <v>0</v>
      </c>
      <c r="AA419" s="101">
        <v>0</v>
      </c>
      <c r="AB419" s="101">
        <v>0</v>
      </c>
      <c r="AC419" s="101">
        <v>0</v>
      </c>
      <c r="AD419" s="102"/>
      <c r="AE419" s="101">
        <v>0</v>
      </c>
      <c r="AF419" s="101">
        <v>0</v>
      </c>
      <c r="AG419" s="101">
        <v>0</v>
      </c>
      <c r="AH419" s="101">
        <v>0</v>
      </c>
      <c r="AI419" s="101">
        <v>0</v>
      </c>
      <c r="AJ419" s="101">
        <v>0</v>
      </c>
      <c r="AK419" s="101">
        <v>0</v>
      </c>
      <c r="AL419" s="101">
        <v>0</v>
      </c>
      <c r="AM419" s="101">
        <v>0</v>
      </c>
      <c r="AN419" s="101">
        <v>0</v>
      </c>
      <c r="AO419" s="101">
        <v>0</v>
      </c>
      <c r="AP419" s="101">
        <v>0</v>
      </c>
      <c r="AQ419" s="101">
        <v>0</v>
      </c>
      <c r="AR419" s="102"/>
      <c r="AS419" s="101">
        <v>0</v>
      </c>
      <c r="AT419" s="101">
        <v>0</v>
      </c>
      <c r="AU419" s="101">
        <v>0</v>
      </c>
      <c r="AV419" s="101">
        <v>0</v>
      </c>
      <c r="AW419" s="101">
        <v>0</v>
      </c>
      <c r="AX419" s="101">
        <v>0</v>
      </c>
      <c r="AY419" s="101">
        <v>0</v>
      </c>
      <c r="AZ419" s="101">
        <v>0</v>
      </c>
      <c r="BA419" s="101">
        <v>0</v>
      </c>
      <c r="BB419" s="101">
        <v>0</v>
      </c>
      <c r="BC419" s="101">
        <v>0</v>
      </c>
      <c r="BD419" s="101">
        <v>0</v>
      </c>
      <c r="BE419" s="101">
        <v>0</v>
      </c>
      <c r="BF419" s="102"/>
      <c r="BG419" s="101">
        <v>0</v>
      </c>
      <c r="BH419" s="101">
        <v>0</v>
      </c>
      <c r="BI419" s="101">
        <v>0</v>
      </c>
      <c r="BJ419" s="101">
        <v>0</v>
      </c>
      <c r="BK419" s="101">
        <v>0</v>
      </c>
      <c r="BL419" s="101">
        <v>0</v>
      </c>
      <c r="BM419" s="101">
        <v>0</v>
      </c>
      <c r="BN419" s="101">
        <v>0</v>
      </c>
      <c r="BO419" s="101">
        <v>0</v>
      </c>
      <c r="BP419" s="101">
        <v>0</v>
      </c>
      <c r="BQ419" s="101">
        <v>0</v>
      </c>
      <c r="BR419" s="101">
        <v>0</v>
      </c>
      <c r="BS419" s="101">
        <v>0</v>
      </c>
      <c r="BT419" s="102"/>
      <c r="BU419" s="101">
        <v>0</v>
      </c>
      <c r="BV419" s="101">
        <v>0</v>
      </c>
      <c r="BW419" s="101">
        <v>0</v>
      </c>
      <c r="BX419" s="101">
        <v>0</v>
      </c>
      <c r="BY419" s="101">
        <v>0</v>
      </c>
      <c r="BZ419" s="101">
        <v>0</v>
      </c>
      <c r="CA419" s="101">
        <v>0</v>
      </c>
      <c r="CB419" s="101">
        <v>0</v>
      </c>
      <c r="CC419" s="101">
        <v>0</v>
      </c>
      <c r="CD419" s="101">
        <v>0</v>
      </c>
      <c r="CE419" s="101">
        <v>0</v>
      </c>
      <c r="CF419" s="101">
        <v>0</v>
      </c>
      <c r="CG419" s="101">
        <v>0</v>
      </c>
      <c r="CH419" s="102"/>
    </row>
    <row r="420" spans="1:86" ht="12" hidden="1" customHeight="1" outlineLevel="1" x14ac:dyDescent="0.3">
      <c r="A420" s="103">
        <v>452.5</v>
      </c>
      <c r="B420" s="6" t="s">
        <v>504</v>
      </c>
      <c r="C420" s="101">
        <v>0</v>
      </c>
      <c r="D420" s="101">
        <v>0</v>
      </c>
      <c r="E420" s="101">
        <v>0</v>
      </c>
      <c r="F420" s="101">
        <v>0</v>
      </c>
      <c r="G420" s="101">
        <v>0</v>
      </c>
      <c r="H420" s="101">
        <v>0</v>
      </c>
      <c r="I420" s="101">
        <v>0</v>
      </c>
      <c r="J420" s="101">
        <v>0</v>
      </c>
      <c r="K420" s="101">
        <v>0</v>
      </c>
      <c r="L420" s="101">
        <v>0</v>
      </c>
      <c r="M420" s="101">
        <v>0</v>
      </c>
      <c r="N420" s="101">
        <v>0</v>
      </c>
      <c r="O420" s="101">
        <v>0</v>
      </c>
      <c r="P420" s="102"/>
      <c r="Q420" s="101">
        <v>0</v>
      </c>
      <c r="R420" s="101">
        <v>0</v>
      </c>
      <c r="S420" s="101">
        <v>0</v>
      </c>
      <c r="T420" s="101">
        <v>0</v>
      </c>
      <c r="U420" s="101">
        <v>0</v>
      </c>
      <c r="V420" s="101">
        <v>0</v>
      </c>
      <c r="W420" s="101">
        <v>0</v>
      </c>
      <c r="X420" s="101">
        <v>0</v>
      </c>
      <c r="Y420" s="101">
        <v>0</v>
      </c>
      <c r="Z420" s="101">
        <v>0</v>
      </c>
      <c r="AA420" s="101">
        <v>0</v>
      </c>
      <c r="AB420" s="101">
        <v>0</v>
      </c>
      <c r="AC420" s="101">
        <v>0</v>
      </c>
      <c r="AD420" s="102"/>
      <c r="AE420" s="101">
        <v>0</v>
      </c>
      <c r="AF420" s="101">
        <v>0</v>
      </c>
      <c r="AG420" s="101">
        <v>0</v>
      </c>
      <c r="AH420" s="101">
        <v>0</v>
      </c>
      <c r="AI420" s="101">
        <v>0</v>
      </c>
      <c r="AJ420" s="101">
        <v>0</v>
      </c>
      <c r="AK420" s="101">
        <v>0</v>
      </c>
      <c r="AL420" s="101">
        <v>0</v>
      </c>
      <c r="AM420" s="101">
        <v>0</v>
      </c>
      <c r="AN420" s="101">
        <v>0</v>
      </c>
      <c r="AO420" s="101">
        <v>0</v>
      </c>
      <c r="AP420" s="101">
        <v>0</v>
      </c>
      <c r="AQ420" s="101">
        <v>0</v>
      </c>
      <c r="AR420" s="102"/>
      <c r="AS420" s="101">
        <v>0</v>
      </c>
      <c r="AT420" s="101">
        <v>0</v>
      </c>
      <c r="AU420" s="101">
        <v>0</v>
      </c>
      <c r="AV420" s="101">
        <v>0</v>
      </c>
      <c r="AW420" s="101">
        <v>0</v>
      </c>
      <c r="AX420" s="101">
        <v>0</v>
      </c>
      <c r="AY420" s="101">
        <v>0</v>
      </c>
      <c r="AZ420" s="101">
        <v>0</v>
      </c>
      <c r="BA420" s="101">
        <v>0</v>
      </c>
      <c r="BB420" s="101">
        <v>0</v>
      </c>
      <c r="BC420" s="101">
        <v>0</v>
      </c>
      <c r="BD420" s="101">
        <v>0</v>
      </c>
      <c r="BE420" s="101">
        <v>0</v>
      </c>
      <c r="BF420" s="102"/>
      <c r="BG420" s="101">
        <v>0</v>
      </c>
      <c r="BH420" s="101">
        <v>0</v>
      </c>
      <c r="BI420" s="101">
        <v>0</v>
      </c>
      <c r="BJ420" s="101">
        <v>0</v>
      </c>
      <c r="BK420" s="101">
        <v>0</v>
      </c>
      <c r="BL420" s="101">
        <v>0</v>
      </c>
      <c r="BM420" s="101">
        <v>0</v>
      </c>
      <c r="BN420" s="101">
        <v>0</v>
      </c>
      <c r="BO420" s="101">
        <v>0</v>
      </c>
      <c r="BP420" s="101">
        <v>0</v>
      </c>
      <c r="BQ420" s="101">
        <v>0</v>
      </c>
      <c r="BR420" s="101">
        <v>0</v>
      </c>
      <c r="BS420" s="101">
        <v>0</v>
      </c>
      <c r="BT420" s="102"/>
      <c r="BU420" s="101">
        <v>0</v>
      </c>
      <c r="BV420" s="101">
        <v>0</v>
      </c>
      <c r="BW420" s="101">
        <v>0</v>
      </c>
      <c r="BX420" s="101">
        <v>0</v>
      </c>
      <c r="BY420" s="101">
        <v>0</v>
      </c>
      <c r="BZ420" s="101">
        <v>0</v>
      </c>
      <c r="CA420" s="101">
        <v>0</v>
      </c>
      <c r="CB420" s="101">
        <v>0</v>
      </c>
      <c r="CC420" s="101">
        <v>0</v>
      </c>
      <c r="CD420" s="101">
        <v>0</v>
      </c>
      <c r="CE420" s="101">
        <v>0</v>
      </c>
      <c r="CF420" s="101">
        <v>0</v>
      </c>
      <c r="CG420" s="101">
        <v>0</v>
      </c>
      <c r="CH420" s="102"/>
    </row>
    <row r="421" spans="1:86" ht="12" hidden="1" customHeight="1" outlineLevel="1" x14ac:dyDescent="0.3">
      <c r="A421" s="103">
        <v>453</v>
      </c>
      <c r="B421" s="6" t="s">
        <v>505</v>
      </c>
      <c r="C421" s="101">
        <v>0</v>
      </c>
      <c r="D421" s="101">
        <v>0</v>
      </c>
      <c r="E421" s="101">
        <v>0</v>
      </c>
      <c r="F421" s="101">
        <v>0</v>
      </c>
      <c r="G421" s="101">
        <v>0</v>
      </c>
      <c r="H421" s="101">
        <v>0</v>
      </c>
      <c r="I421" s="101">
        <v>0</v>
      </c>
      <c r="J421" s="101">
        <v>0</v>
      </c>
      <c r="K421" s="101">
        <v>0</v>
      </c>
      <c r="L421" s="101">
        <v>0</v>
      </c>
      <c r="M421" s="101">
        <v>0</v>
      </c>
      <c r="N421" s="101">
        <v>0</v>
      </c>
      <c r="O421" s="101">
        <v>0</v>
      </c>
      <c r="P421" s="102"/>
      <c r="Q421" s="101">
        <v>0</v>
      </c>
      <c r="R421" s="101">
        <v>0</v>
      </c>
      <c r="S421" s="101">
        <v>0</v>
      </c>
      <c r="T421" s="101">
        <v>0</v>
      </c>
      <c r="U421" s="101">
        <v>0</v>
      </c>
      <c r="V421" s="101">
        <v>0</v>
      </c>
      <c r="W421" s="101">
        <v>0</v>
      </c>
      <c r="X421" s="101">
        <v>0</v>
      </c>
      <c r="Y421" s="101">
        <v>0</v>
      </c>
      <c r="Z421" s="101">
        <v>0</v>
      </c>
      <c r="AA421" s="101">
        <v>0</v>
      </c>
      <c r="AB421" s="101">
        <v>0</v>
      </c>
      <c r="AC421" s="101">
        <v>0</v>
      </c>
      <c r="AD421" s="102"/>
      <c r="AE421" s="101">
        <v>0</v>
      </c>
      <c r="AF421" s="101">
        <v>0</v>
      </c>
      <c r="AG421" s="101">
        <v>0</v>
      </c>
      <c r="AH421" s="101">
        <v>0</v>
      </c>
      <c r="AI421" s="101">
        <v>0</v>
      </c>
      <c r="AJ421" s="101">
        <v>0</v>
      </c>
      <c r="AK421" s="101">
        <v>0</v>
      </c>
      <c r="AL421" s="101">
        <v>0</v>
      </c>
      <c r="AM421" s="101">
        <v>0</v>
      </c>
      <c r="AN421" s="101">
        <v>0</v>
      </c>
      <c r="AO421" s="101">
        <v>0</v>
      </c>
      <c r="AP421" s="101">
        <v>0</v>
      </c>
      <c r="AQ421" s="101">
        <v>0</v>
      </c>
      <c r="AR421" s="102"/>
      <c r="AS421" s="101">
        <v>0</v>
      </c>
      <c r="AT421" s="101">
        <v>0</v>
      </c>
      <c r="AU421" s="101">
        <v>0</v>
      </c>
      <c r="AV421" s="101">
        <v>0</v>
      </c>
      <c r="AW421" s="101">
        <v>0</v>
      </c>
      <c r="AX421" s="101">
        <v>0</v>
      </c>
      <c r="AY421" s="101">
        <v>0</v>
      </c>
      <c r="AZ421" s="101">
        <v>0</v>
      </c>
      <c r="BA421" s="101">
        <v>0</v>
      </c>
      <c r="BB421" s="101">
        <v>0</v>
      </c>
      <c r="BC421" s="101">
        <v>0</v>
      </c>
      <c r="BD421" s="101">
        <v>0</v>
      </c>
      <c r="BE421" s="101">
        <v>0</v>
      </c>
      <c r="BF421" s="102"/>
      <c r="BG421" s="101">
        <v>0</v>
      </c>
      <c r="BH421" s="101">
        <v>0</v>
      </c>
      <c r="BI421" s="101">
        <v>0</v>
      </c>
      <c r="BJ421" s="101">
        <v>0</v>
      </c>
      <c r="BK421" s="101">
        <v>0</v>
      </c>
      <c r="BL421" s="101">
        <v>0</v>
      </c>
      <c r="BM421" s="101">
        <v>0</v>
      </c>
      <c r="BN421" s="101">
        <v>0</v>
      </c>
      <c r="BO421" s="101">
        <v>0</v>
      </c>
      <c r="BP421" s="101">
        <v>0</v>
      </c>
      <c r="BQ421" s="101">
        <v>0</v>
      </c>
      <c r="BR421" s="101">
        <v>0</v>
      </c>
      <c r="BS421" s="101">
        <v>0</v>
      </c>
      <c r="BT421" s="102"/>
      <c r="BU421" s="101">
        <v>0</v>
      </c>
      <c r="BV421" s="101">
        <v>0</v>
      </c>
      <c r="BW421" s="101">
        <v>0</v>
      </c>
      <c r="BX421" s="101">
        <v>0</v>
      </c>
      <c r="BY421" s="101">
        <v>0</v>
      </c>
      <c r="BZ421" s="101">
        <v>0</v>
      </c>
      <c r="CA421" s="101">
        <v>0</v>
      </c>
      <c r="CB421" s="101">
        <v>0</v>
      </c>
      <c r="CC421" s="101">
        <v>0</v>
      </c>
      <c r="CD421" s="101">
        <v>0</v>
      </c>
      <c r="CE421" s="101">
        <v>0</v>
      </c>
      <c r="CF421" s="101">
        <v>0</v>
      </c>
      <c r="CG421" s="101">
        <v>0</v>
      </c>
      <c r="CH421" s="102"/>
    </row>
    <row r="422" spans="1:86" ht="12" hidden="1" customHeight="1" outlineLevel="1" x14ac:dyDescent="0.3">
      <c r="A422" s="103">
        <v>454</v>
      </c>
      <c r="B422" s="6" t="s">
        <v>506</v>
      </c>
      <c r="C422" s="101">
        <v>0</v>
      </c>
      <c r="D422" s="101">
        <v>0</v>
      </c>
      <c r="E422" s="101">
        <v>0</v>
      </c>
      <c r="F422" s="101">
        <v>0</v>
      </c>
      <c r="G422" s="101">
        <v>0</v>
      </c>
      <c r="H422" s="101">
        <v>0</v>
      </c>
      <c r="I422" s="101">
        <v>0</v>
      </c>
      <c r="J422" s="101">
        <v>0</v>
      </c>
      <c r="K422" s="101">
        <v>0</v>
      </c>
      <c r="L422" s="101">
        <v>0</v>
      </c>
      <c r="M422" s="101">
        <v>0</v>
      </c>
      <c r="N422" s="101">
        <v>0</v>
      </c>
      <c r="O422" s="101">
        <v>0</v>
      </c>
      <c r="P422" s="102"/>
      <c r="Q422" s="101">
        <v>0</v>
      </c>
      <c r="R422" s="101">
        <v>0</v>
      </c>
      <c r="S422" s="101">
        <v>0</v>
      </c>
      <c r="T422" s="101">
        <v>0</v>
      </c>
      <c r="U422" s="101">
        <v>0</v>
      </c>
      <c r="V422" s="101">
        <v>0</v>
      </c>
      <c r="W422" s="101">
        <v>0</v>
      </c>
      <c r="X422" s="101">
        <v>0</v>
      </c>
      <c r="Y422" s="101">
        <v>0</v>
      </c>
      <c r="Z422" s="101">
        <v>0</v>
      </c>
      <c r="AA422" s="101">
        <v>0</v>
      </c>
      <c r="AB422" s="101">
        <v>0</v>
      </c>
      <c r="AC422" s="101">
        <v>0</v>
      </c>
      <c r="AD422" s="102"/>
      <c r="AE422" s="101">
        <v>0</v>
      </c>
      <c r="AF422" s="101">
        <v>0</v>
      </c>
      <c r="AG422" s="101">
        <v>0</v>
      </c>
      <c r="AH422" s="101">
        <v>0</v>
      </c>
      <c r="AI422" s="101">
        <v>0</v>
      </c>
      <c r="AJ422" s="101">
        <v>0</v>
      </c>
      <c r="AK422" s="101">
        <v>0</v>
      </c>
      <c r="AL422" s="101">
        <v>0</v>
      </c>
      <c r="AM422" s="101">
        <v>0</v>
      </c>
      <c r="AN422" s="101">
        <v>0</v>
      </c>
      <c r="AO422" s="101">
        <v>0</v>
      </c>
      <c r="AP422" s="101">
        <v>0</v>
      </c>
      <c r="AQ422" s="101">
        <v>0</v>
      </c>
      <c r="AR422" s="102"/>
      <c r="AS422" s="101">
        <v>0</v>
      </c>
      <c r="AT422" s="101">
        <v>0</v>
      </c>
      <c r="AU422" s="101">
        <v>0</v>
      </c>
      <c r="AV422" s="101">
        <v>0</v>
      </c>
      <c r="AW422" s="101">
        <v>0</v>
      </c>
      <c r="AX422" s="101">
        <v>0</v>
      </c>
      <c r="AY422" s="101">
        <v>0</v>
      </c>
      <c r="AZ422" s="101">
        <v>0</v>
      </c>
      <c r="BA422" s="101">
        <v>0</v>
      </c>
      <c r="BB422" s="101">
        <v>0</v>
      </c>
      <c r="BC422" s="101">
        <v>0</v>
      </c>
      <c r="BD422" s="101">
        <v>0</v>
      </c>
      <c r="BE422" s="101">
        <v>0</v>
      </c>
      <c r="BF422" s="102"/>
      <c r="BG422" s="101">
        <v>0</v>
      </c>
      <c r="BH422" s="101">
        <v>0</v>
      </c>
      <c r="BI422" s="101">
        <v>0</v>
      </c>
      <c r="BJ422" s="101">
        <v>0</v>
      </c>
      <c r="BK422" s="101">
        <v>0</v>
      </c>
      <c r="BL422" s="101">
        <v>0</v>
      </c>
      <c r="BM422" s="101">
        <v>0</v>
      </c>
      <c r="BN422" s="101">
        <v>0</v>
      </c>
      <c r="BO422" s="101">
        <v>0</v>
      </c>
      <c r="BP422" s="101">
        <v>0</v>
      </c>
      <c r="BQ422" s="101">
        <v>0</v>
      </c>
      <c r="BR422" s="101">
        <v>0</v>
      </c>
      <c r="BS422" s="101">
        <v>0</v>
      </c>
      <c r="BT422" s="102"/>
      <c r="BU422" s="101">
        <v>0</v>
      </c>
      <c r="BV422" s="101">
        <v>0</v>
      </c>
      <c r="BW422" s="101">
        <v>0</v>
      </c>
      <c r="BX422" s="101">
        <v>0</v>
      </c>
      <c r="BY422" s="101">
        <v>0</v>
      </c>
      <c r="BZ422" s="101">
        <v>0</v>
      </c>
      <c r="CA422" s="101">
        <v>0</v>
      </c>
      <c r="CB422" s="101">
        <v>0</v>
      </c>
      <c r="CC422" s="101">
        <v>0</v>
      </c>
      <c r="CD422" s="101">
        <v>0</v>
      </c>
      <c r="CE422" s="101">
        <v>0</v>
      </c>
      <c r="CF422" s="101">
        <v>0</v>
      </c>
      <c r="CG422" s="101">
        <v>0</v>
      </c>
      <c r="CH422" s="102"/>
    </row>
    <row r="423" spans="1:86" ht="12" hidden="1" customHeight="1" outlineLevel="1" x14ac:dyDescent="0.3">
      <c r="A423" s="103">
        <v>457</v>
      </c>
      <c r="B423" s="6" t="s">
        <v>507</v>
      </c>
      <c r="C423" s="101">
        <v>0</v>
      </c>
      <c r="D423" s="101">
        <v>0</v>
      </c>
      <c r="E423" s="101">
        <v>0</v>
      </c>
      <c r="F423" s="101">
        <v>0</v>
      </c>
      <c r="G423" s="101">
        <v>0</v>
      </c>
      <c r="H423" s="101">
        <v>0</v>
      </c>
      <c r="I423" s="101">
        <v>0</v>
      </c>
      <c r="J423" s="101">
        <v>0</v>
      </c>
      <c r="K423" s="101">
        <v>0</v>
      </c>
      <c r="L423" s="101">
        <v>0</v>
      </c>
      <c r="M423" s="101">
        <v>0</v>
      </c>
      <c r="N423" s="101">
        <v>0</v>
      </c>
      <c r="O423" s="101">
        <v>0</v>
      </c>
      <c r="P423" s="102"/>
      <c r="Q423" s="101">
        <v>0</v>
      </c>
      <c r="R423" s="101">
        <v>0</v>
      </c>
      <c r="S423" s="101">
        <v>0</v>
      </c>
      <c r="T423" s="101">
        <v>0</v>
      </c>
      <c r="U423" s="101">
        <v>0</v>
      </c>
      <c r="V423" s="101">
        <v>0</v>
      </c>
      <c r="W423" s="101">
        <v>0</v>
      </c>
      <c r="X423" s="101">
        <v>0</v>
      </c>
      <c r="Y423" s="101">
        <v>0</v>
      </c>
      <c r="Z423" s="101">
        <v>0</v>
      </c>
      <c r="AA423" s="101">
        <v>0</v>
      </c>
      <c r="AB423" s="101">
        <v>0</v>
      </c>
      <c r="AC423" s="101">
        <v>0</v>
      </c>
      <c r="AD423" s="102"/>
      <c r="AE423" s="101">
        <v>0</v>
      </c>
      <c r="AF423" s="101">
        <v>0</v>
      </c>
      <c r="AG423" s="101">
        <v>0</v>
      </c>
      <c r="AH423" s="101">
        <v>0</v>
      </c>
      <c r="AI423" s="101">
        <v>0</v>
      </c>
      <c r="AJ423" s="101">
        <v>0</v>
      </c>
      <c r="AK423" s="101">
        <v>0</v>
      </c>
      <c r="AL423" s="101">
        <v>0</v>
      </c>
      <c r="AM423" s="101">
        <v>0</v>
      </c>
      <c r="AN423" s="101">
        <v>0</v>
      </c>
      <c r="AO423" s="101">
        <v>0</v>
      </c>
      <c r="AP423" s="101">
        <v>0</v>
      </c>
      <c r="AQ423" s="101">
        <v>0</v>
      </c>
      <c r="AR423" s="102"/>
      <c r="AS423" s="101">
        <v>0</v>
      </c>
      <c r="AT423" s="101">
        <v>0</v>
      </c>
      <c r="AU423" s="101">
        <v>0</v>
      </c>
      <c r="AV423" s="101">
        <v>0</v>
      </c>
      <c r="AW423" s="101">
        <v>0</v>
      </c>
      <c r="AX423" s="101">
        <v>0</v>
      </c>
      <c r="AY423" s="101">
        <v>0</v>
      </c>
      <c r="AZ423" s="101">
        <v>0</v>
      </c>
      <c r="BA423" s="101">
        <v>0</v>
      </c>
      <c r="BB423" s="101">
        <v>0</v>
      </c>
      <c r="BC423" s="101">
        <v>0</v>
      </c>
      <c r="BD423" s="101">
        <v>0</v>
      </c>
      <c r="BE423" s="101">
        <v>0</v>
      </c>
      <c r="BF423" s="102"/>
      <c r="BG423" s="101">
        <v>0</v>
      </c>
      <c r="BH423" s="101">
        <v>0</v>
      </c>
      <c r="BI423" s="101">
        <v>0</v>
      </c>
      <c r="BJ423" s="101">
        <v>0</v>
      </c>
      <c r="BK423" s="101">
        <v>0</v>
      </c>
      <c r="BL423" s="101">
        <v>0</v>
      </c>
      <c r="BM423" s="101">
        <v>0</v>
      </c>
      <c r="BN423" s="101">
        <v>0</v>
      </c>
      <c r="BO423" s="101">
        <v>0</v>
      </c>
      <c r="BP423" s="101">
        <v>0</v>
      </c>
      <c r="BQ423" s="101">
        <v>0</v>
      </c>
      <c r="BR423" s="101">
        <v>0</v>
      </c>
      <c r="BS423" s="101">
        <v>0</v>
      </c>
      <c r="BT423" s="102"/>
      <c r="BU423" s="101">
        <v>0</v>
      </c>
      <c r="BV423" s="101">
        <v>0</v>
      </c>
      <c r="BW423" s="101">
        <v>0</v>
      </c>
      <c r="BX423" s="101">
        <v>0</v>
      </c>
      <c r="BY423" s="101">
        <v>0</v>
      </c>
      <c r="BZ423" s="101">
        <v>0</v>
      </c>
      <c r="CA423" s="101">
        <v>0</v>
      </c>
      <c r="CB423" s="101">
        <v>0</v>
      </c>
      <c r="CC423" s="101">
        <v>0</v>
      </c>
      <c r="CD423" s="101">
        <v>0</v>
      </c>
      <c r="CE423" s="101">
        <v>0</v>
      </c>
      <c r="CF423" s="101">
        <v>0</v>
      </c>
      <c r="CG423" s="101">
        <v>0</v>
      </c>
      <c r="CH423" s="102"/>
    </row>
    <row r="424" spans="1:86" ht="12" hidden="1" customHeight="1" outlineLevel="1" x14ac:dyDescent="0.3">
      <c r="A424" s="103">
        <v>469</v>
      </c>
      <c r="B424" s="6" t="s">
        <v>206</v>
      </c>
      <c r="C424" s="101">
        <v>0</v>
      </c>
      <c r="D424" s="101">
        <v>0</v>
      </c>
      <c r="E424" s="101">
        <v>0</v>
      </c>
      <c r="F424" s="101">
        <v>0</v>
      </c>
      <c r="G424" s="101">
        <v>0</v>
      </c>
      <c r="H424" s="101">
        <v>0</v>
      </c>
      <c r="I424" s="101">
        <v>0</v>
      </c>
      <c r="J424" s="101">
        <v>0</v>
      </c>
      <c r="K424" s="101">
        <v>0</v>
      </c>
      <c r="L424" s="101">
        <v>0</v>
      </c>
      <c r="M424" s="101">
        <v>0</v>
      </c>
      <c r="N424" s="101">
        <v>0</v>
      </c>
      <c r="O424" s="101">
        <v>0</v>
      </c>
      <c r="P424" s="102"/>
      <c r="Q424" s="101">
        <v>0</v>
      </c>
      <c r="R424" s="101">
        <v>0</v>
      </c>
      <c r="S424" s="101">
        <v>0</v>
      </c>
      <c r="T424" s="101">
        <v>0</v>
      </c>
      <c r="U424" s="101">
        <v>0</v>
      </c>
      <c r="V424" s="101">
        <v>0</v>
      </c>
      <c r="W424" s="101">
        <v>0</v>
      </c>
      <c r="X424" s="101">
        <v>0</v>
      </c>
      <c r="Y424" s="101">
        <v>0</v>
      </c>
      <c r="Z424" s="101">
        <v>0</v>
      </c>
      <c r="AA424" s="101">
        <v>0</v>
      </c>
      <c r="AB424" s="101">
        <v>0</v>
      </c>
      <c r="AC424" s="101">
        <v>0</v>
      </c>
      <c r="AD424" s="102"/>
      <c r="AE424" s="101">
        <v>0</v>
      </c>
      <c r="AF424" s="101">
        <v>0</v>
      </c>
      <c r="AG424" s="101">
        <v>0</v>
      </c>
      <c r="AH424" s="101">
        <v>0</v>
      </c>
      <c r="AI424" s="101">
        <v>0</v>
      </c>
      <c r="AJ424" s="101">
        <v>0</v>
      </c>
      <c r="AK424" s="101">
        <v>0</v>
      </c>
      <c r="AL424" s="101">
        <v>0</v>
      </c>
      <c r="AM424" s="101">
        <v>0</v>
      </c>
      <c r="AN424" s="101">
        <v>0</v>
      </c>
      <c r="AO424" s="101">
        <v>0</v>
      </c>
      <c r="AP424" s="101">
        <v>0</v>
      </c>
      <c r="AQ424" s="101">
        <v>0</v>
      </c>
      <c r="AR424" s="102"/>
      <c r="AS424" s="101">
        <v>0</v>
      </c>
      <c r="AT424" s="101">
        <v>0</v>
      </c>
      <c r="AU424" s="101">
        <v>0</v>
      </c>
      <c r="AV424" s="101">
        <v>0</v>
      </c>
      <c r="AW424" s="101">
        <v>0</v>
      </c>
      <c r="AX424" s="101">
        <v>0</v>
      </c>
      <c r="AY424" s="101">
        <v>0</v>
      </c>
      <c r="AZ424" s="101">
        <v>0</v>
      </c>
      <c r="BA424" s="101">
        <v>0</v>
      </c>
      <c r="BB424" s="101">
        <v>0</v>
      </c>
      <c r="BC424" s="101">
        <v>0</v>
      </c>
      <c r="BD424" s="101">
        <v>0</v>
      </c>
      <c r="BE424" s="101">
        <v>0</v>
      </c>
      <c r="BF424" s="102"/>
      <c r="BG424" s="101">
        <v>0</v>
      </c>
      <c r="BH424" s="101">
        <v>0</v>
      </c>
      <c r="BI424" s="101">
        <v>0</v>
      </c>
      <c r="BJ424" s="101">
        <v>0</v>
      </c>
      <c r="BK424" s="101">
        <v>0</v>
      </c>
      <c r="BL424" s="101">
        <v>0</v>
      </c>
      <c r="BM424" s="101">
        <v>0</v>
      </c>
      <c r="BN424" s="101">
        <v>0</v>
      </c>
      <c r="BO424" s="101">
        <v>0</v>
      </c>
      <c r="BP424" s="101">
        <v>0</v>
      </c>
      <c r="BQ424" s="101">
        <v>0</v>
      </c>
      <c r="BR424" s="101">
        <v>0</v>
      </c>
      <c r="BS424" s="101">
        <v>0</v>
      </c>
      <c r="BT424" s="102"/>
      <c r="BU424" s="101">
        <v>0</v>
      </c>
      <c r="BV424" s="101">
        <v>0</v>
      </c>
      <c r="BW424" s="101">
        <v>0</v>
      </c>
      <c r="BX424" s="101">
        <v>0</v>
      </c>
      <c r="BY424" s="101">
        <v>0</v>
      </c>
      <c r="BZ424" s="101">
        <v>0</v>
      </c>
      <c r="CA424" s="101">
        <v>0</v>
      </c>
      <c r="CB424" s="101">
        <v>0</v>
      </c>
      <c r="CC424" s="101">
        <v>0</v>
      </c>
      <c r="CD424" s="101">
        <v>0</v>
      </c>
      <c r="CE424" s="101">
        <v>0</v>
      </c>
      <c r="CF424" s="101">
        <v>0</v>
      </c>
      <c r="CG424" s="101">
        <v>0</v>
      </c>
      <c r="CH424" s="102"/>
    </row>
    <row r="425" spans="1:86" ht="12" hidden="1" customHeight="1" outlineLevel="1" x14ac:dyDescent="0.3">
      <c r="A425" s="103">
        <v>481</v>
      </c>
      <c r="B425" s="6" t="s">
        <v>508</v>
      </c>
      <c r="C425" s="101">
        <v>14072.449999999901</v>
      </c>
      <c r="D425" s="101">
        <v>5904.16</v>
      </c>
      <c r="E425" s="101">
        <v>1307.3400000000099</v>
      </c>
      <c r="F425" s="101">
        <v>3762.87</v>
      </c>
      <c r="G425" s="101">
        <v>7.99</v>
      </c>
      <c r="H425" s="101">
        <v>10394.470000000099</v>
      </c>
      <c r="I425" s="101">
        <v>885.79</v>
      </c>
      <c r="J425" s="101">
        <v>3548.70999999998</v>
      </c>
      <c r="K425" s="101">
        <v>8430.59</v>
      </c>
      <c r="L425" s="101">
        <v>417.76</v>
      </c>
      <c r="M425" s="101">
        <v>122.92</v>
      </c>
      <c r="N425" s="101">
        <v>9546.9499999998097</v>
      </c>
      <c r="O425" s="101">
        <v>58401.999999999804</v>
      </c>
      <c r="P425" s="102"/>
      <c r="Q425" s="101">
        <v>12460.8</v>
      </c>
      <c r="R425" s="101">
        <v>12460.8</v>
      </c>
      <c r="S425" s="101">
        <v>12460.8</v>
      </c>
      <c r="T425" s="101">
        <v>1038.4000000000001</v>
      </c>
      <c r="U425" s="101">
        <v>1038.4000000000001</v>
      </c>
      <c r="V425" s="101">
        <v>1038.4000000000001</v>
      </c>
      <c r="W425" s="101">
        <v>1038.4000000000001</v>
      </c>
      <c r="X425" s="101">
        <v>1038.4000000000001</v>
      </c>
      <c r="Y425" s="101">
        <v>1038.4000000000001</v>
      </c>
      <c r="Z425" s="101">
        <v>1038.4000000000001</v>
      </c>
      <c r="AA425" s="101">
        <v>1038.4000000000001</v>
      </c>
      <c r="AB425" s="101">
        <v>1038.4000000000001</v>
      </c>
      <c r="AC425" s="101">
        <v>46728</v>
      </c>
      <c r="AD425" s="102"/>
      <c r="AE425" s="101">
        <v>12460.8</v>
      </c>
      <c r="AF425" s="101">
        <v>12460.8</v>
      </c>
      <c r="AG425" s="101">
        <v>12460.8</v>
      </c>
      <c r="AH425" s="101">
        <v>1038.4000000000001</v>
      </c>
      <c r="AI425" s="101">
        <v>1038.4000000000001</v>
      </c>
      <c r="AJ425" s="101">
        <v>1038.4000000000001</v>
      </c>
      <c r="AK425" s="101">
        <v>1038.4000000000001</v>
      </c>
      <c r="AL425" s="101">
        <v>1038.4000000000001</v>
      </c>
      <c r="AM425" s="101">
        <v>1038.4000000000001</v>
      </c>
      <c r="AN425" s="101">
        <v>1038.4000000000001</v>
      </c>
      <c r="AO425" s="101">
        <v>1038.4000000000001</v>
      </c>
      <c r="AP425" s="101">
        <v>1038.4000000000001</v>
      </c>
      <c r="AQ425" s="101">
        <v>46728</v>
      </c>
      <c r="AR425" s="102"/>
      <c r="AS425" s="101">
        <v>12460.8</v>
      </c>
      <c r="AT425" s="101">
        <v>12460.8</v>
      </c>
      <c r="AU425" s="101">
        <v>12460.8</v>
      </c>
      <c r="AV425" s="101">
        <v>1038.4000000000001</v>
      </c>
      <c r="AW425" s="101">
        <v>1038.4000000000001</v>
      </c>
      <c r="AX425" s="101">
        <v>1038.4000000000001</v>
      </c>
      <c r="AY425" s="101">
        <v>1038.4000000000001</v>
      </c>
      <c r="AZ425" s="101">
        <v>1038.4000000000001</v>
      </c>
      <c r="BA425" s="101">
        <v>1038.4000000000001</v>
      </c>
      <c r="BB425" s="101">
        <v>1038.4000000000001</v>
      </c>
      <c r="BC425" s="101">
        <v>1038.4000000000001</v>
      </c>
      <c r="BD425" s="101">
        <v>1038.4000000000001</v>
      </c>
      <c r="BE425" s="101">
        <v>46728</v>
      </c>
      <c r="BF425" s="102"/>
      <c r="BG425" s="101">
        <v>12460.8</v>
      </c>
      <c r="BH425" s="101">
        <v>12460.8</v>
      </c>
      <c r="BI425" s="101">
        <v>12460.8</v>
      </c>
      <c r="BJ425" s="101">
        <v>1038.4000000000001</v>
      </c>
      <c r="BK425" s="101">
        <v>1038.4000000000001</v>
      </c>
      <c r="BL425" s="101">
        <v>1038.4000000000001</v>
      </c>
      <c r="BM425" s="101">
        <v>1038.4000000000001</v>
      </c>
      <c r="BN425" s="101">
        <v>1038.4000000000001</v>
      </c>
      <c r="BO425" s="101">
        <v>1038.4000000000001</v>
      </c>
      <c r="BP425" s="101">
        <v>1038.4000000000001</v>
      </c>
      <c r="BQ425" s="101">
        <v>1038.4000000000001</v>
      </c>
      <c r="BR425" s="101">
        <v>1038.4000000000001</v>
      </c>
      <c r="BS425" s="101">
        <v>46728</v>
      </c>
      <c r="BT425" s="102"/>
      <c r="BU425" s="101">
        <v>12460.8</v>
      </c>
      <c r="BV425" s="101">
        <v>12460.8</v>
      </c>
      <c r="BW425" s="101">
        <v>12460.8</v>
      </c>
      <c r="BX425" s="101">
        <v>1038.4000000000001</v>
      </c>
      <c r="BY425" s="101">
        <v>1038.4000000000001</v>
      </c>
      <c r="BZ425" s="101">
        <v>1038.4000000000001</v>
      </c>
      <c r="CA425" s="101">
        <v>1038.4000000000001</v>
      </c>
      <c r="CB425" s="101">
        <v>1038.4000000000001</v>
      </c>
      <c r="CC425" s="101">
        <v>1038.4000000000001</v>
      </c>
      <c r="CD425" s="101">
        <v>1038.4000000000001</v>
      </c>
      <c r="CE425" s="101">
        <v>1038.4000000000001</v>
      </c>
      <c r="CF425" s="101">
        <v>1038.4000000000001</v>
      </c>
      <c r="CG425" s="101">
        <v>46728</v>
      </c>
      <c r="CH425" s="102"/>
    </row>
    <row r="426" spans="1:86" ht="12" hidden="1" customHeight="1" outlineLevel="1" x14ac:dyDescent="0.3">
      <c r="A426" s="103">
        <v>481.1</v>
      </c>
      <c r="B426" s="6" t="s">
        <v>510</v>
      </c>
      <c r="C426" s="101">
        <v>961.44</v>
      </c>
      <c r="D426" s="101">
        <v>3558.87</v>
      </c>
      <c r="E426" s="101">
        <v>2487.63</v>
      </c>
      <c r="F426" s="101">
        <v>2453.09</v>
      </c>
      <c r="G426" s="101">
        <v>2453.09</v>
      </c>
      <c r="H426" s="101">
        <v>0</v>
      </c>
      <c r="I426" s="101">
        <v>4949.59</v>
      </c>
      <c r="J426" s="101">
        <v>2509.89</v>
      </c>
      <c r="K426" s="101">
        <v>2626.66</v>
      </c>
      <c r="L426" s="101">
        <v>2616.96</v>
      </c>
      <c r="M426" s="101">
        <v>2616.96</v>
      </c>
      <c r="N426" s="101">
        <v>2765.82</v>
      </c>
      <c r="O426" s="101">
        <v>30000</v>
      </c>
      <c r="P426" s="102"/>
      <c r="Q426" s="101">
        <v>3333</v>
      </c>
      <c r="R426" s="101">
        <v>3333</v>
      </c>
      <c r="S426" s="101">
        <v>3333</v>
      </c>
      <c r="T426" s="101">
        <v>3333</v>
      </c>
      <c r="U426" s="101">
        <v>3333</v>
      </c>
      <c r="V426" s="101">
        <v>3333</v>
      </c>
      <c r="W426" s="101">
        <v>3333</v>
      </c>
      <c r="X426" s="101">
        <v>3333</v>
      </c>
      <c r="Y426" s="101">
        <v>3333</v>
      </c>
      <c r="Z426" s="101">
        <v>3333</v>
      </c>
      <c r="AA426" s="101">
        <v>3333</v>
      </c>
      <c r="AB426" s="101">
        <v>3333</v>
      </c>
      <c r="AC426" s="101">
        <v>39996</v>
      </c>
      <c r="AD426" s="102"/>
      <c r="AE426" s="101">
        <v>3333</v>
      </c>
      <c r="AF426" s="101">
        <v>3333</v>
      </c>
      <c r="AG426" s="101">
        <v>3333</v>
      </c>
      <c r="AH426" s="101">
        <v>3333</v>
      </c>
      <c r="AI426" s="101">
        <v>3333</v>
      </c>
      <c r="AJ426" s="101">
        <v>3333</v>
      </c>
      <c r="AK426" s="101">
        <v>3333</v>
      </c>
      <c r="AL426" s="101">
        <v>3333</v>
      </c>
      <c r="AM426" s="101">
        <v>3333</v>
      </c>
      <c r="AN426" s="101">
        <v>3333</v>
      </c>
      <c r="AO426" s="101">
        <v>3333</v>
      </c>
      <c r="AP426" s="101">
        <v>3333</v>
      </c>
      <c r="AQ426" s="101">
        <v>39996</v>
      </c>
      <c r="AR426" s="102"/>
      <c r="AS426" s="101">
        <v>3333</v>
      </c>
      <c r="AT426" s="101">
        <v>3333</v>
      </c>
      <c r="AU426" s="101">
        <v>3333</v>
      </c>
      <c r="AV426" s="101">
        <v>3333</v>
      </c>
      <c r="AW426" s="101">
        <v>3333</v>
      </c>
      <c r="AX426" s="101">
        <v>3333</v>
      </c>
      <c r="AY426" s="101">
        <v>3333</v>
      </c>
      <c r="AZ426" s="101">
        <v>3333</v>
      </c>
      <c r="BA426" s="101">
        <v>3333</v>
      </c>
      <c r="BB426" s="101">
        <v>3333</v>
      </c>
      <c r="BC426" s="101">
        <v>3333</v>
      </c>
      <c r="BD426" s="101">
        <v>3333</v>
      </c>
      <c r="BE426" s="101">
        <v>39996</v>
      </c>
      <c r="BF426" s="102"/>
      <c r="BG426" s="101">
        <v>3333</v>
      </c>
      <c r="BH426" s="101">
        <v>3333</v>
      </c>
      <c r="BI426" s="101">
        <v>3333</v>
      </c>
      <c r="BJ426" s="101">
        <v>3333</v>
      </c>
      <c r="BK426" s="101">
        <v>3333</v>
      </c>
      <c r="BL426" s="101">
        <v>3333</v>
      </c>
      <c r="BM426" s="101">
        <v>3333</v>
      </c>
      <c r="BN426" s="101">
        <v>3333</v>
      </c>
      <c r="BO426" s="101">
        <v>3333</v>
      </c>
      <c r="BP426" s="101">
        <v>3333</v>
      </c>
      <c r="BQ426" s="101">
        <v>3333</v>
      </c>
      <c r="BR426" s="101">
        <v>3333</v>
      </c>
      <c r="BS426" s="101">
        <v>39996</v>
      </c>
      <c r="BT426" s="102"/>
      <c r="BU426" s="101">
        <v>3333</v>
      </c>
      <c r="BV426" s="101">
        <v>3333</v>
      </c>
      <c r="BW426" s="101">
        <v>3333</v>
      </c>
      <c r="BX426" s="101">
        <v>3333</v>
      </c>
      <c r="BY426" s="101">
        <v>3333</v>
      </c>
      <c r="BZ426" s="101">
        <v>3333</v>
      </c>
      <c r="CA426" s="101">
        <v>3333</v>
      </c>
      <c r="CB426" s="101">
        <v>3333</v>
      </c>
      <c r="CC426" s="101">
        <v>3333</v>
      </c>
      <c r="CD426" s="101">
        <v>3333</v>
      </c>
      <c r="CE426" s="101">
        <v>3333</v>
      </c>
      <c r="CF426" s="101">
        <v>3333</v>
      </c>
      <c r="CG426" s="101">
        <v>39996</v>
      </c>
      <c r="CH426" s="102"/>
    </row>
    <row r="427" spans="1:86" ht="12" hidden="1" customHeight="1" outlineLevel="1" x14ac:dyDescent="0.3">
      <c r="A427" s="103">
        <v>481.2</v>
      </c>
      <c r="B427" s="6" t="s">
        <v>512</v>
      </c>
      <c r="C427" s="101">
        <v>0</v>
      </c>
      <c r="D427" s="101">
        <v>12132.5</v>
      </c>
      <c r="E427" s="101">
        <v>0</v>
      </c>
      <c r="F427" s="101">
        <v>0</v>
      </c>
      <c r="G427" s="101">
        <v>0</v>
      </c>
      <c r="H427" s="101">
        <v>0</v>
      </c>
      <c r="I427" s="101">
        <v>0</v>
      </c>
      <c r="J427" s="101">
        <v>0</v>
      </c>
      <c r="K427" s="101">
        <v>0</v>
      </c>
      <c r="L427" s="101">
        <v>0</v>
      </c>
      <c r="M427" s="101">
        <v>0</v>
      </c>
      <c r="N427" s="101">
        <v>987.50000000000102</v>
      </c>
      <c r="O427" s="101">
        <v>13120</v>
      </c>
      <c r="P427" s="102"/>
      <c r="Q427" s="101">
        <v>1056</v>
      </c>
      <c r="R427" s="101">
        <v>1056</v>
      </c>
      <c r="S427" s="101">
        <v>1056</v>
      </c>
      <c r="T427" s="101">
        <v>1056</v>
      </c>
      <c r="U427" s="101">
        <v>1056</v>
      </c>
      <c r="V427" s="101">
        <v>1056</v>
      </c>
      <c r="W427" s="101">
        <v>1056</v>
      </c>
      <c r="X427" s="101">
        <v>1056</v>
      </c>
      <c r="Y427" s="101">
        <v>1056</v>
      </c>
      <c r="Z427" s="101">
        <v>1056</v>
      </c>
      <c r="AA427" s="101">
        <v>1056</v>
      </c>
      <c r="AB427" s="101">
        <v>1056</v>
      </c>
      <c r="AC427" s="101">
        <v>12672</v>
      </c>
      <c r="AD427" s="102"/>
      <c r="AE427" s="101">
        <v>1056</v>
      </c>
      <c r="AF427" s="101">
        <v>1056</v>
      </c>
      <c r="AG427" s="101">
        <v>1056</v>
      </c>
      <c r="AH427" s="101">
        <v>1056</v>
      </c>
      <c r="AI427" s="101">
        <v>1056</v>
      </c>
      <c r="AJ427" s="101">
        <v>1056</v>
      </c>
      <c r="AK427" s="101">
        <v>1056</v>
      </c>
      <c r="AL427" s="101">
        <v>1056</v>
      </c>
      <c r="AM427" s="101">
        <v>1056</v>
      </c>
      <c r="AN427" s="101">
        <v>1056</v>
      </c>
      <c r="AO427" s="101">
        <v>1056</v>
      </c>
      <c r="AP427" s="101">
        <v>1056</v>
      </c>
      <c r="AQ427" s="101">
        <v>12672</v>
      </c>
      <c r="AR427" s="102"/>
      <c r="AS427" s="101">
        <v>1056</v>
      </c>
      <c r="AT427" s="101">
        <v>1056</v>
      </c>
      <c r="AU427" s="101">
        <v>1056</v>
      </c>
      <c r="AV427" s="101">
        <v>1056</v>
      </c>
      <c r="AW427" s="101">
        <v>1056</v>
      </c>
      <c r="AX427" s="101">
        <v>1056</v>
      </c>
      <c r="AY427" s="101">
        <v>1056</v>
      </c>
      <c r="AZ427" s="101">
        <v>1056</v>
      </c>
      <c r="BA427" s="101">
        <v>1056</v>
      </c>
      <c r="BB427" s="101">
        <v>1056</v>
      </c>
      <c r="BC427" s="101">
        <v>1056</v>
      </c>
      <c r="BD427" s="101">
        <v>1056</v>
      </c>
      <c r="BE427" s="101">
        <v>12672</v>
      </c>
      <c r="BF427" s="102"/>
      <c r="BG427" s="101">
        <v>1056</v>
      </c>
      <c r="BH427" s="101">
        <v>1056</v>
      </c>
      <c r="BI427" s="101">
        <v>1056</v>
      </c>
      <c r="BJ427" s="101">
        <v>1056</v>
      </c>
      <c r="BK427" s="101">
        <v>1056</v>
      </c>
      <c r="BL427" s="101">
        <v>1056</v>
      </c>
      <c r="BM427" s="101">
        <v>1056</v>
      </c>
      <c r="BN427" s="101">
        <v>1056</v>
      </c>
      <c r="BO427" s="101">
        <v>1056</v>
      </c>
      <c r="BP427" s="101">
        <v>1056</v>
      </c>
      <c r="BQ427" s="101">
        <v>1056</v>
      </c>
      <c r="BR427" s="101">
        <v>1056</v>
      </c>
      <c r="BS427" s="101">
        <v>12672</v>
      </c>
      <c r="BT427" s="102"/>
      <c r="BU427" s="101">
        <v>1056</v>
      </c>
      <c r="BV427" s="101">
        <v>1056</v>
      </c>
      <c r="BW427" s="101">
        <v>1056</v>
      </c>
      <c r="BX427" s="101">
        <v>1056</v>
      </c>
      <c r="BY427" s="101">
        <v>1056</v>
      </c>
      <c r="BZ427" s="101">
        <v>1056</v>
      </c>
      <c r="CA427" s="101">
        <v>1056</v>
      </c>
      <c r="CB427" s="101">
        <v>1056</v>
      </c>
      <c r="CC427" s="101">
        <v>1056</v>
      </c>
      <c r="CD427" s="101">
        <v>1056</v>
      </c>
      <c r="CE427" s="101">
        <v>1056</v>
      </c>
      <c r="CF427" s="101">
        <v>1056</v>
      </c>
      <c r="CG427" s="101">
        <v>12672</v>
      </c>
      <c r="CH427" s="102"/>
    </row>
    <row r="428" spans="1:86" ht="12" hidden="1" customHeight="1" outlineLevel="1" x14ac:dyDescent="0.3">
      <c r="A428" s="103">
        <v>481.3</v>
      </c>
      <c r="B428" s="6" t="s">
        <v>514</v>
      </c>
      <c r="C428" s="101">
        <v>0</v>
      </c>
      <c r="D428" s="101">
        <v>0</v>
      </c>
      <c r="E428" s="101">
        <v>0</v>
      </c>
      <c r="F428" s="101">
        <v>0</v>
      </c>
      <c r="G428" s="101">
        <v>0</v>
      </c>
      <c r="H428" s="101">
        <v>0</v>
      </c>
      <c r="I428" s="101">
        <v>0</v>
      </c>
      <c r="J428" s="101">
        <v>0</v>
      </c>
      <c r="K428" s="101">
        <v>0</v>
      </c>
      <c r="L428" s="101">
        <v>0</v>
      </c>
      <c r="M428" s="101">
        <v>0</v>
      </c>
      <c r="N428" s="101">
        <v>0</v>
      </c>
      <c r="O428" s="101">
        <v>0</v>
      </c>
      <c r="P428" s="102"/>
      <c r="Q428" s="101">
        <v>0</v>
      </c>
      <c r="R428" s="101">
        <v>0</v>
      </c>
      <c r="S428" s="101">
        <v>0</v>
      </c>
      <c r="T428" s="101">
        <v>0</v>
      </c>
      <c r="U428" s="101">
        <v>0</v>
      </c>
      <c r="V428" s="101">
        <v>0</v>
      </c>
      <c r="W428" s="101">
        <v>0</v>
      </c>
      <c r="X428" s="101">
        <v>0</v>
      </c>
      <c r="Y428" s="101">
        <v>0</v>
      </c>
      <c r="Z428" s="101">
        <v>0</v>
      </c>
      <c r="AA428" s="101">
        <v>0</v>
      </c>
      <c r="AB428" s="101">
        <v>0</v>
      </c>
      <c r="AC428" s="101">
        <v>0</v>
      </c>
      <c r="AD428" s="102"/>
      <c r="AE428" s="101">
        <v>0</v>
      </c>
      <c r="AF428" s="101">
        <v>0</v>
      </c>
      <c r="AG428" s="101">
        <v>0</v>
      </c>
      <c r="AH428" s="101">
        <v>0</v>
      </c>
      <c r="AI428" s="101">
        <v>0</v>
      </c>
      <c r="AJ428" s="101">
        <v>0</v>
      </c>
      <c r="AK428" s="101">
        <v>0</v>
      </c>
      <c r="AL428" s="101">
        <v>0</v>
      </c>
      <c r="AM428" s="101">
        <v>0</v>
      </c>
      <c r="AN428" s="101">
        <v>0</v>
      </c>
      <c r="AO428" s="101">
        <v>0</v>
      </c>
      <c r="AP428" s="101">
        <v>0</v>
      </c>
      <c r="AQ428" s="101">
        <v>0</v>
      </c>
      <c r="AR428" s="102"/>
      <c r="AS428" s="101">
        <v>0</v>
      </c>
      <c r="AT428" s="101">
        <v>0</v>
      </c>
      <c r="AU428" s="101">
        <v>0</v>
      </c>
      <c r="AV428" s="101">
        <v>0</v>
      </c>
      <c r="AW428" s="101">
        <v>0</v>
      </c>
      <c r="AX428" s="101">
        <v>0</v>
      </c>
      <c r="AY428" s="101">
        <v>0</v>
      </c>
      <c r="AZ428" s="101">
        <v>0</v>
      </c>
      <c r="BA428" s="101">
        <v>0</v>
      </c>
      <c r="BB428" s="101">
        <v>0</v>
      </c>
      <c r="BC428" s="101">
        <v>0</v>
      </c>
      <c r="BD428" s="101">
        <v>0</v>
      </c>
      <c r="BE428" s="101">
        <v>0</v>
      </c>
      <c r="BF428" s="102"/>
      <c r="BG428" s="101">
        <v>0</v>
      </c>
      <c r="BH428" s="101">
        <v>0</v>
      </c>
      <c r="BI428" s="101">
        <v>0</v>
      </c>
      <c r="BJ428" s="101">
        <v>0</v>
      </c>
      <c r="BK428" s="101">
        <v>0</v>
      </c>
      <c r="BL428" s="101">
        <v>0</v>
      </c>
      <c r="BM428" s="101">
        <v>0</v>
      </c>
      <c r="BN428" s="101">
        <v>0</v>
      </c>
      <c r="BO428" s="101">
        <v>0</v>
      </c>
      <c r="BP428" s="101">
        <v>0</v>
      </c>
      <c r="BQ428" s="101">
        <v>0</v>
      </c>
      <c r="BR428" s="101">
        <v>0</v>
      </c>
      <c r="BS428" s="101">
        <v>0</v>
      </c>
      <c r="BT428" s="102"/>
      <c r="BU428" s="101">
        <v>0</v>
      </c>
      <c r="BV428" s="101">
        <v>0</v>
      </c>
      <c r="BW428" s="101">
        <v>0</v>
      </c>
      <c r="BX428" s="101">
        <v>0</v>
      </c>
      <c r="BY428" s="101">
        <v>0</v>
      </c>
      <c r="BZ428" s="101">
        <v>0</v>
      </c>
      <c r="CA428" s="101">
        <v>0</v>
      </c>
      <c r="CB428" s="101">
        <v>0</v>
      </c>
      <c r="CC428" s="101">
        <v>0</v>
      </c>
      <c r="CD428" s="101">
        <v>0</v>
      </c>
      <c r="CE428" s="101">
        <v>0</v>
      </c>
      <c r="CF428" s="101">
        <v>0</v>
      </c>
      <c r="CG428" s="101">
        <v>0</v>
      </c>
      <c r="CH428" s="102"/>
    </row>
    <row r="429" spans="1:86" ht="12" hidden="1" customHeight="1" outlineLevel="1" x14ac:dyDescent="0.3">
      <c r="A429" s="103">
        <v>481.4</v>
      </c>
      <c r="B429" s="6" t="s">
        <v>515</v>
      </c>
      <c r="C429" s="101">
        <v>0</v>
      </c>
      <c r="D429" s="101">
        <v>0</v>
      </c>
      <c r="E429" s="101">
        <v>0</v>
      </c>
      <c r="F429" s="101">
        <v>0</v>
      </c>
      <c r="G429" s="101">
        <v>0</v>
      </c>
      <c r="H429" s="101">
        <v>0</v>
      </c>
      <c r="I429" s="101">
        <v>0</v>
      </c>
      <c r="J429" s="101">
        <v>0</v>
      </c>
      <c r="K429" s="101">
        <v>0</v>
      </c>
      <c r="L429" s="101">
        <v>0</v>
      </c>
      <c r="M429" s="101">
        <v>0</v>
      </c>
      <c r="N429" s="101">
        <v>0</v>
      </c>
      <c r="O429" s="101">
        <v>0</v>
      </c>
      <c r="P429" s="102"/>
      <c r="Q429" s="101">
        <v>0</v>
      </c>
      <c r="R429" s="101">
        <v>0</v>
      </c>
      <c r="S429" s="101">
        <v>0</v>
      </c>
      <c r="T429" s="101">
        <v>0</v>
      </c>
      <c r="U429" s="101">
        <v>0</v>
      </c>
      <c r="V429" s="101">
        <v>0</v>
      </c>
      <c r="W429" s="101">
        <v>0</v>
      </c>
      <c r="X429" s="101">
        <v>0</v>
      </c>
      <c r="Y429" s="101">
        <v>0</v>
      </c>
      <c r="Z429" s="101">
        <v>0</v>
      </c>
      <c r="AA429" s="101">
        <v>0</v>
      </c>
      <c r="AB429" s="101">
        <v>0</v>
      </c>
      <c r="AC429" s="101">
        <v>0</v>
      </c>
      <c r="AD429" s="102"/>
      <c r="AE429" s="101">
        <v>0</v>
      </c>
      <c r="AF429" s="101">
        <v>0</v>
      </c>
      <c r="AG429" s="101">
        <v>0</v>
      </c>
      <c r="AH429" s="101">
        <v>0</v>
      </c>
      <c r="AI429" s="101">
        <v>0</v>
      </c>
      <c r="AJ429" s="101">
        <v>0</v>
      </c>
      <c r="AK429" s="101">
        <v>0</v>
      </c>
      <c r="AL429" s="101">
        <v>0</v>
      </c>
      <c r="AM429" s="101">
        <v>0</v>
      </c>
      <c r="AN429" s="101">
        <v>0</v>
      </c>
      <c r="AO429" s="101">
        <v>0</v>
      </c>
      <c r="AP429" s="101">
        <v>0</v>
      </c>
      <c r="AQ429" s="101">
        <v>0</v>
      </c>
      <c r="AR429" s="102"/>
      <c r="AS429" s="101">
        <v>0</v>
      </c>
      <c r="AT429" s="101">
        <v>0</v>
      </c>
      <c r="AU429" s="101">
        <v>0</v>
      </c>
      <c r="AV429" s="101">
        <v>0</v>
      </c>
      <c r="AW429" s="101">
        <v>0</v>
      </c>
      <c r="AX429" s="101">
        <v>0</v>
      </c>
      <c r="AY429" s="101">
        <v>0</v>
      </c>
      <c r="AZ429" s="101">
        <v>0</v>
      </c>
      <c r="BA429" s="101">
        <v>0</v>
      </c>
      <c r="BB429" s="101">
        <v>0</v>
      </c>
      <c r="BC429" s="101">
        <v>0</v>
      </c>
      <c r="BD429" s="101">
        <v>0</v>
      </c>
      <c r="BE429" s="101">
        <v>0</v>
      </c>
      <c r="BF429" s="102"/>
      <c r="BG429" s="101">
        <v>0</v>
      </c>
      <c r="BH429" s="101">
        <v>0</v>
      </c>
      <c r="BI429" s="101">
        <v>0</v>
      </c>
      <c r="BJ429" s="101">
        <v>0</v>
      </c>
      <c r="BK429" s="101">
        <v>0</v>
      </c>
      <c r="BL429" s="101">
        <v>0</v>
      </c>
      <c r="BM429" s="101">
        <v>0</v>
      </c>
      <c r="BN429" s="101">
        <v>0</v>
      </c>
      <c r="BO429" s="101">
        <v>0</v>
      </c>
      <c r="BP429" s="101">
        <v>0</v>
      </c>
      <c r="BQ429" s="101">
        <v>0</v>
      </c>
      <c r="BR429" s="101">
        <v>0</v>
      </c>
      <c r="BS429" s="101">
        <v>0</v>
      </c>
      <c r="BT429" s="102"/>
      <c r="BU429" s="101">
        <v>0</v>
      </c>
      <c r="BV429" s="101">
        <v>0</v>
      </c>
      <c r="BW429" s="101">
        <v>0</v>
      </c>
      <c r="BX429" s="101">
        <v>0</v>
      </c>
      <c r="BY429" s="101">
        <v>0</v>
      </c>
      <c r="BZ429" s="101">
        <v>0</v>
      </c>
      <c r="CA429" s="101">
        <v>0</v>
      </c>
      <c r="CB429" s="101">
        <v>0</v>
      </c>
      <c r="CC429" s="101">
        <v>0</v>
      </c>
      <c r="CD429" s="101">
        <v>0</v>
      </c>
      <c r="CE429" s="101">
        <v>0</v>
      </c>
      <c r="CF429" s="101">
        <v>0</v>
      </c>
      <c r="CG429" s="101">
        <v>0</v>
      </c>
      <c r="CH429" s="102"/>
    </row>
    <row r="430" spans="1:86" ht="12" hidden="1" customHeight="1" outlineLevel="1" x14ac:dyDescent="0.3">
      <c r="A430" s="103">
        <v>481.5</v>
      </c>
      <c r="B430" s="6" t="s">
        <v>516</v>
      </c>
      <c r="C430" s="101">
        <v>0</v>
      </c>
      <c r="D430" s="101">
        <v>0</v>
      </c>
      <c r="E430" s="101">
        <v>0</v>
      </c>
      <c r="F430" s="101">
        <v>0</v>
      </c>
      <c r="G430" s="101">
        <v>0</v>
      </c>
      <c r="H430" s="101">
        <v>0</v>
      </c>
      <c r="I430" s="101">
        <v>0</v>
      </c>
      <c r="J430" s="101">
        <v>0</v>
      </c>
      <c r="K430" s="101">
        <v>0</v>
      </c>
      <c r="L430" s="101">
        <v>0</v>
      </c>
      <c r="M430" s="101">
        <v>0</v>
      </c>
      <c r="N430" s="101">
        <v>0</v>
      </c>
      <c r="O430" s="101">
        <v>0</v>
      </c>
      <c r="P430" s="102"/>
      <c r="Q430" s="101">
        <v>0</v>
      </c>
      <c r="R430" s="101">
        <v>0</v>
      </c>
      <c r="S430" s="101">
        <v>0</v>
      </c>
      <c r="T430" s="101">
        <v>0</v>
      </c>
      <c r="U430" s="101">
        <v>0</v>
      </c>
      <c r="V430" s="101">
        <v>0</v>
      </c>
      <c r="W430" s="101">
        <v>0</v>
      </c>
      <c r="X430" s="101">
        <v>0</v>
      </c>
      <c r="Y430" s="101">
        <v>0</v>
      </c>
      <c r="Z430" s="101">
        <v>0</v>
      </c>
      <c r="AA430" s="101">
        <v>0</v>
      </c>
      <c r="AB430" s="101">
        <v>0</v>
      </c>
      <c r="AC430" s="101">
        <v>0</v>
      </c>
      <c r="AD430" s="102"/>
      <c r="AE430" s="101">
        <v>0</v>
      </c>
      <c r="AF430" s="101">
        <v>0</v>
      </c>
      <c r="AG430" s="101">
        <v>0</v>
      </c>
      <c r="AH430" s="101">
        <v>0</v>
      </c>
      <c r="AI430" s="101">
        <v>0</v>
      </c>
      <c r="AJ430" s="101">
        <v>0</v>
      </c>
      <c r="AK430" s="101">
        <v>0</v>
      </c>
      <c r="AL430" s="101">
        <v>0</v>
      </c>
      <c r="AM430" s="101">
        <v>0</v>
      </c>
      <c r="AN430" s="101">
        <v>0</v>
      </c>
      <c r="AO430" s="101">
        <v>0</v>
      </c>
      <c r="AP430" s="101">
        <v>0</v>
      </c>
      <c r="AQ430" s="101">
        <v>0</v>
      </c>
      <c r="AR430" s="102"/>
      <c r="AS430" s="101">
        <v>0</v>
      </c>
      <c r="AT430" s="101">
        <v>0</v>
      </c>
      <c r="AU430" s="101">
        <v>0</v>
      </c>
      <c r="AV430" s="101">
        <v>0</v>
      </c>
      <c r="AW430" s="101">
        <v>0</v>
      </c>
      <c r="AX430" s="101">
        <v>0</v>
      </c>
      <c r="AY430" s="101">
        <v>0</v>
      </c>
      <c r="AZ430" s="101">
        <v>0</v>
      </c>
      <c r="BA430" s="101">
        <v>0</v>
      </c>
      <c r="BB430" s="101">
        <v>0</v>
      </c>
      <c r="BC430" s="101">
        <v>0</v>
      </c>
      <c r="BD430" s="101">
        <v>0</v>
      </c>
      <c r="BE430" s="101">
        <v>0</v>
      </c>
      <c r="BF430" s="102"/>
      <c r="BG430" s="101">
        <v>0</v>
      </c>
      <c r="BH430" s="101">
        <v>0</v>
      </c>
      <c r="BI430" s="101">
        <v>0</v>
      </c>
      <c r="BJ430" s="101">
        <v>0</v>
      </c>
      <c r="BK430" s="101">
        <v>0</v>
      </c>
      <c r="BL430" s="101">
        <v>0</v>
      </c>
      <c r="BM430" s="101">
        <v>0</v>
      </c>
      <c r="BN430" s="101">
        <v>0</v>
      </c>
      <c r="BO430" s="101">
        <v>0</v>
      </c>
      <c r="BP430" s="101">
        <v>0</v>
      </c>
      <c r="BQ430" s="101">
        <v>0</v>
      </c>
      <c r="BR430" s="101">
        <v>0</v>
      </c>
      <c r="BS430" s="101">
        <v>0</v>
      </c>
      <c r="BT430" s="102"/>
      <c r="BU430" s="101">
        <v>0</v>
      </c>
      <c r="BV430" s="101">
        <v>0</v>
      </c>
      <c r="BW430" s="101">
        <v>0</v>
      </c>
      <c r="BX430" s="101">
        <v>0</v>
      </c>
      <c r="BY430" s="101">
        <v>0</v>
      </c>
      <c r="BZ430" s="101">
        <v>0</v>
      </c>
      <c r="CA430" s="101">
        <v>0</v>
      </c>
      <c r="CB430" s="101">
        <v>0</v>
      </c>
      <c r="CC430" s="101">
        <v>0</v>
      </c>
      <c r="CD430" s="101">
        <v>0</v>
      </c>
      <c r="CE430" s="101">
        <v>0</v>
      </c>
      <c r="CF430" s="101">
        <v>0</v>
      </c>
      <c r="CG430" s="101">
        <v>0</v>
      </c>
      <c r="CH430" s="102"/>
    </row>
    <row r="431" spans="1:86" ht="12" hidden="1" customHeight="1" outlineLevel="1" x14ac:dyDescent="0.3">
      <c r="A431" s="103">
        <v>481.6</v>
      </c>
      <c r="B431" s="6" t="s">
        <v>517</v>
      </c>
      <c r="C431" s="101">
        <v>0</v>
      </c>
      <c r="D431" s="101">
        <v>0</v>
      </c>
      <c r="E431" s="101">
        <v>0</v>
      </c>
      <c r="F431" s="101">
        <v>0</v>
      </c>
      <c r="G431" s="101">
        <v>0</v>
      </c>
      <c r="H431" s="101">
        <v>0</v>
      </c>
      <c r="I431" s="101">
        <v>0</v>
      </c>
      <c r="J431" s="101">
        <v>0</v>
      </c>
      <c r="K431" s="101">
        <v>0</v>
      </c>
      <c r="L431" s="101">
        <v>0</v>
      </c>
      <c r="M431" s="101">
        <v>0</v>
      </c>
      <c r="N431" s="101">
        <v>0</v>
      </c>
      <c r="O431" s="101">
        <v>0</v>
      </c>
      <c r="P431" s="102"/>
      <c r="Q431" s="101">
        <v>0</v>
      </c>
      <c r="R431" s="101">
        <v>0</v>
      </c>
      <c r="S431" s="101">
        <v>0</v>
      </c>
      <c r="T431" s="101">
        <v>0</v>
      </c>
      <c r="U431" s="101">
        <v>0</v>
      </c>
      <c r="V431" s="101">
        <v>0</v>
      </c>
      <c r="W431" s="101">
        <v>0</v>
      </c>
      <c r="X431" s="101">
        <v>0</v>
      </c>
      <c r="Y431" s="101">
        <v>0</v>
      </c>
      <c r="Z431" s="101">
        <v>0</v>
      </c>
      <c r="AA431" s="101">
        <v>0</v>
      </c>
      <c r="AB431" s="101">
        <v>0</v>
      </c>
      <c r="AC431" s="101">
        <v>0</v>
      </c>
      <c r="AD431" s="102"/>
      <c r="AE431" s="101">
        <v>0</v>
      </c>
      <c r="AF431" s="101">
        <v>0</v>
      </c>
      <c r="AG431" s="101">
        <v>0</v>
      </c>
      <c r="AH431" s="101">
        <v>0</v>
      </c>
      <c r="AI431" s="101">
        <v>0</v>
      </c>
      <c r="AJ431" s="101">
        <v>0</v>
      </c>
      <c r="AK431" s="101">
        <v>0</v>
      </c>
      <c r="AL431" s="101">
        <v>0</v>
      </c>
      <c r="AM431" s="101">
        <v>0</v>
      </c>
      <c r="AN431" s="101">
        <v>0</v>
      </c>
      <c r="AO431" s="101">
        <v>0</v>
      </c>
      <c r="AP431" s="101">
        <v>0</v>
      </c>
      <c r="AQ431" s="101">
        <v>0</v>
      </c>
      <c r="AR431" s="102"/>
      <c r="AS431" s="101">
        <v>0</v>
      </c>
      <c r="AT431" s="101">
        <v>0</v>
      </c>
      <c r="AU431" s="101">
        <v>0</v>
      </c>
      <c r="AV431" s="101">
        <v>0</v>
      </c>
      <c r="AW431" s="101">
        <v>0</v>
      </c>
      <c r="AX431" s="101">
        <v>0</v>
      </c>
      <c r="AY431" s="101">
        <v>0</v>
      </c>
      <c r="AZ431" s="101">
        <v>0</v>
      </c>
      <c r="BA431" s="101">
        <v>0</v>
      </c>
      <c r="BB431" s="101">
        <v>0</v>
      </c>
      <c r="BC431" s="101">
        <v>0</v>
      </c>
      <c r="BD431" s="101">
        <v>0</v>
      </c>
      <c r="BE431" s="101">
        <v>0</v>
      </c>
      <c r="BF431" s="102"/>
      <c r="BG431" s="101">
        <v>0</v>
      </c>
      <c r="BH431" s="101">
        <v>0</v>
      </c>
      <c r="BI431" s="101">
        <v>0</v>
      </c>
      <c r="BJ431" s="101">
        <v>0</v>
      </c>
      <c r="BK431" s="101">
        <v>0</v>
      </c>
      <c r="BL431" s="101">
        <v>0</v>
      </c>
      <c r="BM431" s="101">
        <v>0</v>
      </c>
      <c r="BN431" s="101">
        <v>0</v>
      </c>
      <c r="BO431" s="101">
        <v>0</v>
      </c>
      <c r="BP431" s="101">
        <v>0</v>
      </c>
      <c r="BQ431" s="101">
        <v>0</v>
      </c>
      <c r="BR431" s="101">
        <v>0</v>
      </c>
      <c r="BS431" s="101">
        <v>0</v>
      </c>
      <c r="BT431" s="102"/>
      <c r="BU431" s="101">
        <v>0</v>
      </c>
      <c r="BV431" s="101">
        <v>0</v>
      </c>
      <c r="BW431" s="101">
        <v>0</v>
      </c>
      <c r="BX431" s="101">
        <v>0</v>
      </c>
      <c r="BY431" s="101">
        <v>0</v>
      </c>
      <c r="BZ431" s="101">
        <v>0</v>
      </c>
      <c r="CA431" s="101">
        <v>0</v>
      </c>
      <c r="CB431" s="101">
        <v>0</v>
      </c>
      <c r="CC431" s="101">
        <v>0</v>
      </c>
      <c r="CD431" s="101">
        <v>0</v>
      </c>
      <c r="CE431" s="101">
        <v>0</v>
      </c>
      <c r="CF431" s="101">
        <v>0</v>
      </c>
      <c r="CG431" s="101">
        <v>0</v>
      </c>
      <c r="CH431" s="102"/>
    </row>
    <row r="432" spans="1:86" ht="12" hidden="1" customHeight="1" outlineLevel="1" x14ac:dyDescent="0.3">
      <c r="A432" s="103">
        <v>481.7</v>
      </c>
      <c r="B432" s="6" t="s">
        <v>518</v>
      </c>
      <c r="C432" s="101">
        <v>0</v>
      </c>
      <c r="D432" s="101">
        <v>0</v>
      </c>
      <c r="E432" s="101">
        <v>0</v>
      </c>
      <c r="F432" s="101">
        <v>0</v>
      </c>
      <c r="G432" s="101">
        <v>0</v>
      </c>
      <c r="H432" s="101">
        <v>0</v>
      </c>
      <c r="I432" s="101">
        <v>0</v>
      </c>
      <c r="J432" s="101">
        <v>0</v>
      </c>
      <c r="K432" s="101">
        <v>0</v>
      </c>
      <c r="L432" s="101">
        <v>0</v>
      </c>
      <c r="M432" s="101">
        <v>0</v>
      </c>
      <c r="N432" s="101">
        <v>0</v>
      </c>
      <c r="O432" s="101">
        <v>0</v>
      </c>
      <c r="P432" s="102"/>
      <c r="Q432" s="101">
        <v>0</v>
      </c>
      <c r="R432" s="101">
        <v>0</v>
      </c>
      <c r="S432" s="101">
        <v>0</v>
      </c>
      <c r="T432" s="101">
        <v>0</v>
      </c>
      <c r="U432" s="101">
        <v>0</v>
      </c>
      <c r="V432" s="101">
        <v>0</v>
      </c>
      <c r="W432" s="101">
        <v>0</v>
      </c>
      <c r="X432" s="101">
        <v>0</v>
      </c>
      <c r="Y432" s="101">
        <v>0</v>
      </c>
      <c r="Z432" s="101">
        <v>0</v>
      </c>
      <c r="AA432" s="101">
        <v>0</v>
      </c>
      <c r="AB432" s="101">
        <v>0</v>
      </c>
      <c r="AC432" s="101">
        <v>0</v>
      </c>
      <c r="AD432" s="102"/>
      <c r="AE432" s="101">
        <v>0</v>
      </c>
      <c r="AF432" s="101">
        <v>0</v>
      </c>
      <c r="AG432" s="101">
        <v>0</v>
      </c>
      <c r="AH432" s="101">
        <v>0</v>
      </c>
      <c r="AI432" s="101">
        <v>0</v>
      </c>
      <c r="AJ432" s="101">
        <v>0</v>
      </c>
      <c r="AK432" s="101">
        <v>0</v>
      </c>
      <c r="AL432" s="101">
        <v>0</v>
      </c>
      <c r="AM432" s="101">
        <v>0</v>
      </c>
      <c r="AN432" s="101">
        <v>0</v>
      </c>
      <c r="AO432" s="101">
        <v>0</v>
      </c>
      <c r="AP432" s="101">
        <v>0</v>
      </c>
      <c r="AQ432" s="101">
        <v>0</v>
      </c>
      <c r="AR432" s="102"/>
      <c r="AS432" s="101">
        <v>0</v>
      </c>
      <c r="AT432" s="101">
        <v>0</v>
      </c>
      <c r="AU432" s="101">
        <v>0</v>
      </c>
      <c r="AV432" s="101">
        <v>0</v>
      </c>
      <c r="AW432" s="101">
        <v>0</v>
      </c>
      <c r="AX432" s="101">
        <v>0</v>
      </c>
      <c r="AY432" s="101">
        <v>0</v>
      </c>
      <c r="AZ432" s="101">
        <v>0</v>
      </c>
      <c r="BA432" s="101">
        <v>0</v>
      </c>
      <c r="BB432" s="101">
        <v>0</v>
      </c>
      <c r="BC432" s="101">
        <v>0</v>
      </c>
      <c r="BD432" s="101">
        <v>0</v>
      </c>
      <c r="BE432" s="101">
        <v>0</v>
      </c>
      <c r="BF432" s="102"/>
      <c r="BG432" s="101">
        <v>0</v>
      </c>
      <c r="BH432" s="101">
        <v>0</v>
      </c>
      <c r="BI432" s="101">
        <v>0</v>
      </c>
      <c r="BJ432" s="101">
        <v>0</v>
      </c>
      <c r="BK432" s="101">
        <v>0</v>
      </c>
      <c r="BL432" s="101">
        <v>0</v>
      </c>
      <c r="BM432" s="101">
        <v>0</v>
      </c>
      <c r="BN432" s="101">
        <v>0</v>
      </c>
      <c r="BO432" s="101">
        <v>0</v>
      </c>
      <c r="BP432" s="101">
        <v>0</v>
      </c>
      <c r="BQ432" s="101">
        <v>0</v>
      </c>
      <c r="BR432" s="101">
        <v>0</v>
      </c>
      <c r="BS432" s="101">
        <v>0</v>
      </c>
      <c r="BT432" s="102"/>
      <c r="BU432" s="101">
        <v>0</v>
      </c>
      <c r="BV432" s="101">
        <v>0</v>
      </c>
      <c r="BW432" s="101">
        <v>0</v>
      </c>
      <c r="BX432" s="101">
        <v>0</v>
      </c>
      <c r="BY432" s="101">
        <v>0</v>
      </c>
      <c r="BZ432" s="101">
        <v>0</v>
      </c>
      <c r="CA432" s="101">
        <v>0</v>
      </c>
      <c r="CB432" s="101">
        <v>0</v>
      </c>
      <c r="CC432" s="101">
        <v>0</v>
      </c>
      <c r="CD432" s="101">
        <v>0</v>
      </c>
      <c r="CE432" s="101">
        <v>0</v>
      </c>
      <c r="CF432" s="101">
        <v>0</v>
      </c>
      <c r="CG432" s="101">
        <v>0</v>
      </c>
      <c r="CH432" s="102"/>
    </row>
    <row r="433" spans="1:86" ht="12" hidden="1" customHeight="1" outlineLevel="1" x14ac:dyDescent="0.3">
      <c r="A433" s="103">
        <v>481.8</v>
      </c>
      <c r="B433" s="6" t="s">
        <v>519</v>
      </c>
      <c r="C433" s="101">
        <v>0</v>
      </c>
      <c r="D433" s="101">
        <v>0</v>
      </c>
      <c r="E433" s="101">
        <v>0</v>
      </c>
      <c r="F433" s="101">
        <v>0</v>
      </c>
      <c r="G433" s="101">
        <v>0</v>
      </c>
      <c r="H433" s="101">
        <v>0</v>
      </c>
      <c r="I433" s="101">
        <v>0</v>
      </c>
      <c r="J433" s="101">
        <v>0</v>
      </c>
      <c r="K433" s="101">
        <v>0</v>
      </c>
      <c r="L433" s="101">
        <v>0</v>
      </c>
      <c r="M433" s="101">
        <v>0</v>
      </c>
      <c r="N433" s="101">
        <v>0</v>
      </c>
      <c r="O433" s="101">
        <v>0</v>
      </c>
      <c r="P433" s="102"/>
      <c r="Q433" s="101">
        <v>428.91666666666703</v>
      </c>
      <c r="R433" s="101">
        <v>428.91666666666703</v>
      </c>
      <c r="S433" s="101">
        <v>428.91666666666703</v>
      </c>
      <c r="T433" s="101">
        <v>428.91666666666703</v>
      </c>
      <c r="U433" s="101">
        <v>428.91666666666703</v>
      </c>
      <c r="V433" s="101">
        <v>428.91666666666703</v>
      </c>
      <c r="W433" s="101">
        <v>428.91666666666703</v>
      </c>
      <c r="X433" s="101">
        <v>428.91666666666703</v>
      </c>
      <c r="Y433" s="101">
        <v>428.91666666666703</v>
      </c>
      <c r="Z433" s="101">
        <v>428.91666666666703</v>
      </c>
      <c r="AA433" s="101">
        <v>428.91666666666703</v>
      </c>
      <c r="AB433" s="101">
        <v>428.91666666666703</v>
      </c>
      <c r="AC433" s="101">
        <v>5147</v>
      </c>
      <c r="AD433" s="102"/>
      <c r="AE433" s="101">
        <v>428.91666666666703</v>
      </c>
      <c r="AF433" s="101">
        <v>428.91666666666703</v>
      </c>
      <c r="AG433" s="101">
        <v>428.91666666666703</v>
      </c>
      <c r="AH433" s="101">
        <v>428.91666666666703</v>
      </c>
      <c r="AI433" s="101">
        <v>428.91666666666703</v>
      </c>
      <c r="AJ433" s="101">
        <v>428.91666666666703</v>
      </c>
      <c r="AK433" s="101">
        <v>428.91666666666703</v>
      </c>
      <c r="AL433" s="101">
        <v>428.91666666666703</v>
      </c>
      <c r="AM433" s="101">
        <v>428.91666666666703</v>
      </c>
      <c r="AN433" s="101">
        <v>428.91666666666703</v>
      </c>
      <c r="AO433" s="101">
        <v>428.91666666666703</v>
      </c>
      <c r="AP433" s="101">
        <v>428.91666666666703</v>
      </c>
      <c r="AQ433" s="101">
        <v>5147</v>
      </c>
      <c r="AR433" s="102"/>
      <c r="AS433" s="101">
        <v>428.91666666666703</v>
      </c>
      <c r="AT433" s="101">
        <v>428.91666666666703</v>
      </c>
      <c r="AU433" s="101">
        <v>428.91666666666703</v>
      </c>
      <c r="AV433" s="101">
        <v>428.91666666666703</v>
      </c>
      <c r="AW433" s="101">
        <v>428.91666666666703</v>
      </c>
      <c r="AX433" s="101">
        <v>428.91666666666703</v>
      </c>
      <c r="AY433" s="101">
        <v>428.91666666666703</v>
      </c>
      <c r="AZ433" s="101">
        <v>428.91666666666703</v>
      </c>
      <c r="BA433" s="101">
        <v>428.91666666666703</v>
      </c>
      <c r="BB433" s="101">
        <v>428.91666666666703</v>
      </c>
      <c r="BC433" s="101">
        <v>428.91666666666703</v>
      </c>
      <c r="BD433" s="101">
        <v>428.91666666666703</v>
      </c>
      <c r="BE433" s="101">
        <v>5147</v>
      </c>
      <c r="BF433" s="102"/>
      <c r="BG433" s="101">
        <v>428.91666666666703</v>
      </c>
      <c r="BH433" s="101">
        <v>428.91666666666703</v>
      </c>
      <c r="BI433" s="101">
        <v>428.91666666666703</v>
      </c>
      <c r="BJ433" s="101">
        <v>428.91666666666703</v>
      </c>
      <c r="BK433" s="101">
        <v>428.91666666666703</v>
      </c>
      <c r="BL433" s="101">
        <v>428.91666666666703</v>
      </c>
      <c r="BM433" s="101">
        <v>428.91666666666703</v>
      </c>
      <c r="BN433" s="101">
        <v>428.91666666666703</v>
      </c>
      <c r="BO433" s="101">
        <v>428.91666666666703</v>
      </c>
      <c r="BP433" s="101">
        <v>428.91666666666703</v>
      </c>
      <c r="BQ433" s="101">
        <v>428.91666666666703</v>
      </c>
      <c r="BR433" s="101">
        <v>428.91666666666703</v>
      </c>
      <c r="BS433" s="101">
        <v>5147</v>
      </c>
      <c r="BT433" s="102"/>
      <c r="BU433" s="101">
        <v>428.91666666666703</v>
      </c>
      <c r="BV433" s="101">
        <v>428.91666666666703</v>
      </c>
      <c r="BW433" s="101">
        <v>428.91666666666703</v>
      </c>
      <c r="BX433" s="101">
        <v>428.91666666666703</v>
      </c>
      <c r="BY433" s="101">
        <v>428.91666666666703</v>
      </c>
      <c r="BZ433" s="101">
        <v>428.91666666666703</v>
      </c>
      <c r="CA433" s="101">
        <v>428.91666666666703</v>
      </c>
      <c r="CB433" s="101">
        <v>428.91666666666703</v>
      </c>
      <c r="CC433" s="101">
        <v>428.91666666666703</v>
      </c>
      <c r="CD433" s="101">
        <v>428.91666666666703</v>
      </c>
      <c r="CE433" s="101">
        <v>428.91666666666703</v>
      </c>
      <c r="CF433" s="101">
        <v>428.91666666666703</v>
      </c>
      <c r="CG433" s="101">
        <v>5147</v>
      </c>
      <c r="CH433" s="102"/>
    </row>
    <row r="434" spans="1:86" ht="12" hidden="1" customHeight="1" outlineLevel="1" x14ac:dyDescent="0.3">
      <c r="A434" s="103">
        <v>482</v>
      </c>
      <c r="B434" s="6" t="s">
        <v>520</v>
      </c>
      <c r="C434" s="101">
        <v>0</v>
      </c>
      <c r="D434" s="101">
        <v>0</v>
      </c>
      <c r="E434" s="101">
        <v>0</v>
      </c>
      <c r="F434" s="101">
        <v>0</v>
      </c>
      <c r="G434" s="101">
        <v>0</v>
      </c>
      <c r="H434" s="101">
        <v>0</v>
      </c>
      <c r="I434" s="101">
        <v>0</v>
      </c>
      <c r="J434" s="101">
        <v>0</v>
      </c>
      <c r="K434" s="101">
        <v>0</v>
      </c>
      <c r="L434" s="101">
        <v>0</v>
      </c>
      <c r="M434" s="101">
        <v>0</v>
      </c>
      <c r="N434" s="101">
        <v>0</v>
      </c>
      <c r="O434" s="101">
        <v>0</v>
      </c>
      <c r="P434" s="102"/>
      <c r="Q434" s="101">
        <v>0</v>
      </c>
      <c r="R434" s="101">
        <v>0</v>
      </c>
      <c r="S434" s="101">
        <v>0</v>
      </c>
      <c r="T434" s="101">
        <v>4819.57</v>
      </c>
      <c r="U434" s="101">
        <v>0</v>
      </c>
      <c r="V434" s="101">
        <v>0</v>
      </c>
      <c r="W434" s="101">
        <v>0</v>
      </c>
      <c r="X434" s="101">
        <v>0</v>
      </c>
      <c r="Y434" s="101">
        <v>0</v>
      </c>
      <c r="Z434" s="101">
        <v>0</v>
      </c>
      <c r="AA434" s="101">
        <v>0</v>
      </c>
      <c r="AB434" s="101">
        <v>0</v>
      </c>
      <c r="AC434" s="101">
        <v>4819.57</v>
      </c>
      <c r="AD434" s="102"/>
      <c r="AE434" s="101">
        <v>0</v>
      </c>
      <c r="AF434" s="101">
        <v>0</v>
      </c>
      <c r="AG434" s="101">
        <v>0</v>
      </c>
      <c r="AH434" s="101">
        <v>4819.57</v>
      </c>
      <c r="AI434" s="101">
        <v>0</v>
      </c>
      <c r="AJ434" s="101">
        <v>0</v>
      </c>
      <c r="AK434" s="101">
        <v>0</v>
      </c>
      <c r="AL434" s="101">
        <v>0</v>
      </c>
      <c r="AM434" s="101">
        <v>0</v>
      </c>
      <c r="AN434" s="101">
        <v>0</v>
      </c>
      <c r="AO434" s="101">
        <v>0</v>
      </c>
      <c r="AP434" s="101">
        <v>0</v>
      </c>
      <c r="AQ434" s="101">
        <v>4819.57</v>
      </c>
      <c r="AR434" s="102"/>
      <c r="AS434" s="101">
        <v>0</v>
      </c>
      <c r="AT434" s="101">
        <v>0</v>
      </c>
      <c r="AU434" s="101">
        <v>0</v>
      </c>
      <c r="AV434" s="101">
        <v>4819.57</v>
      </c>
      <c r="AW434" s="101">
        <v>0</v>
      </c>
      <c r="AX434" s="101">
        <v>0</v>
      </c>
      <c r="AY434" s="101">
        <v>0</v>
      </c>
      <c r="AZ434" s="101">
        <v>0</v>
      </c>
      <c r="BA434" s="101">
        <v>0</v>
      </c>
      <c r="BB434" s="101">
        <v>0</v>
      </c>
      <c r="BC434" s="101">
        <v>0</v>
      </c>
      <c r="BD434" s="101">
        <v>0</v>
      </c>
      <c r="BE434" s="101">
        <v>4819.57</v>
      </c>
      <c r="BF434" s="102"/>
      <c r="BG434" s="101">
        <v>0</v>
      </c>
      <c r="BH434" s="101">
        <v>0</v>
      </c>
      <c r="BI434" s="101">
        <v>0</v>
      </c>
      <c r="BJ434" s="101">
        <v>4819.57</v>
      </c>
      <c r="BK434" s="101">
        <v>0</v>
      </c>
      <c r="BL434" s="101">
        <v>0</v>
      </c>
      <c r="BM434" s="101">
        <v>0</v>
      </c>
      <c r="BN434" s="101">
        <v>0</v>
      </c>
      <c r="BO434" s="101">
        <v>0</v>
      </c>
      <c r="BP434" s="101">
        <v>0</v>
      </c>
      <c r="BQ434" s="101">
        <v>0</v>
      </c>
      <c r="BR434" s="101">
        <v>0</v>
      </c>
      <c r="BS434" s="101">
        <v>4819.57</v>
      </c>
      <c r="BT434" s="102"/>
      <c r="BU434" s="101">
        <v>0</v>
      </c>
      <c r="BV434" s="101">
        <v>0</v>
      </c>
      <c r="BW434" s="101">
        <v>0</v>
      </c>
      <c r="BX434" s="101">
        <v>4819.57</v>
      </c>
      <c r="BY434" s="101">
        <v>0</v>
      </c>
      <c r="BZ434" s="101">
        <v>0</v>
      </c>
      <c r="CA434" s="101">
        <v>0</v>
      </c>
      <c r="CB434" s="101">
        <v>0</v>
      </c>
      <c r="CC434" s="101">
        <v>0</v>
      </c>
      <c r="CD434" s="101">
        <v>0</v>
      </c>
      <c r="CE434" s="101">
        <v>0</v>
      </c>
      <c r="CF434" s="101">
        <v>0</v>
      </c>
      <c r="CG434" s="101">
        <v>4819.57</v>
      </c>
      <c r="CH434" s="102"/>
    </row>
    <row r="435" spans="1:86" ht="12" hidden="1" customHeight="1" outlineLevel="1" x14ac:dyDescent="0.3">
      <c r="A435" s="103">
        <v>482.1</v>
      </c>
      <c r="B435" s="6" t="s">
        <v>522</v>
      </c>
      <c r="C435" s="101">
        <v>0</v>
      </c>
      <c r="D435" s="101">
        <v>239.8</v>
      </c>
      <c r="E435" s="101">
        <v>0</v>
      </c>
      <c r="F435" s="101">
        <v>0</v>
      </c>
      <c r="G435" s="101">
        <v>0</v>
      </c>
      <c r="H435" s="101">
        <v>0</v>
      </c>
      <c r="I435" s="101">
        <v>0</v>
      </c>
      <c r="J435" s="101">
        <v>0</v>
      </c>
      <c r="K435" s="101">
        <v>0</v>
      </c>
      <c r="L435" s="101">
        <v>0</v>
      </c>
      <c r="M435" s="101">
        <v>0</v>
      </c>
      <c r="N435" s="101">
        <v>2250.1999999999998</v>
      </c>
      <c r="O435" s="101">
        <v>2490</v>
      </c>
      <c r="P435" s="102"/>
      <c r="Q435" s="101">
        <v>12490</v>
      </c>
      <c r="R435" s="101">
        <v>0</v>
      </c>
      <c r="S435" s="101">
        <v>0</v>
      </c>
      <c r="T435" s="101">
        <v>0</v>
      </c>
      <c r="U435" s="101">
        <v>0</v>
      </c>
      <c r="V435" s="101">
        <v>0</v>
      </c>
      <c r="W435" s="101">
        <v>0</v>
      </c>
      <c r="X435" s="101">
        <v>0</v>
      </c>
      <c r="Y435" s="101">
        <v>0</v>
      </c>
      <c r="Z435" s="101">
        <v>0</v>
      </c>
      <c r="AA435" s="101">
        <v>0</v>
      </c>
      <c r="AB435" s="101">
        <v>0</v>
      </c>
      <c r="AC435" s="101">
        <v>12490</v>
      </c>
      <c r="AD435" s="102"/>
      <c r="AE435" s="101">
        <v>12490</v>
      </c>
      <c r="AF435" s="101">
        <v>0</v>
      </c>
      <c r="AG435" s="101">
        <v>0</v>
      </c>
      <c r="AH435" s="101">
        <v>0</v>
      </c>
      <c r="AI435" s="101">
        <v>0</v>
      </c>
      <c r="AJ435" s="101">
        <v>0</v>
      </c>
      <c r="AK435" s="101">
        <v>0</v>
      </c>
      <c r="AL435" s="101">
        <v>0</v>
      </c>
      <c r="AM435" s="101">
        <v>0</v>
      </c>
      <c r="AN435" s="101">
        <v>0</v>
      </c>
      <c r="AO435" s="101">
        <v>0</v>
      </c>
      <c r="AP435" s="101">
        <v>0</v>
      </c>
      <c r="AQ435" s="101">
        <v>12490</v>
      </c>
      <c r="AR435" s="102"/>
      <c r="AS435" s="101">
        <v>12490</v>
      </c>
      <c r="AT435" s="101">
        <v>0</v>
      </c>
      <c r="AU435" s="101">
        <v>0</v>
      </c>
      <c r="AV435" s="101">
        <v>0</v>
      </c>
      <c r="AW435" s="101">
        <v>0</v>
      </c>
      <c r="AX435" s="101">
        <v>0</v>
      </c>
      <c r="AY435" s="101">
        <v>0</v>
      </c>
      <c r="AZ435" s="101">
        <v>0</v>
      </c>
      <c r="BA435" s="101">
        <v>0</v>
      </c>
      <c r="BB435" s="101">
        <v>0</v>
      </c>
      <c r="BC435" s="101">
        <v>0</v>
      </c>
      <c r="BD435" s="101">
        <v>0</v>
      </c>
      <c r="BE435" s="101">
        <v>12490</v>
      </c>
      <c r="BF435" s="102"/>
      <c r="BG435" s="101">
        <v>12490</v>
      </c>
      <c r="BH435" s="101">
        <v>0</v>
      </c>
      <c r="BI435" s="101">
        <v>0</v>
      </c>
      <c r="BJ435" s="101">
        <v>0</v>
      </c>
      <c r="BK435" s="101">
        <v>0</v>
      </c>
      <c r="BL435" s="101">
        <v>0</v>
      </c>
      <c r="BM435" s="101">
        <v>0</v>
      </c>
      <c r="BN435" s="101">
        <v>0</v>
      </c>
      <c r="BO435" s="101">
        <v>0</v>
      </c>
      <c r="BP435" s="101">
        <v>0</v>
      </c>
      <c r="BQ435" s="101">
        <v>0</v>
      </c>
      <c r="BR435" s="101">
        <v>0</v>
      </c>
      <c r="BS435" s="101">
        <v>12490</v>
      </c>
      <c r="BT435" s="102"/>
      <c r="BU435" s="101">
        <v>12490</v>
      </c>
      <c r="BV435" s="101">
        <v>0</v>
      </c>
      <c r="BW435" s="101">
        <v>0</v>
      </c>
      <c r="BX435" s="101">
        <v>0</v>
      </c>
      <c r="BY435" s="101">
        <v>0</v>
      </c>
      <c r="BZ435" s="101">
        <v>0</v>
      </c>
      <c r="CA435" s="101">
        <v>0</v>
      </c>
      <c r="CB435" s="101">
        <v>0</v>
      </c>
      <c r="CC435" s="101">
        <v>0</v>
      </c>
      <c r="CD435" s="101">
        <v>0</v>
      </c>
      <c r="CE435" s="101">
        <v>0</v>
      </c>
      <c r="CF435" s="101">
        <v>0</v>
      </c>
      <c r="CG435" s="101">
        <v>12490</v>
      </c>
      <c r="CH435" s="102"/>
    </row>
    <row r="436" spans="1:86" ht="12" hidden="1" customHeight="1" outlineLevel="1" x14ac:dyDescent="0.3">
      <c r="A436" s="103">
        <v>482.2</v>
      </c>
      <c r="B436" s="6" t="s">
        <v>523</v>
      </c>
      <c r="C436" s="101">
        <v>0</v>
      </c>
      <c r="D436" s="101">
        <v>0</v>
      </c>
      <c r="E436" s="101">
        <v>0</v>
      </c>
      <c r="F436" s="101">
        <v>0</v>
      </c>
      <c r="G436" s="101">
        <v>0</v>
      </c>
      <c r="H436" s="101">
        <v>0</v>
      </c>
      <c r="I436" s="101">
        <v>0</v>
      </c>
      <c r="J436" s="101">
        <v>600</v>
      </c>
      <c r="K436" s="101">
        <v>247.7</v>
      </c>
      <c r="L436" s="101">
        <v>1668.55</v>
      </c>
      <c r="M436" s="101">
        <v>0</v>
      </c>
      <c r="N436" s="101">
        <v>-1.2079226507921699E-12</v>
      </c>
      <c r="O436" s="101">
        <v>2516.25</v>
      </c>
      <c r="P436" s="102"/>
      <c r="Q436" s="101">
        <v>648.08780487804802</v>
      </c>
      <c r="R436" s="101">
        <v>648.08780487804802</v>
      </c>
      <c r="S436" s="101">
        <v>648.08780487804802</v>
      </c>
      <c r="T436" s="101">
        <v>54.007317073170697</v>
      </c>
      <c r="U436" s="101">
        <v>54.007317073170697</v>
      </c>
      <c r="V436" s="101">
        <v>54.007317073170697</v>
      </c>
      <c r="W436" s="101">
        <v>54.007317073170697</v>
      </c>
      <c r="X436" s="101">
        <v>54.007317073170697</v>
      </c>
      <c r="Y436" s="101">
        <v>54.007317073170697</v>
      </c>
      <c r="Z436" s="101">
        <v>54.007317073170697</v>
      </c>
      <c r="AA436" s="101">
        <v>54.007317073170697</v>
      </c>
      <c r="AB436" s="101">
        <v>54.007317073170697</v>
      </c>
      <c r="AC436" s="101">
        <v>2430.3292682926799</v>
      </c>
      <c r="AD436" s="102"/>
      <c r="AE436" s="101">
        <v>648.08780487804802</v>
      </c>
      <c r="AF436" s="101">
        <v>648.08780487804802</v>
      </c>
      <c r="AG436" s="101">
        <v>648.08780487804802</v>
      </c>
      <c r="AH436" s="101">
        <v>54.007317073170697</v>
      </c>
      <c r="AI436" s="101">
        <v>54.007317073170697</v>
      </c>
      <c r="AJ436" s="101">
        <v>54.007317073170697</v>
      </c>
      <c r="AK436" s="101">
        <v>54.007317073170697</v>
      </c>
      <c r="AL436" s="101">
        <v>54.007317073170697</v>
      </c>
      <c r="AM436" s="101">
        <v>54.007317073170697</v>
      </c>
      <c r="AN436" s="101">
        <v>54.007317073170697</v>
      </c>
      <c r="AO436" s="101">
        <v>54.007317073170697</v>
      </c>
      <c r="AP436" s="101">
        <v>54.007317073170697</v>
      </c>
      <c r="AQ436" s="101">
        <v>2430.3292682926799</v>
      </c>
      <c r="AR436" s="102"/>
      <c r="AS436" s="101">
        <v>648.08780487804802</v>
      </c>
      <c r="AT436" s="101">
        <v>648.08780487804802</v>
      </c>
      <c r="AU436" s="101">
        <v>648.08780487804802</v>
      </c>
      <c r="AV436" s="101">
        <v>54.007317073170697</v>
      </c>
      <c r="AW436" s="101">
        <v>54.007317073170697</v>
      </c>
      <c r="AX436" s="101">
        <v>54.007317073170697</v>
      </c>
      <c r="AY436" s="101">
        <v>54.007317073170697</v>
      </c>
      <c r="AZ436" s="101">
        <v>54.007317073170697</v>
      </c>
      <c r="BA436" s="101">
        <v>54.007317073170697</v>
      </c>
      <c r="BB436" s="101">
        <v>54.007317073170697</v>
      </c>
      <c r="BC436" s="101">
        <v>54.007317073170697</v>
      </c>
      <c r="BD436" s="101">
        <v>54.007317073170697</v>
      </c>
      <c r="BE436" s="101">
        <v>2430.3292682926799</v>
      </c>
      <c r="BF436" s="102"/>
      <c r="BG436" s="101">
        <v>648.08780487804802</v>
      </c>
      <c r="BH436" s="101">
        <v>648.08780487804802</v>
      </c>
      <c r="BI436" s="101">
        <v>648.08780487804802</v>
      </c>
      <c r="BJ436" s="101">
        <v>54.007317073170697</v>
      </c>
      <c r="BK436" s="101">
        <v>54.007317073170697</v>
      </c>
      <c r="BL436" s="101">
        <v>54.007317073170697</v>
      </c>
      <c r="BM436" s="101">
        <v>54.007317073170697</v>
      </c>
      <c r="BN436" s="101">
        <v>54.007317073170697</v>
      </c>
      <c r="BO436" s="101">
        <v>54.007317073170697</v>
      </c>
      <c r="BP436" s="101">
        <v>54.007317073170697</v>
      </c>
      <c r="BQ436" s="101">
        <v>54.007317073170697</v>
      </c>
      <c r="BR436" s="101">
        <v>54.007317073170697</v>
      </c>
      <c r="BS436" s="101">
        <v>2430.3292682926799</v>
      </c>
      <c r="BT436" s="102"/>
      <c r="BU436" s="101">
        <v>648.08780487804802</v>
      </c>
      <c r="BV436" s="101">
        <v>648.08780487804802</v>
      </c>
      <c r="BW436" s="101">
        <v>648.08780487804802</v>
      </c>
      <c r="BX436" s="101">
        <v>54.007317073170697</v>
      </c>
      <c r="BY436" s="101">
        <v>54.007317073170697</v>
      </c>
      <c r="BZ436" s="101">
        <v>54.007317073170697</v>
      </c>
      <c r="CA436" s="101">
        <v>54.007317073170697</v>
      </c>
      <c r="CB436" s="101">
        <v>54.007317073170697</v>
      </c>
      <c r="CC436" s="101">
        <v>54.007317073170697</v>
      </c>
      <c r="CD436" s="101">
        <v>54.007317073170697</v>
      </c>
      <c r="CE436" s="101">
        <v>54.007317073170697</v>
      </c>
      <c r="CF436" s="101">
        <v>54.007317073170697</v>
      </c>
      <c r="CG436" s="101">
        <v>2430.3292682926799</v>
      </c>
      <c r="CH436" s="102"/>
    </row>
    <row r="437" spans="1:86" ht="12" hidden="1" customHeight="1" outlineLevel="1" x14ac:dyDescent="0.3">
      <c r="A437" s="103">
        <v>482.3</v>
      </c>
      <c r="B437" s="6" t="s">
        <v>525</v>
      </c>
      <c r="C437" s="101">
        <v>0</v>
      </c>
      <c r="D437" s="101">
        <v>0</v>
      </c>
      <c r="E437" s="101">
        <v>0</v>
      </c>
      <c r="F437" s="101">
        <v>0</v>
      </c>
      <c r="G437" s="101">
        <v>0</v>
      </c>
      <c r="H437" s="101">
        <v>0</v>
      </c>
      <c r="I437" s="101">
        <v>0</v>
      </c>
      <c r="J437" s="101">
        <v>0</v>
      </c>
      <c r="K437" s="101">
        <v>0</v>
      </c>
      <c r="L437" s="101">
        <v>0</v>
      </c>
      <c r="M437" s="101">
        <v>0</v>
      </c>
      <c r="N437" s="101">
        <v>0</v>
      </c>
      <c r="O437" s="101">
        <v>0</v>
      </c>
      <c r="P437" s="102"/>
      <c r="Q437" s="101">
        <v>0</v>
      </c>
      <c r="R437" s="101">
        <v>0</v>
      </c>
      <c r="S437" s="101">
        <v>0</v>
      </c>
      <c r="T437" s="101">
        <v>0</v>
      </c>
      <c r="U437" s="101">
        <v>0</v>
      </c>
      <c r="V437" s="101">
        <v>0</v>
      </c>
      <c r="W437" s="101">
        <v>0</v>
      </c>
      <c r="X437" s="101">
        <v>0</v>
      </c>
      <c r="Y437" s="101">
        <v>0</v>
      </c>
      <c r="Z437" s="101">
        <v>0</v>
      </c>
      <c r="AA437" s="101">
        <v>0</v>
      </c>
      <c r="AB437" s="101">
        <v>0</v>
      </c>
      <c r="AC437" s="101">
        <v>0</v>
      </c>
      <c r="AD437" s="102"/>
      <c r="AE437" s="101">
        <v>0</v>
      </c>
      <c r="AF437" s="101">
        <v>0</v>
      </c>
      <c r="AG437" s="101">
        <v>0</v>
      </c>
      <c r="AH437" s="101">
        <v>0</v>
      </c>
      <c r="AI437" s="101">
        <v>0</v>
      </c>
      <c r="AJ437" s="101">
        <v>0</v>
      </c>
      <c r="AK437" s="101">
        <v>0</v>
      </c>
      <c r="AL437" s="101">
        <v>0</v>
      </c>
      <c r="AM437" s="101">
        <v>0</v>
      </c>
      <c r="AN437" s="101">
        <v>0</v>
      </c>
      <c r="AO437" s="101">
        <v>0</v>
      </c>
      <c r="AP437" s="101">
        <v>0</v>
      </c>
      <c r="AQ437" s="101">
        <v>0</v>
      </c>
      <c r="AR437" s="102"/>
      <c r="AS437" s="101">
        <v>0</v>
      </c>
      <c r="AT437" s="101">
        <v>0</v>
      </c>
      <c r="AU437" s="101">
        <v>0</v>
      </c>
      <c r="AV437" s="101">
        <v>0</v>
      </c>
      <c r="AW437" s="101">
        <v>0</v>
      </c>
      <c r="AX437" s="101">
        <v>0</v>
      </c>
      <c r="AY437" s="101">
        <v>0</v>
      </c>
      <c r="AZ437" s="101">
        <v>0</v>
      </c>
      <c r="BA437" s="101">
        <v>0</v>
      </c>
      <c r="BB437" s="101">
        <v>0</v>
      </c>
      <c r="BC437" s="101">
        <v>0</v>
      </c>
      <c r="BD437" s="101">
        <v>0</v>
      </c>
      <c r="BE437" s="101">
        <v>0</v>
      </c>
      <c r="BF437" s="102"/>
      <c r="BG437" s="101">
        <v>0</v>
      </c>
      <c r="BH437" s="101">
        <v>0</v>
      </c>
      <c r="BI437" s="101">
        <v>0</v>
      </c>
      <c r="BJ437" s="101">
        <v>0</v>
      </c>
      <c r="BK437" s="101">
        <v>0</v>
      </c>
      <c r="BL437" s="101">
        <v>0</v>
      </c>
      <c r="BM437" s="101">
        <v>0</v>
      </c>
      <c r="BN437" s="101">
        <v>0</v>
      </c>
      <c r="BO437" s="101">
        <v>0</v>
      </c>
      <c r="BP437" s="101">
        <v>0</v>
      </c>
      <c r="BQ437" s="101">
        <v>0</v>
      </c>
      <c r="BR437" s="101">
        <v>0</v>
      </c>
      <c r="BS437" s="101">
        <v>0</v>
      </c>
      <c r="BT437" s="102"/>
      <c r="BU437" s="101">
        <v>0</v>
      </c>
      <c r="BV437" s="101">
        <v>0</v>
      </c>
      <c r="BW437" s="101">
        <v>0</v>
      </c>
      <c r="BX437" s="101">
        <v>0</v>
      </c>
      <c r="BY437" s="101">
        <v>0</v>
      </c>
      <c r="BZ437" s="101">
        <v>0</v>
      </c>
      <c r="CA437" s="101">
        <v>0</v>
      </c>
      <c r="CB437" s="101">
        <v>0</v>
      </c>
      <c r="CC437" s="101">
        <v>0</v>
      </c>
      <c r="CD437" s="101">
        <v>0</v>
      </c>
      <c r="CE437" s="101">
        <v>0</v>
      </c>
      <c r="CF437" s="101">
        <v>0</v>
      </c>
      <c r="CG437" s="101">
        <v>0</v>
      </c>
      <c r="CH437" s="102"/>
    </row>
    <row r="438" spans="1:86" ht="12" hidden="1" customHeight="1" outlineLevel="1" x14ac:dyDescent="0.3">
      <c r="A438" s="103">
        <v>482.4</v>
      </c>
      <c r="B438" s="6" t="s">
        <v>526</v>
      </c>
      <c r="C438" s="101">
        <v>0</v>
      </c>
      <c r="D438" s="101">
        <v>0</v>
      </c>
      <c r="E438" s="101">
        <v>0</v>
      </c>
      <c r="F438" s="101">
        <v>0</v>
      </c>
      <c r="G438" s="101">
        <v>0</v>
      </c>
      <c r="H438" s="101">
        <v>0</v>
      </c>
      <c r="I438" s="101">
        <v>0</v>
      </c>
      <c r="J438" s="101">
        <v>0</v>
      </c>
      <c r="K438" s="101">
        <v>0</v>
      </c>
      <c r="L438" s="101">
        <v>0</v>
      </c>
      <c r="M438" s="101">
        <v>0</v>
      </c>
      <c r="N438" s="101">
        <v>0</v>
      </c>
      <c r="O438" s="101">
        <v>0</v>
      </c>
      <c r="P438" s="102"/>
      <c r="Q438" s="101">
        <v>0</v>
      </c>
      <c r="R438" s="101">
        <v>0</v>
      </c>
      <c r="S438" s="101">
        <v>0</v>
      </c>
      <c r="T438" s="101">
        <v>0</v>
      </c>
      <c r="U438" s="101">
        <v>0</v>
      </c>
      <c r="V438" s="101">
        <v>0</v>
      </c>
      <c r="W438" s="101">
        <v>0</v>
      </c>
      <c r="X438" s="101">
        <v>0</v>
      </c>
      <c r="Y438" s="101">
        <v>0</v>
      </c>
      <c r="Z438" s="101">
        <v>0</v>
      </c>
      <c r="AA438" s="101">
        <v>0</v>
      </c>
      <c r="AB438" s="101">
        <v>0</v>
      </c>
      <c r="AC438" s="101">
        <v>0</v>
      </c>
      <c r="AD438" s="102"/>
      <c r="AE438" s="101">
        <v>0</v>
      </c>
      <c r="AF438" s="101">
        <v>0</v>
      </c>
      <c r="AG438" s="101">
        <v>0</v>
      </c>
      <c r="AH438" s="101">
        <v>0</v>
      </c>
      <c r="AI438" s="101">
        <v>0</v>
      </c>
      <c r="AJ438" s="101">
        <v>0</v>
      </c>
      <c r="AK438" s="101">
        <v>0</v>
      </c>
      <c r="AL438" s="101">
        <v>0</v>
      </c>
      <c r="AM438" s="101">
        <v>0</v>
      </c>
      <c r="AN438" s="101">
        <v>0</v>
      </c>
      <c r="AO438" s="101">
        <v>0</v>
      </c>
      <c r="AP438" s="101">
        <v>0</v>
      </c>
      <c r="AQ438" s="101">
        <v>0</v>
      </c>
      <c r="AR438" s="102"/>
      <c r="AS438" s="101">
        <v>0</v>
      </c>
      <c r="AT438" s="101">
        <v>0</v>
      </c>
      <c r="AU438" s="101">
        <v>0</v>
      </c>
      <c r="AV438" s="101">
        <v>0</v>
      </c>
      <c r="AW438" s="101">
        <v>0</v>
      </c>
      <c r="AX438" s="101">
        <v>0</v>
      </c>
      <c r="AY438" s="101">
        <v>0</v>
      </c>
      <c r="AZ438" s="101">
        <v>0</v>
      </c>
      <c r="BA438" s="101">
        <v>0</v>
      </c>
      <c r="BB438" s="101">
        <v>0</v>
      </c>
      <c r="BC438" s="101">
        <v>0</v>
      </c>
      <c r="BD438" s="101">
        <v>0</v>
      </c>
      <c r="BE438" s="101">
        <v>0</v>
      </c>
      <c r="BF438" s="102"/>
      <c r="BG438" s="101">
        <v>0</v>
      </c>
      <c r="BH438" s="101">
        <v>0</v>
      </c>
      <c r="BI438" s="101">
        <v>0</v>
      </c>
      <c r="BJ438" s="101">
        <v>0</v>
      </c>
      <c r="BK438" s="101">
        <v>0</v>
      </c>
      <c r="BL438" s="101">
        <v>0</v>
      </c>
      <c r="BM438" s="101">
        <v>0</v>
      </c>
      <c r="BN438" s="101">
        <v>0</v>
      </c>
      <c r="BO438" s="101">
        <v>0</v>
      </c>
      <c r="BP438" s="101">
        <v>0</v>
      </c>
      <c r="BQ438" s="101">
        <v>0</v>
      </c>
      <c r="BR438" s="101">
        <v>0</v>
      </c>
      <c r="BS438" s="101">
        <v>0</v>
      </c>
      <c r="BT438" s="102"/>
      <c r="BU438" s="101">
        <v>0</v>
      </c>
      <c r="BV438" s="101">
        <v>0</v>
      </c>
      <c r="BW438" s="101">
        <v>0</v>
      </c>
      <c r="BX438" s="101">
        <v>0</v>
      </c>
      <c r="BY438" s="101">
        <v>0</v>
      </c>
      <c r="BZ438" s="101">
        <v>0</v>
      </c>
      <c r="CA438" s="101">
        <v>0</v>
      </c>
      <c r="CB438" s="101">
        <v>0</v>
      </c>
      <c r="CC438" s="101">
        <v>0</v>
      </c>
      <c r="CD438" s="101">
        <v>0</v>
      </c>
      <c r="CE438" s="101">
        <v>0</v>
      </c>
      <c r="CF438" s="101">
        <v>0</v>
      </c>
      <c r="CG438" s="101">
        <v>0</v>
      </c>
      <c r="CH438" s="102"/>
    </row>
    <row r="439" spans="1:86" ht="12" hidden="1" customHeight="1" outlineLevel="1" x14ac:dyDescent="0.3">
      <c r="A439" s="103">
        <v>482.5</v>
      </c>
      <c r="B439" s="6" t="s">
        <v>527</v>
      </c>
      <c r="C439" s="101">
        <v>0</v>
      </c>
      <c r="D439" s="101">
        <v>0</v>
      </c>
      <c r="E439" s="101">
        <v>0</v>
      </c>
      <c r="F439" s="101">
        <v>0</v>
      </c>
      <c r="G439" s="101">
        <v>0</v>
      </c>
      <c r="H439" s="101">
        <v>0</v>
      </c>
      <c r="I439" s="101">
        <v>0</v>
      </c>
      <c r="J439" s="101">
        <v>0</v>
      </c>
      <c r="K439" s="101">
        <v>0</v>
      </c>
      <c r="L439" s="101">
        <v>0</v>
      </c>
      <c r="M439" s="101">
        <v>0</v>
      </c>
      <c r="N439" s="101">
        <v>0</v>
      </c>
      <c r="O439" s="101">
        <v>0</v>
      </c>
      <c r="P439" s="102"/>
      <c r="Q439" s="101">
        <v>0</v>
      </c>
      <c r="R439" s="101">
        <v>0</v>
      </c>
      <c r="S439" s="101">
        <v>0</v>
      </c>
      <c r="T439" s="101">
        <v>0</v>
      </c>
      <c r="U439" s="101">
        <v>0</v>
      </c>
      <c r="V439" s="101">
        <v>0</v>
      </c>
      <c r="W439" s="101">
        <v>0</v>
      </c>
      <c r="X439" s="101">
        <v>0</v>
      </c>
      <c r="Y439" s="101">
        <v>0</v>
      </c>
      <c r="Z439" s="101">
        <v>0</v>
      </c>
      <c r="AA439" s="101">
        <v>0</v>
      </c>
      <c r="AB439" s="101">
        <v>0</v>
      </c>
      <c r="AC439" s="101">
        <v>0</v>
      </c>
      <c r="AD439" s="102"/>
      <c r="AE439" s="101">
        <v>0</v>
      </c>
      <c r="AF439" s="101">
        <v>0</v>
      </c>
      <c r="AG439" s="101">
        <v>0</v>
      </c>
      <c r="AH439" s="101">
        <v>0</v>
      </c>
      <c r="AI439" s="101">
        <v>0</v>
      </c>
      <c r="AJ439" s="101">
        <v>0</v>
      </c>
      <c r="AK439" s="101">
        <v>0</v>
      </c>
      <c r="AL439" s="101">
        <v>0</v>
      </c>
      <c r="AM439" s="101">
        <v>0</v>
      </c>
      <c r="AN439" s="101">
        <v>0</v>
      </c>
      <c r="AO439" s="101">
        <v>0</v>
      </c>
      <c r="AP439" s="101">
        <v>0</v>
      </c>
      <c r="AQ439" s="101">
        <v>0</v>
      </c>
      <c r="AR439" s="102"/>
      <c r="AS439" s="101">
        <v>0</v>
      </c>
      <c r="AT439" s="101">
        <v>0</v>
      </c>
      <c r="AU439" s="101">
        <v>0</v>
      </c>
      <c r="AV439" s="101">
        <v>0</v>
      </c>
      <c r="AW439" s="101">
        <v>0</v>
      </c>
      <c r="AX439" s="101">
        <v>0</v>
      </c>
      <c r="AY439" s="101">
        <v>0</v>
      </c>
      <c r="AZ439" s="101">
        <v>0</v>
      </c>
      <c r="BA439" s="101">
        <v>0</v>
      </c>
      <c r="BB439" s="101">
        <v>0</v>
      </c>
      <c r="BC439" s="101">
        <v>0</v>
      </c>
      <c r="BD439" s="101">
        <v>0</v>
      </c>
      <c r="BE439" s="101">
        <v>0</v>
      </c>
      <c r="BF439" s="102"/>
      <c r="BG439" s="101">
        <v>0</v>
      </c>
      <c r="BH439" s="101">
        <v>0</v>
      </c>
      <c r="BI439" s="101">
        <v>0</v>
      </c>
      <c r="BJ439" s="101">
        <v>0</v>
      </c>
      <c r="BK439" s="101">
        <v>0</v>
      </c>
      <c r="BL439" s="101">
        <v>0</v>
      </c>
      <c r="BM439" s="101">
        <v>0</v>
      </c>
      <c r="BN439" s="101">
        <v>0</v>
      </c>
      <c r="BO439" s="101">
        <v>0</v>
      </c>
      <c r="BP439" s="101">
        <v>0</v>
      </c>
      <c r="BQ439" s="101">
        <v>0</v>
      </c>
      <c r="BR439" s="101">
        <v>0</v>
      </c>
      <c r="BS439" s="101">
        <v>0</v>
      </c>
      <c r="BT439" s="102"/>
      <c r="BU439" s="101">
        <v>0</v>
      </c>
      <c r="BV439" s="101">
        <v>0</v>
      </c>
      <c r="BW439" s="101">
        <v>0</v>
      </c>
      <c r="BX439" s="101">
        <v>0</v>
      </c>
      <c r="BY439" s="101">
        <v>0</v>
      </c>
      <c r="BZ439" s="101">
        <v>0</v>
      </c>
      <c r="CA439" s="101">
        <v>0</v>
      </c>
      <c r="CB439" s="101">
        <v>0</v>
      </c>
      <c r="CC439" s="101">
        <v>0</v>
      </c>
      <c r="CD439" s="101">
        <v>0</v>
      </c>
      <c r="CE439" s="101">
        <v>0</v>
      </c>
      <c r="CF439" s="101">
        <v>0</v>
      </c>
      <c r="CG439" s="101">
        <v>0</v>
      </c>
      <c r="CH439" s="102"/>
    </row>
    <row r="440" spans="1:86" ht="12" hidden="1" customHeight="1" outlineLevel="1" x14ac:dyDescent="0.3">
      <c r="A440" s="103">
        <v>482.6</v>
      </c>
      <c r="B440" s="6" t="s">
        <v>528</v>
      </c>
      <c r="C440" s="101">
        <v>0</v>
      </c>
      <c r="D440" s="101">
        <v>0</v>
      </c>
      <c r="E440" s="101">
        <v>0</v>
      </c>
      <c r="F440" s="101">
        <v>0</v>
      </c>
      <c r="G440" s="101">
        <v>0</v>
      </c>
      <c r="H440" s="101">
        <v>0</v>
      </c>
      <c r="I440" s="101">
        <v>0</v>
      </c>
      <c r="J440" s="101">
        <v>0</v>
      </c>
      <c r="K440" s="101">
        <v>0</v>
      </c>
      <c r="L440" s="101">
        <v>0</v>
      </c>
      <c r="M440" s="101">
        <v>0</v>
      </c>
      <c r="N440" s="101">
        <v>0</v>
      </c>
      <c r="O440" s="101">
        <v>0</v>
      </c>
      <c r="P440" s="102"/>
      <c r="Q440" s="101">
        <v>0</v>
      </c>
      <c r="R440" s="101">
        <v>0</v>
      </c>
      <c r="S440" s="101">
        <v>0</v>
      </c>
      <c r="T440" s="101">
        <v>0</v>
      </c>
      <c r="U440" s="101">
        <v>0</v>
      </c>
      <c r="V440" s="101">
        <v>0</v>
      </c>
      <c r="W440" s="101">
        <v>0</v>
      </c>
      <c r="X440" s="101">
        <v>0</v>
      </c>
      <c r="Y440" s="101">
        <v>0</v>
      </c>
      <c r="Z440" s="101">
        <v>0</v>
      </c>
      <c r="AA440" s="101">
        <v>0</v>
      </c>
      <c r="AB440" s="101">
        <v>0</v>
      </c>
      <c r="AC440" s="101">
        <v>0</v>
      </c>
      <c r="AD440" s="102"/>
      <c r="AE440" s="101">
        <v>0</v>
      </c>
      <c r="AF440" s="101">
        <v>0</v>
      </c>
      <c r="AG440" s="101">
        <v>0</v>
      </c>
      <c r="AH440" s="101">
        <v>0</v>
      </c>
      <c r="AI440" s="101">
        <v>0</v>
      </c>
      <c r="AJ440" s="101">
        <v>0</v>
      </c>
      <c r="AK440" s="101">
        <v>0</v>
      </c>
      <c r="AL440" s="101">
        <v>0</v>
      </c>
      <c r="AM440" s="101">
        <v>0</v>
      </c>
      <c r="AN440" s="101">
        <v>0</v>
      </c>
      <c r="AO440" s="101">
        <v>0</v>
      </c>
      <c r="AP440" s="101">
        <v>0</v>
      </c>
      <c r="AQ440" s="101">
        <v>0</v>
      </c>
      <c r="AR440" s="102"/>
      <c r="AS440" s="101">
        <v>0</v>
      </c>
      <c r="AT440" s="101">
        <v>0</v>
      </c>
      <c r="AU440" s="101">
        <v>0</v>
      </c>
      <c r="AV440" s="101">
        <v>0</v>
      </c>
      <c r="AW440" s="101">
        <v>0</v>
      </c>
      <c r="AX440" s="101">
        <v>0</v>
      </c>
      <c r="AY440" s="101">
        <v>0</v>
      </c>
      <c r="AZ440" s="101">
        <v>0</v>
      </c>
      <c r="BA440" s="101">
        <v>0</v>
      </c>
      <c r="BB440" s="101">
        <v>0</v>
      </c>
      <c r="BC440" s="101">
        <v>0</v>
      </c>
      <c r="BD440" s="101">
        <v>0</v>
      </c>
      <c r="BE440" s="101">
        <v>0</v>
      </c>
      <c r="BF440" s="102"/>
      <c r="BG440" s="101">
        <v>0</v>
      </c>
      <c r="BH440" s="101">
        <v>0</v>
      </c>
      <c r="BI440" s="101">
        <v>0</v>
      </c>
      <c r="BJ440" s="101">
        <v>0</v>
      </c>
      <c r="BK440" s="101">
        <v>0</v>
      </c>
      <c r="BL440" s="101">
        <v>0</v>
      </c>
      <c r="BM440" s="101">
        <v>0</v>
      </c>
      <c r="BN440" s="101">
        <v>0</v>
      </c>
      <c r="BO440" s="101">
        <v>0</v>
      </c>
      <c r="BP440" s="101">
        <v>0</v>
      </c>
      <c r="BQ440" s="101">
        <v>0</v>
      </c>
      <c r="BR440" s="101">
        <v>0</v>
      </c>
      <c r="BS440" s="101">
        <v>0</v>
      </c>
      <c r="BT440" s="102"/>
      <c r="BU440" s="101">
        <v>0</v>
      </c>
      <c r="BV440" s="101">
        <v>0</v>
      </c>
      <c r="BW440" s="101">
        <v>0</v>
      </c>
      <c r="BX440" s="101">
        <v>0</v>
      </c>
      <c r="BY440" s="101">
        <v>0</v>
      </c>
      <c r="BZ440" s="101">
        <v>0</v>
      </c>
      <c r="CA440" s="101">
        <v>0</v>
      </c>
      <c r="CB440" s="101">
        <v>0</v>
      </c>
      <c r="CC440" s="101">
        <v>0</v>
      </c>
      <c r="CD440" s="101">
        <v>0</v>
      </c>
      <c r="CE440" s="101">
        <v>0</v>
      </c>
      <c r="CF440" s="101">
        <v>0</v>
      </c>
      <c r="CG440" s="101">
        <v>0</v>
      </c>
      <c r="CH440" s="102"/>
    </row>
    <row r="441" spans="1:86" ht="12" hidden="1" customHeight="1" outlineLevel="1" x14ac:dyDescent="0.3">
      <c r="A441" s="103">
        <v>491</v>
      </c>
      <c r="B441" s="6" t="s">
        <v>529</v>
      </c>
      <c r="C441" s="101">
        <v>0</v>
      </c>
      <c r="D441" s="101">
        <v>0</v>
      </c>
      <c r="E441" s="101">
        <v>0</v>
      </c>
      <c r="F441" s="101">
        <v>0</v>
      </c>
      <c r="G441" s="101">
        <v>0</v>
      </c>
      <c r="H441" s="101">
        <v>0</v>
      </c>
      <c r="I441" s="101">
        <v>0</v>
      </c>
      <c r="J441" s="101">
        <v>0</v>
      </c>
      <c r="K441" s="101">
        <v>0</v>
      </c>
      <c r="L441" s="101">
        <v>1270.9000000000001</v>
      </c>
      <c r="M441" s="101">
        <v>0</v>
      </c>
      <c r="N441" s="101">
        <v>5699.1</v>
      </c>
      <c r="O441" s="101">
        <v>6970</v>
      </c>
      <c r="P441" s="102"/>
      <c r="Q441" s="101">
        <v>0</v>
      </c>
      <c r="R441" s="101">
        <v>0</v>
      </c>
      <c r="S441" s="101">
        <v>0</v>
      </c>
      <c r="T441" s="101">
        <v>0</v>
      </c>
      <c r="U441" s="101">
        <v>0</v>
      </c>
      <c r="V441" s="101">
        <v>0</v>
      </c>
      <c r="W441" s="101">
        <v>0</v>
      </c>
      <c r="X441" s="101">
        <v>0</v>
      </c>
      <c r="Y441" s="101">
        <v>0</v>
      </c>
      <c r="Z441" s="101">
        <v>6732</v>
      </c>
      <c r="AA441" s="101">
        <v>0</v>
      </c>
      <c r="AB441" s="101">
        <v>0</v>
      </c>
      <c r="AC441" s="101">
        <v>6732</v>
      </c>
      <c r="AD441" s="102"/>
      <c r="AE441" s="101">
        <v>0</v>
      </c>
      <c r="AF441" s="101">
        <v>0</v>
      </c>
      <c r="AG441" s="101">
        <v>0</v>
      </c>
      <c r="AH441" s="101">
        <v>0</v>
      </c>
      <c r="AI441" s="101">
        <v>0</v>
      </c>
      <c r="AJ441" s="101">
        <v>0</v>
      </c>
      <c r="AK441" s="101">
        <v>0</v>
      </c>
      <c r="AL441" s="101">
        <v>0</v>
      </c>
      <c r="AM441" s="101">
        <v>0</v>
      </c>
      <c r="AN441" s="101">
        <v>6732</v>
      </c>
      <c r="AO441" s="101">
        <v>0</v>
      </c>
      <c r="AP441" s="101">
        <v>0</v>
      </c>
      <c r="AQ441" s="101">
        <v>6732</v>
      </c>
      <c r="AR441" s="102"/>
      <c r="AS441" s="101">
        <v>0</v>
      </c>
      <c r="AT441" s="101">
        <v>0</v>
      </c>
      <c r="AU441" s="101">
        <v>0</v>
      </c>
      <c r="AV441" s="101">
        <v>0</v>
      </c>
      <c r="AW441" s="101">
        <v>0</v>
      </c>
      <c r="AX441" s="101">
        <v>0</v>
      </c>
      <c r="AY441" s="101">
        <v>0</v>
      </c>
      <c r="AZ441" s="101">
        <v>0</v>
      </c>
      <c r="BA441" s="101">
        <v>0</v>
      </c>
      <c r="BB441" s="101">
        <v>6732</v>
      </c>
      <c r="BC441" s="101">
        <v>0</v>
      </c>
      <c r="BD441" s="101">
        <v>0</v>
      </c>
      <c r="BE441" s="101">
        <v>6732</v>
      </c>
      <c r="BF441" s="102"/>
      <c r="BG441" s="101">
        <v>0</v>
      </c>
      <c r="BH441" s="101">
        <v>0</v>
      </c>
      <c r="BI441" s="101">
        <v>0</v>
      </c>
      <c r="BJ441" s="101">
        <v>0</v>
      </c>
      <c r="BK441" s="101">
        <v>0</v>
      </c>
      <c r="BL441" s="101">
        <v>0</v>
      </c>
      <c r="BM441" s="101">
        <v>0</v>
      </c>
      <c r="BN441" s="101">
        <v>0</v>
      </c>
      <c r="BO441" s="101">
        <v>0</v>
      </c>
      <c r="BP441" s="101">
        <v>6732</v>
      </c>
      <c r="BQ441" s="101">
        <v>0</v>
      </c>
      <c r="BR441" s="101">
        <v>0</v>
      </c>
      <c r="BS441" s="101">
        <v>6732</v>
      </c>
      <c r="BT441" s="102"/>
      <c r="BU441" s="101">
        <v>0</v>
      </c>
      <c r="BV441" s="101">
        <v>0</v>
      </c>
      <c r="BW441" s="101">
        <v>0</v>
      </c>
      <c r="BX441" s="101">
        <v>0</v>
      </c>
      <c r="BY441" s="101">
        <v>0</v>
      </c>
      <c r="BZ441" s="101">
        <v>0</v>
      </c>
      <c r="CA441" s="101">
        <v>0</v>
      </c>
      <c r="CB441" s="101">
        <v>0</v>
      </c>
      <c r="CC441" s="101">
        <v>0</v>
      </c>
      <c r="CD441" s="101">
        <v>6732</v>
      </c>
      <c r="CE441" s="101">
        <v>0</v>
      </c>
      <c r="CF441" s="101">
        <v>0</v>
      </c>
      <c r="CG441" s="101">
        <v>6732</v>
      </c>
      <c r="CH441" s="102"/>
    </row>
    <row r="442" spans="1:86" ht="12" hidden="1" customHeight="1" outlineLevel="1" x14ac:dyDescent="0.3">
      <c r="A442" s="103">
        <v>492</v>
      </c>
      <c r="B442" s="6" t="s">
        <v>531</v>
      </c>
      <c r="C442" s="101">
        <v>7198.29</v>
      </c>
      <c r="D442" s="101">
        <v>4091.43</v>
      </c>
      <c r="E442" s="101">
        <v>34</v>
      </c>
      <c r="F442" s="101">
        <v>0</v>
      </c>
      <c r="G442" s="101">
        <v>0</v>
      </c>
      <c r="H442" s="101">
        <v>0</v>
      </c>
      <c r="I442" s="101">
        <v>0</v>
      </c>
      <c r="J442" s="101">
        <v>189.45</v>
      </c>
      <c r="K442" s="101">
        <v>638.97</v>
      </c>
      <c r="L442" s="101">
        <v>0</v>
      </c>
      <c r="M442" s="101">
        <v>0</v>
      </c>
      <c r="N442" s="101">
        <v>2999.86</v>
      </c>
      <c r="O442" s="101">
        <v>15152</v>
      </c>
      <c r="P442" s="102"/>
      <c r="Q442" s="101">
        <v>3601.8125</v>
      </c>
      <c r="R442" s="101">
        <v>3601.8125</v>
      </c>
      <c r="S442" s="101">
        <v>3601.8125</v>
      </c>
      <c r="T442" s="101">
        <v>3601.8125</v>
      </c>
      <c r="U442" s="101">
        <v>3601.8125</v>
      </c>
      <c r="V442" s="101">
        <v>3601.8125</v>
      </c>
      <c r="W442" s="101">
        <v>3601.8125</v>
      </c>
      <c r="X442" s="101">
        <v>3601.8125</v>
      </c>
      <c r="Y442" s="101">
        <v>3601.8125</v>
      </c>
      <c r="Z442" s="101">
        <v>3601.8125</v>
      </c>
      <c r="AA442" s="101">
        <v>3601.8125</v>
      </c>
      <c r="AB442" s="101">
        <v>3601.8125</v>
      </c>
      <c r="AC442" s="101">
        <v>43221.75</v>
      </c>
      <c r="AD442" s="102"/>
      <c r="AE442" s="101">
        <v>3601.8125</v>
      </c>
      <c r="AF442" s="101">
        <v>3601.8125</v>
      </c>
      <c r="AG442" s="101">
        <v>3601.8125</v>
      </c>
      <c r="AH442" s="101">
        <v>3601.8125</v>
      </c>
      <c r="AI442" s="101">
        <v>3601.8125</v>
      </c>
      <c r="AJ442" s="101">
        <v>3601.8125</v>
      </c>
      <c r="AK442" s="101">
        <v>3601.8125</v>
      </c>
      <c r="AL442" s="101">
        <v>3601.8125</v>
      </c>
      <c r="AM442" s="101">
        <v>3601.8125</v>
      </c>
      <c r="AN442" s="101">
        <v>3601.8125</v>
      </c>
      <c r="AO442" s="101">
        <v>3601.8125</v>
      </c>
      <c r="AP442" s="101">
        <v>3601.8125</v>
      </c>
      <c r="AQ442" s="101">
        <v>43221.75</v>
      </c>
      <c r="AR442" s="102"/>
      <c r="AS442" s="101">
        <v>3601.8125</v>
      </c>
      <c r="AT442" s="101">
        <v>3601.8125</v>
      </c>
      <c r="AU442" s="101">
        <v>3601.8125</v>
      </c>
      <c r="AV442" s="101">
        <v>3601.8125</v>
      </c>
      <c r="AW442" s="101">
        <v>3601.8125</v>
      </c>
      <c r="AX442" s="101">
        <v>3601.8125</v>
      </c>
      <c r="AY442" s="101">
        <v>3601.8125</v>
      </c>
      <c r="AZ442" s="101">
        <v>3601.8125</v>
      </c>
      <c r="BA442" s="101">
        <v>3601.8125</v>
      </c>
      <c r="BB442" s="101">
        <v>3601.8125</v>
      </c>
      <c r="BC442" s="101">
        <v>3601.8125</v>
      </c>
      <c r="BD442" s="101">
        <v>3601.8125</v>
      </c>
      <c r="BE442" s="101">
        <v>43221.75</v>
      </c>
      <c r="BF442" s="102"/>
      <c r="BG442" s="101">
        <v>3601.8125</v>
      </c>
      <c r="BH442" s="101">
        <v>3601.8125</v>
      </c>
      <c r="BI442" s="101">
        <v>3601.8125</v>
      </c>
      <c r="BJ442" s="101">
        <v>3601.8125</v>
      </c>
      <c r="BK442" s="101">
        <v>3601.8125</v>
      </c>
      <c r="BL442" s="101">
        <v>3601.8125</v>
      </c>
      <c r="BM442" s="101">
        <v>3601.8125</v>
      </c>
      <c r="BN442" s="101">
        <v>3601.8125</v>
      </c>
      <c r="BO442" s="101">
        <v>3601.8125</v>
      </c>
      <c r="BP442" s="101">
        <v>3601.8125</v>
      </c>
      <c r="BQ442" s="101">
        <v>3601.8125</v>
      </c>
      <c r="BR442" s="101">
        <v>3601.8125</v>
      </c>
      <c r="BS442" s="101">
        <v>43221.75</v>
      </c>
      <c r="BT442" s="102"/>
      <c r="BU442" s="101">
        <v>3601.8125</v>
      </c>
      <c r="BV442" s="101">
        <v>3601.8125</v>
      </c>
      <c r="BW442" s="101">
        <v>3601.8125</v>
      </c>
      <c r="BX442" s="101">
        <v>3601.8125</v>
      </c>
      <c r="BY442" s="101">
        <v>3601.8125</v>
      </c>
      <c r="BZ442" s="101">
        <v>3601.8125</v>
      </c>
      <c r="CA442" s="101">
        <v>3601.8125</v>
      </c>
      <c r="CB442" s="101">
        <v>3601.8125</v>
      </c>
      <c r="CC442" s="101">
        <v>3601.8125</v>
      </c>
      <c r="CD442" s="101">
        <v>3601.8125</v>
      </c>
      <c r="CE442" s="101">
        <v>3601.8125</v>
      </c>
      <c r="CF442" s="101">
        <v>3601.8125</v>
      </c>
      <c r="CG442" s="101">
        <v>43221.75</v>
      </c>
      <c r="CH442" s="102"/>
    </row>
    <row r="443" spans="1:86" ht="12" hidden="1" customHeight="1" outlineLevel="1" x14ac:dyDescent="0.3">
      <c r="A443" s="103">
        <v>493</v>
      </c>
      <c r="B443" s="6" t="s">
        <v>533</v>
      </c>
      <c r="C443" s="101">
        <v>0</v>
      </c>
      <c r="D443" s="101">
        <v>0</v>
      </c>
      <c r="E443" s="101">
        <v>0</v>
      </c>
      <c r="F443" s="101">
        <v>0</v>
      </c>
      <c r="G443" s="101">
        <v>0</v>
      </c>
      <c r="H443" s="101">
        <v>0</v>
      </c>
      <c r="I443" s="101">
        <v>0</v>
      </c>
      <c r="J443" s="101">
        <v>0</v>
      </c>
      <c r="K443" s="101">
        <v>0</v>
      </c>
      <c r="L443" s="101">
        <v>0</v>
      </c>
      <c r="M443" s="101">
        <v>0</v>
      </c>
      <c r="N443" s="101">
        <v>0</v>
      </c>
      <c r="O443" s="101">
        <v>0</v>
      </c>
      <c r="P443" s="102"/>
      <c r="Q443" s="101">
        <v>0</v>
      </c>
      <c r="R443" s="101">
        <v>0</v>
      </c>
      <c r="S443" s="101">
        <v>0</v>
      </c>
      <c r="T443" s="101">
        <v>0</v>
      </c>
      <c r="U443" s="101">
        <v>0</v>
      </c>
      <c r="V443" s="101">
        <v>0</v>
      </c>
      <c r="W443" s="101">
        <v>0</v>
      </c>
      <c r="X443" s="101">
        <v>0</v>
      </c>
      <c r="Y443" s="101">
        <v>0</v>
      </c>
      <c r="Z443" s="101">
        <v>0</v>
      </c>
      <c r="AA443" s="101">
        <v>0</v>
      </c>
      <c r="AB443" s="101">
        <v>0</v>
      </c>
      <c r="AC443" s="101">
        <v>0</v>
      </c>
      <c r="AD443" s="102"/>
      <c r="AE443" s="101">
        <v>0</v>
      </c>
      <c r="AF443" s="101">
        <v>0</v>
      </c>
      <c r="AG443" s="101">
        <v>0</v>
      </c>
      <c r="AH443" s="101">
        <v>0</v>
      </c>
      <c r="AI443" s="101">
        <v>0</v>
      </c>
      <c r="AJ443" s="101">
        <v>0</v>
      </c>
      <c r="AK443" s="101">
        <v>0</v>
      </c>
      <c r="AL443" s="101">
        <v>0</v>
      </c>
      <c r="AM443" s="101">
        <v>0</v>
      </c>
      <c r="AN443" s="101">
        <v>0</v>
      </c>
      <c r="AO443" s="101">
        <v>0</v>
      </c>
      <c r="AP443" s="101">
        <v>0</v>
      </c>
      <c r="AQ443" s="101">
        <v>0</v>
      </c>
      <c r="AR443" s="102"/>
      <c r="AS443" s="101">
        <v>0</v>
      </c>
      <c r="AT443" s="101">
        <v>0</v>
      </c>
      <c r="AU443" s="101">
        <v>0</v>
      </c>
      <c r="AV443" s="101">
        <v>0</v>
      </c>
      <c r="AW443" s="101">
        <v>0</v>
      </c>
      <c r="AX443" s="101">
        <v>0</v>
      </c>
      <c r="AY443" s="101">
        <v>0</v>
      </c>
      <c r="AZ443" s="101">
        <v>0</v>
      </c>
      <c r="BA443" s="101">
        <v>0</v>
      </c>
      <c r="BB443" s="101">
        <v>0</v>
      </c>
      <c r="BC443" s="101">
        <v>0</v>
      </c>
      <c r="BD443" s="101">
        <v>0</v>
      </c>
      <c r="BE443" s="101">
        <v>0</v>
      </c>
      <c r="BF443" s="102"/>
      <c r="BG443" s="101">
        <v>0</v>
      </c>
      <c r="BH443" s="101">
        <v>0</v>
      </c>
      <c r="BI443" s="101">
        <v>0</v>
      </c>
      <c r="BJ443" s="101">
        <v>0</v>
      </c>
      <c r="BK443" s="101">
        <v>0</v>
      </c>
      <c r="BL443" s="101">
        <v>0</v>
      </c>
      <c r="BM443" s="101">
        <v>0</v>
      </c>
      <c r="BN443" s="101">
        <v>0</v>
      </c>
      <c r="BO443" s="101">
        <v>0</v>
      </c>
      <c r="BP443" s="101">
        <v>0</v>
      </c>
      <c r="BQ443" s="101">
        <v>0</v>
      </c>
      <c r="BR443" s="101">
        <v>0</v>
      </c>
      <c r="BS443" s="101">
        <v>0</v>
      </c>
      <c r="BT443" s="102"/>
      <c r="BU443" s="101">
        <v>0</v>
      </c>
      <c r="BV443" s="101">
        <v>0</v>
      </c>
      <c r="BW443" s="101">
        <v>0</v>
      </c>
      <c r="BX443" s="101">
        <v>0</v>
      </c>
      <c r="BY443" s="101">
        <v>0</v>
      </c>
      <c r="BZ443" s="101">
        <v>0</v>
      </c>
      <c r="CA443" s="101">
        <v>0</v>
      </c>
      <c r="CB443" s="101">
        <v>0</v>
      </c>
      <c r="CC443" s="101">
        <v>0</v>
      </c>
      <c r="CD443" s="101">
        <v>0</v>
      </c>
      <c r="CE443" s="101">
        <v>0</v>
      </c>
      <c r="CF443" s="101">
        <v>0</v>
      </c>
      <c r="CG443" s="101">
        <v>0</v>
      </c>
      <c r="CH443" s="102"/>
    </row>
    <row r="444" spans="1:86" ht="12" hidden="1" customHeight="1" outlineLevel="1" x14ac:dyDescent="0.3">
      <c r="A444" s="103">
        <v>494</v>
      </c>
      <c r="B444" s="6" t="s">
        <v>534</v>
      </c>
      <c r="C444" s="101">
        <v>741.32</v>
      </c>
      <c r="D444" s="101">
        <v>5714.82</v>
      </c>
      <c r="E444" s="101">
        <v>3638.13</v>
      </c>
      <c r="F444" s="101">
        <v>741.32</v>
      </c>
      <c r="G444" s="101">
        <v>3565.1200000000199</v>
      </c>
      <c r="H444" s="101">
        <v>8021.07</v>
      </c>
      <c r="I444" s="101">
        <v>8153.97</v>
      </c>
      <c r="J444" s="101">
        <v>5741.9800000000296</v>
      </c>
      <c r="K444" s="101">
        <v>6870.8400000000101</v>
      </c>
      <c r="L444" s="101">
        <v>1578.04</v>
      </c>
      <c r="M444" s="101">
        <v>8567.1099999999697</v>
      </c>
      <c r="N444" s="101">
        <v>2066.2799999999402</v>
      </c>
      <c r="O444" s="101">
        <v>55400</v>
      </c>
      <c r="P444" s="102"/>
      <c r="Q444" s="101">
        <v>8000</v>
      </c>
      <c r="R444" s="101">
        <v>8000</v>
      </c>
      <c r="S444" s="101">
        <v>8000</v>
      </c>
      <c r="T444" s="101">
        <v>8000</v>
      </c>
      <c r="U444" s="101">
        <v>8000</v>
      </c>
      <c r="V444" s="101">
        <v>8000</v>
      </c>
      <c r="W444" s="101">
        <v>8000</v>
      </c>
      <c r="X444" s="101">
        <v>8000</v>
      </c>
      <c r="Y444" s="101">
        <v>8000</v>
      </c>
      <c r="Z444" s="101">
        <v>8000</v>
      </c>
      <c r="AA444" s="101">
        <v>8000</v>
      </c>
      <c r="AB444" s="101">
        <v>8000</v>
      </c>
      <c r="AC444" s="101">
        <v>96000</v>
      </c>
      <c r="AD444" s="102"/>
      <c r="AE444" s="101">
        <v>8000</v>
      </c>
      <c r="AF444" s="101">
        <v>8000</v>
      </c>
      <c r="AG444" s="101">
        <v>8000</v>
      </c>
      <c r="AH444" s="101">
        <v>8000</v>
      </c>
      <c r="AI444" s="101">
        <v>8000</v>
      </c>
      <c r="AJ444" s="101">
        <v>8000</v>
      </c>
      <c r="AK444" s="101">
        <v>8000</v>
      </c>
      <c r="AL444" s="101">
        <v>8000</v>
      </c>
      <c r="AM444" s="101">
        <v>8000</v>
      </c>
      <c r="AN444" s="101">
        <v>8000</v>
      </c>
      <c r="AO444" s="101">
        <v>8000</v>
      </c>
      <c r="AP444" s="101">
        <v>8000</v>
      </c>
      <c r="AQ444" s="101">
        <v>96000</v>
      </c>
      <c r="AR444" s="102"/>
      <c r="AS444" s="101">
        <v>8000</v>
      </c>
      <c r="AT444" s="101">
        <v>8000</v>
      </c>
      <c r="AU444" s="101">
        <v>8000</v>
      </c>
      <c r="AV444" s="101">
        <v>8000</v>
      </c>
      <c r="AW444" s="101">
        <v>8000</v>
      </c>
      <c r="AX444" s="101">
        <v>8000</v>
      </c>
      <c r="AY444" s="101">
        <v>8000</v>
      </c>
      <c r="AZ444" s="101">
        <v>8000</v>
      </c>
      <c r="BA444" s="101">
        <v>8000</v>
      </c>
      <c r="BB444" s="101">
        <v>8000</v>
      </c>
      <c r="BC444" s="101">
        <v>8000</v>
      </c>
      <c r="BD444" s="101">
        <v>8000</v>
      </c>
      <c r="BE444" s="101">
        <v>96000</v>
      </c>
      <c r="BF444" s="102"/>
      <c r="BG444" s="101">
        <v>8000</v>
      </c>
      <c r="BH444" s="101">
        <v>8000</v>
      </c>
      <c r="BI444" s="101">
        <v>8000</v>
      </c>
      <c r="BJ444" s="101">
        <v>8000</v>
      </c>
      <c r="BK444" s="101">
        <v>8000</v>
      </c>
      <c r="BL444" s="101">
        <v>8000</v>
      </c>
      <c r="BM444" s="101">
        <v>8000</v>
      </c>
      <c r="BN444" s="101">
        <v>8000</v>
      </c>
      <c r="BO444" s="101">
        <v>8000</v>
      </c>
      <c r="BP444" s="101">
        <v>8000</v>
      </c>
      <c r="BQ444" s="101">
        <v>8000</v>
      </c>
      <c r="BR444" s="101">
        <v>8000</v>
      </c>
      <c r="BS444" s="101">
        <v>96000</v>
      </c>
      <c r="BT444" s="102"/>
      <c r="BU444" s="101">
        <v>8000</v>
      </c>
      <c r="BV444" s="101">
        <v>8000</v>
      </c>
      <c r="BW444" s="101">
        <v>8000</v>
      </c>
      <c r="BX444" s="101">
        <v>8000</v>
      </c>
      <c r="BY444" s="101">
        <v>8000</v>
      </c>
      <c r="BZ444" s="101">
        <v>8000</v>
      </c>
      <c r="CA444" s="101">
        <v>8000</v>
      </c>
      <c r="CB444" s="101">
        <v>8000</v>
      </c>
      <c r="CC444" s="101">
        <v>8000</v>
      </c>
      <c r="CD444" s="101">
        <v>8000</v>
      </c>
      <c r="CE444" s="101">
        <v>8000</v>
      </c>
      <c r="CF444" s="101">
        <v>8000</v>
      </c>
      <c r="CG444" s="101">
        <v>96000</v>
      </c>
      <c r="CH444" s="102"/>
    </row>
    <row r="445" spans="1:86" ht="12" hidden="1" customHeight="1" outlineLevel="1" x14ac:dyDescent="0.3">
      <c r="A445" s="103">
        <v>494.1</v>
      </c>
      <c r="B445" s="6" t="s">
        <v>536</v>
      </c>
      <c r="C445" s="101">
        <v>0</v>
      </c>
      <c r="D445" s="101">
        <v>0</v>
      </c>
      <c r="E445" s="101">
        <v>0</v>
      </c>
      <c r="F445" s="101">
        <v>0</v>
      </c>
      <c r="G445" s="101">
        <v>0</v>
      </c>
      <c r="H445" s="101">
        <v>0</v>
      </c>
      <c r="I445" s="101">
        <v>0</v>
      </c>
      <c r="J445" s="101">
        <v>0</v>
      </c>
      <c r="K445" s="101">
        <v>0</v>
      </c>
      <c r="L445" s="101">
        <v>0</v>
      </c>
      <c r="M445" s="101">
        <v>0</v>
      </c>
      <c r="N445" s="101">
        <v>0</v>
      </c>
      <c r="O445" s="101">
        <v>0</v>
      </c>
      <c r="P445" s="102"/>
      <c r="Q445" s="101">
        <v>0</v>
      </c>
      <c r="R445" s="101">
        <v>0</v>
      </c>
      <c r="S445" s="101">
        <v>0</v>
      </c>
      <c r="T445" s="101">
        <v>0</v>
      </c>
      <c r="U445" s="101">
        <v>0</v>
      </c>
      <c r="V445" s="101">
        <v>0</v>
      </c>
      <c r="W445" s="101">
        <v>0</v>
      </c>
      <c r="X445" s="101">
        <v>0</v>
      </c>
      <c r="Y445" s="101">
        <v>0</v>
      </c>
      <c r="Z445" s="101">
        <v>0</v>
      </c>
      <c r="AA445" s="101">
        <v>0</v>
      </c>
      <c r="AB445" s="101">
        <v>0</v>
      </c>
      <c r="AC445" s="101">
        <v>0</v>
      </c>
      <c r="AD445" s="102"/>
      <c r="AE445" s="101">
        <v>0</v>
      </c>
      <c r="AF445" s="101">
        <v>0</v>
      </c>
      <c r="AG445" s="101">
        <v>0</v>
      </c>
      <c r="AH445" s="101">
        <v>0</v>
      </c>
      <c r="AI445" s="101">
        <v>0</v>
      </c>
      <c r="AJ445" s="101">
        <v>0</v>
      </c>
      <c r="AK445" s="101">
        <v>0</v>
      </c>
      <c r="AL445" s="101">
        <v>0</v>
      </c>
      <c r="AM445" s="101">
        <v>0</v>
      </c>
      <c r="AN445" s="101">
        <v>0</v>
      </c>
      <c r="AO445" s="101">
        <v>0</v>
      </c>
      <c r="AP445" s="101">
        <v>0</v>
      </c>
      <c r="AQ445" s="101">
        <v>0</v>
      </c>
      <c r="AR445" s="102"/>
      <c r="AS445" s="101">
        <v>0</v>
      </c>
      <c r="AT445" s="101">
        <v>0</v>
      </c>
      <c r="AU445" s="101">
        <v>0</v>
      </c>
      <c r="AV445" s="101">
        <v>0</v>
      </c>
      <c r="AW445" s="101">
        <v>0</v>
      </c>
      <c r="AX445" s="101">
        <v>0</v>
      </c>
      <c r="AY445" s="101">
        <v>0</v>
      </c>
      <c r="AZ445" s="101">
        <v>0</v>
      </c>
      <c r="BA445" s="101">
        <v>0</v>
      </c>
      <c r="BB445" s="101">
        <v>0</v>
      </c>
      <c r="BC445" s="101">
        <v>0</v>
      </c>
      <c r="BD445" s="101">
        <v>0</v>
      </c>
      <c r="BE445" s="101">
        <v>0</v>
      </c>
      <c r="BF445" s="102"/>
      <c r="BG445" s="101">
        <v>0</v>
      </c>
      <c r="BH445" s="101">
        <v>0</v>
      </c>
      <c r="BI445" s="101">
        <v>0</v>
      </c>
      <c r="BJ445" s="101">
        <v>0</v>
      </c>
      <c r="BK445" s="101">
        <v>0</v>
      </c>
      <c r="BL445" s="101">
        <v>0</v>
      </c>
      <c r="BM445" s="101">
        <v>0</v>
      </c>
      <c r="BN445" s="101">
        <v>0</v>
      </c>
      <c r="BO445" s="101">
        <v>0</v>
      </c>
      <c r="BP445" s="101">
        <v>0</v>
      </c>
      <c r="BQ445" s="101">
        <v>0</v>
      </c>
      <c r="BR445" s="101">
        <v>0</v>
      </c>
      <c r="BS445" s="101">
        <v>0</v>
      </c>
      <c r="BT445" s="102"/>
      <c r="BU445" s="101">
        <v>0</v>
      </c>
      <c r="BV445" s="101">
        <v>0</v>
      </c>
      <c r="BW445" s="101">
        <v>0</v>
      </c>
      <c r="BX445" s="101">
        <v>0</v>
      </c>
      <c r="BY445" s="101">
        <v>0</v>
      </c>
      <c r="BZ445" s="101">
        <v>0</v>
      </c>
      <c r="CA445" s="101">
        <v>0</v>
      </c>
      <c r="CB445" s="101">
        <v>0</v>
      </c>
      <c r="CC445" s="101">
        <v>0</v>
      </c>
      <c r="CD445" s="101">
        <v>0</v>
      </c>
      <c r="CE445" s="101">
        <v>0</v>
      </c>
      <c r="CF445" s="101">
        <v>0</v>
      </c>
      <c r="CG445" s="101">
        <v>0</v>
      </c>
      <c r="CH445" s="102"/>
    </row>
    <row r="446" spans="1:86" ht="12" hidden="1" customHeight="1" outlineLevel="1" x14ac:dyDescent="0.3">
      <c r="A446" s="103">
        <v>494.2</v>
      </c>
      <c r="B446" s="6" t="s">
        <v>537</v>
      </c>
      <c r="C446" s="101">
        <v>0</v>
      </c>
      <c r="D446" s="101">
        <v>0</v>
      </c>
      <c r="E446" s="101">
        <v>0</v>
      </c>
      <c r="F446" s="101">
        <v>0</v>
      </c>
      <c r="G446" s="101">
        <v>0</v>
      </c>
      <c r="H446" s="101">
        <v>0</v>
      </c>
      <c r="I446" s="101">
        <v>0</v>
      </c>
      <c r="J446" s="101">
        <v>0</v>
      </c>
      <c r="K446" s="101">
        <v>0</v>
      </c>
      <c r="L446" s="101">
        <v>0</v>
      </c>
      <c r="M446" s="101">
        <v>0</v>
      </c>
      <c r="N446" s="101">
        <v>0</v>
      </c>
      <c r="O446" s="101">
        <v>0</v>
      </c>
      <c r="P446" s="102"/>
      <c r="Q446" s="101">
        <v>0</v>
      </c>
      <c r="R446" s="101">
        <v>0</v>
      </c>
      <c r="S446" s="101">
        <v>0</v>
      </c>
      <c r="T446" s="101">
        <v>0</v>
      </c>
      <c r="U446" s="101">
        <v>0</v>
      </c>
      <c r="V446" s="101">
        <v>0</v>
      </c>
      <c r="W446" s="101">
        <v>0</v>
      </c>
      <c r="X446" s="101">
        <v>0</v>
      </c>
      <c r="Y446" s="101">
        <v>0</v>
      </c>
      <c r="Z446" s="101">
        <v>0</v>
      </c>
      <c r="AA446" s="101">
        <v>0</v>
      </c>
      <c r="AB446" s="101">
        <v>0</v>
      </c>
      <c r="AC446" s="101">
        <v>0</v>
      </c>
      <c r="AD446" s="102"/>
      <c r="AE446" s="101">
        <v>0</v>
      </c>
      <c r="AF446" s="101">
        <v>0</v>
      </c>
      <c r="AG446" s="101">
        <v>0</v>
      </c>
      <c r="AH446" s="101">
        <v>0</v>
      </c>
      <c r="AI446" s="101">
        <v>0</v>
      </c>
      <c r="AJ446" s="101">
        <v>0</v>
      </c>
      <c r="AK446" s="101">
        <v>0</v>
      </c>
      <c r="AL446" s="101">
        <v>0</v>
      </c>
      <c r="AM446" s="101">
        <v>0</v>
      </c>
      <c r="AN446" s="101">
        <v>0</v>
      </c>
      <c r="AO446" s="101">
        <v>0</v>
      </c>
      <c r="AP446" s="101">
        <v>0</v>
      </c>
      <c r="AQ446" s="101">
        <v>0</v>
      </c>
      <c r="AR446" s="102"/>
      <c r="AS446" s="101">
        <v>0</v>
      </c>
      <c r="AT446" s="101">
        <v>0</v>
      </c>
      <c r="AU446" s="101">
        <v>0</v>
      </c>
      <c r="AV446" s="101">
        <v>0</v>
      </c>
      <c r="AW446" s="101">
        <v>0</v>
      </c>
      <c r="AX446" s="101">
        <v>0</v>
      </c>
      <c r="AY446" s="101">
        <v>0</v>
      </c>
      <c r="AZ446" s="101">
        <v>0</v>
      </c>
      <c r="BA446" s="101">
        <v>0</v>
      </c>
      <c r="BB446" s="101">
        <v>0</v>
      </c>
      <c r="BC446" s="101">
        <v>0</v>
      </c>
      <c r="BD446" s="101">
        <v>0</v>
      </c>
      <c r="BE446" s="101">
        <v>0</v>
      </c>
      <c r="BF446" s="102"/>
      <c r="BG446" s="101">
        <v>0</v>
      </c>
      <c r="BH446" s="101">
        <v>0</v>
      </c>
      <c r="BI446" s="101">
        <v>0</v>
      </c>
      <c r="BJ446" s="101">
        <v>0</v>
      </c>
      <c r="BK446" s="101">
        <v>0</v>
      </c>
      <c r="BL446" s="101">
        <v>0</v>
      </c>
      <c r="BM446" s="101">
        <v>0</v>
      </c>
      <c r="BN446" s="101">
        <v>0</v>
      </c>
      <c r="BO446" s="101">
        <v>0</v>
      </c>
      <c r="BP446" s="101">
        <v>0</v>
      </c>
      <c r="BQ446" s="101">
        <v>0</v>
      </c>
      <c r="BR446" s="101">
        <v>0</v>
      </c>
      <c r="BS446" s="101">
        <v>0</v>
      </c>
      <c r="BT446" s="102"/>
      <c r="BU446" s="101">
        <v>0</v>
      </c>
      <c r="BV446" s="101">
        <v>0</v>
      </c>
      <c r="BW446" s="101">
        <v>0</v>
      </c>
      <c r="BX446" s="101">
        <v>0</v>
      </c>
      <c r="BY446" s="101">
        <v>0</v>
      </c>
      <c r="BZ446" s="101">
        <v>0</v>
      </c>
      <c r="CA446" s="101">
        <v>0</v>
      </c>
      <c r="CB446" s="101">
        <v>0</v>
      </c>
      <c r="CC446" s="101">
        <v>0</v>
      </c>
      <c r="CD446" s="101">
        <v>0</v>
      </c>
      <c r="CE446" s="101">
        <v>0</v>
      </c>
      <c r="CF446" s="101">
        <v>0</v>
      </c>
      <c r="CG446" s="101">
        <v>0</v>
      </c>
      <c r="CH446" s="102"/>
    </row>
    <row r="447" spans="1:86" ht="12" hidden="1" customHeight="1" outlineLevel="1" x14ac:dyDescent="0.3">
      <c r="A447" s="103">
        <v>498</v>
      </c>
      <c r="B447" s="6" t="s">
        <v>538</v>
      </c>
      <c r="C447" s="101">
        <v>0</v>
      </c>
      <c r="D447" s="101">
        <v>0</v>
      </c>
      <c r="E447" s="101">
        <v>0</v>
      </c>
      <c r="F447" s="101">
        <v>0</v>
      </c>
      <c r="G447" s="101">
        <v>0</v>
      </c>
      <c r="H447" s="101">
        <v>0</v>
      </c>
      <c r="I447" s="101">
        <v>0</v>
      </c>
      <c r="J447" s="101">
        <v>0</v>
      </c>
      <c r="K447" s="101">
        <v>0</v>
      </c>
      <c r="L447" s="101">
        <v>0</v>
      </c>
      <c r="M447" s="101">
        <v>0</v>
      </c>
      <c r="N447" s="101">
        <v>0</v>
      </c>
      <c r="O447" s="101">
        <v>0</v>
      </c>
      <c r="P447" s="102"/>
      <c r="Q447" s="101">
        <v>0</v>
      </c>
      <c r="R447" s="101">
        <v>0</v>
      </c>
      <c r="S447" s="101">
        <v>0</v>
      </c>
      <c r="T447" s="101">
        <v>0</v>
      </c>
      <c r="U447" s="101">
        <v>0</v>
      </c>
      <c r="V447" s="101">
        <v>0</v>
      </c>
      <c r="W447" s="101">
        <v>0</v>
      </c>
      <c r="X447" s="101">
        <v>0</v>
      </c>
      <c r="Y447" s="101">
        <v>0</v>
      </c>
      <c r="Z447" s="101">
        <v>0</v>
      </c>
      <c r="AA447" s="101">
        <v>0</v>
      </c>
      <c r="AB447" s="101">
        <v>0</v>
      </c>
      <c r="AC447" s="101">
        <v>0</v>
      </c>
      <c r="AD447" s="102"/>
      <c r="AE447" s="101">
        <v>0</v>
      </c>
      <c r="AF447" s="101">
        <v>0</v>
      </c>
      <c r="AG447" s="101">
        <v>0</v>
      </c>
      <c r="AH447" s="101">
        <v>0</v>
      </c>
      <c r="AI447" s="101">
        <v>0</v>
      </c>
      <c r="AJ447" s="101">
        <v>0</v>
      </c>
      <c r="AK447" s="101">
        <v>0</v>
      </c>
      <c r="AL447" s="101">
        <v>0</v>
      </c>
      <c r="AM447" s="101">
        <v>0</v>
      </c>
      <c r="AN447" s="101">
        <v>0</v>
      </c>
      <c r="AO447" s="101">
        <v>0</v>
      </c>
      <c r="AP447" s="101">
        <v>0</v>
      </c>
      <c r="AQ447" s="101">
        <v>0</v>
      </c>
      <c r="AR447" s="102"/>
      <c r="AS447" s="101">
        <v>0</v>
      </c>
      <c r="AT447" s="101">
        <v>0</v>
      </c>
      <c r="AU447" s="101">
        <v>0</v>
      </c>
      <c r="AV447" s="101">
        <v>0</v>
      </c>
      <c r="AW447" s="101">
        <v>0</v>
      </c>
      <c r="AX447" s="101">
        <v>0</v>
      </c>
      <c r="AY447" s="101">
        <v>0</v>
      </c>
      <c r="AZ447" s="101">
        <v>0</v>
      </c>
      <c r="BA447" s="101">
        <v>0</v>
      </c>
      <c r="BB447" s="101">
        <v>0</v>
      </c>
      <c r="BC447" s="101">
        <v>0</v>
      </c>
      <c r="BD447" s="101">
        <v>0</v>
      </c>
      <c r="BE447" s="101">
        <v>0</v>
      </c>
      <c r="BF447" s="102"/>
      <c r="BG447" s="101">
        <v>0</v>
      </c>
      <c r="BH447" s="101">
        <v>0</v>
      </c>
      <c r="BI447" s="101">
        <v>0</v>
      </c>
      <c r="BJ447" s="101">
        <v>0</v>
      </c>
      <c r="BK447" s="101">
        <v>0</v>
      </c>
      <c r="BL447" s="101">
        <v>0</v>
      </c>
      <c r="BM447" s="101">
        <v>0</v>
      </c>
      <c r="BN447" s="101">
        <v>0</v>
      </c>
      <c r="BO447" s="101">
        <v>0</v>
      </c>
      <c r="BP447" s="101">
        <v>0</v>
      </c>
      <c r="BQ447" s="101">
        <v>0</v>
      </c>
      <c r="BR447" s="101">
        <v>0</v>
      </c>
      <c r="BS447" s="101">
        <v>0</v>
      </c>
      <c r="BT447" s="102"/>
      <c r="BU447" s="101">
        <v>0</v>
      </c>
      <c r="BV447" s="101">
        <v>0</v>
      </c>
      <c r="BW447" s="101">
        <v>0</v>
      </c>
      <c r="BX447" s="101">
        <v>0</v>
      </c>
      <c r="BY447" s="101">
        <v>0</v>
      </c>
      <c r="BZ447" s="101">
        <v>0</v>
      </c>
      <c r="CA447" s="101">
        <v>0</v>
      </c>
      <c r="CB447" s="101">
        <v>0</v>
      </c>
      <c r="CC447" s="101">
        <v>0</v>
      </c>
      <c r="CD447" s="101">
        <v>0</v>
      </c>
      <c r="CE447" s="101">
        <v>0</v>
      </c>
      <c r="CF447" s="101">
        <v>0</v>
      </c>
      <c r="CG447" s="101">
        <v>0</v>
      </c>
      <c r="CH447" s="102"/>
    </row>
    <row r="448" spans="1:86" ht="12" hidden="1" customHeight="1" outlineLevel="1" x14ac:dyDescent="0.3">
      <c r="A448" s="103">
        <v>499</v>
      </c>
      <c r="B448" s="6" t="s">
        <v>539</v>
      </c>
      <c r="C448" s="101">
        <v>0</v>
      </c>
      <c r="D448" s="101">
        <v>0</v>
      </c>
      <c r="E448" s="101">
        <v>0</v>
      </c>
      <c r="F448" s="101">
        <v>0</v>
      </c>
      <c r="G448" s="101">
        <v>0</v>
      </c>
      <c r="H448" s="101">
        <v>0</v>
      </c>
      <c r="I448" s="101">
        <v>0</v>
      </c>
      <c r="J448" s="101">
        <v>0</v>
      </c>
      <c r="K448" s="101">
        <v>0</v>
      </c>
      <c r="L448" s="101">
        <v>0</v>
      </c>
      <c r="M448" s="101">
        <v>0</v>
      </c>
      <c r="N448" s="101">
        <v>0</v>
      </c>
      <c r="O448" s="101">
        <v>0</v>
      </c>
      <c r="P448" s="102"/>
      <c r="Q448" s="101">
        <v>0</v>
      </c>
      <c r="R448" s="101">
        <v>0</v>
      </c>
      <c r="S448" s="101">
        <v>0</v>
      </c>
      <c r="T448" s="101">
        <v>0</v>
      </c>
      <c r="U448" s="101">
        <v>0</v>
      </c>
      <c r="V448" s="101">
        <v>0</v>
      </c>
      <c r="W448" s="101">
        <v>0</v>
      </c>
      <c r="X448" s="101">
        <v>0</v>
      </c>
      <c r="Y448" s="101">
        <v>0</v>
      </c>
      <c r="Z448" s="101">
        <v>0</v>
      </c>
      <c r="AA448" s="101">
        <v>0</v>
      </c>
      <c r="AB448" s="101">
        <v>0</v>
      </c>
      <c r="AC448" s="101">
        <v>0</v>
      </c>
      <c r="AD448" s="102"/>
      <c r="AE448" s="101">
        <v>0</v>
      </c>
      <c r="AF448" s="101">
        <v>0</v>
      </c>
      <c r="AG448" s="101">
        <v>0</v>
      </c>
      <c r="AH448" s="101">
        <v>0</v>
      </c>
      <c r="AI448" s="101">
        <v>0</v>
      </c>
      <c r="AJ448" s="101">
        <v>0</v>
      </c>
      <c r="AK448" s="101">
        <v>0</v>
      </c>
      <c r="AL448" s="101">
        <v>0</v>
      </c>
      <c r="AM448" s="101">
        <v>0</v>
      </c>
      <c r="AN448" s="101">
        <v>0</v>
      </c>
      <c r="AO448" s="101">
        <v>0</v>
      </c>
      <c r="AP448" s="101">
        <v>0</v>
      </c>
      <c r="AQ448" s="101">
        <v>0</v>
      </c>
      <c r="AR448" s="102"/>
      <c r="AS448" s="101">
        <v>0</v>
      </c>
      <c r="AT448" s="101">
        <v>0</v>
      </c>
      <c r="AU448" s="101">
        <v>0</v>
      </c>
      <c r="AV448" s="101">
        <v>0</v>
      </c>
      <c r="AW448" s="101">
        <v>0</v>
      </c>
      <c r="AX448" s="101">
        <v>0</v>
      </c>
      <c r="AY448" s="101">
        <v>0</v>
      </c>
      <c r="AZ448" s="101">
        <v>0</v>
      </c>
      <c r="BA448" s="101">
        <v>0</v>
      </c>
      <c r="BB448" s="101">
        <v>0</v>
      </c>
      <c r="BC448" s="101">
        <v>0</v>
      </c>
      <c r="BD448" s="101">
        <v>0</v>
      </c>
      <c r="BE448" s="101">
        <v>0</v>
      </c>
      <c r="BF448" s="102"/>
      <c r="BG448" s="101">
        <v>0</v>
      </c>
      <c r="BH448" s="101">
        <v>0</v>
      </c>
      <c r="BI448" s="101">
        <v>0</v>
      </c>
      <c r="BJ448" s="101">
        <v>0</v>
      </c>
      <c r="BK448" s="101">
        <v>0</v>
      </c>
      <c r="BL448" s="101">
        <v>0</v>
      </c>
      <c r="BM448" s="101">
        <v>0</v>
      </c>
      <c r="BN448" s="101">
        <v>0</v>
      </c>
      <c r="BO448" s="101">
        <v>0</v>
      </c>
      <c r="BP448" s="101">
        <v>0</v>
      </c>
      <c r="BQ448" s="101">
        <v>0</v>
      </c>
      <c r="BR448" s="101">
        <v>0</v>
      </c>
      <c r="BS448" s="101">
        <v>0</v>
      </c>
      <c r="BT448" s="102"/>
      <c r="BU448" s="101">
        <v>0</v>
      </c>
      <c r="BV448" s="101">
        <v>0</v>
      </c>
      <c r="BW448" s="101">
        <v>0</v>
      </c>
      <c r="BX448" s="101">
        <v>0</v>
      </c>
      <c r="BY448" s="101">
        <v>0</v>
      </c>
      <c r="BZ448" s="101">
        <v>0</v>
      </c>
      <c r="CA448" s="101">
        <v>0</v>
      </c>
      <c r="CB448" s="101">
        <v>0</v>
      </c>
      <c r="CC448" s="101">
        <v>0</v>
      </c>
      <c r="CD448" s="101">
        <v>0</v>
      </c>
      <c r="CE448" s="101">
        <v>0</v>
      </c>
      <c r="CF448" s="101">
        <v>0</v>
      </c>
      <c r="CG448" s="101">
        <v>0</v>
      </c>
      <c r="CH448" s="102"/>
    </row>
    <row r="449" spans="1:86" ht="12" hidden="1" customHeight="1" outlineLevel="1" x14ac:dyDescent="0.3">
      <c r="A449" s="103">
        <v>499.1</v>
      </c>
      <c r="B449" s="6" t="s">
        <v>540</v>
      </c>
      <c r="C449" s="101">
        <v>199.07</v>
      </c>
      <c r="D449" s="101">
        <v>1953.1299999999901</v>
      </c>
      <c r="E449" s="101">
        <v>2117.19</v>
      </c>
      <c r="F449" s="101">
        <v>524</v>
      </c>
      <c r="G449" s="101">
        <v>414.95999999999901</v>
      </c>
      <c r="H449" s="101">
        <v>1683.58</v>
      </c>
      <c r="I449" s="101">
        <v>247.83</v>
      </c>
      <c r="J449" s="101">
        <v>3647.45999999999</v>
      </c>
      <c r="K449" s="101">
        <v>1266.25999999999</v>
      </c>
      <c r="L449" s="101">
        <v>302.83999999999997</v>
      </c>
      <c r="M449" s="101">
        <v>1023.4</v>
      </c>
      <c r="N449" s="101">
        <v>32.000000000030703</v>
      </c>
      <c r="O449" s="101">
        <v>13411.72</v>
      </c>
      <c r="P449" s="102"/>
      <c r="Q449" s="101">
        <v>1209.49944584588</v>
      </c>
      <c r="R449" s="101">
        <v>1209.49944584588</v>
      </c>
      <c r="S449" s="101">
        <v>1209.49944584588</v>
      </c>
      <c r="T449" s="101">
        <v>1209.49944584588</v>
      </c>
      <c r="U449" s="101">
        <v>1209.49944584588</v>
      </c>
      <c r="V449" s="101">
        <v>1209.49944584588</v>
      </c>
      <c r="W449" s="101">
        <v>1209.49944584588</v>
      </c>
      <c r="X449" s="101">
        <v>1209.49944584588</v>
      </c>
      <c r="Y449" s="101">
        <v>1209.49944584588</v>
      </c>
      <c r="Z449" s="101">
        <v>1209.49944584588</v>
      </c>
      <c r="AA449" s="101">
        <v>1209.49944584588</v>
      </c>
      <c r="AB449" s="101">
        <v>1209.49944584588</v>
      </c>
      <c r="AC449" s="101">
        <v>14513.9933501505</v>
      </c>
      <c r="AD449" s="102"/>
      <c r="AE449" s="101">
        <v>1209.49944584588</v>
      </c>
      <c r="AF449" s="101">
        <v>1209.49944584588</v>
      </c>
      <c r="AG449" s="101">
        <v>1209.49944584588</v>
      </c>
      <c r="AH449" s="101">
        <v>1209.49944584588</v>
      </c>
      <c r="AI449" s="101">
        <v>1209.49944584588</v>
      </c>
      <c r="AJ449" s="101">
        <v>1209.49944584588</v>
      </c>
      <c r="AK449" s="101">
        <v>1209.49944584588</v>
      </c>
      <c r="AL449" s="101">
        <v>1209.49944584588</v>
      </c>
      <c r="AM449" s="101">
        <v>1209.49944584588</v>
      </c>
      <c r="AN449" s="101">
        <v>1209.49944584588</v>
      </c>
      <c r="AO449" s="101">
        <v>1209.49944584588</v>
      </c>
      <c r="AP449" s="101">
        <v>1209.49944584588</v>
      </c>
      <c r="AQ449" s="101">
        <v>14513.9933501505</v>
      </c>
      <c r="AR449" s="102"/>
      <c r="AS449" s="101">
        <v>1209.49944584588</v>
      </c>
      <c r="AT449" s="101">
        <v>1209.49944584588</v>
      </c>
      <c r="AU449" s="101">
        <v>1209.49944584588</v>
      </c>
      <c r="AV449" s="101">
        <v>1209.49944584588</v>
      </c>
      <c r="AW449" s="101">
        <v>1209.49944584588</v>
      </c>
      <c r="AX449" s="101">
        <v>1209.49944584588</v>
      </c>
      <c r="AY449" s="101">
        <v>1209.49944584588</v>
      </c>
      <c r="AZ449" s="101">
        <v>1209.49944584588</v>
      </c>
      <c r="BA449" s="101">
        <v>1209.49944584588</v>
      </c>
      <c r="BB449" s="101">
        <v>1209.49944584588</v>
      </c>
      <c r="BC449" s="101">
        <v>1209.49944584588</v>
      </c>
      <c r="BD449" s="101">
        <v>1209.49944584588</v>
      </c>
      <c r="BE449" s="101">
        <v>14513.9933501505</v>
      </c>
      <c r="BF449" s="102"/>
      <c r="BG449" s="101">
        <v>1209.49944584588</v>
      </c>
      <c r="BH449" s="101">
        <v>1209.49944584588</v>
      </c>
      <c r="BI449" s="101">
        <v>1209.49944584588</v>
      </c>
      <c r="BJ449" s="101">
        <v>1209.49944584588</v>
      </c>
      <c r="BK449" s="101">
        <v>1209.49944584588</v>
      </c>
      <c r="BL449" s="101">
        <v>1209.49944584588</v>
      </c>
      <c r="BM449" s="101">
        <v>1209.49944584588</v>
      </c>
      <c r="BN449" s="101">
        <v>1209.49944584588</v>
      </c>
      <c r="BO449" s="101">
        <v>1209.49944584588</v>
      </c>
      <c r="BP449" s="101">
        <v>1209.49944584588</v>
      </c>
      <c r="BQ449" s="101">
        <v>1209.49944584588</v>
      </c>
      <c r="BR449" s="101">
        <v>1209.49944584588</v>
      </c>
      <c r="BS449" s="101">
        <v>14513.9933501505</v>
      </c>
      <c r="BT449" s="102"/>
      <c r="BU449" s="101">
        <v>1209.49944584588</v>
      </c>
      <c r="BV449" s="101">
        <v>1209.49944584588</v>
      </c>
      <c r="BW449" s="101">
        <v>1209.49944584588</v>
      </c>
      <c r="BX449" s="101">
        <v>1209.49944584588</v>
      </c>
      <c r="BY449" s="101">
        <v>1209.49944584588</v>
      </c>
      <c r="BZ449" s="101">
        <v>1209.49944584588</v>
      </c>
      <c r="CA449" s="101">
        <v>1209.49944584588</v>
      </c>
      <c r="CB449" s="101">
        <v>1209.49944584588</v>
      </c>
      <c r="CC449" s="101">
        <v>1209.49944584588</v>
      </c>
      <c r="CD449" s="101">
        <v>1209.49944584588</v>
      </c>
      <c r="CE449" s="101">
        <v>1209.49944584588</v>
      </c>
      <c r="CF449" s="101">
        <v>1209.49944584588</v>
      </c>
      <c r="CG449" s="101">
        <v>14513.9933501505</v>
      </c>
      <c r="CH449" s="102"/>
    </row>
    <row r="450" spans="1:86" ht="12" hidden="1" customHeight="1" outlineLevel="1" x14ac:dyDescent="0.3">
      <c r="A450" s="103">
        <v>499.2</v>
      </c>
      <c r="B450" s="6" t="s">
        <v>542</v>
      </c>
      <c r="C450" s="101">
        <v>0</v>
      </c>
      <c r="D450" s="101">
        <v>0</v>
      </c>
      <c r="E450" s="101">
        <v>273.29000000000002</v>
      </c>
      <c r="F450" s="101">
        <v>0</v>
      </c>
      <c r="G450" s="101">
        <v>411.9</v>
      </c>
      <c r="H450" s="101">
        <v>0</v>
      </c>
      <c r="I450" s="101">
        <v>1936.61</v>
      </c>
      <c r="J450" s="101">
        <v>87.95</v>
      </c>
      <c r="K450" s="101">
        <v>0</v>
      </c>
      <c r="L450" s="101">
        <v>0</v>
      </c>
      <c r="M450" s="101">
        <v>0</v>
      </c>
      <c r="N450" s="101">
        <v>4000.25</v>
      </c>
      <c r="O450" s="101">
        <v>6710</v>
      </c>
      <c r="P450" s="102"/>
      <c r="Q450" s="101">
        <v>0</v>
      </c>
      <c r="R450" s="101">
        <v>0</v>
      </c>
      <c r="S450" s="101">
        <v>671</v>
      </c>
      <c r="T450" s="101">
        <v>671</v>
      </c>
      <c r="U450" s="101">
        <v>671</v>
      </c>
      <c r="V450" s="101">
        <v>671</v>
      </c>
      <c r="W450" s="101">
        <v>671</v>
      </c>
      <c r="X450" s="101">
        <v>671</v>
      </c>
      <c r="Y450" s="101">
        <v>671</v>
      </c>
      <c r="Z450" s="101">
        <v>671</v>
      </c>
      <c r="AA450" s="101">
        <v>671</v>
      </c>
      <c r="AB450" s="101">
        <v>671</v>
      </c>
      <c r="AC450" s="101">
        <v>6710</v>
      </c>
      <c r="AD450" s="102"/>
      <c r="AE450" s="101">
        <v>0</v>
      </c>
      <c r="AF450" s="101">
        <v>0</v>
      </c>
      <c r="AG450" s="101">
        <v>671</v>
      </c>
      <c r="AH450" s="101">
        <v>671</v>
      </c>
      <c r="AI450" s="101">
        <v>671</v>
      </c>
      <c r="AJ450" s="101">
        <v>671</v>
      </c>
      <c r="AK450" s="101">
        <v>671</v>
      </c>
      <c r="AL450" s="101">
        <v>671</v>
      </c>
      <c r="AM450" s="101">
        <v>671</v>
      </c>
      <c r="AN450" s="101">
        <v>671</v>
      </c>
      <c r="AO450" s="101">
        <v>671</v>
      </c>
      <c r="AP450" s="101">
        <v>671</v>
      </c>
      <c r="AQ450" s="101">
        <v>6710</v>
      </c>
      <c r="AR450" s="102"/>
      <c r="AS450" s="101">
        <v>0</v>
      </c>
      <c r="AT450" s="101">
        <v>0</v>
      </c>
      <c r="AU450" s="101">
        <v>671</v>
      </c>
      <c r="AV450" s="101">
        <v>671</v>
      </c>
      <c r="AW450" s="101">
        <v>671</v>
      </c>
      <c r="AX450" s="101">
        <v>671</v>
      </c>
      <c r="AY450" s="101">
        <v>671</v>
      </c>
      <c r="AZ450" s="101">
        <v>671</v>
      </c>
      <c r="BA450" s="101">
        <v>671</v>
      </c>
      <c r="BB450" s="101">
        <v>671</v>
      </c>
      <c r="BC450" s="101">
        <v>671</v>
      </c>
      <c r="BD450" s="101">
        <v>671</v>
      </c>
      <c r="BE450" s="101">
        <v>6710</v>
      </c>
      <c r="BF450" s="102"/>
      <c r="BG450" s="101">
        <v>0</v>
      </c>
      <c r="BH450" s="101">
        <v>0</v>
      </c>
      <c r="BI450" s="101">
        <v>671</v>
      </c>
      <c r="BJ450" s="101">
        <v>671</v>
      </c>
      <c r="BK450" s="101">
        <v>671</v>
      </c>
      <c r="BL450" s="101">
        <v>671</v>
      </c>
      <c r="BM450" s="101">
        <v>671</v>
      </c>
      <c r="BN450" s="101">
        <v>671</v>
      </c>
      <c r="BO450" s="101">
        <v>671</v>
      </c>
      <c r="BP450" s="101">
        <v>671</v>
      </c>
      <c r="BQ450" s="101">
        <v>671</v>
      </c>
      <c r="BR450" s="101">
        <v>671</v>
      </c>
      <c r="BS450" s="101">
        <v>6710</v>
      </c>
      <c r="BT450" s="102"/>
      <c r="BU450" s="101">
        <v>0</v>
      </c>
      <c r="BV450" s="101">
        <v>0</v>
      </c>
      <c r="BW450" s="101">
        <v>671</v>
      </c>
      <c r="BX450" s="101">
        <v>671</v>
      </c>
      <c r="BY450" s="101">
        <v>671</v>
      </c>
      <c r="BZ450" s="101">
        <v>671</v>
      </c>
      <c r="CA450" s="101">
        <v>671</v>
      </c>
      <c r="CB450" s="101">
        <v>671</v>
      </c>
      <c r="CC450" s="101">
        <v>671</v>
      </c>
      <c r="CD450" s="101">
        <v>671</v>
      </c>
      <c r="CE450" s="101">
        <v>671</v>
      </c>
      <c r="CF450" s="101">
        <v>671</v>
      </c>
      <c r="CG450" s="101">
        <v>6710</v>
      </c>
      <c r="CH450" s="102"/>
    </row>
    <row r="451" spans="1:86" ht="12" hidden="1" customHeight="1" outlineLevel="1" x14ac:dyDescent="0.3">
      <c r="A451" s="103">
        <v>499.3</v>
      </c>
      <c r="B451" s="6" t="s">
        <v>544</v>
      </c>
      <c r="C451" s="101">
        <v>0</v>
      </c>
      <c r="D451" s="101">
        <v>0</v>
      </c>
      <c r="E451" s="101">
        <v>0</v>
      </c>
      <c r="F451" s="101">
        <v>0</v>
      </c>
      <c r="G451" s="101">
        <v>0</v>
      </c>
      <c r="H451" s="101">
        <v>0</v>
      </c>
      <c r="I451" s="101">
        <v>0</v>
      </c>
      <c r="J451" s="101">
        <v>0</v>
      </c>
      <c r="K451" s="101">
        <v>0</v>
      </c>
      <c r="L451" s="101">
        <v>0</v>
      </c>
      <c r="M451" s="101">
        <v>9.0949999999999991E-13</v>
      </c>
      <c r="N451" s="101">
        <v>-9.0949999999999991E-13</v>
      </c>
      <c r="O451" s="101">
        <v>0</v>
      </c>
      <c r="P451" s="102"/>
      <c r="Q451" s="101">
        <v>13200</v>
      </c>
      <c r="R451" s="101">
        <v>13200</v>
      </c>
      <c r="S451" s="101">
        <v>13200</v>
      </c>
      <c r="T451" s="101">
        <v>13200</v>
      </c>
      <c r="U451" s="101">
        <v>1650</v>
      </c>
      <c r="V451" s="101">
        <v>1650</v>
      </c>
      <c r="W451" s="101">
        <v>1650</v>
      </c>
      <c r="X451" s="101">
        <v>1650</v>
      </c>
      <c r="Y451" s="101">
        <v>1650</v>
      </c>
      <c r="Z451" s="101">
        <v>1650</v>
      </c>
      <c r="AA451" s="101">
        <v>1650</v>
      </c>
      <c r="AB451" s="101">
        <v>1650</v>
      </c>
      <c r="AC451" s="101">
        <v>66000</v>
      </c>
      <c r="AD451" s="102"/>
      <c r="AE451" s="101">
        <v>0</v>
      </c>
      <c r="AF451" s="101">
        <v>0</v>
      </c>
      <c r="AG451" s="101">
        <v>0</v>
      </c>
      <c r="AH451" s="101">
        <v>0</v>
      </c>
      <c r="AI451" s="101">
        <v>0</v>
      </c>
      <c r="AJ451" s="101">
        <v>0</v>
      </c>
      <c r="AK451" s="101">
        <v>0</v>
      </c>
      <c r="AL451" s="101">
        <v>0</v>
      </c>
      <c r="AM451" s="101">
        <v>0</v>
      </c>
      <c r="AN451" s="101">
        <v>0</v>
      </c>
      <c r="AO451" s="101">
        <v>0</v>
      </c>
      <c r="AP451" s="101">
        <v>0</v>
      </c>
      <c r="AQ451" s="101">
        <v>0</v>
      </c>
      <c r="AR451" s="102"/>
      <c r="AS451" s="101">
        <v>0</v>
      </c>
      <c r="AT451" s="101">
        <v>0</v>
      </c>
      <c r="AU451" s="101">
        <v>0</v>
      </c>
      <c r="AV451" s="101">
        <v>0</v>
      </c>
      <c r="AW451" s="101">
        <v>0</v>
      </c>
      <c r="AX451" s="101">
        <v>0</v>
      </c>
      <c r="AY451" s="101">
        <v>0</v>
      </c>
      <c r="AZ451" s="101">
        <v>0</v>
      </c>
      <c r="BA451" s="101">
        <v>0</v>
      </c>
      <c r="BB451" s="101">
        <v>0</v>
      </c>
      <c r="BC451" s="101">
        <v>0</v>
      </c>
      <c r="BD451" s="101">
        <v>0</v>
      </c>
      <c r="BE451" s="101">
        <v>0</v>
      </c>
      <c r="BF451" s="102"/>
      <c r="BG451" s="101">
        <v>0</v>
      </c>
      <c r="BH451" s="101">
        <v>0</v>
      </c>
      <c r="BI451" s="101">
        <v>0</v>
      </c>
      <c r="BJ451" s="101">
        <v>0</v>
      </c>
      <c r="BK451" s="101">
        <v>0</v>
      </c>
      <c r="BL451" s="101">
        <v>0</v>
      </c>
      <c r="BM451" s="101">
        <v>0</v>
      </c>
      <c r="BN451" s="101">
        <v>0</v>
      </c>
      <c r="BO451" s="101">
        <v>0</v>
      </c>
      <c r="BP451" s="101">
        <v>0</v>
      </c>
      <c r="BQ451" s="101">
        <v>0</v>
      </c>
      <c r="BR451" s="101">
        <v>0</v>
      </c>
      <c r="BS451" s="101">
        <v>0</v>
      </c>
      <c r="BT451" s="102"/>
      <c r="BU451" s="101">
        <v>0</v>
      </c>
      <c r="BV451" s="101">
        <v>0</v>
      </c>
      <c r="BW451" s="101">
        <v>0</v>
      </c>
      <c r="BX451" s="101">
        <v>0</v>
      </c>
      <c r="BY451" s="101">
        <v>0</v>
      </c>
      <c r="BZ451" s="101">
        <v>0</v>
      </c>
      <c r="CA451" s="101">
        <v>0</v>
      </c>
      <c r="CB451" s="101">
        <v>0</v>
      </c>
      <c r="CC451" s="101">
        <v>0</v>
      </c>
      <c r="CD451" s="101">
        <v>0</v>
      </c>
      <c r="CE451" s="101">
        <v>0</v>
      </c>
      <c r="CF451" s="101">
        <v>0</v>
      </c>
      <c r="CG451" s="101">
        <v>0</v>
      </c>
      <c r="CH451" s="102"/>
    </row>
    <row r="452" spans="1:86" ht="12" hidden="1" customHeight="1" outlineLevel="1" x14ac:dyDescent="0.3">
      <c r="A452" s="103">
        <v>499.4</v>
      </c>
      <c r="B452" s="6" t="s">
        <v>546</v>
      </c>
      <c r="C452" s="101">
        <v>0</v>
      </c>
      <c r="D452" s="101">
        <v>0</v>
      </c>
      <c r="E452" s="101">
        <v>0</v>
      </c>
      <c r="F452" s="101">
        <v>0</v>
      </c>
      <c r="G452" s="101">
        <v>0</v>
      </c>
      <c r="H452" s="101">
        <v>67747.600000000006</v>
      </c>
      <c r="I452" s="101">
        <v>2612</v>
      </c>
      <c r="J452" s="101">
        <v>0</v>
      </c>
      <c r="K452" s="101">
        <v>0</v>
      </c>
      <c r="L452" s="101">
        <v>0</v>
      </c>
      <c r="M452" s="101">
        <v>0</v>
      </c>
      <c r="N452" s="101">
        <v>0</v>
      </c>
      <c r="O452" s="101">
        <v>70359.600000000006</v>
      </c>
      <c r="P452" s="102"/>
      <c r="Q452" s="101">
        <v>0</v>
      </c>
      <c r="R452" s="101">
        <v>0</v>
      </c>
      <c r="S452" s="101">
        <v>0</v>
      </c>
      <c r="T452" s="101">
        <v>0</v>
      </c>
      <c r="U452" s="101">
        <v>0</v>
      </c>
      <c r="V452" s="101">
        <v>40500</v>
      </c>
      <c r="W452" s="101">
        <v>0</v>
      </c>
      <c r="X452" s="101">
        <v>0</v>
      </c>
      <c r="Y452" s="101">
        <v>0</v>
      </c>
      <c r="Z452" s="101">
        <v>0</v>
      </c>
      <c r="AA452" s="101">
        <v>0</v>
      </c>
      <c r="AB452" s="101">
        <v>0</v>
      </c>
      <c r="AC452" s="101">
        <v>40500</v>
      </c>
      <c r="AD452" s="102"/>
      <c r="AE452" s="101">
        <v>0</v>
      </c>
      <c r="AF452" s="101">
        <v>0</v>
      </c>
      <c r="AG452" s="101">
        <v>0</v>
      </c>
      <c r="AH452" s="101">
        <v>0</v>
      </c>
      <c r="AI452" s="101">
        <v>0</v>
      </c>
      <c r="AJ452" s="101">
        <v>40500</v>
      </c>
      <c r="AK452" s="101">
        <v>0</v>
      </c>
      <c r="AL452" s="101">
        <v>0</v>
      </c>
      <c r="AM452" s="101">
        <v>0</v>
      </c>
      <c r="AN452" s="101">
        <v>0</v>
      </c>
      <c r="AO452" s="101">
        <v>0</v>
      </c>
      <c r="AP452" s="101">
        <v>0</v>
      </c>
      <c r="AQ452" s="101">
        <v>40500</v>
      </c>
      <c r="AR452" s="102"/>
      <c r="AS452" s="101">
        <v>0</v>
      </c>
      <c r="AT452" s="101">
        <v>0</v>
      </c>
      <c r="AU452" s="101">
        <v>0</v>
      </c>
      <c r="AV452" s="101">
        <v>0</v>
      </c>
      <c r="AW452" s="101">
        <v>0</v>
      </c>
      <c r="AX452" s="101">
        <v>40500</v>
      </c>
      <c r="AY452" s="101">
        <v>0</v>
      </c>
      <c r="AZ452" s="101">
        <v>0</v>
      </c>
      <c r="BA452" s="101">
        <v>0</v>
      </c>
      <c r="BB452" s="101">
        <v>0</v>
      </c>
      <c r="BC452" s="101">
        <v>0</v>
      </c>
      <c r="BD452" s="101">
        <v>0</v>
      </c>
      <c r="BE452" s="101">
        <v>40500</v>
      </c>
      <c r="BF452" s="102"/>
      <c r="BG452" s="101">
        <v>0</v>
      </c>
      <c r="BH452" s="101">
        <v>0</v>
      </c>
      <c r="BI452" s="101">
        <v>0</v>
      </c>
      <c r="BJ452" s="101">
        <v>0</v>
      </c>
      <c r="BK452" s="101">
        <v>0</v>
      </c>
      <c r="BL452" s="101">
        <v>40500</v>
      </c>
      <c r="BM452" s="101">
        <v>0</v>
      </c>
      <c r="BN452" s="101">
        <v>0</v>
      </c>
      <c r="BO452" s="101">
        <v>0</v>
      </c>
      <c r="BP452" s="101">
        <v>0</v>
      </c>
      <c r="BQ452" s="101">
        <v>0</v>
      </c>
      <c r="BR452" s="101">
        <v>0</v>
      </c>
      <c r="BS452" s="101">
        <v>40500</v>
      </c>
      <c r="BT452" s="102"/>
      <c r="BU452" s="101">
        <v>0</v>
      </c>
      <c r="BV452" s="101">
        <v>0</v>
      </c>
      <c r="BW452" s="101">
        <v>0</v>
      </c>
      <c r="BX452" s="101">
        <v>0</v>
      </c>
      <c r="BY452" s="101">
        <v>0</v>
      </c>
      <c r="BZ452" s="101">
        <v>40500</v>
      </c>
      <c r="CA452" s="101">
        <v>0</v>
      </c>
      <c r="CB452" s="101">
        <v>0</v>
      </c>
      <c r="CC452" s="101">
        <v>0</v>
      </c>
      <c r="CD452" s="101">
        <v>0</v>
      </c>
      <c r="CE452" s="101">
        <v>0</v>
      </c>
      <c r="CF452" s="101">
        <v>0</v>
      </c>
      <c r="CG452" s="101">
        <v>40500</v>
      </c>
      <c r="CH452" s="102"/>
    </row>
    <row r="453" spans="1:86" ht="12" hidden="1" customHeight="1" outlineLevel="1" x14ac:dyDescent="0.3">
      <c r="A453" s="103">
        <v>499.5</v>
      </c>
      <c r="B453" s="6" t="s">
        <v>548</v>
      </c>
      <c r="C453" s="101">
        <v>1481.1600000000101</v>
      </c>
      <c r="D453" s="101">
        <v>68.680000000000007</v>
      </c>
      <c r="E453" s="101">
        <v>825</v>
      </c>
      <c r="F453" s="101">
        <v>3908.9699999999698</v>
      </c>
      <c r="G453" s="101">
        <v>268.64999999999901</v>
      </c>
      <c r="H453" s="101">
        <v>1028.03</v>
      </c>
      <c r="I453" s="101">
        <v>0</v>
      </c>
      <c r="J453" s="101">
        <v>-482.23</v>
      </c>
      <c r="K453" s="101">
        <v>0</v>
      </c>
      <c r="L453" s="101">
        <v>136.47</v>
      </c>
      <c r="M453" s="101">
        <v>0</v>
      </c>
      <c r="N453" s="101">
        <v>6863.2700000000204</v>
      </c>
      <c r="O453" s="101">
        <v>14098</v>
      </c>
      <c r="P453" s="102"/>
      <c r="Q453" s="101">
        <v>3750</v>
      </c>
      <c r="R453" s="101">
        <v>3750</v>
      </c>
      <c r="S453" s="101">
        <v>3750</v>
      </c>
      <c r="T453" s="101">
        <v>3750</v>
      </c>
      <c r="U453" s="101">
        <v>3750</v>
      </c>
      <c r="V453" s="101">
        <v>3750</v>
      </c>
      <c r="W453" s="101">
        <v>3750</v>
      </c>
      <c r="X453" s="101">
        <v>3750</v>
      </c>
      <c r="Y453" s="101">
        <v>3750</v>
      </c>
      <c r="Z453" s="101">
        <v>3750</v>
      </c>
      <c r="AA453" s="101">
        <v>3750</v>
      </c>
      <c r="AB453" s="101">
        <v>3750</v>
      </c>
      <c r="AC453" s="101">
        <v>45000</v>
      </c>
      <c r="AD453" s="102"/>
      <c r="AE453" s="101">
        <v>3750</v>
      </c>
      <c r="AF453" s="101">
        <v>3750</v>
      </c>
      <c r="AG453" s="101">
        <v>3750</v>
      </c>
      <c r="AH453" s="101">
        <v>3750</v>
      </c>
      <c r="AI453" s="101">
        <v>3750</v>
      </c>
      <c r="AJ453" s="101">
        <v>3750</v>
      </c>
      <c r="AK453" s="101">
        <v>3750</v>
      </c>
      <c r="AL453" s="101">
        <v>3750</v>
      </c>
      <c r="AM453" s="101">
        <v>3750</v>
      </c>
      <c r="AN453" s="101">
        <v>3750</v>
      </c>
      <c r="AO453" s="101">
        <v>3750</v>
      </c>
      <c r="AP453" s="101">
        <v>3750</v>
      </c>
      <c r="AQ453" s="101">
        <v>45000</v>
      </c>
      <c r="AR453" s="102"/>
      <c r="AS453" s="101">
        <v>3750</v>
      </c>
      <c r="AT453" s="101">
        <v>3750</v>
      </c>
      <c r="AU453" s="101">
        <v>3750</v>
      </c>
      <c r="AV453" s="101">
        <v>3750</v>
      </c>
      <c r="AW453" s="101">
        <v>3750</v>
      </c>
      <c r="AX453" s="101">
        <v>3750</v>
      </c>
      <c r="AY453" s="101">
        <v>3750</v>
      </c>
      <c r="AZ453" s="101">
        <v>3750</v>
      </c>
      <c r="BA453" s="101">
        <v>3750</v>
      </c>
      <c r="BB453" s="101">
        <v>3750</v>
      </c>
      <c r="BC453" s="101">
        <v>3750</v>
      </c>
      <c r="BD453" s="101">
        <v>3750</v>
      </c>
      <c r="BE453" s="101">
        <v>45000</v>
      </c>
      <c r="BF453" s="102"/>
      <c r="BG453" s="101">
        <v>3750</v>
      </c>
      <c r="BH453" s="101">
        <v>3750</v>
      </c>
      <c r="BI453" s="101">
        <v>3750</v>
      </c>
      <c r="BJ453" s="101">
        <v>3750</v>
      </c>
      <c r="BK453" s="101">
        <v>3750</v>
      </c>
      <c r="BL453" s="101">
        <v>3750</v>
      </c>
      <c r="BM453" s="101">
        <v>3750</v>
      </c>
      <c r="BN453" s="101">
        <v>3750</v>
      </c>
      <c r="BO453" s="101">
        <v>3750</v>
      </c>
      <c r="BP453" s="101">
        <v>3750</v>
      </c>
      <c r="BQ453" s="101">
        <v>3750</v>
      </c>
      <c r="BR453" s="101">
        <v>3750</v>
      </c>
      <c r="BS453" s="101">
        <v>45000</v>
      </c>
      <c r="BT453" s="102"/>
      <c r="BU453" s="101">
        <v>3750</v>
      </c>
      <c r="BV453" s="101">
        <v>3750</v>
      </c>
      <c r="BW453" s="101">
        <v>3750</v>
      </c>
      <c r="BX453" s="101">
        <v>3750</v>
      </c>
      <c r="BY453" s="101">
        <v>3750</v>
      </c>
      <c r="BZ453" s="101">
        <v>3750</v>
      </c>
      <c r="CA453" s="101">
        <v>3750</v>
      </c>
      <c r="CB453" s="101">
        <v>3750</v>
      </c>
      <c r="CC453" s="101">
        <v>3750</v>
      </c>
      <c r="CD453" s="101">
        <v>3750</v>
      </c>
      <c r="CE453" s="101">
        <v>3750</v>
      </c>
      <c r="CF453" s="101">
        <v>3750</v>
      </c>
      <c r="CG453" s="101">
        <v>45000</v>
      </c>
      <c r="CH453" s="102"/>
    </row>
    <row r="454" spans="1:86" ht="12" hidden="1" customHeight="1" outlineLevel="1" x14ac:dyDescent="0.3">
      <c r="A454" s="103">
        <v>499.6</v>
      </c>
      <c r="B454" s="6" t="s">
        <v>550</v>
      </c>
      <c r="C454" s="101">
        <v>0</v>
      </c>
      <c r="D454" s="101">
        <v>0</v>
      </c>
      <c r="E454" s="101">
        <v>0</v>
      </c>
      <c r="F454" s="101">
        <v>0</v>
      </c>
      <c r="G454" s="101">
        <v>0</v>
      </c>
      <c r="H454" s="101">
        <v>0</v>
      </c>
      <c r="I454" s="101">
        <v>0</v>
      </c>
      <c r="J454" s="101">
        <v>0</v>
      </c>
      <c r="K454" s="101">
        <v>0</v>
      </c>
      <c r="L454" s="101">
        <v>0</v>
      </c>
      <c r="M454" s="101">
        <v>0</v>
      </c>
      <c r="N454" s="101">
        <v>0</v>
      </c>
      <c r="O454" s="101">
        <v>0</v>
      </c>
      <c r="P454" s="102"/>
      <c r="Q454" s="101">
        <v>0</v>
      </c>
      <c r="R454" s="101">
        <v>0</v>
      </c>
      <c r="S454" s="101">
        <v>0</v>
      </c>
      <c r="T454" s="101">
        <v>0</v>
      </c>
      <c r="U454" s="101">
        <v>0</v>
      </c>
      <c r="V454" s="101">
        <v>0</v>
      </c>
      <c r="W454" s="101">
        <v>0</v>
      </c>
      <c r="X454" s="101">
        <v>0</v>
      </c>
      <c r="Y454" s="101">
        <v>0</v>
      </c>
      <c r="Z454" s="101">
        <v>0</v>
      </c>
      <c r="AA454" s="101">
        <v>0</v>
      </c>
      <c r="AB454" s="101">
        <v>0</v>
      </c>
      <c r="AC454" s="101">
        <v>0</v>
      </c>
      <c r="AD454" s="102"/>
      <c r="AE454" s="101">
        <v>0</v>
      </c>
      <c r="AF454" s="101">
        <v>0</v>
      </c>
      <c r="AG454" s="101">
        <v>0</v>
      </c>
      <c r="AH454" s="101">
        <v>0</v>
      </c>
      <c r="AI454" s="101">
        <v>0</v>
      </c>
      <c r="AJ454" s="101">
        <v>0</v>
      </c>
      <c r="AK454" s="101">
        <v>0</v>
      </c>
      <c r="AL454" s="101">
        <v>0</v>
      </c>
      <c r="AM454" s="101">
        <v>0</v>
      </c>
      <c r="AN454" s="101">
        <v>0</v>
      </c>
      <c r="AO454" s="101">
        <v>0</v>
      </c>
      <c r="AP454" s="101">
        <v>0</v>
      </c>
      <c r="AQ454" s="101">
        <v>0</v>
      </c>
      <c r="AR454" s="102"/>
      <c r="AS454" s="101">
        <v>0</v>
      </c>
      <c r="AT454" s="101">
        <v>0</v>
      </c>
      <c r="AU454" s="101">
        <v>0</v>
      </c>
      <c r="AV454" s="101">
        <v>0</v>
      </c>
      <c r="AW454" s="101">
        <v>0</v>
      </c>
      <c r="AX454" s="101">
        <v>0</v>
      </c>
      <c r="AY454" s="101">
        <v>0</v>
      </c>
      <c r="AZ454" s="101">
        <v>0</v>
      </c>
      <c r="BA454" s="101">
        <v>0</v>
      </c>
      <c r="BB454" s="101">
        <v>0</v>
      </c>
      <c r="BC454" s="101">
        <v>0</v>
      </c>
      <c r="BD454" s="101">
        <v>0</v>
      </c>
      <c r="BE454" s="101">
        <v>0</v>
      </c>
      <c r="BF454" s="102"/>
      <c r="BG454" s="101">
        <v>0</v>
      </c>
      <c r="BH454" s="101">
        <v>0</v>
      </c>
      <c r="BI454" s="101">
        <v>0</v>
      </c>
      <c r="BJ454" s="101">
        <v>0</v>
      </c>
      <c r="BK454" s="101">
        <v>0</v>
      </c>
      <c r="BL454" s="101">
        <v>0</v>
      </c>
      <c r="BM454" s="101">
        <v>0</v>
      </c>
      <c r="BN454" s="101">
        <v>0</v>
      </c>
      <c r="BO454" s="101">
        <v>0</v>
      </c>
      <c r="BP454" s="101">
        <v>0</v>
      </c>
      <c r="BQ454" s="101">
        <v>0</v>
      </c>
      <c r="BR454" s="101">
        <v>0</v>
      </c>
      <c r="BS454" s="101">
        <v>0</v>
      </c>
      <c r="BT454" s="102"/>
      <c r="BU454" s="101">
        <v>0</v>
      </c>
      <c r="BV454" s="101">
        <v>0</v>
      </c>
      <c r="BW454" s="101">
        <v>0</v>
      </c>
      <c r="BX454" s="101">
        <v>0</v>
      </c>
      <c r="BY454" s="101">
        <v>0</v>
      </c>
      <c r="BZ454" s="101">
        <v>0</v>
      </c>
      <c r="CA454" s="101">
        <v>0</v>
      </c>
      <c r="CB454" s="101">
        <v>0</v>
      </c>
      <c r="CC454" s="101">
        <v>0</v>
      </c>
      <c r="CD454" s="101">
        <v>0</v>
      </c>
      <c r="CE454" s="101">
        <v>0</v>
      </c>
      <c r="CF454" s="101">
        <v>0</v>
      </c>
      <c r="CG454" s="101">
        <v>0</v>
      </c>
      <c r="CH454" s="102"/>
    </row>
    <row r="455" spans="1:86" ht="12" hidden="1" customHeight="1" outlineLevel="1" x14ac:dyDescent="0.3">
      <c r="A455" s="103"/>
      <c r="B455" s="2"/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2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2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2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2"/>
      <c r="BG455" s="101"/>
      <c r="BH455" s="101"/>
      <c r="BI455" s="101"/>
      <c r="BJ455" s="101"/>
      <c r="BK455" s="101"/>
      <c r="BL455" s="101"/>
      <c r="BM455" s="101"/>
      <c r="BN455" s="101"/>
      <c r="BO455" s="101"/>
      <c r="BP455" s="101"/>
      <c r="BQ455" s="101"/>
      <c r="BR455" s="101"/>
      <c r="BS455" s="101"/>
      <c r="BT455" s="102"/>
      <c r="BU455" s="101"/>
      <c r="BV455" s="101"/>
      <c r="BW455" s="101"/>
      <c r="BX455" s="101"/>
      <c r="BY455" s="101"/>
      <c r="BZ455" s="101"/>
      <c r="CA455" s="101"/>
      <c r="CB455" s="101"/>
      <c r="CC455" s="101"/>
      <c r="CD455" s="101"/>
      <c r="CE455" s="101"/>
      <c r="CF455" s="101"/>
      <c r="CG455" s="101"/>
      <c r="CH455" s="102"/>
    </row>
    <row r="456" spans="1:86" ht="12" customHeight="1" collapsed="1" x14ac:dyDescent="0.3">
      <c r="A456" s="103"/>
      <c r="B456" s="2" t="s">
        <v>29</v>
      </c>
      <c r="C456" s="101">
        <f t="shared" ref="C456:O456" si="90">SUM(C382:C455)</f>
        <v>33627.179999999877</v>
      </c>
      <c r="D456" s="101">
        <f t="shared" si="90"/>
        <v>45489.729999999981</v>
      </c>
      <c r="E456" s="101">
        <f t="shared" si="90"/>
        <v>22905.609999999899</v>
      </c>
      <c r="F456" s="101">
        <f t="shared" si="90"/>
        <v>37407.839999999866</v>
      </c>
      <c r="G456" s="101">
        <f t="shared" si="90"/>
        <v>16583.25999999998</v>
      </c>
      <c r="H456" s="101">
        <f t="shared" si="90"/>
        <v>96320.6700000001</v>
      </c>
      <c r="I456" s="101">
        <f t="shared" si="90"/>
        <v>51400.639999999999</v>
      </c>
      <c r="J456" s="101">
        <f t="shared" si="90"/>
        <v>21888.499999999964</v>
      </c>
      <c r="K456" s="101">
        <f t="shared" si="90"/>
        <v>70560.059999999808</v>
      </c>
      <c r="L456" s="101">
        <f t="shared" si="90"/>
        <v>22566.679999999975</v>
      </c>
      <c r="M456" s="101">
        <f t="shared" si="90"/>
        <v>29871.939999999988</v>
      </c>
      <c r="N456" s="101">
        <f t="shared" si="90"/>
        <v>53013.70000000055</v>
      </c>
      <c r="O456" s="101">
        <f t="shared" si="90"/>
        <v>501635.80999999994</v>
      </c>
      <c r="P456" s="102">
        <f>O456-SUM(C456:N456)</f>
        <v>0</v>
      </c>
      <c r="Q456" s="101">
        <f t="shared" ref="Q456:AC456" si="91">SUM(Q382:Q455)</f>
        <v>75058.983084057269</v>
      </c>
      <c r="R456" s="101">
        <f t="shared" si="91"/>
        <v>62568.983084057269</v>
      </c>
      <c r="S456" s="101">
        <f t="shared" si="91"/>
        <v>63747.254084057269</v>
      </c>
      <c r="T456" s="101">
        <f t="shared" si="91"/>
        <v>54505.076929585717</v>
      </c>
      <c r="U456" s="101">
        <f t="shared" si="91"/>
        <v>38135.506929585717</v>
      </c>
      <c r="V456" s="101">
        <f t="shared" si="91"/>
        <v>78635.50692958571</v>
      </c>
      <c r="W456" s="101">
        <f t="shared" si="91"/>
        <v>38135.506929585717</v>
      </c>
      <c r="X456" s="101">
        <f t="shared" si="91"/>
        <v>38135.506929585717</v>
      </c>
      <c r="Y456" s="101">
        <f t="shared" si="91"/>
        <v>38135.506929585717</v>
      </c>
      <c r="Z456" s="101">
        <f t="shared" si="91"/>
        <v>44867.506929585725</v>
      </c>
      <c r="AA456" s="101">
        <f t="shared" si="91"/>
        <v>38135.506929585717</v>
      </c>
      <c r="AB456" s="101">
        <f t="shared" si="91"/>
        <v>38135.506929585717</v>
      </c>
      <c r="AC456" s="101">
        <f t="shared" si="91"/>
        <v>608196.3526184432</v>
      </c>
      <c r="AD456" s="102">
        <f>AC456-SUM(Q456:AB456)</f>
        <v>0</v>
      </c>
      <c r="AE456" s="101">
        <f t="shared" ref="AE456:AQ456" si="92">SUM(AE382:AE455)</f>
        <v>61858.983084057269</v>
      </c>
      <c r="AF456" s="101">
        <f t="shared" si="92"/>
        <v>49368.983084057269</v>
      </c>
      <c r="AG456" s="101">
        <f t="shared" si="92"/>
        <v>50547.254084057269</v>
      </c>
      <c r="AH456" s="101">
        <f t="shared" si="92"/>
        <v>41305.076929585717</v>
      </c>
      <c r="AI456" s="101">
        <f t="shared" si="92"/>
        <v>36485.506929585717</v>
      </c>
      <c r="AJ456" s="101">
        <f t="shared" si="92"/>
        <v>76985.50692958571</v>
      </c>
      <c r="AK456" s="101">
        <f t="shared" si="92"/>
        <v>36485.506929585717</v>
      </c>
      <c r="AL456" s="101">
        <f t="shared" si="92"/>
        <v>36485.506929585717</v>
      </c>
      <c r="AM456" s="101">
        <f t="shared" si="92"/>
        <v>36485.506929585717</v>
      </c>
      <c r="AN456" s="101">
        <f t="shared" si="92"/>
        <v>43217.506929585725</v>
      </c>
      <c r="AO456" s="101">
        <f t="shared" si="92"/>
        <v>36485.506929585717</v>
      </c>
      <c r="AP456" s="101">
        <f t="shared" si="92"/>
        <v>36485.506929585717</v>
      </c>
      <c r="AQ456" s="101">
        <f t="shared" si="92"/>
        <v>542196.3526184432</v>
      </c>
      <c r="AR456" s="102">
        <f>AQ456-SUM(AE456:AP456)</f>
        <v>0</v>
      </c>
      <c r="AS456" s="101">
        <f t="shared" ref="AS456:BE456" si="93">SUM(AS382:AS455)</f>
        <v>61858.983084057269</v>
      </c>
      <c r="AT456" s="101">
        <f t="shared" si="93"/>
        <v>49368.983084057269</v>
      </c>
      <c r="AU456" s="101">
        <f t="shared" si="93"/>
        <v>50547.254084057269</v>
      </c>
      <c r="AV456" s="101">
        <f t="shared" si="93"/>
        <v>41305.076929585717</v>
      </c>
      <c r="AW456" s="101">
        <f t="shared" si="93"/>
        <v>36485.506929585717</v>
      </c>
      <c r="AX456" s="101">
        <f t="shared" si="93"/>
        <v>76985.50692958571</v>
      </c>
      <c r="AY456" s="101">
        <f t="shared" si="93"/>
        <v>36485.506929585717</v>
      </c>
      <c r="AZ456" s="101">
        <f t="shared" si="93"/>
        <v>36485.506929585717</v>
      </c>
      <c r="BA456" s="101">
        <f t="shared" si="93"/>
        <v>36485.506929585717</v>
      </c>
      <c r="BB456" s="101">
        <f t="shared" si="93"/>
        <v>43217.506929585725</v>
      </c>
      <c r="BC456" s="101">
        <f t="shared" si="93"/>
        <v>36485.506929585717</v>
      </c>
      <c r="BD456" s="101">
        <f t="shared" si="93"/>
        <v>36485.506929585717</v>
      </c>
      <c r="BE456" s="101">
        <f t="shared" si="93"/>
        <v>542196.3526184432</v>
      </c>
      <c r="BF456" s="102">
        <f>BE456-SUM(AS456:BD456)</f>
        <v>0</v>
      </c>
      <c r="BG456" s="101">
        <f t="shared" ref="BG456:BS456" si="94">SUM(BG382:BG455)</f>
        <v>61858.983084057269</v>
      </c>
      <c r="BH456" s="101">
        <f t="shared" si="94"/>
        <v>49368.983084057269</v>
      </c>
      <c r="BI456" s="101">
        <f t="shared" si="94"/>
        <v>50547.254084057269</v>
      </c>
      <c r="BJ456" s="101">
        <f t="shared" si="94"/>
        <v>41305.076929585717</v>
      </c>
      <c r="BK456" s="101">
        <f t="shared" si="94"/>
        <v>36485.506929585717</v>
      </c>
      <c r="BL456" s="101">
        <f t="shared" si="94"/>
        <v>76985.50692958571</v>
      </c>
      <c r="BM456" s="101">
        <f t="shared" si="94"/>
        <v>36485.506929585717</v>
      </c>
      <c r="BN456" s="101">
        <f t="shared" si="94"/>
        <v>36485.506929585717</v>
      </c>
      <c r="BO456" s="101">
        <f t="shared" si="94"/>
        <v>36485.506929585717</v>
      </c>
      <c r="BP456" s="101">
        <f t="shared" si="94"/>
        <v>43217.506929585725</v>
      </c>
      <c r="BQ456" s="101">
        <f t="shared" si="94"/>
        <v>36485.506929585717</v>
      </c>
      <c r="BR456" s="101">
        <f t="shared" si="94"/>
        <v>36485.506929585717</v>
      </c>
      <c r="BS456" s="101">
        <f t="shared" si="94"/>
        <v>542196.3526184432</v>
      </c>
      <c r="BT456" s="102">
        <f>BS456-SUM(BG456:BR456)</f>
        <v>0</v>
      </c>
      <c r="BU456" s="101">
        <f t="shared" ref="BU456:CG456" si="95">SUM(BU382:BU455)</f>
        <v>61858.983084057269</v>
      </c>
      <c r="BV456" s="101">
        <f t="shared" si="95"/>
        <v>49368.983084057269</v>
      </c>
      <c r="BW456" s="101">
        <f t="shared" si="95"/>
        <v>50547.254084057269</v>
      </c>
      <c r="BX456" s="101">
        <f t="shared" si="95"/>
        <v>41305.076929585717</v>
      </c>
      <c r="BY456" s="101">
        <f t="shared" si="95"/>
        <v>36485.506929585717</v>
      </c>
      <c r="BZ456" s="101">
        <f t="shared" si="95"/>
        <v>76985.50692958571</v>
      </c>
      <c r="CA456" s="101">
        <f t="shared" si="95"/>
        <v>36485.506929585717</v>
      </c>
      <c r="CB456" s="101">
        <f t="shared" si="95"/>
        <v>36485.506929585717</v>
      </c>
      <c r="CC456" s="101">
        <f t="shared" si="95"/>
        <v>36485.506929585717</v>
      </c>
      <c r="CD456" s="101">
        <f t="shared" si="95"/>
        <v>43217.506929585725</v>
      </c>
      <c r="CE456" s="101">
        <f t="shared" si="95"/>
        <v>36485.506929585717</v>
      </c>
      <c r="CF456" s="101">
        <f t="shared" si="95"/>
        <v>36485.506929585717</v>
      </c>
      <c r="CG456" s="101">
        <f t="shared" si="95"/>
        <v>542196.3526184432</v>
      </c>
      <c r="CH456" s="102">
        <f>CG456-SUM(BU456:CF456)</f>
        <v>0</v>
      </c>
    </row>
    <row r="457" spans="1:86" ht="12" hidden="1" customHeight="1" outlineLevel="1" x14ac:dyDescent="0.3">
      <c r="A457" s="74"/>
      <c r="B457" s="40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2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2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2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2"/>
      <c r="BG457" s="101"/>
      <c r="BH457" s="101"/>
      <c r="BI457" s="101"/>
      <c r="BJ457" s="101"/>
      <c r="BK457" s="101"/>
      <c r="BL457" s="101"/>
      <c r="BM457" s="101"/>
      <c r="BN457" s="101"/>
      <c r="BO457" s="101"/>
      <c r="BP457" s="101"/>
      <c r="BQ457" s="101"/>
      <c r="BR457" s="101"/>
      <c r="BS457" s="101"/>
      <c r="BT457" s="102"/>
      <c r="BU457" s="101"/>
      <c r="BV457" s="101"/>
      <c r="BW457" s="101"/>
      <c r="BX457" s="101"/>
      <c r="BY457" s="101"/>
      <c r="BZ457" s="101"/>
      <c r="CA457" s="101"/>
      <c r="CB457" s="101"/>
      <c r="CC457" s="101"/>
      <c r="CD457" s="101"/>
      <c r="CE457" s="101"/>
      <c r="CF457" s="101"/>
      <c r="CG457" s="101"/>
      <c r="CH457" s="102"/>
    </row>
    <row r="458" spans="1:86" ht="12" hidden="1" customHeight="1" outlineLevel="1" x14ac:dyDescent="0.3">
      <c r="A458" s="74" t="s">
        <v>30</v>
      </c>
      <c r="B458" s="2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2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2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2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2"/>
      <c r="BG458" s="101"/>
      <c r="BH458" s="101"/>
      <c r="BI458" s="101"/>
      <c r="BJ458" s="101"/>
      <c r="BK458" s="101"/>
      <c r="BL458" s="101"/>
      <c r="BM458" s="101"/>
      <c r="BN458" s="101"/>
      <c r="BO458" s="101"/>
      <c r="BP458" s="101"/>
      <c r="BQ458" s="101"/>
      <c r="BR458" s="101"/>
      <c r="BS458" s="101"/>
      <c r="BT458" s="102"/>
      <c r="BU458" s="101"/>
      <c r="BV458" s="101"/>
      <c r="BW458" s="101"/>
      <c r="BX458" s="101"/>
      <c r="BY458" s="101"/>
      <c r="BZ458" s="101"/>
      <c r="CA458" s="101"/>
      <c r="CB458" s="101"/>
      <c r="CC458" s="101"/>
      <c r="CD458" s="101"/>
      <c r="CE458" s="101"/>
      <c r="CF458" s="101"/>
      <c r="CG458" s="101"/>
      <c r="CH458" s="102"/>
    </row>
    <row r="459" spans="1:86" ht="12" hidden="1" customHeight="1" outlineLevel="1" x14ac:dyDescent="0.3">
      <c r="A459" s="103" t="s">
        <v>74</v>
      </c>
      <c r="B459" s="6"/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2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2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2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102"/>
      <c r="BG459" s="101"/>
      <c r="BH459" s="101"/>
      <c r="BI459" s="101"/>
      <c r="BJ459" s="101"/>
      <c r="BK459" s="101"/>
      <c r="BL459" s="101"/>
      <c r="BM459" s="101"/>
      <c r="BN459" s="101"/>
      <c r="BO459" s="101"/>
      <c r="BP459" s="101"/>
      <c r="BQ459" s="101"/>
      <c r="BR459" s="101"/>
      <c r="BS459" s="101"/>
      <c r="BT459" s="102"/>
      <c r="BU459" s="101"/>
      <c r="BV459" s="101"/>
      <c r="BW459" s="101"/>
      <c r="BX459" s="101"/>
      <c r="BY459" s="101"/>
      <c r="BZ459" s="101"/>
      <c r="CA459" s="101"/>
      <c r="CB459" s="101"/>
      <c r="CC459" s="101"/>
      <c r="CD459" s="101"/>
      <c r="CE459" s="101"/>
      <c r="CF459" s="101"/>
      <c r="CG459" s="101"/>
      <c r="CH459" s="102"/>
    </row>
    <row r="460" spans="1:86" ht="12" hidden="1" customHeight="1" outlineLevel="1" x14ac:dyDescent="0.3">
      <c r="A460" s="103">
        <v>500</v>
      </c>
      <c r="B460" s="6" t="s">
        <v>30</v>
      </c>
      <c r="C460" s="101">
        <v>0</v>
      </c>
      <c r="D460" s="101">
        <v>0</v>
      </c>
      <c r="E460" s="101">
        <v>0</v>
      </c>
      <c r="F460" s="101">
        <v>0</v>
      </c>
      <c r="G460" s="101">
        <v>0</v>
      </c>
      <c r="H460" s="101">
        <v>0</v>
      </c>
      <c r="I460" s="101">
        <v>0</v>
      </c>
      <c r="J460" s="101">
        <v>0</v>
      </c>
      <c r="K460" s="101">
        <v>0</v>
      </c>
      <c r="L460" s="101">
        <v>0</v>
      </c>
      <c r="M460" s="101">
        <v>0</v>
      </c>
      <c r="N460" s="101">
        <v>0</v>
      </c>
      <c r="O460" s="101">
        <v>0</v>
      </c>
      <c r="P460" s="102"/>
      <c r="Q460" s="101">
        <v>0</v>
      </c>
      <c r="R460" s="101">
        <v>0</v>
      </c>
      <c r="S460" s="101">
        <v>0</v>
      </c>
      <c r="T460" s="101">
        <v>0</v>
      </c>
      <c r="U460" s="101">
        <v>0</v>
      </c>
      <c r="V460" s="101">
        <v>0</v>
      </c>
      <c r="W460" s="101">
        <v>0</v>
      </c>
      <c r="X460" s="101">
        <v>0</v>
      </c>
      <c r="Y460" s="101">
        <v>0</v>
      </c>
      <c r="Z460" s="101">
        <v>0</v>
      </c>
      <c r="AA460" s="101">
        <v>0</v>
      </c>
      <c r="AB460" s="101">
        <v>0</v>
      </c>
      <c r="AC460" s="101">
        <v>0</v>
      </c>
      <c r="AD460" s="102"/>
      <c r="AE460" s="101">
        <v>0</v>
      </c>
      <c r="AF460" s="101">
        <v>0</v>
      </c>
      <c r="AG460" s="101">
        <v>0</v>
      </c>
      <c r="AH460" s="101">
        <v>0</v>
      </c>
      <c r="AI460" s="101">
        <v>0</v>
      </c>
      <c r="AJ460" s="101">
        <v>0</v>
      </c>
      <c r="AK460" s="101">
        <v>0</v>
      </c>
      <c r="AL460" s="101">
        <v>0</v>
      </c>
      <c r="AM460" s="101">
        <v>0</v>
      </c>
      <c r="AN460" s="101">
        <v>0</v>
      </c>
      <c r="AO460" s="101">
        <v>0</v>
      </c>
      <c r="AP460" s="101">
        <v>0</v>
      </c>
      <c r="AQ460" s="101">
        <v>0</v>
      </c>
      <c r="AR460" s="102"/>
      <c r="AS460" s="101">
        <v>0</v>
      </c>
      <c r="AT460" s="101">
        <v>0</v>
      </c>
      <c r="AU460" s="101">
        <v>0</v>
      </c>
      <c r="AV460" s="101">
        <v>0</v>
      </c>
      <c r="AW460" s="101">
        <v>0</v>
      </c>
      <c r="AX460" s="101">
        <v>0</v>
      </c>
      <c r="AY460" s="101">
        <v>0</v>
      </c>
      <c r="AZ460" s="101">
        <v>0</v>
      </c>
      <c r="BA460" s="101">
        <v>0</v>
      </c>
      <c r="BB460" s="101">
        <v>0</v>
      </c>
      <c r="BC460" s="101">
        <v>0</v>
      </c>
      <c r="BD460" s="101">
        <v>0</v>
      </c>
      <c r="BE460" s="101">
        <v>0</v>
      </c>
      <c r="BF460" s="102"/>
      <c r="BG460" s="101">
        <v>0</v>
      </c>
      <c r="BH460" s="101">
        <v>0</v>
      </c>
      <c r="BI460" s="101">
        <v>0</v>
      </c>
      <c r="BJ460" s="101">
        <v>0</v>
      </c>
      <c r="BK460" s="101">
        <v>0</v>
      </c>
      <c r="BL460" s="101">
        <v>0</v>
      </c>
      <c r="BM460" s="101">
        <v>0</v>
      </c>
      <c r="BN460" s="101">
        <v>0</v>
      </c>
      <c r="BO460" s="101">
        <v>0</v>
      </c>
      <c r="BP460" s="101">
        <v>0</v>
      </c>
      <c r="BQ460" s="101">
        <v>0</v>
      </c>
      <c r="BR460" s="101">
        <v>0</v>
      </c>
      <c r="BS460" s="101">
        <v>0</v>
      </c>
      <c r="BT460" s="102"/>
      <c r="BU460" s="101">
        <v>0</v>
      </c>
      <c r="BV460" s="101">
        <v>0</v>
      </c>
      <c r="BW460" s="101">
        <v>0</v>
      </c>
      <c r="BX460" s="101">
        <v>0</v>
      </c>
      <c r="BY460" s="101">
        <v>0</v>
      </c>
      <c r="BZ460" s="101">
        <v>0</v>
      </c>
      <c r="CA460" s="101">
        <v>0</v>
      </c>
      <c r="CB460" s="101">
        <v>0</v>
      </c>
      <c r="CC460" s="101">
        <v>0</v>
      </c>
      <c r="CD460" s="101">
        <v>0</v>
      </c>
      <c r="CE460" s="101">
        <v>0</v>
      </c>
      <c r="CF460" s="101">
        <v>0</v>
      </c>
      <c r="CG460" s="101">
        <v>0</v>
      </c>
      <c r="CH460" s="102"/>
    </row>
    <row r="461" spans="1:86" ht="12" hidden="1" customHeight="1" outlineLevel="1" x14ac:dyDescent="0.3">
      <c r="A461" s="103">
        <v>501</v>
      </c>
      <c r="B461" s="6" t="s">
        <v>552</v>
      </c>
      <c r="C461" s="101">
        <v>0</v>
      </c>
      <c r="D461" s="101">
        <v>0</v>
      </c>
      <c r="E461" s="101">
        <v>0</v>
      </c>
      <c r="F461" s="101">
        <v>0</v>
      </c>
      <c r="G461" s="101">
        <v>0</v>
      </c>
      <c r="H461" s="101">
        <v>0</v>
      </c>
      <c r="I461" s="101">
        <v>0</v>
      </c>
      <c r="J461" s="101">
        <v>0</v>
      </c>
      <c r="K461" s="101">
        <v>0</v>
      </c>
      <c r="L461" s="101">
        <v>0</v>
      </c>
      <c r="M461" s="101">
        <v>0</v>
      </c>
      <c r="N461" s="101">
        <v>0</v>
      </c>
      <c r="O461" s="101">
        <v>0</v>
      </c>
      <c r="P461" s="102"/>
      <c r="Q461" s="101">
        <v>0</v>
      </c>
      <c r="R461" s="101">
        <v>0</v>
      </c>
      <c r="S461" s="101">
        <v>0</v>
      </c>
      <c r="T461" s="101">
        <v>0</v>
      </c>
      <c r="U461" s="101">
        <v>0</v>
      </c>
      <c r="V461" s="101">
        <v>0</v>
      </c>
      <c r="W461" s="101">
        <v>0</v>
      </c>
      <c r="X461" s="101">
        <v>0</v>
      </c>
      <c r="Y461" s="101">
        <v>0</v>
      </c>
      <c r="Z461" s="101">
        <v>0</v>
      </c>
      <c r="AA461" s="101">
        <v>0</v>
      </c>
      <c r="AB461" s="101">
        <v>0</v>
      </c>
      <c r="AC461" s="101">
        <v>0</v>
      </c>
      <c r="AD461" s="102"/>
      <c r="AE461" s="101">
        <v>0</v>
      </c>
      <c r="AF461" s="101">
        <v>0</v>
      </c>
      <c r="AG461" s="101">
        <v>0</v>
      </c>
      <c r="AH461" s="101">
        <v>0</v>
      </c>
      <c r="AI461" s="101">
        <v>0</v>
      </c>
      <c r="AJ461" s="101">
        <v>0</v>
      </c>
      <c r="AK461" s="101">
        <v>0</v>
      </c>
      <c r="AL461" s="101">
        <v>0</v>
      </c>
      <c r="AM461" s="101">
        <v>0</v>
      </c>
      <c r="AN461" s="101">
        <v>0</v>
      </c>
      <c r="AO461" s="101">
        <v>0</v>
      </c>
      <c r="AP461" s="101">
        <v>0</v>
      </c>
      <c r="AQ461" s="101">
        <v>0</v>
      </c>
      <c r="AR461" s="102"/>
      <c r="AS461" s="101">
        <v>0</v>
      </c>
      <c r="AT461" s="101">
        <v>0</v>
      </c>
      <c r="AU461" s="101">
        <v>0</v>
      </c>
      <c r="AV461" s="101">
        <v>0</v>
      </c>
      <c r="AW461" s="101">
        <v>0</v>
      </c>
      <c r="AX461" s="101">
        <v>0</v>
      </c>
      <c r="AY461" s="101">
        <v>0</v>
      </c>
      <c r="AZ461" s="101">
        <v>0</v>
      </c>
      <c r="BA461" s="101">
        <v>0</v>
      </c>
      <c r="BB461" s="101">
        <v>0</v>
      </c>
      <c r="BC461" s="101">
        <v>0</v>
      </c>
      <c r="BD461" s="101">
        <v>0</v>
      </c>
      <c r="BE461" s="101">
        <v>0</v>
      </c>
      <c r="BF461" s="102"/>
      <c r="BG461" s="101">
        <v>0</v>
      </c>
      <c r="BH461" s="101">
        <v>0</v>
      </c>
      <c r="BI461" s="101">
        <v>0</v>
      </c>
      <c r="BJ461" s="101">
        <v>0</v>
      </c>
      <c r="BK461" s="101">
        <v>0</v>
      </c>
      <c r="BL461" s="101">
        <v>0</v>
      </c>
      <c r="BM461" s="101">
        <v>0</v>
      </c>
      <c r="BN461" s="101">
        <v>0</v>
      </c>
      <c r="BO461" s="101">
        <v>0</v>
      </c>
      <c r="BP461" s="101">
        <v>0</v>
      </c>
      <c r="BQ461" s="101">
        <v>0</v>
      </c>
      <c r="BR461" s="101">
        <v>0</v>
      </c>
      <c r="BS461" s="101">
        <v>0</v>
      </c>
      <c r="BT461" s="102"/>
      <c r="BU461" s="101">
        <v>0</v>
      </c>
      <c r="BV461" s="101">
        <v>0</v>
      </c>
      <c r="BW461" s="101">
        <v>0</v>
      </c>
      <c r="BX461" s="101">
        <v>0</v>
      </c>
      <c r="BY461" s="101">
        <v>0</v>
      </c>
      <c r="BZ461" s="101">
        <v>0</v>
      </c>
      <c r="CA461" s="101">
        <v>0</v>
      </c>
      <c r="CB461" s="101">
        <v>0</v>
      </c>
      <c r="CC461" s="101">
        <v>0</v>
      </c>
      <c r="CD461" s="101">
        <v>0</v>
      </c>
      <c r="CE461" s="101">
        <v>0</v>
      </c>
      <c r="CF461" s="101">
        <v>0</v>
      </c>
      <c r="CG461" s="101">
        <v>0</v>
      </c>
      <c r="CH461" s="102"/>
    </row>
    <row r="462" spans="1:86" ht="12" hidden="1" customHeight="1" outlineLevel="1" x14ac:dyDescent="0.3">
      <c r="A462" s="103">
        <v>502</v>
      </c>
      <c r="B462" s="6" t="s">
        <v>553</v>
      </c>
      <c r="C462" s="101">
        <v>0</v>
      </c>
      <c r="D462" s="101">
        <v>0</v>
      </c>
      <c r="E462" s="101">
        <v>0</v>
      </c>
      <c r="F462" s="101">
        <v>0</v>
      </c>
      <c r="G462" s="101">
        <v>0</v>
      </c>
      <c r="H462" s="101">
        <v>0</v>
      </c>
      <c r="I462" s="101">
        <v>0</v>
      </c>
      <c r="J462" s="101">
        <v>0</v>
      </c>
      <c r="K462" s="101">
        <v>0</v>
      </c>
      <c r="L462" s="101">
        <v>0</v>
      </c>
      <c r="M462" s="101">
        <v>0</v>
      </c>
      <c r="N462" s="101">
        <v>0</v>
      </c>
      <c r="O462" s="101">
        <v>0</v>
      </c>
      <c r="P462" s="102"/>
      <c r="Q462" s="101">
        <v>0</v>
      </c>
      <c r="R462" s="101">
        <v>0</v>
      </c>
      <c r="S462" s="101">
        <v>0</v>
      </c>
      <c r="T462" s="101">
        <v>0</v>
      </c>
      <c r="U462" s="101">
        <v>0</v>
      </c>
      <c r="V462" s="101">
        <v>0</v>
      </c>
      <c r="W462" s="101">
        <v>0</v>
      </c>
      <c r="X462" s="101">
        <v>0</v>
      </c>
      <c r="Y462" s="101">
        <v>0</v>
      </c>
      <c r="Z462" s="101">
        <v>0</v>
      </c>
      <c r="AA462" s="101">
        <v>0</v>
      </c>
      <c r="AB462" s="101">
        <v>0</v>
      </c>
      <c r="AC462" s="101">
        <v>0</v>
      </c>
      <c r="AD462" s="102"/>
      <c r="AE462" s="101">
        <v>0</v>
      </c>
      <c r="AF462" s="101">
        <v>0</v>
      </c>
      <c r="AG462" s="101">
        <v>0</v>
      </c>
      <c r="AH462" s="101">
        <v>0</v>
      </c>
      <c r="AI462" s="101">
        <v>0</v>
      </c>
      <c r="AJ462" s="101">
        <v>0</v>
      </c>
      <c r="AK462" s="101">
        <v>0</v>
      </c>
      <c r="AL462" s="101">
        <v>0</v>
      </c>
      <c r="AM462" s="101">
        <v>0</v>
      </c>
      <c r="AN462" s="101">
        <v>0</v>
      </c>
      <c r="AO462" s="101">
        <v>0</v>
      </c>
      <c r="AP462" s="101">
        <v>0</v>
      </c>
      <c r="AQ462" s="101">
        <v>0</v>
      </c>
      <c r="AR462" s="102"/>
      <c r="AS462" s="101">
        <v>0</v>
      </c>
      <c r="AT462" s="101">
        <v>0</v>
      </c>
      <c r="AU462" s="101">
        <v>0</v>
      </c>
      <c r="AV462" s="101">
        <v>0</v>
      </c>
      <c r="AW462" s="101">
        <v>0</v>
      </c>
      <c r="AX462" s="101">
        <v>0</v>
      </c>
      <c r="AY462" s="101">
        <v>0</v>
      </c>
      <c r="AZ462" s="101">
        <v>0</v>
      </c>
      <c r="BA462" s="101">
        <v>0</v>
      </c>
      <c r="BB462" s="101">
        <v>0</v>
      </c>
      <c r="BC462" s="101">
        <v>0</v>
      </c>
      <c r="BD462" s="101">
        <v>0</v>
      </c>
      <c r="BE462" s="101">
        <v>0</v>
      </c>
      <c r="BF462" s="102"/>
      <c r="BG462" s="101">
        <v>0</v>
      </c>
      <c r="BH462" s="101">
        <v>0</v>
      </c>
      <c r="BI462" s="101">
        <v>0</v>
      </c>
      <c r="BJ462" s="101">
        <v>0</v>
      </c>
      <c r="BK462" s="101">
        <v>0</v>
      </c>
      <c r="BL462" s="101">
        <v>0</v>
      </c>
      <c r="BM462" s="101">
        <v>0</v>
      </c>
      <c r="BN462" s="101">
        <v>0</v>
      </c>
      <c r="BO462" s="101">
        <v>0</v>
      </c>
      <c r="BP462" s="101">
        <v>0</v>
      </c>
      <c r="BQ462" s="101">
        <v>0</v>
      </c>
      <c r="BR462" s="101">
        <v>0</v>
      </c>
      <c r="BS462" s="101">
        <v>0</v>
      </c>
      <c r="BT462" s="102"/>
      <c r="BU462" s="101">
        <v>0</v>
      </c>
      <c r="BV462" s="101">
        <v>0</v>
      </c>
      <c r="BW462" s="101">
        <v>0</v>
      </c>
      <c r="BX462" s="101">
        <v>0</v>
      </c>
      <c r="BY462" s="101">
        <v>0</v>
      </c>
      <c r="BZ462" s="101">
        <v>0</v>
      </c>
      <c r="CA462" s="101">
        <v>0</v>
      </c>
      <c r="CB462" s="101">
        <v>0</v>
      </c>
      <c r="CC462" s="101">
        <v>0</v>
      </c>
      <c r="CD462" s="101">
        <v>0</v>
      </c>
      <c r="CE462" s="101">
        <v>0</v>
      </c>
      <c r="CF462" s="101">
        <v>0</v>
      </c>
      <c r="CG462" s="101">
        <v>0</v>
      </c>
      <c r="CH462" s="102"/>
    </row>
    <row r="463" spans="1:86" ht="12" hidden="1" customHeight="1" outlineLevel="1" x14ac:dyDescent="0.3">
      <c r="A463" s="103">
        <v>503</v>
      </c>
      <c r="B463" s="6" t="s">
        <v>554</v>
      </c>
      <c r="C463" s="101">
        <v>0</v>
      </c>
      <c r="D463" s="101">
        <v>0</v>
      </c>
      <c r="E463" s="101">
        <v>0</v>
      </c>
      <c r="F463" s="101">
        <v>0</v>
      </c>
      <c r="G463" s="101">
        <v>0</v>
      </c>
      <c r="H463" s="101">
        <v>0</v>
      </c>
      <c r="I463" s="101">
        <v>0</v>
      </c>
      <c r="J463" s="101">
        <v>0</v>
      </c>
      <c r="K463" s="101">
        <v>0</v>
      </c>
      <c r="L463" s="101">
        <v>0</v>
      </c>
      <c r="M463" s="101">
        <v>0</v>
      </c>
      <c r="N463" s="101">
        <v>0</v>
      </c>
      <c r="O463" s="101">
        <v>0</v>
      </c>
      <c r="P463" s="102"/>
      <c r="Q463" s="101">
        <v>0</v>
      </c>
      <c r="R463" s="101">
        <v>0</v>
      </c>
      <c r="S463" s="101">
        <v>0</v>
      </c>
      <c r="T463" s="101">
        <v>0</v>
      </c>
      <c r="U463" s="101">
        <v>0</v>
      </c>
      <c r="V463" s="101">
        <v>0</v>
      </c>
      <c r="W463" s="101">
        <v>0</v>
      </c>
      <c r="X463" s="101">
        <v>0</v>
      </c>
      <c r="Y463" s="101">
        <v>0</v>
      </c>
      <c r="Z463" s="101">
        <v>0</v>
      </c>
      <c r="AA463" s="101">
        <v>0</v>
      </c>
      <c r="AB463" s="101">
        <v>0</v>
      </c>
      <c r="AC463" s="101">
        <v>0</v>
      </c>
      <c r="AD463" s="102"/>
      <c r="AE463" s="101">
        <v>0</v>
      </c>
      <c r="AF463" s="101">
        <v>0</v>
      </c>
      <c r="AG463" s="101">
        <v>0</v>
      </c>
      <c r="AH463" s="101">
        <v>0</v>
      </c>
      <c r="AI463" s="101">
        <v>0</v>
      </c>
      <c r="AJ463" s="101">
        <v>0</v>
      </c>
      <c r="AK463" s="101">
        <v>0</v>
      </c>
      <c r="AL463" s="101">
        <v>0</v>
      </c>
      <c r="AM463" s="101">
        <v>0</v>
      </c>
      <c r="AN463" s="101">
        <v>0</v>
      </c>
      <c r="AO463" s="101">
        <v>0</v>
      </c>
      <c r="AP463" s="101">
        <v>0</v>
      </c>
      <c r="AQ463" s="101">
        <v>0</v>
      </c>
      <c r="AR463" s="102"/>
      <c r="AS463" s="101">
        <v>0</v>
      </c>
      <c r="AT463" s="101">
        <v>0</v>
      </c>
      <c r="AU463" s="101">
        <v>0</v>
      </c>
      <c r="AV463" s="101">
        <v>0</v>
      </c>
      <c r="AW463" s="101">
        <v>0</v>
      </c>
      <c r="AX463" s="101">
        <v>0</v>
      </c>
      <c r="AY463" s="101">
        <v>0</v>
      </c>
      <c r="AZ463" s="101">
        <v>0</v>
      </c>
      <c r="BA463" s="101">
        <v>0</v>
      </c>
      <c r="BB463" s="101">
        <v>0</v>
      </c>
      <c r="BC463" s="101">
        <v>0</v>
      </c>
      <c r="BD463" s="101">
        <v>0</v>
      </c>
      <c r="BE463" s="101">
        <v>0</v>
      </c>
      <c r="BF463" s="102"/>
      <c r="BG463" s="101">
        <v>0</v>
      </c>
      <c r="BH463" s="101">
        <v>0</v>
      </c>
      <c r="BI463" s="101">
        <v>0</v>
      </c>
      <c r="BJ463" s="101">
        <v>0</v>
      </c>
      <c r="BK463" s="101">
        <v>0</v>
      </c>
      <c r="BL463" s="101">
        <v>0</v>
      </c>
      <c r="BM463" s="101">
        <v>0</v>
      </c>
      <c r="BN463" s="101">
        <v>0</v>
      </c>
      <c r="BO463" s="101">
        <v>0</v>
      </c>
      <c r="BP463" s="101">
        <v>0</v>
      </c>
      <c r="BQ463" s="101">
        <v>0</v>
      </c>
      <c r="BR463" s="101">
        <v>0</v>
      </c>
      <c r="BS463" s="101">
        <v>0</v>
      </c>
      <c r="BT463" s="102"/>
      <c r="BU463" s="101">
        <v>0</v>
      </c>
      <c r="BV463" s="101">
        <v>0</v>
      </c>
      <c r="BW463" s="101">
        <v>0</v>
      </c>
      <c r="BX463" s="101">
        <v>0</v>
      </c>
      <c r="BY463" s="101">
        <v>0</v>
      </c>
      <c r="BZ463" s="101">
        <v>0</v>
      </c>
      <c r="CA463" s="101">
        <v>0</v>
      </c>
      <c r="CB463" s="101">
        <v>0</v>
      </c>
      <c r="CC463" s="101">
        <v>0</v>
      </c>
      <c r="CD463" s="101">
        <v>0</v>
      </c>
      <c r="CE463" s="101">
        <v>0</v>
      </c>
      <c r="CF463" s="101">
        <v>0</v>
      </c>
      <c r="CG463" s="101">
        <v>0</v>
      </c>
      <c r="CH463" s="102"/>
    </row>
    <row r="464" spans="1:86" ht="12" hidden="1" customHeight="1" outlineLevel="1" x14ac:dyDescent="0.3">
      <c r="A464" s="103">
        <v>504</v>
      </c>
      <c r="B464" s="6" t="s">
        <v>555</v>
      </c>
      <c r="C464" s="101">
        <v>0</v>
      </c>
      <c r="D464" s="101">
        <v>0</v>
      </c>
      <c r="E464" s="101">
        <v>0</v>
      </c>
      <c r="F464" s="101">
        <v>0</v>
      </c>
      <c r="G464" s="101">
        <v>0</v>
      </c>
      <c r="H464" s="101">
        <v>0</v>
      </c>
      <c r="I464" s="101">
        <v>0</v>
      </c>
      <c r="J464" s="101">
        <v>0</v>
      </c>
      <c r="K464" s="101">
        <v>0</v>
      </c>
      <c r="L464" s="101">
        <v>0</v>
      </c>
      <c r="M464" s="101">
        <v>0</v>
      </c>
      <c r="N464" s="101">
        <v>0</v>
      </c>
      <c r="O464" s="101">
        <v>0</v>
      </c>
      <c r="P464" s="102"/>
      <c r="Q464" s="101">
        <v>0</v>
      </c>
      <c r="R464" s="101">
        <v>0</v>
      </c>
      <c r="S464" s="101">
        <v>0</v>
      </c>
      <c r="T464" s="101">
        <v>0</v>
      </c>
      <c r="U464" s="101">
        <v>0</v>
      </c>
      <c r="V464" s="101">
        <v>0</v>
      </c>
      <c r="W464" s="101">
        <v>0</v>
      </c>
      <c r="X464" s="101">
        <v>0</v>
      </c>
      <c r="Y464" s="101">
        <v>0</v>
      </c>
      <c r="Z464" s="101">
        <v>0</v>
      </c>
      <c r="AA464" s="101">
        <v>0</v>
      </c>
      <c r="AB464" s="101">
        <v>0</v>
      </c>
      <c r="AC464" s="101">
        <v>0</v>
      </c>
      <c r="AD464" s="102"/>
      <c r="AE464" s="101">
        <v>0</v>
      </c>
      <c r="AF464" s="101">
        <v>0</v>
      </c>
      <c r="AG464" s="101">
        <v>0</v>
      </c>
      <c r="AH464" s="101">
        <v>0</v>
      </c>
      <c r="AI464" s="101">
        <v>0</v>
      </c>
      <c r="AJ464" s="101">
        <v>0</v>
      </c>
      <c r="AK464" s="101">
        <v>0</v>
      </c>
      <c r="AL464" s="101">
        <v>0</v>
      </c>
      <c r="AM464" s="101">
        <v>0</v>
      </c>
      <c r="AN464" s="101">
        <v>0</v>
      </c>
      <c r="AO464" s="101">
        <v>0</v>
      </c>
      <c r="AP464" s="101">
        <v>0</v>
      </c>
      <c r="AQ464" s="101">
        <v>0</v>
      </c>
      <c r="AR464" s="102"/>
      <c r="AS464" s="101">
        <v>0</v>
      </c>
      <c r="AT464" s="101">
        <v>0</v>
      </c>
      <c r="AU464" s="101">
        <v>0</v>
      </c>
      <c r="AV464" s="101">
        <v>0</v>
      </c>
      <c r="AW464" s="101">
        <v>0</v>
      </c>
      <c r="AX464" s="101">
        <v>0</v>
      </c>
      <c r="AY464" s="101">
        <v>0</v>
      </c>
      <c r="AZ464" s="101">
        <v>0</v>
      </c>
      <c r="BA464" s="101">
        <v>0</v>
      </c>
      <c r="BB464" s="101">
        <v>0</v>
      </c>
      <c r="BC464" s="101">
        <v>0</v>
      </c>
      <c r="BD464" s="101">
        <v>0</v>
      </c>
      <c r="BE464" s="101">
        <v>0</v>
      </c>
      <c r="BF464" s="102"/>
      <c r="BG464" s="101">
        <v>0</v>
      </c>
      <c r="BH464" s="101">
        <v>0</v>
      </c>
      <c r="BI464" s="101">
        <v>0</v>
      </c>
      <c r="BJ464" s="101">
        <v>0</v>
      </c>
      <c r="BK464" s="101">
        <v>0</v>
      </c>
      <c r="BL464" s="101">
        <v>0</v>
      </c>
      <c r="BM464" s="101">
        <v>0</v>
      </c>
      <c r="BN464" s="101">
        <v>0</v>
      </c>
      <c r="BO464" s="101">
        <v>0</v>
      </c>
      <c r="BP464" s="101">
        <v>0</v>
      </c>
      <c r="BQ464" s="101">
        <v>0</v>
      </c>
      <c r="BR464" s="101">
        <v>0</v>
      </c>
      <c r="BS464" s="101">
        <v>0</v>
      </c>
      <c r="BT464" s="102"/>
      <c r="BU464" s="101">
        <v>0</v>
      </c>
      <c r="BV464" s="101">
        <v>0</v>
      </c>
      <c r="BW464" s="101">
        <v>0</v>
      </c>
      <c r="BX464" s="101">
        <v>0</v>
      </c>
      <c r="BY464" s="101">
        <v>0</v>
      </c>
      <c r="BZ464" s="101">
        <v>0</v>
      </c>
      <c r="CA464" s="101">
        <v>0</v>
      </c>
      <c r="CB464" s="101">
        <v>0</v>
      </c>
      <c r="CC464" s="101">
        <v>0</v>
      </c>
      <c r="CD464" s="101">
        <v>0</v>
      </c>
      <c r="CE464" s="101">
        <v>0</v>
      </c>
      <c r="CF464" s="101">
        <v>0</v>
      </c>
      <c r="CG464" s="101">
        <v>0</v>
      </c>
      <c r="CH464" s="102"/>
    </row>
    <row r="465" spans="1:86" ht="12" hidden="1" customHeight="1" outlineLevel="1" x14ac:dyDescent="0.3">
      <c r="A465" s="103">
        <v>505</v>
      </c>
      <c r="B465" s="6" t="s">
        <v>556</v>
      </c>
      <c r="C465" s="101">
        <v>0</v>
      </c>
      <c r="D465" s="101">
        <v>0</v>
      </c>
      <c r="E465" s="101">
        <v>0</v>
      </c>
      <c r="F465" s="101">
        <v>0</v>
      </c>
      <c r="G465" s="101">
        <v>0</v>
      </c>
      <c r="H465" s="101">
        <v>0</v>
      </c>
      <c r="I465" s="101">
        <v>0</v>
      </c>
      <c r="J465" s="101">
        <v>0</v>
      </c>
      <c r="K465" s="101">
        <v>0</v>
      </c>
      <c r="L465" s="101">
        <v>0</v>
      </c>
      <c r="M465" s="101">
        <v>0</v>
      </c>
      <c r="N465" s="101">
        <v>0</v>
      </c>
      <c r="O465" s="101">
        <v>0</v>
      </c>
      <c r="P465" s="102"/>
      <c r="Q465" s="101">
        <v>0</v>
      </c>
      <c r="R465" s="101">
        <v>0</v>
      </c>
      <c r="S465" s="101">
        <v>0</v>
      </c>
      <c r="T465" s="101">
        <v>0</v>
      </c>
      <c r="U465" s="101">
        <v>0</v>
      </c>
      <c r="V465" s="101">
        <v>0</v>
      </c>
      <c r="W465" s="101">
        <v>0</v>
      </c>
      <c r="X465" s="101">
        <v>0</v>
      </c>
      <c r="Y465" s="101">
        <v>0</v>
      </c>
      <c r="Z465" s="101">
        <v>0</v>
      </c>
      <c r="AA465" s="101">
        <v>0</v>
      </c>
      <c r="AB465" s="101">
        <v>0</v>
      </c>
      <c r="AC465" s="101">
        <v>0</v>
      </c>
      <c r="AD465" s="102"/>
      <c r="AE465" s="101">
        <v>0</v>
      </c>
      <c r="AF465" s="101">
        <v>0</v>
      </c>
      <c r="AG465" s="101">
        <v>0</v>
      </c>
      <c r="AH465" s="101">
        <v>0</v>
      </c>
      <c r="AI465" s="101">
        <v>0</v>
      </c>
      <c r="AJ465" s="101">
        <v>0</v>
      </c>
      <c r="AK465" s="101">
        <v>0</v>
      </c>
      <c r="AL465" s="101">
        <v>0</v>
      </c>
      <c r="AM465" s="101">
        <v>0</v>
      </c>
      <c r="AN465" s="101">
        <v>0</v>
      </c>
      <c r="AO465" s="101">
        <v>0</v>
      </c>
      <c r="AP465" s="101">
        <v>0</v>
      </c>
      <c r="AQ465" s="101">
        <v>0</v>
      </c>
      <c r="AR465" s="102"/>
      <c r="AS465" s="101">
        <v>0</v>
      </c>
      <c r="AT465" s="101">
        <v>0</v>
      </c>
      <c r="AU465" s="101">
        <v>0</v>
      </c>
      <c r="AV465" s="101">
        <v>0</v>
      </c>
      <c r="AW465" s="101">
        <v>0</v>
      </c>
      <c r="AX465" s="101">
        <v>0</v>
      </c>
      <c r="AY465" s="101">
        <v>0</v>
      </c>
      <c r="AZ465" s="101">
        <v>0</v>
      </c>
      <c r="BA465" s="101">
        <v>0</v>
      </c>
      <c r="BB465" s="101">
        <v>0</v>
      </c>
      <c r="BC465" s="101">
        <v>0</v>
      </c>
      <c r="BD465" s="101">
        <v>0</v>
      </c>
      <c r="BE465" s="101">
        <v>0</v>
      </c>
      <c r="BF465" s="102"/>
      <c r="BG465" s="101">
        <v>0</v>
      </c>
      <c r="BH465" s="101">
        <v>0</v>
      </c>
      <c r="BI465" s="101">
        <v>0</v>
      </c>
      <c r="BJ465" s="101">
        <v>0</v>
      </c>
      <c r="BK465" s="101">
        <v>0</v>
      </c>
      <c r="BL465" s="101">
        <v>0</v>
      </c>
      <c r="BM465" s="101">
        <v>0</v>
      </c>
      <c r="BN465" s="101">
        <v>0</v>
      </c>
      <c r="BO465" s="101">
        <v>0</v>
      </c>
      <c r="BP465" s="101">
        <v>0</v>
      </c>
      <c r="BQ465" s="101">
        <v>0</v>
      </c>
      <c r="BR465" s="101">
        <v>0</v>
      </c>
      <c r="BS465" s="101">
        <v>0</v>
      </c>
      <c r="BT465" s="102"/>
      <c r="BU465" s="101">
        <v>0</v>
      </c>
      <c r="BV465" s="101">
        <v>0</v>
      </c>
      <c r="BW465" s="101">
        <v>0</v>
      </c>
      <c r="BX465" s="101">
        <v>0</v>
      </c>
      <c r="BY465" s="101">
        <v>0</v>
      </c>
      <c r="BZ465" s="101">
        <v>0</v>
      </c>
      <c r="CA465" s="101">
        <v>0</v>
      </c>
      <c r="CB465" s="101">
        <v>0</v>
      </c>
      <c r="CC465" s="101">
        <v>0</v>
      </c>
      <c r="CD465" s="101">
        <v>0</v>
      </c>
      <c r="CE465" s="101">
        <v>0</v>
      </c>
      <c r="CF465" s="101">
        <v>0</v>
      </c>
      <c r="CG465" s="101">
        <v>0</v>
      </c>
      <c r="CH465" s="102"/>
    </row>
    <row r="466" spans="1:86" ht="12" hidden="1" customHeight="1" outlineLevel="1" x14ac:dyDescent="0.3">
      <c r="A466" s="103">
        <v>506</v>
      </c>
      <c r="B466" s="6" t="s">
        <v>557</v>
      </c>
      <c r="C466" s="101">
        <v>14541</v>
      </c>
      <c r="D466" s="101">
        <v>0</v>
      </c>
      <c r="E466" s="101">
        <v>7612</v>
      </c>
      <c r="F466" s="101">
        <v>0</v>
      </c>
      <c r="G466" s="101">
        <v>0</v>
      </c>
      <c r="H466" s="101">
        <v>0</v>
      </c>
      <c r="I466" s="101">
        <v>0</v>
      </c>
      <c r="J466" s="101">
        <v>0</v>
      </c>
      <c r="K466" s="101">
        <v>11324</v>
      </c>
      <c r="L466" s="101">
        <v>0</v>
      </c>
      <c r="M466" s="101">
        <v>0</v>
      </c>
      <c r="N466" s="101">
        <v>2102.8000000000002</v>
      </c>
      <c r="O466" s="101">
        <v>35579.800000000003</v>
      </c>
      <c r="P466" s="102"/>
      <c r="Q466" s="101">
        <v>0</v>
      </c>
      <c r="R466" s="101">
        <v>0</v>
      </c>
      <c r="S466" s="101">
        <v>8591.2199999999993</v>
      </c>
      <c r="T466" s="101">
        <v>0</v>
      </c>
      <c r="U466" s="101">
        <v>0</v>
      </c>
      <c r="V466" s="101">
        <v>8591.2199999999993</v>
      </c>
      <c r="W466" s="101">
        <v>0</v>
      </c>
      <c r="X466" s="101">
        <v>0</v>
      </c>
      <c r="Y466" s="101">
        <v>8591.2199999999993</v>
      </c>
      <c r="Z466" s="101">
        <v>0</v>
      </c>
      <c r="AA466" s="101">
        <v>0</v>
      </c>
      <c r="AB466" s="101">
        <v>8591.2199999999993</v>
      </c>
      <c r="AC466" s="101">
        <v>34364.879999999997</v>
      </c>
      <c r="AD466" s="102"/>
      <c r="AE466" s="101">
        <v>0</v>
      </c>
      <c r="AF466" s="101">
        <v>0</v>
      </c>
      <c r="AG466" s="101">
        <v>8591.2199999999993</v>
      </c>
      <c r="AH466" s="101">
        <v>0</v>
      </c>
      <c r="AI466" s="101">
        <v>0</v>
      </c>
      <c r="AJ466" s="101">
        <v>8591.2199999999993</v>
      </c>
      <c r="AK466" s="101">
        <v>0</v>
      </c>
      <c r="AL466" s="101">
        <v>0</v>
      </c>
      <c r="AM466" s="101">
        <v>8591.2199999999993</v>
      </c>
      <c r="AN466" s="101">
        <v>0</v>
      </c>
      <c r="AO466" s="101">
        <v>0</v>
      </c>
      <c r="AP466" s="101">
        <v>8591.2199999999993</v>
      </c>
      <c r="AQ466" s="101">
        <v>34364.879999999997</v>
      </c>
      <c r="AR466" s="102"/>
      <c r="AS466" s="101">
        <v>0</v>
      </c>
      <c r="AT466" s="101">
        <v>0</v>
      </c>
      <c r="AU466" s="101">
        <v>8591.2199999999993</v>
      </c>
      <c r="AV466" s="101">
        <v>0</v>
      </c>
      <c r="AW466" s="101">
        <v>0</v>
      </c>
      <c r="AX466" s="101">
        <v>8591.2199999999993</v>
      </c>
      <c r="AY466" s="101">
        <v>0</v>
      </c>
      <c r="AZ466" s="101">
        <v>0</v>
      </c>
      <c r="BA466" s="101">
        <v>8591.2199999999993</v>
      </c>
      <c r="BB466" s="101">
        <v>0</v>
      </c>
      <c r="BC466" s="101">
        <v>0</v>
      </c>
      <c r="BD466" s="101">
        <v>8591.2199999999993</v>
      </c>
      <c r="BE466" s="101">
        <v>34364.879999999997</v>
      </c>
      <c r="BF466" s="102"/>
      <c r="BG466" s="101">
        <v>0</v>
      </c>
      <c r="BH466" s="101">
        <v>0</v>
      </c>
      <c r="BI466" s="101">
        <v>8591.2199999999993</v>
      </c>
      <c r="BJ466" s="101">
        <v>0</v>
      </c>
      <c r="BK466" s="101">
        <v>0</v>
      </c>
      <c r="BL466" s="101">
        <v>8591.2199999999993</v>
      </c>
      <c r="BM466" s="101">
        <v>0</v>
      </c>
      <c r="BN466" s="101">
        <v>0</v>
      </c>
      <c r="BO466" s="101">
        <v>8591.2199999999993</v>
      </c>
      <c r="BP466" s="101">
        <v>0</v>
      </c>
      <c r="BQ466" s="101">
        <v>0</v>
      </c>
      <c r="BR466" s="101">
        <v>8591.2199999999993</v>
      </c>
      <c r="BS466" s="101">
        <v>34364.879999999997</v>
      </c>
      <c r="BT466" s="102"/>
      <c r="BU466" s="101">
        <v>0</v>
      </c>
      <c r="BV466" s="101">
        <v>0</v>
      </c>
      <c r="BW466" s="101">
        <v>8591.2199999999993</v>
      </c>
      <c r="BX466" s="101">
        <v>0</v>
      </c>
      <c r="BY466" s="101">
        <v>0</v>
      </c>
      <c r="BZ466" s="101">
        <v>8591.2199999999993</v>
      </c>
      <c r="CA466" s="101">
        <v>0</v>
      </c>
      <c r="CB466" s="101">
        <v>0</v>
      </c>
      <c r="CC466" s="101">
        <v>8591.2199999999993</v>
      </c>
      <c r="CD466" s="101">
        <v>0</v>
      </c>
      <c r="CE466" s="101">
        <v>0</v>
      </c>
      <c r="CF466" s="101">
        <v>8591.2199999999993</v>
      </c>
      <c r="CG466" s="101">
        <v>34364.879999999997</v>
      </c>
      <c r="CH466" s="102"/>
    </row>
    <row r="467" spans="1:86" ht="12" hidden="1" customHeight="1" outlineLevel="1" x14ac:dyDescent="0.3">
      <c r="A467" s="103">
        <v>507</v>
      </c>
      <c r="B467" s="6" t="s">
        <v>559</v>
      </c>
      <c r="C467" s="101">
        <v>0</v>
      </c>
      <c r="D467" s="101">
        <v>0</v>
      </c>
      <c r="E467" s="101">
        <v>0</v>
      </c>
      <c r="F467" s="101">
        <v>0</v>
      </c>
      <c r="G467" s="101">
        <v>0</v>
      </c>
      <c r="H467" s="101">
        <v>0</v>
      </c>
      <c r="I467" s="101">
        <v>0</v>
      </c>
      <c r="J467" s="101">
        <v>0</v>
      </c>
      <c r="K467" s="101">
        <v>0</v>
      </c>
      <c r="L467" s="101">
        <v>0</v>
      </c>
      <c r="M467" s="101">
        <v>0</v>
      </c>
      <c r="N467" s="101">
        <v>0</v>
      </c>
      <c r="O467" s="101">
        <v>0</v>
      </c>
      <c r="P467" s="102"/>
      <c r="Q467" s="101">
        <v>0</v>
      </c>
      <c r="R467" s="101">
        <v>0</v>
      </c>
      <c r="S467" s="101">
        <v>0</v>
      </c>
      <c r="T467" s="101">
        <v>0</v>
      </c>
      <c r="U467" s="101">
        <v>0</v>
      </c>
      <c r="V467" s="101">
        <v>0</v>
      </c>
      <c r="W467" s="101">
        <v>0</v>
      </c>
      <c r="X467" s="101">
        <v>0</v>
      </c>
      <c r="Y467" s="101">
        <v>0</v>
      </c>
      <c r="Z467" s="101">
        <v>0</v>
      </c>
      <c r="AA467" s="101">
        <v>0</v>
      </c>
      <c r="AB467" s="101">
        <v>0</v>
      </c>
      <c r="AC467" s="101">
        <v>0</v>
      </c>
      <c r="AD467" s="102"/>
      <c r="AE467" s="101">
        <v>0</v>
      </c>
      <c r="AF467" s="101">
        <v>0</v>
      </c>
      <c r="AG467" s="101">
        <v>0</v>
      </c>
      <c r="AH467" s="101">
        <v>0</v>
      </c>
      <c r="AI467" s="101">
        <v>0</v>
      </c>
      <c r="AJ467" s="101">
        <v>0</v>
      </c>
      <c r="AK467" s="101">
        <v>0</v>
      </c>
      <c r="AL467" s="101">
        <v>0</v>
      </c>
      <c r="AM467" s="101">
        <v>0</v>
      </c>
      <c r="AN467" s="101">
        <v>0</v>
      </c>
      <c r="AO467" s="101">
        <v>0</v>
      </c>
      <c r="AP467" s="101">
        <v>0</v>
      </c>
      <c r="AQ467" s="101">
        <v>0</v>
      </c>
      <c r="AR467" s="102"/>
      <c r="AS467" s="101">
        <v>0</v>
      </c>
      <c r="AT467" s="101">
        <v>0</v>
      </c>
      <c r="AU467" s="101">
        <v>0</v>
      </c>
      <c r="AV467" s="101">
        <v>0</v>
      </c>
      <c r="AW467" s="101">
        <v>0</v>
      </c>
      <c r="AX467" s="101">
        <v>0</v>
      </c>
      <c r="AY467" s="101">
        <v>0</v>
      </c>
      <c r="AZ467" s="101">
        <v>0</v>
      </c>
      <c r="BA467" s="101">
        <v>0</v>
      </c>
      <c r="BB467" s="101">
        <v>0</v>
      </c>
      <c r="BC467" s="101">
        <v>0</v>
      </c>
      <c r="BD467" s="101">
        <v>0</v>
      </c>
      <c r="BE467" s="101">
        <v>0</v>
      </c>
      <c r="BF467" s="102"/>
      <c r="BG467" s="101">
        <v>0</v>
      </c>
      <c r="BH467" s="101">
        <v>0</v>
      </c>
      <c r="BI467" s="101">
        <v>0</v>
      </c>
      <c r="BJ467" s="101">
        <v>0</v>
      </c>
      <c r="BK467" s="101">
        <v>0</v>
      </c>
      <c r="BL467" s="101">
        <v>0</v>
      </c>
      <c r="BM467" s="101">
        <v>0</v>
      </c>
      <c r="BN467" s="101">
        <v>0</v>
      </c>
      <c r="BO467" s="101">
        <v>0</v>
      </c>
      <c r="BP467" s="101">
        <v>0</v>
      </c>
      <c r="BQ467" s="101">
        <v>0</v>
      </c>
      <c r="BR467" s="101">
        <v>0</v>
      </c>
      <c r="BS467" s="101">
        <v>0</v>
      </c>
      <c r="BT467" s="102"/>
      <c r="BU467" s="101">
        <v>0</v>
      </c>
      <c r="BV467" s="101">
        <v>0</v>
      </c>
      <c r="BW467" s="101">
        <v>0</v>
      </c>
      <c r="BX467" s="101">
        <v>0</v>
      </c>
      <c r="BY467" s="101">
        <v>0</v>
      </c>
      <c r="BZ467" s="101">
        <v>0</v>
      </c>
      <c r="CA467" s="101">
        <v>0</v>
      </c>
      <c r="CB467" s="101">
        <v>0</v>
      </c>
      <c r="CC467" s="101">
        <v>0</v>
      </c>
      <c r="CD467" s="101">
        <v>0</v>
      </c>
      <c r="CE467" s="101">
        <v>0</v>
      </c>
      <c r="CF467" s="101">
        <v>0</v>
      </c>
      <c r="CG467" s="101">
        <v>0</v>
      </c>
      <c r="CH467" s="102"/>
    </row>
    <row r="468" spans="1:86" ht="12" hidden="1" customHeight="1" outlineLevel="1" x14ac:dyDescent="0.3">
      <c r="A468" s="103">
        <v>508</v>
      </c>
      <c r="B468" s="6" t="s">
        <v>560</v>
      </c>
      <c r="C468" s="101">
        <v>0</v>
      </c>
      <c r="D468" s="101">
        <v>0</v>
      </c>
      <c r="E468" s="101">
        <v>0</v>
      </c>
      <c r="F468" s="101">
        <v>0</v>
      </c>
      <c r="G468" s="101">
        <v>0</v>
      </c>
      <c r="H468" s="101">
        <v>0</v>
      </c>
      <c r="I468" s="101">
        <v>0</v>
      </c>
      <c r="J468" s="101">
        <v>0</v>
      </c>
      <c r="K468" s="101">
        <v>0</v>
      </c>
      <c r="L468" s="101">
        <v>0</v>
      </c>
      <c r="M468" s="101">
        <v>0</v>
      </c>
      <c r="N468" s="101">
        <v>0</v>
      </c>
      <c r="O468" s="101">
        <v>0</v>
      </c>
      <c r="P468" s="102"/>
      <c r="Q468" s="101">
        <v>0</v>
      </c>
      <c r="R468" s="101">
        <v>0</v>
      </c>
      <c r="S468" s="101">
        <v>0</v>
      </c>
      <c r="T468" s="101">
        <v>0</v>
      </c>
      <c r="U468" s="101">
        <v>0</v>
      </c>
      <c r="V468" s="101">
        <v>0</v>
      </c>
      <c r="W468" s="101">
        <v>0</v>
      </c>
      <c r="X468" s="101">
        <v>0</v>
      </c>
      <c r="Y468" s="101">
        <v>0</v>
      </c>
      <c r="Z468" s="101">
        <v>0</v>
      </c>
      <c r="AA468" s="101">
        <v>0</v>
      </c>
      <c r="AB468" s="101">
        <v>0</v>
      </c>
      <c r="AC468" s="101">
        <v>0</v>
      </c>
      <c r="AD468" s="102"/>
      <c r="AE468" s="101">
        <v>0</v>
      </c>
      <c r="AF468" s="101">
        <v>0</v>
      </c>
      <c r="AG468" s="101">
        <v>0</v>
      </c>
      <c r="AH468" s="101">
        <v>0</v>
      </c>
      <c r="AI468" s="101">
        <v>0</v>
      </c>
      <c r="AJ468" s="101">
        <v>0</v>
      </c>
      <c r="AK468" s="101">
        <v>0</v>
      </c>
      <c r="AL468" s="101">
        <v>0</v>
      </c>
      <c r="AM468" s="101">
        <v>0</v>
      </c>
      <c r="AN468" s="101">
        <v>0</v>
      </c>
      <c r="AO468" s="101">
        <v>0</v>
      </c>
      <c r="AP468" s="101">
        <v>0</v>
      </c>
      <c r="AQ468" s="101">
        <v>0</v>
      </c>
      <c r="AR468" s="102"/>
      <c r="AS468" s="101">
        <v>0</v>
      </c>
      <c r="AT468" s="101">
        <v>0</v>
      </c>
      <c r="AU468" s="101">
        <v>0</v>
      </c>
      <c r="AV468" s="101">
        <v>0</v>
      </c>
      <c r="AW468" s="101">
        <v>0</v>
      </c>
      <c r="AX468" s="101">
        <v>0</v>
      </c>
      <c r="AY468" s="101">
        <v>0</v>
      </c>
      <c r="AZ468" s="101">
        <v>0</v>
      </c>
      <c r="BA468" s="101">
        <v>0</v>
      </c>
      <c r="BB468" s="101">
        <v>0</v>
      </c>
      <c r="BC468" s="101">
        <v>0</v>
      </c>
      <c r="BD468" s="101">
        <v>0</v>
      </c>
      <c r="BE468" s="101">
        <v>0</v>
      </c>
      <c r="BF468" s="102"/>
      <c r="BG468" s="101">
        <v>0</v>
      </c>
      <c r="BH468" s="101">
        <v>0</v>
      </c>
      <c r="BI468" s="101">
        <v>0</v>
      </c>
      <c r="BJ468" s="101">
        <v>0</v>
      </c>
      <c r="BK468" s="101">
        <v>0</v>
      </c>
      <c r="BL468" s="101">
        <v>0</v>
      </c>
      <c r="BM468" s="101">
        <v>0</v>
      </c>
      <c r="BN468" s="101">
        <v>0</v>
      </c>
      <c r="BO468" s="101">
        <v>0</v>
      </c>
      <c r="BP468" s="101">
        <v>0</v>
      </c>
      <c r="BQ468" s="101">
        <v>0</v>
      </c>
      <c r="BR468" s="101">
        <v>0</v>
      </c>
      <c r="BS468" s="101">
        <v>0</v>
      </c>
      <c r="BT468" s="102"/>
      <c r="BU468" s="101">
        <v>0</v>
      </c>
      <c r="BV468" s="101">
        <v>0</v>
      </c>
      <c r="BW468" s="101">
        <v>0</v>
      </c>
      <c r="BX468" s="101">
        <v>0</v>
      </c>
      <c r="BY468" s="101">
        <v>0</v>
      </c>
      <c r="BZ468" s="101">
        <v>0</v>
      </c>
      <c r="CA468" s="101">
        <v>0</v>
      </c>
      <c r="CB468" s="101">
        <v>0</v>
      </c>
      <c r="CC468" s="101">
        <v>0</v>
      </c>
      <c r="CD468" s="101">
        <v>0</v>
      </c>
      <c r="CE468" s="101">
        <v>0</v>
      </c>
      <c r="CF468" s="101">
        <v>0</v>
      </c>
      <c r="CG468" s="101">
        <v>0</v>
      </c>
      <c r="CH468" s="102"/>
    </row>
    <row r="469" spans="1:86" ht="12" hidden="1" customHeight="1" outlineLevel="1" x14ac:dyDescent="0.3">
      <c r="A469" s="103">
        <v>509</v>
      </c>
      <c r="B469" s="6" t="s">
        <v>113</v>
      </c>
      <c r="C469" s="101">
        <v>0</v>
      </c>
      <c r="D469" s="101">
        <v>0</v>
      </c>
      <c r="E469" s="101">
        <v>0</v>
      </c>
      <c r="F469" s="101">
        <v>0</v>
      </c>
      <c r="G469" s="101">
        <v>0</v>
      </c>
      <c r="H469" s="101">
        <v>0</v>
      </c>
      <c r="I469" s="101">
        <v>0</v>
      </c>
      <c r="J469" s="101">
        <v>0</v>
      </c>
      <c r="K469" s="101">
        <v>0</v>
      </c>
      <c r="L469" s="101">
        <v>0</v>
      </c>
      <c r="M469" s="101">
        <v>0</v>
      </c>
      <c r="N469" s="101">
        <v>0</v>
      </c>
      <c r="O469" s="101">
        <v>0</v>
      </c>
      <c r="P469" s="102"/>
      <c r="Q469" s="101">
        <v>0</v>
      </c>
      <c r="R469" s="101">
        <v>0</v>
      </c>
      <c r="S469" s="101">
        <v>0</v>
      </c>
      <c r="T469" s="101">
        <v>0</v>
      </c>
      <c r="U469" s="101">
        <v>0</v>
      </c>
      <c r="V469" s="101">
        <v>0</v>
      </c>
      <c r="W469" s="101">
        <v>0</v>
      </c>
      <c r="X469" s="101">
        <v>0</v>
      </c>
      <c r="Y469" s="101">
        <v>0</v>
      </c>
      <c r="Z469" s="101">
        <v>0</v>
      </c>
      <c r="AA469" s="101">
        <v>0</v>
      </c>
      <c r="AB469" s="101">
        <v>0</v>
      </c>
      <c r="AC469" s="101">
        <v>0</v>
      </c>
      <c r="AD469" s="102"/>
      <c r="AE469" s="101">
        <v>0</v>
      </c>
      <c r="AF469" s="101">
        <v>0</v>
      </c>
      <c r="AG469" s="101">
        <v>0</v>
      </c>
      <c r="AH469" s="101">
        <v>0</v>
      </c>
      <c r="AI469" s="101">
        <v>0</v>
      </c>
      <c r="AJ469" s="101">
        <v>0</v>
      </c>
      <c r="AK469" s="101">
        <v>0</v>
      </c>
      <c r="AL469" s="101">
        <v>0</v>
      </c>
      <c r="AM469" s="101">
        <v>0</v>
      </c>
      <c r="AN469" s="101">
        <v>0</v>
      </c>
      <c r="AO469" s="101">
        <v>0</v>
      </c>
      <c r="AP469" s="101">
        <v>0</v>
      </c>
      <c r="AQ469" s="101">
        <v>0</v>
      </c>
      <c r="AR469" s="102"/>
      <c r="AS469" s="101">
        <v>0</v>
      </c>
      <c r="AT469" s="101">
        <v>0</v>
      </c>
      <c r="AU469" s="101">
        <v>0</v>
      </c>
      <c r="AV469" s="101">
        <v>0</v>
      </c>
      <c r="AW469" s="101">
        <v>0</v>
      </c>
      <c r="AX469" s="101">
        <v>0</v>
      </c>
      <c r="AY469" s="101">
        <v>0</v>
      </c>
      <c r="AZ469" s="101">
        <v>0</v>
      </c>
      <c r="BA469" s="101">
        <v>0</v>
      </c>
      <c r="BB469" s="101">
        <v>0</v>
      </c>
      <c r="BC469" s="101">
        <v>0</v>
      </c>
      <c r="BD469" s="101">
        <v>0</v>
      </c>
      <c r="BE469" s="101">
        <v>0</v>
      </c>
      <c r="BF469" s="102"/>
      <c r="BG469" s="101">
        <v>0</v>
      </c>
      <c r="BH469" s="101">
        <v>0</v>
      </c>
      <c r="BI469" s="101">
        <v>0</v>
      </c>
      <c r="BJ469" s="101">
        <v>0</v>
      </c>
      <c r="BK469" s="101">
        <v>0</v>
      </c>
      <c r="BL469" s="101">
        <v>0</v>
      </c>
      <c r="BM469" s="101">
        <v>0</v>
      </c>
      <c r="BN469" s="101">
        <v>0</v>
      </c>
      <c r="BO469" s="101">
        <v>0</v>
      </c>
      <c r="BP469" s="101">
        <v>0</v>
      </c>
      <c r="BQ469" s="101">
        <v>0</v>
      </c>
      <c r="BR469" s="101">
        <v>0</v>
      </c>
      <c r="BS469" s="101">
        <v>0</v>
      </c>
      <c r="BT469" s="102"/>
      <c r="BU469" s="101">
        <v>0</v>
      </c>
      <c r="BV469" s="101">
        <v>0</v>
      </c>
      <c r="BW469" s="101">
        <v>0</v>
      </c>
      <c r="BX469" s="101">
        <v>0</v>
      </c>
      <c r="BY469" s="101">
        <v>0</v>
      </c>
      <c r="BZ469" s="101">
        <v>0</v>
      </c>
      <c r="CA469" s="101">
        <v>0</v>
      </c>
      <c r="CB469" s="101">
        <v>0</v>
      </c>
      <c r="CC469" s="101">
        <v>0</v>
      </c>
      <c r="CD469" s="101">
        <v>0</v>
      </c>
      <c r="CE469" s="101">
        <v>0</v>
      </c>
      <c r="CF469" s="101">
        <v>0</v>
      </c>
      <c r="CG469" s="101">
        <v>0</v>
      </c>
      <c r="CH469" s="102"/>
    </row>
    <row r="470" spans="1:86" ht="12" hidden="1" customHeight="1" outlineLevel="1" x14ac:dyDescent="0.3">
      <c r="A470" s="103">
        <v>510</v>
      </c>
      <c r="B470" s="6" t="s">
        <v>561</v>
      </c>
      <c r="C470" s="101">
        <v>0</v>
      </c>
      <c r="D470" s="101">
        <v>0</v>
      </c>
      <c r="E470" s="101">
        <v>0</v>
      </c>
      <c r="F470" s="101">
        <v>0</v>
      </c>
      <c r="G470" s="101">
        <v>0</v>
      </c>
      <c r="H470" s="101">
        <v>0</v>
      </c>
      <c r="I470" s="101">
        <v>0</v>
      </c>
      <c r="J470" s="101">
        <v>0</v>
      </c>
      <c r="K470" s="101">
        <v>0</v>
      </c>
      <c r="L470" s="101">
        <v>0</v>
      </c>
      <c r="M470" s="101">
        <v>0</v>
      </c>
      <c r="N470" s="101">
        <v>0</v>
      </c>
      <c r="O470" s="101">
        <v>0</v>
      </c>
      <c r="P470" s="102"/>
      <c r="Q470" s="101">
        <v>0</v>
      </c>
      <c r="R470" s="101">
        <v>0</v>
      </c>
      <c r="S470" s="101">
        <v>0</v>
      </c>
      <c r="T470" s="101">
        <v>0</v>
      </c>
      <c r="U470" s="101">
        <v>0</v>
      </c>
      <c r="V470" s="101">
        <v>0</v>
      </c>
      <c r="W470" s="101">
        <v>0</v>
      </c>
      <c r="X470" s="101">
        <v>0</v>
      </c>
      <c r="Y470" s="101">
        <v>0</v>
      </c>
      <c r="Z470" s="101">
        <v>0</v>
      </c>
      <c r="AA470" s="101">
        <v>0</v>
      </c>
      <c r="AB470" s="101">
        <v>0</v>
      </c>
      <c r="AC470" s="101">
        <v>0</v>
      </c>
      <c r="AD470" s="102"/>
      <c r="AE470" s="101">
        <v>0</v>
      </c>
      <c r="AF470" s="101">
        <v>0</v>
      </c>
      <c r="AG470" s="101">
        <v>0</v>
      </c>
      <c r="AH470" s="101">
        <v>0</v>
      </c>
      <c r="AI470" s="101">
        <v>0</v>
      </c>
      <c r="AJ470" s="101">
        <v>0</v>
      </c>
      <c r="AK470" s="101">
        <v>0</v>
      </c>
      <c r="AL470" s="101">
        <v>0</v>
      </c>
      <c r="AM470" s="101">
        <v>0</v>
      </c>
      <c r="AN470" s="101">
        <v>0</v>
      </c>
      <c r="AO470" s="101">
        <v>0</v>
      </c>
      <c r="AP470" s="101">
        <v>0</v>
      </c>
      <c r="AQ470" s="101">
        <v>0</v>
      </c>
      <c r="AR470" s="102"/>
      <c r="AS470" s="101">
        <v>0</v>
      </c>
      <c r="AT470" s="101">
        <v>0</v>
      </c>
      <c r="AU470" s="101">
        <v>0</v>
      </c>
      <c r="AV470" s="101">
        <v>0</v>
      </c>
      <c r="AW470" s="101">
        <v>0</v>
      </c>
      <c r="AX470" s="101">
        <v>0</v>
      </c>
      <c r="AY470" s="101">
        <v>0</v>
      </c>
      <c r="AZ470" s="101">
        <v>0</v>
      </c>
      <c r="BA470" s="101">
        <v>0</v>
      </c>
      <c r="BB470" s="101">
        <v>0</v>
      </c>
      <c r="BC470" s="101">
        <v>0</v>
      </c>
      <c r="BD470" s="101">
        <v>0</v>
      </c>
      <c r="BE470" s="101">
        <v>0</v>
      </c>
      <c r="BF470" s="102"/>
      <c r="BG470" s="101">
        <v>0</v>
      </c>
      <c r="BH470" s="101">
        <v>0</v>
      </c>
      <c r="BI470" s="101">
        <v>0</v>
      </c>
      <c r="BJ470" s="101">
        <v>0</v>
      </c>
      <c r="BK470" s="101">
        <v>0</v>
      </c>
      <c r="BL470" s="101">
        <v>0</v>
      </c>
      <c r="BM470" s="101">
        <v>0</v>
      </c>
      <c r="BN470" s="101">
        <v>0</v>
      </c>
      <c r="BO470" s="101">
        <v>0</v>
      </c>
      <c r="BP470" s="101">
        <v>0</v>
      </c>
      <c r="BQ470" s="101">
        <v>0</v>
      </c>
      <c r="BR470" s="101">
        <v>0</v>
      </c>
      <c r="BS470" s="101">
        <v>0</v>
      </c>
      <c r="BT470" s="102"/>
      <c r="BU470" s="101">
        <v>0</v>
      </c>
      <c r="BV470" s="101">
        <v>0</v>
      </c>
      <c r="BW470" s="101">
        <v>0</v>
      </c>
      <c r="BX470" s="101">
        <v>0</v>
      </c>
      <c r="BY470" s="101">
        <v>0</v>
      </c>
      <c r="BZ470" s="101">
        <v>0</v>
      </c>
      <c r="CA470" s="101">
        <v>0</v>
      </c>
      <c r="CB470" s="101">
        <v>0</v>
      </c>
      <c r="CC470" s="101">
        <v>0</v>
      </c>
      <c r="CD470" s="101">
        <v>0</v>
      </c>
      <c r="CE470" s="101">
        <v>0</v>
      </c>
      <c r="CF470" s="101">
        <v>0</v>
      </c>
      <c r="CG470" s="101">
        <v>0</v>
      </c>
      <c r="CH470" s="102"/>
    </row>
    <row r="471" spans="1:86" ht="12" hidden="1" customHeight="1" outlineLevel="1" x14ac:dyDescent="0.3">
      <c r="A471" s="103">
        <v>511</v>
      </c>
      <c r="B471" s="6" t="s">
        <v>562</v>
      </c>
      <c r="C471" s="101">
        <v>0</v>
      </c>
      <c r="D471" s="101">
        <v>0</v>
      </c>
      <c r="E471" s="101">
        <v>0</v>
      </c>
      <c r="F471" s="101">
        <v>0</v>
      </c>
      <c r="G471" s="101">
        <v>0</v>
      </c>
      <c r="H471" s="101">
        <v>0</v>
      </c>
      <c r="I471" s="101">
        <v>0</v>
      </c>
      <c r="J471" s="101">
        <v>0</v>
      </c>
      <c r="K471" s="101">
        <v>0</v>
      </c>
      <c r="L471" s="101">
        <v>0</v>
      </c>
      <c r="M471" s="101">
        <v>0</v>
      </c>
      <c r="N471" s="101">
        <v>0</v>
      </c>
      <c r="O471" s="101">
        <v>0</v>
      </c>
      <c r="P471" s="102"/>
      <c r="Q471" s="101">
        <v>0</v>
      </c>
      <c r="R471" s="101">
        <v>0</v>
      </c>
      <c r="S471" s="101">
        <v>0</v>
      </c>
      <c r="T471" s="101">
        <v>0</v>
      </c>
      <c r="U471" s="101">
        <v>0</v>
      </c>
      <c r="V471" s="101">
        <v>0</v>
      </c>
      <c r="W471" s="101">
        <v>0</v>
      </c>
      <c r="X471" s="101">
        <v>0</v>
      </c>
      <c r="Y471" s="101">
        <v>0</v>
      </c>
      <c r="Z471" s="101">
        <v>0</v>
      </c>
      <c r="AA471" s="101">
        <v>0</v>
      </c>
      <c r="AB471" s="101">
        <v>0</v>
      </c>
      <c r="AC471" s="101">
        <v>0</v>
      </c>
      <c r="AD471" s="102"/>
      <c r="AE471" s="101">
        <v>0</v>
      </c>
      <c r="AF471" s="101">
        <v>0</v>
      </c>
      <c r="AG471" s="101">
        <v>0</v>
      </c>
      <c r="AH471" s="101">
        <v>0</v>
      </c>
      <c r="AI471" s="101">
        <v>0</v>
      </c>
      <c r="AJ471" s="101">
        <v>0</v>
      </c>
      <c r="AK471" s="101">
        <v>0</v>
      </c>
      <c r="AL471" s="101">
        <v>0</v>
      </c>
      <c r="AM471" s="101">
        <v>0</v>
      </c>
      <c r="AN471" s="101">
        <v>0</v>
      </c>
      <c r="AO471" s="101">
        <v>0</v>
      </c>
      <c r="AP471" s="101">
        <v>0</v>
      </c>
      <c r="AQ471" s="101">
        <v>0</v>
      </c>
      <c r="AR471" s="102"/>
      <c r="AS471" s="101">
        <v>0</v>
      </c>
      <c r="AT471" s="101">
        <v>0</v>
      </c>
      <c r="AU471" s="101">
        <v>0</v>
      </c>
      <c r="AV471" s="101">
        <v>0</v>
      </c>
      <c r="AW471" s="101">
        <v>0</v>
      </c>
      <c r="AX471" s="101">
        <v>0</v>
      </c>
      <c r="AY471" s="101">
        <v>0</v>
      </c>
      <c r="AZ471" s="101">
        <v>0</v>
      </c>
      <c r="BA471" s="101">
        <v>0</v>
      </c>
      <c r="BB471" s="101">
        <v>0</v>
      </c>
      <c r="BC471" s="101">
        <v>0</v>
      </c>
      <c r="BD471" s="101">
        <v>0</v>
      </c>
      <c r="BE471" s="101">
        <v>0</v>
      </c>
      <c r="BF471" s="102"/>
      <c r="BG471" s="101">
        <v>0</v>
      </c>
      <c r="BH471" s="101">
        <v>0</v>
      </c>
      <c r="BI471" s="101">
        <v>0</v>
      </c>
      <c r="BJ471" s="101">
        <v>0</v>
      </c>
      <c r="BK471" s="101">
        <v>0</v>
      </c>
      <c r="BL471" s="101">
        <v>0</v>
      </c>
      <c r="BM471" s="101">
        <v>0</v>
      </c>
      <c r="BN471" s="101">
        <v>0</v>
      </c>
      <c r="BO471" s="101">
        <v>0</v>
      </c>
      <c r="BP471" s="101">
        <v>0</v>
      </c>
      <c r="BQ471" s="101">
        <v>0</v>
      </c>
      <c r="BR471" s="101">
        <v>0</v>
      </c>
      <c r="BS471" s="101">
        <v>0</v>
      </c>
      <c r="BT471" s="102"/>
      <c r="BU471" s="101">
        <v>0</v>
      </c>
      <c r="BV471" s="101">
        <v>0</v>
      </c>
      <c r="BW471" s="101">
        <v>0</v>
      </c>
      <c r="BX471" s="101">
        <v>0</v>
      </c>
      <c r="BY471" s="101">
        <v>0</v>
      </c>
      <c r="BZ471" s="101">
        <v>0</v>
      </c>
      <c r="CA471" s="101">
        <v>0</v>
      </c>
      <c r="CB471" s="101">
        <v>0</v>
      </c>
      <c r="CC471" s="101">
        <v>0</v>
      </c>
      <c r="CD471" s="101">
        <v>0</v>
      </c>
      <c r="CE471" s="101">
        <v>0</v>
      </c>
      <c r="CF471" s="101">
        <v>0</v>
      </c>
      <c r="CG471" s="101">
        <v>0</v>
      </c>
      <c r="CH471" s="102"/>
    </row>
    <row r="472" spans="1:86" ht="12" hidden="1" customHeight="1" outlineLevel="1" x14ac:dyDescent="0.3">
      <c r="A472" s="103">
        <v>512</v>
      </c>
      <c r="B472" s="6" t="s">
        <v>563</v>
      </c>
      <c r="C472" s="101">
        <v>0</v>
      </c>
      <c r="D472" s="101">
        <v>0</v>
      </c>
      <c r="E472" s="101">
        <v>0</v>
      </c>
      <c r="F472" s="101">
        <v>0</v>
      </c>
      <c r="G472" s="101">
        <v>0</v>
      </c>
      <c r="H472" s="101">
        <v>0</v>
      </c>
      <c r="I472" s="101">
        <v>0</v>
      </c>
      <c r="J472" s="101">
        <v>0</v>
      </c>
      <c r="K472" s="101">
        <v>0</v>
      </c>
      <c r="L472" s="101">
        <v>0</v>
      </c>
      <c r="M472" s="101">
        <v>0</v>
      </c>
      <c r="N472" s="101">
        <v>0</v>
      </c>
      <c r="O472" s="101">
        <v>0</v>
      </c>
      <c r="P472" s="102"/>
      <c r="Q472" s="101">
        <v>0</v>
      </c>
      <c r="R472" s="101">
        <v>0</v>
      </c>
      <c r="S472" s="101">
        <v>0</v>
      </c>
      <c r="T472" s="101">
        <v>0</v>
      </c>
      <c r="U472" s="101">
        <v>0</v>
      </c>
      <c r="V472" s="101">
        <v>0</v>
      </c>
      <c r="W472" s="101">
        <v>0</v>
      </c>
      <c r="X472" s="101">
        <v>0</v>
      </c>
      <c r="Y472" s="101">
        <v>0</v>
      </c>
      <c r="Z472" s="101">
        <v>0</v>
      </c>
      <c r="AA472" s="101">
        <v>0</v>
      </c>
      <c r="AB472" s="101">
        <v>0</v>
      </c>
      <c r="AC472" s="101">
        <v>0</v>
      </c>
      <c r="AD472" s="102"/>
      <c r="AE472" s="101">
        <v>0</v>
      </c>
      <c r="AF472" s="101">
        <v>0</v>
      </c>
      <c r="AG472" s="101">
        <v>0</v>
      </c>
      <c r="AH472" s="101">
        <v>0</v>
      </c>
      <c r="AI472" s="101">
        <v>0</v>
      </c>
      <c r="AJ472" s="101">
        <v>0</v>
      </c>
      <c r="AK472" s="101">
        <v>0</v>
      </c>
      <c r="AL472" s="101">
        <v>0</v>
      </c>
      <c r="AM472" s="101">
        <v>0</v>
      </c>
      <c r="AN472" s="101">
        <v>0</v>
      </c>
      <c r="AO472" s="101">
        <v>0</v>
      </c>
      <c r="AP472" s="101">
        <v>0</v>
      </c>
      <c r="AQ472" s="101">
        <v>0</v>
      </c>
      <c r="AR472" s="102"/>
      <c r="AS472" s="101">
        <v>0</v>
      </c>
      <c r="AT472" s="101">
        <v>0</v>
      </c>
      <c r="AU472" s="101">
        <v>0</v>
      </c>
      <c r="AV472" s="101">
        <v>0</v>
      </c>
      <c r="AW472" s="101">
        <v>0</v>
      </c>
      <c r="AX472" s="101">
        <v>0</v>
      </c>
      <c r="AY472" s="101">
        <v>0</v>
      </c>
      <c r="AZ472" s="101">
        <v>0</v>
      </c>
      <c r="BA472" s="101">
        <v>0</v>
      </c>
      <c r="BB472" s="101">
        <v>0</v>
      </c>
      <c r="BC472" s="101">
        <v>0</v>
      </c>
      <c r="BD472" s="101">
        <v>0</v>
      </c>
      <c r="BE472" s="101">
        <v>0</v>
      </c>
      <c r="BF472" s="102"/>
      <c r="BG472" s="101">
        <v>0</v>
      </c>
      <c r="BH472" s="101">
        <v>0</v>
      </c>
      <c r="BI472" s="101">
        <v>0</v>
      </c>
      <c r="BJ472" s="101">
        <v>0</v>
      </c>
      <c r="BK472" s="101">
        <v>0</v>
      </c>
      <c r="BL472" s="101">
        <v>0</v>
      </c>
      <c r="BM472" s="101">
        <v>0</v>
      </c>
      <c r="BN472" s="101">
        <v>0</v>
      </c>
      <c r="BO472" s="101">
        <v>0</v>
      </c>
      <c r="BP472" s="101">
        <v>0</v>
      </c>
      <c r="BQ472" s="101">
        <v>0</v>
      </c>
      <c r="BR472" s="101">
        <v>0</v>
      </c>
      <c r="BS472" s="101">
        <v>0</v>
      </c>
      <c r="BT472" s="102"/>
      <c r="BU472" s="101">
        <v>0</v>
      </c>
      <c r="BV472" s="101">
        <v>0</v>
      </c>
      <c r="BW472" s="101">
        <v>0</v>
      </c>
      <c r="BX472" s="101">
        <v>0</v>
      </c>
      <c r="BY472" s="101">
        <v>0</v>
      </c>
      <c r="BZ472" s="101">
        <v>0</v>
      </c>
      <c r="CA472" s="101">
        <v>0</v>
      </c>
      <c r="CB472" s="101">
        <v>0</v>
      </c>
      <c r="CC472" s="101">
        <v>0</v>
      </c>
      <c r="CD472" s="101">
        <v>0</v>
      </c>
      <c r="CE472" s="101">
        <v>0</v>
      </c>
      <c r="CF472" s="101">
        <v>0</v>
      </c>
      <c r="CG472" s="101">
        <v>0</v>
      </c>
      <c r="CH472" s="102"/>
    </row>
    <row r="473" spans="1:86" ht="12" hidden="1" customHeight="1" outlineLevel="1" x14ac:dyDescent="0.3">
      <c r="A473" s="103">
        <v>513</v>
      </c>
      <c r="B473" s="6" t="s">
        <v>564</v>
      </c>
      <c r="C473" s="101">
        <v>0</v>
      </c>
      <c r="D473" s="101">
        <v>0</v>
      </c>
      <c r="E473" s="101">
        <v>0</v>
      </c>
      <c r="F473" s="101">
        <v>0</v>
      </c>
      <c r="G473" s="101">
        <v>0</v>
      </c>
      <c r="H473" s="101">
        <v>0</v>
      </c>
      <c r="I473" s="101">
        <v>0</v>
      </c>
      <c r="J473" s="101">
        <v>0</v>
      </c>
      <c r="K473" s="101">
        <v>0</v>
      </c>
      <c r="L473" s="101">
        <v>0</v>
      </c>
      <c r="M473" s="101">
        <v>0</v>
      </c>
      <c r="N473" s="101">
        <v>0</v>
      </c>
      <c r="O473" s="101">
        <v>0</v>
      </c>
      <c r="P473" s="102"/>
      <c r="Q473" s="101">
        <v>0</v>
      </c>
      <c r="R473" s="101">
        <v>0</v>
      </c>
      <c r="S473" s="101">
        <v>0</v>
      </c>
      <c r="T473" s="101">
        <v>0</v>
      </c>
      <c r="U473" s="101">
        <v>0</v>
      </c>
      <c r="V473" s="101">
        <v>0</v>
      </c>
      <c r="W473" s="101">
        <v>0</v>
      </c>
      <c r="X473" s="101">
        <v>0</v>
      </c>
      <c r="Y473" s="101">
        <v>0</v>
      </c>
      <c r="Z473" s="101">
        <v>0</v>
      </c>
      <c r="AA473" s="101">
        <v>0</v>
      </c>
      <c r="AB473" s="101">
        <v>0</v>
      </c>
      <c r="AC473" s="101">
        <v>0</v>
      </c>
      <c r="AD473" s="102"/>
      <c r="AE473" s="101">
        <v>0</v>
      </c>
      <c r="AF473" s="101">
        <v>0</v>
      </c>
      <c r="AG473" s="101">
        <v>0</v>
      </c>
      <c r="AH473" s="101">
        <v>0</v>
      </c>
      <c r="AI473" s="101">
        <v>0</v>
      </c>
      <c r="AJ473" s="101">
        <v>0</v>
      </c>
      <c r="AK473" s="101">
        <v>0</v>
      </c>
      <c r="AL473" s="101">
        <v>0</v>
      </c>
      <c r="AM473" s="101">
        <v>0</v>
      </c>
      <c r="AN473" s="101">
        <v>0</v>
      </c>
      <c r="AO473" s="101">
        <v>0</v>
      </c>
      <c r="AP473" s="101">
        <v>0</v>
      </c>
      <c r="AQ473" s="101">
        <v>0</v>
      </c>
      <c r="AR473" s="102"/>
      <c r="AS473" s="101">
        <v>0</v>
      </c>
      <c r="AT473" s="101">
        <v>0</v>
      </c>
      <c r="AU473" s="101">
        <v>0</v>
      </c>
      <c r="AV473" s="101">
        <v>0</v>
      </c>
      <c r="AW473" s="101">
        <v>0</v>
      </c>
      <c r="AX473" s="101">
        <v>0</v>
      </c>
      <c r="AY473" s="101">
        <v>0</v>
      </c>
      <c r="AZ473" s="101">
        <v>0</v>
      </c>
      <c r="BA473" s="101">
        <v>0</v>
      </c>
      <c r="BB473" s="101">
        <v>0</v>
      </c>
      <c r="BC473" s="101">
        <v>0</v>
      </c>
      <c r="BD473" s="101">
        <v>0</v>
      </c>
      <c r="BE473" s="101">
        <v>0</v>
      </c>
      <c r="BF473" s="102"/>
      <c r="BG473" s="101">
        <v>0</v>
      </c>
      <c r="BH473" s="101">
        <v>0</v>
      </c>
      <c r="BI473" s="101">
        <v>0</v>
      </c>
      <c r="BJ473" s="101">
        <v>0</v>
      </c>
      <c r="BK473" s="101">
        <v>0</v>
      </c>
      <c r="BL473" s="101">
        <v>0</v>
      </c>
      <c r="BM473" s="101">
        <v>0</v>
      </c>
      <c r="BN473" s="101">
        <v>0</v>
      </c>
      <c r="BO473" s="101">
        <v>0</v>
      </c>
      <c r="BP473" s="101">
        <v>0</v>
      </c>
      <c r="BQ473" s="101">
        <v>0</v>
      </c>
      <c r="BR473" s="101">
        <v>0</v>
      </c>
      <c r="BS473" s="101">
        <v>0</v>
      </c>
      <c r="BT473" s="102"/>
      <c r="BU473" s="101">
        <v>0</v>
      </c>
      <c r="BV473" s="101">
        <v>0</v>
      </c>
      <c r="BW473" s="101">
        <v>0</v>
      </c>
      <c r="BX473" s="101">
        <v>0</v>
      </c>
      <c r="BY473" s="101">
        <v>0</v>
      </c>
      <c r="BZ473" s="101">
        <v>0</v>
      </c>
      <c r="CA473" s="101">
        <v>0</v>
      </c>
      <c r="CB473" s="101">
        <v>0</v>
      </c>
      <c r="CC473" s="101">
        <v>0</v>
      </c>
      <c r="CD473" s="101">
        <v>0</v>
      </c>
      <c r="CE473" s="101">
        <v>0</v>
      </c>
      <c r="CF473" s="101">
        <v>0</v>
      </c>
      <c r="CG473" s="101">
        <v>0</v>
      </c>
      <c r="CH473" s="102"/>
    </row>
    <row r="474" spans="1:86" ht="12" hidden="1" customHeight="1" outlineLevel="1" x14ac:dyDescent="0.3">
      <c r="A474" s="103">
        <v>514</v>
      </c>
      <c r="B474" s="6" t="s">
        <v>565</v>
      </c>
      <c r="C474" s="101">
        <v>0</v>
      </c>
      <c r="D474" s="101">
        <v>0</v>
      </c>
      <c r="E474" s="101">
        <v>0</v>
      </c>
      <c r="F474" s="101">
        <v>0</v>
      </c>
      <c r="G474" s="101">
        <v>0</v>
      </c>
      <c r="H474" s="101">
        <v>52883.24</v>
      </c>
      <c r="I474" s="101">
        <v>8363.09</v>
      </c>
      <c r="J474" s="101">
        <v>8363.09</v>
      </c>
      <c r="K474" s="101">
        <v>8363.09</v>
      </c>
      <c r="L474" s="101">
        <v>8758.24</v>
      </c>
      <c r="M474" s="101">
        <v>8246.6299999999992</v>
      </c>
      <c r="N474" s="101">
        <v>2806.6200000000099</v>
      </c>
      <c r="O474" s="101">
        <v>97784</v>
      </c>
      <c r="P474" s="102"/>
      <c r="Q474" s="101">
        <v>7479.5</v>
      </c>
      <c r="R474" s="101">
        <v>7479.5</v>
      </c>
      <c r="S474" s="101">
        <v>7479.5</v>
      </c>
      <c r="T474" s="101">
        <v>7479.5</v>
      </c>
      <c r="U474" s="101">
        <v>7479.5</v>
      </c>
      <c r="V474" s="101">
        <v>7479.5</v>
      </c>
      <c r="W474" s="101">
        <v>7479.5</v>
      </c>
      <c r="X474" s="101">
        <v>7479.5</v>
      </c>
      <c r="Y474" s="101">
        <v>7479.5</v>
      </c>
      <c r="Z474" s="101">
        <v>7479.5</v>
      </c>
      <c r="AA474" s="101">
        <v>7479.5</v>
      </c>
      <c r="AB474" s="101">
        <v>7479.5</v>
      </c>
      <c r="AC474" s="101">
        <v>89754</v>
      </c>
      <c r="AD474" s="102"/>
      <c r="AE474" s="101">
        <v>6786.4166666666697</v>
      </c>
      <c r="AF474" s="101">
        <v>6786.4166666666697</v>
      </c>
      <c r="AG474" s="101">
        <v>6786.4166666666697</v>
      </c>
      <c r="AH474" s="101">
        <v>6786.4166666666697</v>
      </c>
      <c r="AI474" s="101">
        <v>6786.4166666666697</v>
      </c>
      <c r="AJ474" s="101">
        <v>6786.4166666666697</v>
      </c>
      <c r="AK474" s="101">
        <v>6786.4166666666697</v>
      </c>
      <c r="AL474" s="101">
        <v>6786.4166666666697</v>
      </c>
      <c r="AM474" s="101">
        <v>6786.4166666666697</v>
      </c>
      <c r="AN474" s="101">
        <v>6786.4166666666697</v>
      </c>
      <c r="AO474" s="101">
        <v>6786.4166666666697</v>
      </c>
      <c r="AP474" s="101">
        <v>6786.4166666666697</v>
      </c>
      <c r="AQ474" s="101">
        <v>81437</v>
      </c>
      <c r="AR474" s="102"/>
      <c r="AS474" s="101">
        <v>6705.6666666666697</v>
      </c>
      <c r="AT474" s="101">
        <v>6705.6666666666697</v>
      </c>
      <c r="AU474" s="101">
        <v>6705.6666666666697</v>
      </c>
      <c r="AV474" s="101">
        <v>6705.6666666666697</v>
      </c>
      <c r="AW474" s="101">
        <v>6705.6666666666697</v>
      </c>
      <c r="AX474" s="101">
        <v>6705.6666666666697</v>
      </c>
      <c r="AY474" s="101">
        <v>6705.6666666666697</v>
      </c>
      <c r="AZ474" s="101">
        <v>6705.6666666666697</v>
      </c>
      <c r="BA474" s="101">
        <v>6705.6666666666697</v>
      </c>
      <c r="BB474" s="101">
        <v>6705.6666666666697</v>
      </c>
      <c r="BC474" s="101">
        <v>6705.6666666666697</v>
      </c>
      <c r="BD474" s="101">
        <v>6705.6666666666697</v>
      </c>
      <c r="BE474" s="101">
        <v>80468</v>
      </c>
      <c r="BF474" s="102"/>
      <c r="BG474" s="101">
        <v>6705.6666666666697</v>
      </c>
      <c r="BH474" s="101">
        <v>6705.6666666666697</v>
      </c>
      <c r="BI474" s="101">
        <v>6705.6666666666697</v>
      </c>
      <c r="BJ474" s="101">
        <v>6705.6666666666697</v>
      </c>
      <c r="BK474" s="101">
        <v>6705.6666666666697</v>
      </c>
      <c r="BL474" s="101">
        <v>6705.6666666666697</v>
      </c>
      <c r="BM474" s="101">
        <v>6705.6666666666697</v>
      </c>
      <c r="BN474" s="101">
        <v>6705.6666666666697</v>
      </c>
      <c r="BO474" s="101">
        <v>6705.6666666666697</v>
      </c>
      <c r="BP474" s="101">
        <v>6705.6666666666697</v>
      </c>
      <c r="BQ474" s="101">
        <v>6705.6666666666697</v>
      </c>
      <c r="BR474" s="101">
        <v>6705.6666666666697</v>
      </c>
      <c r="BS474" s="101">
        <v>80468</v>
      </c>
      <c r="BT474" s="102"/>
      <c r="BU474" s="101">
        <v>6705.6666666666697</v>
      </c>
      <c r="BV474" s="101">
        <v>6705.6666666666697</v>
      </c>
      <c r="BW474" s="101">
        <v>6705.6666666666697</v>
      </c>
      <c r="BX474" s="101">
        <v>6705.6666666666697</v>
      </c>
      <c r="BY474" s="101">
        <v>6705.6666666666697</v>
      </c>
      <c r="BZ474" s="101">
        <v>6705.6666666666697</v>
      </c>
      <c r="CA474" s="101">
        <v>6705.6666666666697</v>
      </c>
      <c r="CB474" s="101">
        <v>6705.6666666666697</v>
      </c>
      <c r="CC474" s="101">
        <v>6705.6666666666697</v>
      </c>
      <c r="CD474" s="101">
        <v>6705.6666666666697</v>
      </c>
      <c r="CE474" s="101">
        <v>6705.6666666666697</v>
      </c>
      <c r="CF474" s="101">
        <v>6705.6666666666697</v>
      </c>
      <c r="CG474" s="101">
        <v>80468</v>
      </c>
      <c r="CH474" s="102"/>
    </row>
    <row r="475" spans="1:86" ht="12" hidden="1" customHeight="1" outlineLevel="1" x14ac:dyDescent="0.3">
      <c r="A475" s="103">
        <v>515</v>
      </c>
      <c r="B475" s="6" t="s">
        <v>567</v>
      </c>
      <c r="C475" s="101">
        <v>0</v>
      </c>
      <c r="D475" s="101">
        <v>0</v>
      </c>
      <c r="E475" s="101">
        <v>0</v>
      </c>
      <c r="F475" s="101">
        <v>0</v>
      </c>
      <c r="G475" s="101">
        <v>0</v>
      </c>
      <c r="H475" s="101">
        <v>0</v>
      </c>
      <c r="I475" s="101">
        <v>0</v>
      </c>
      <c r="J475" s="101">
        <v>0</v>
      </c>
      <c r="K475" s="101">
        <v>0</v>
      </c>
      <c r="L475" s="101">
        <v>0</v>
      </c>
      <c r="M475" s="101">
        <v>0</v>
      </c>
      <c r="N475" s="101">
        <v>0</v>
      </c>
      <c r="O475" s="101">
        <v>0</v>
      </c>
      <c r="P475" s="102"/>
      <c r="Q475" s="101">
        <v>0</v>
      </c>
      <c r="R475" s="101">
        <v>0</v>
      </c>
      <c r="S475" s="101">
        <v>0</v>
      </c>
      <c r="T475" s="101">
        <v>0</v>
      </c>
      <c r="U475" s="101">
        <v>0</v>
      </c>
      <c r="V475" s="101">
        <v>0</v>
      </c>
      <c r="W475" s="101">
        <v>0</v>
      </c>
      <c r="X475" s="101">
        <v>0</v>
      </c>
      <c r="Y475" s="101">
        <v>0</v>
      </c>
      <c r="Z475" s="101">
        <v>0</v>
      </c>
      <c r="AA475" s="101">
        <v>0</v>
      </c>
      <c r="AB475" s="101">
        <v>0</v>
      </c>
      <c r="AC475" s="101">
        <v>0</v>
      </c>
      <c r="AD475" s="102"/>
      <c r="AE475" s="101">
        <v>0</v>
      </c>
      <c r="AF475" s="101">
        <v>0</v>
      </c>
      <c r="AG475" s="101">
        <v>0</v>
      </c>
      <c r="AH475" s="101">
        <v>0</v>
      </c>
      <c r="AI475" s="101">
        <v>0</v>
      </c>
      <c r="AJ475" s="101">
        <v>0</v>
      </c>
      <c r="AK475" s="101">
        <v>0</v>
      </c>
      <c r="AL475" s="101">
        <v>0</v>
      </c>
      <c r="AM475" s="101">
        <v>0</v>
      </c>
      <c r="AN475" s="101">
        <v>0</v>
      </c>
      <c r="AO475" s="101">
        <v>0</v>
      </c>
      <c r="AP475" s="101">
        <v>0</v>
      </c>
      <c r="AQ475" s="101">
        <v>0</v>
      </c>
      <c r="AR475" s="102"/>
      <c r="AS475" s="101">
        <v>0</v>
      </c>
      <c r="AT475" s="101">
        <v>0</v>
      </c>
      <c r="AU475" s="101">
        <v>0</v>
      </c>
      <c r="AV475" s="101">
        <v>0</v>
      </c>
      <c r="AW475" s="101">
        <v>0</v>
      </c>
      <c r="AX475" s="101">
        <v>0</v>
      </c>
      <c r="AY475" s="101">
        <v>0</v>
      </c>
      <c r="AZ475" s="101">
        <v>0</v>
      </c>
      <c r="BA475" s="101">
        <v>0</v>
      </c>
      <c r="BB475" s="101">
        <v>0</v>
      </c>
      <c r="BC475" s="101">
        <v>0</v>
      </c>
      <c r="BD475" s="101">
        <v>0</v>
      </c>
      <c r="BE475" s="101">
        <v>0</v>
      </c>
      <c r="BF475" s="102"/>
      <c r="BG475" s="101">
        <v>0</v>
      </c>
      <c r="BH475" s="101">
        <v>0</v>
      </c>
      <c r="BI475" s="101">
        <v>0</v>
      </c>
      <c r="BJ475" s="101">
        <v>0</v>
      </c>
      <c r="BK475" s="101">
        <v>0</v>
      </c>
      <c r="BL475" s="101">
        <v>0</v>
      </c>
      <c r="BM475" s="101">
        <v>0</v>
      </c>
      <c r="BN475" s="101">
        <v>0</v>
      </c>
      <c r="BO475" s="101">
        <v>0</v>
      </c>
      <c r="BP475" s="101">
        <v>0</v>
      </c>
      <c r="BQ475" s="101">
        <v>0</v>
      </c>
      <c r="BR475" s="101">
        <v>0</v>
      </c>
      <c r="BS475" s="101">
        <v>0</v>
      </c>
      <c r="BT475" s="102"/>
      <c r="BU475" s="101">
        <v>0</v>
      </c>
      <c r="BV475" s="101">
        <v>0</v>
      </c>
      <c r="BW475" s="101">
        <v>0</v>
      </c>
      <c r="BX475" s="101">
        <v>0</v>
      </c>
      <c r="BY475" s="101">
        <v>0</v>
      </c>
      <c r="BZ475" s="101">
        <v>0</v>
      </c>
      <c r="CA475" s="101">
        <v>0</v>
      </c>
      <c r="CB475" s="101">
        <v>0</v>
      </c>
      <c r="CC475" s="101">
        <v>0</v>
      </c>
      <c r="CD475" s="101">
        <v>0</v>
      </c>
      <c r="CE475" s="101">
        <v>0</v>
      </c>
      <c r="CF475" s="101">
        <v>0</v>
      </c>
      <c r="CG475" s="101">
        <v>0</v>
      </c>
      <c r="CH475" s="102"/>
    </row>
    <row r="476" spans="1:86" ht="12" hidden="1" customHeight="1" outlineLevel="1" x14ac:dyDescent="0.3">
      <c r="A476" s="103">
        <v>516</v>
      </c>
      <c r="B476" s="6" t="s">
        <v>568</v>
      </c>
      <c r="C476" s="101">
        <v>0</v>
      </c>
      <c r="D476" s="101">
        <v>0</v>
      </c>
      <c r="E476" s="101">
        <v>0</v>
      </c>
      <c r="F476" s="101">
        <v>0</v>
      </c>
      <c r="G476" s="101">
        <v>0</v>
      </c>
      <c r="H476" s="101">
        <v>0</v>
      </c>
      <c r="I476" s="101">
        <v>0</v>
      </c>
      <c r="J476" s="101">
        <v>0</v>
      </c>
      <c r="K476" s="101">
        <v>0</v>
      </c>
      <c r="L476" s="101">
        <v>0</v>
      </c>
      <c r="M476" s="101">
        <v>0</v>
      </c>
      <c r="N476" s="101">
        <v>0</v>
      </c>
      <c r="O476" s="101">
        <v>0</v>
      </c>
      <c r="P476" s="102"/>
      <c r="Q476" s="101">
        <v>0</v>
      </c>
      <c r="R476" s="101">
        <v>0</v>
      </c>
      <c r="S476" s="101">
        <v>0</v>
      </c>
      <c r="T476" s="101">
        <v>0</v>
      </c>
      <c r="U476" s="101">
        <v>0</v>
      </c>
      <c r="V476" s="101">
        <v>0</v>
      </c>
      <c r="W476" s="101">
        <v>0</v>
      </c>
      <c r="X476" s="101">
        <v>0</v>
      </c>
      <c r="Y476" s="101">
        <v>0</v>
      </c>
      <c r="Z476" s="101">
        <v>0</v>
      </c>
      <c r="AA476" s="101">
        <v>0</v>
      </c>
      <c r="AB476" s="101">
        <v>0</v>
      </c>
      <c r="AC476" s="101">
        <v>0</v>
      </c>
      <c r="AD476" s="102"/>
      <c r="AE476" s="101">
        <v>0</v>
      </c>
      <c r="AF476" s="101">
        <v>0</v>
      </c>
      <c r="AG476" s="101">
        <v>0</v>
      </c>
      <c r="AH476" s="101">
        <v>0</v>
      </c>
      <c r="AI476" s="101">
        <v>0</v>
      </c>
      <c r="AJ476" s="101">
        <v>0</v>
      </c>
      <c r="AK476" s="101">
        <v>0</v>
      </c>
      <c r="AL476" s="101">
        <v>0</v>
      </c>
      <c r="AM476" s="101">
        <v>0</v>
      </c>
      <c r="AN476" s="101">
        <v>0</v>
      </c>
      <c r="AO476" s="101">
        <v>0</v>
      </c>
      <c r="AP476" s="101">
        <v>0</v>
      </c>
      <c r="AQ476" s="101">
        <v>0</v>
      </c>
      <c r="AR476" s="102"/>
      <c r="AS476" s="101">
        <v>0</v>
      </c>
      <c r="AT476" s="101">
        <v>0</v>
      </c>
      <c r="AU476" s="101">
        <v>0</v>
      </c>
      <c r="AV476" s="101">
        <v>0</v>
      </c>
      <c r="AW476" s="101">
        <v>0</v>
      </c>
      <c r="AX476" s="101">
        <v>0</v>
      </c>
      <c r="AY476" s="101">
        <v>0</v>
      </c>
      <c r="AZ476" s="101">
        <v>0</v>
      </c>
      <c r="BA476" s="101">
        <v>0</v>
      </c>
      <c r="BB476" s="101">
        <v>0</v>
      </c>
      <c r="BC476" s="101">
        <v>0</v>
      </c>
      <c r="BD476" s="101">
        <v>0</v>
      </c>
      <c r="BE476" s="101">
        <v>0</v>
      </c>
      <c r="BF476" s="102"/>
      <c r="BG476" s="101">
        <v>0</v>
      </c>
      <c r="BH476" s="101">
        <v>0</v>
      </c>
      <c r="BI476" s="101">
        <v>0</v>
      </c>
      <c r="BJ476" s="101">
        <v>0</v>
      </c>
      <c r="BK476" s="101">
        <v>0</v>
      </c>
      <c r="BL476" s="101">
        <v>0</v>
      </c>
      <c r="BM476" s="101">
        <v>0</v>
      </c>
      <c r="BN476" s="101">
        <v>0</v>
      </c>
      <c r="BO476" s="101">
        <v>0</v>
      </c>
      <c r="BP476" s="101">
        <v>0</v>
      </c>
      <c r="BQ476" s="101">
        <v>0</v>
      </c>
      <c r="BR476" s="101">
        <v>0</v>
      </c>
      <c r="BS476" s="101">
        <v>0</v>
      </c>
      <c r="BT476" s="102"/>
      <c r="BU476" s="101">
        <v>0</v>
      </c>
      <c r="BV476" s="101">
        <v>0</v>
      </c>
      <c r="BW476" s="101">
        <v>0</v>
      </c>
      <c r="BX476" s="101">
        <v>0</v>
      </c>
      <c r="BY476" s="101">
        <v>0</v>
      </c>
      <c r="BZ476" s="101">
        <v>0</v>
      </c>
      <c r="CA476" s="101">
        <v>0</v>
      </c>
      <c r="CB476" s="101">
        <v>0</v>
      </c>
      <c r="CC476" s="101">
        <v>0</v>
      </c>
      <c r="CD476" s="101">
        <v>0</v>
      </c>
      <c r="CE476" s="101">
        <v>0</v>
      </c>
      <c r="CF476" s="101">
        <v>0</v>
      </c>
      <c r="CG476" s="101">
        <v>0</v>
      </c>
      <c r="CH476" s="102"/>
    </row>
    <row r="477" spans="1:86" ht="12" hidden="1" customHeight="1" outlineLevel="1" x14ac:dyDescent="0.3">
      <c r="A477" s="103">
        <v>520</v>
      </c>
      <c r="B477" s="6" t="s">
        <v>569</v>
      </c>
      <c r="C477" s="101">
        <v>0</v>
      </c>
      <c r="D477" s="101">
        <v>0</v>
      </c>
      <c r="E477" s="101">
        <v>0</v>
      </c>
      <c r="F477" s="101">
        <v>0</v>
      </c>
      <c r="G477" s="101">
        <v>0</v>
      </c>
      <c r="H477" s="101">
        <v>0</v>
      </c>
      <c r="I477" s="101">
        <v>0</v>
      </c>
      <c r="J477" s="101">
        <v>0</v>
      </c>
      <c r="K477" s="101">
        <v>0</v>
      </c>
      <c r="L477" s="101">
        <v>0</v>
      </c>
      <c r="M477" s="101">
        <v>0</v>
      </c>
      <c r="N477" s="101">
        <v>0</v>
      </c>
      <c r="O477" s="101">
        <v>0</v>
      </c>
      <c r="P477" s="102"/>
      <c r="Q477" s="101">
        <v>0</v>
      </c>
      <c r="R477" s="101">
        <v>0</v>
      </c>
      <c r="S477" s="101">
        <v>0</v>
      </c>
      <c r="T477" s="101">
        <v>0</v>
      </c>
      <c r="U477" s="101">
        <v>0</v>
      </c>
      <c r="V477" s="101">
        <v>0</v>
      </c>
      <c r="W477" s="101">
        <v>0</v>
      </c>
      <c r="X477" s="101">
        <v>0</v>
      </c>
      <c r="Y477" s="101">
        <v>0</v>
      </c>
      <c r="Z477" s="101">
        <v>0</v>
      </c>
      <c r="AA477" s="101">
        <v>0</v>
      </c>
      <c r="AB477" s="101">
        <v>0</v>
      </c>
      <c r="AC477" s="101">
        <v>0</v>
      </c>
      <c r="AD477" s="102"/>
      <c r="AE477" s="101">
        <v>0</v>
      </c>
      <c r="AF477" s="101">
        <v>0</v>
      </c>
      <c r="AG477" s="101">
        <v>0</v>
      </c>
      <c r="AH477" s="101">
        <v>0</v>
      </c>
      <c r="AI477" s="101">
        <v>0</v>
      </c>
      <c r="AJ477" s="101">
        <v>0</v>
      </c>
      <c r="AK477" s="101">
        <v>0</v>
      </c>
      <c r="AL477" s="101">
        <v>0</v>
      </c>
      <c r="AM477" s="101">
        <v>0</v>
      </c>
      <c r="AN477" s="101">
        <v>0</v>
      </c>
      <c r="AO477" s="101">
        <v>0</v>
      </c>
      <c r="AP477" s="101">
        <v>0</v>
      </c>
      <c r="AQ477" s="101">
        <v>0</v>
      </c>
      <c r="AR477" s="102"/>
      <c r="AS477" s="101">
        <v>0</v>
      </c>
      <c r="AT477" s="101">
        <v>0</v>
      </c>
      <c r="AU477" s="101">
        <v>0</v>
      </c>
      <c r="AV477" s="101">
        <v>0</v>
      </c>
      <c r="AW477" s="101">
        <v>0</v>
      </c>
      <c r="AX477" s="101">
        <v>0</v>
      </c>
      <c r="AY477" s="101">
        <v>0</v>
      </c>
      <c r="AZ477" s="101">
        <v>0</v>
      </c>
      <c r="BA477" s="101">
        <v>0</v>
      </c>
      <c r="BB477" s="101">
        <v>0</v>
      </c>
      <c r="BC477" s="101">
        <v>0</v>
      </c>
      <c r="BD477" s="101">
        <v>0</v>
      </c>
      <c r="BE477" s="101">
        <v>0</v>
      </c>
      <c r="BF477" s="102"/>
      <c r="BG477" s="101">
        <v>0</v>
      </c>
      <c r="BH477" s="101">
        <v>0</v>
      </c>
      <c r="BI477" s="101">
        <v>0</v>
      </c>
      <c r="BJ477" s="101">
        <v>0</v>
      </c>
      <c r="BK477" s="101">
        <v>0</v>
      </c>
      <c r="BL477" s="101">
        <v>0</v>
      </c>
      <c r="BM477" s="101">
        <v>0</v>
      </c>
      <c r="BN477" s="101">
        <v>0</v>
      </c>
      <c r="BO477" s="101">
        <v>0</v>
      </c>
      <c r="BP477" s="101">
        <v>0</v>
      </c>
      <c r="BQ477" s="101">
        <v>0</v>
      </c>
      <c r="BR477" s="101">
        <v>0</v>
      </c>
      <c r="BS477" s="101">
        <v>0</v>
      </c>
      <c r="BT477" s="102"/>
      <c r="BU477" s="101">
        <v>0</v>
      </c>
      <c r="BV477" s="101">
        <v>0</v>
      </c>
      <c r="BW477" s="101">
        <v>0</v>
      </c>
      <c r="BX477" s="101">
        <v>0</v>
      </c>
      <c r="BY477" s="101">
        <v>0</v>
      </c>
      <c r="BZ477" s="101">
        <v>0</v>
      </c>
      <c r="CA477" s="101">
        <v>0</v>
      </c>
      <c r="CB477" s="101">
        <v>0</v>
      </c>
      <c r="CC477" s="101">
        <v>0</v>
      </c>
      <c r="CD477" s="101">
        <v>0</v>
      </c>
      <c r="CE477" s="101">
        <v>0</v>
      </c>
      <c r="CF477" s="101">
        <v>0</v>
      </c>
      <c r="CG477" s="101">
        <v>0</v>
      </c>
      <c r="CH477" s="102"/>
    </row>
    <row r="478" spans="1:86" ht="12" hidden="1" customHeight="1" outlineLevel="1" x14ac:dyDescent="0.3">
      <c r="A478" s="103">
        <v>524</v>
      </c>
      <c r="B478" s="6" t="s">
        <v>570</v>
      </c>
      <c r="C478" s="101">
        <v>0</v>
      </c>
      <c r="D478" s="101">
        <v>0</v>
      </c>
      <c r="E478" s="101">
        <v>0</v>
      </c>
      <c r="F478" s="101">
        <v>0</v>
      </c>
      <c r="G478" s="101">
        <v>0</v>
      </c>
      <c r="H478" s="101">
        <v>0</v>
      </c>
      <c r="I478" s="101">
        <v>0</v>
      </c>
      <c r="J478" s="101">
        <v>0</v>
      </c>
      <c r="K478" s="101">
        <v>0</v>
      </c>
      <c r="L478" s="101">
        <v>0</v>
      </c>
      <c r="M478" s="101">
        <v>0</v>
      </c>
      <c r="N478" s="101">
        <v>0</v>
      </c>
      <c r="O478" s="101">
        <v>0</v>
      </c>
      <c r="P478" s="102"/>
      <c r="Q478" s="101">
        <v>0</v>
      </c>
      <c r="R478" s="101">
        <v>0</v>
      </c>
      <c r="S478" s="101">
        <v>0</v>
      </c>
      <c r="T478" s="101">
        <v>0</v>
      </c>
      <c r="U478" s="101">
        <v>0</v>
      </c>
      <c r="V478" s="101">
        <v>0</v>
      </c>
      <c r="W478" s="101">
        <v>0</v>
      </c>
      <c r="X478" s="101">
        <v>0</v>
      </c>
      <c r="Y478" s="101">
        <v>0</v>
      </c>
      <c r="Z478" s="101">
        <v>0</v>
      </c>
      <c r="AA478" s="101">
        <v>0</v>
      </c>
      <c r="AB478" s="101">
        <v>0</v>
      </c>
      <c r="AC478" s="101">
        <v>0</v>
      </c>
      <c r="AD478" s="102"/>
      <c r="AE478" s="101">
        <v>0</v>
      </c>
      <c r="AF478" s="101">
        <v>0</v>
      </c>
      <c r="AG478" s="101">
        <v>0</v>
      </c>
      <c r="AH478" s="101">
        <v>0</v>
      </c>
      <c r="AI478" s="101">
        <v>0</v>
      </c>
      <c r="AJ478" s="101">
        <v>0</v>
      </c>
      <c r="AK478" s="101">
        <v>0</v>
      </c>
      <c r="AL478" s="101">
        <v>0</v>
      </c>
      <c r="AM478" s="101">
        <v>0</v>
      </c>
      <c r="AN478" s="101">
        <v>0</v>
      </c>
      <c r="AO478" s="101">
        <v>0</v>
      </c>
      <c r="AP478" s="101">
        <v>0</v>
      </c>
      <c r="AQ478" s="101">
        <v>0</v>
      </c>
      <c r="AR478" s="102"/>
      <c r="AS478" s="101">
        <v>0</v>
      </c>
      <c r="AT478" s="101">
        <v>0</v>
      </c>
      <c r="AU478" s="101">
        <v>0</v>
      </c>
      <c r="AV478" s="101">
        <v>0</v>
      </c>
      <c r="AW478" s="101">
        <v>0</v>
      </c>
      <c r="AX478" s="101">
        <v>0</v>
      </c>
      <c r="AY478" s="101">
        <v>0</v>
      </c>
      <c r="AZ478" s="101">
        <v>0</v>
      </c>
      <c r="BA478" s="101">
        <v>0</v>
      </c>
      <c r="BB478" s="101">
        <v>0</v>
      </c>
      <c r="BC478" s="101">
        <v>0</v>
      </c>
      <c r="BD478" s="101">
        <v>0</v>
      </c>
      <c r="BE478" s="101">
        <v>0</v>
      </c>
      <c r="BF478" s="102"/>
      <c r="BG478" s="101">
        <v>0</v>
      </c>
      <c r="BH478" s="101">
        <v>0</v>
      </c>
      <c r="BI478" s="101">
        <v>0</v>
      </c>
      <c r="BJ478" s="101">
        <v>0</v>
      </c>
      <c r="BK478" s="101">
        <v>0</v>
      </c>
      <c r="BL478" s="101">
        <v>0</v>
      </c>
      <c r="BM478" s="101">
        <v>0</v>
      </c>
      <c r="BN478" s="101">
        <v>0</v>
      </c>
      <c r="BO478" s="101">
        <v>0</v>
      </c>
      <c r="BP478" s="101">
        <v>0</v>
      </c>
      <c r="BQ478" s="101">
        <v>0</v>
      </c>
      <c r="BR478" s="101">
        <v>0</v>
      </c>
      <c r="BS478" s="101">
        <v>0</v>
      </c>
      <c r="BT478" s="102"/>
      <c r="BU478" s="101">
        <v>0</v>
      </c>
      <c r="BV478" s="101">
        <v>0</v>
      </c>
      <c r="BW478" s="101">
        <v>0</v>
      </c>
      <c r="BX478" s="101">
        <v>0</v>
      </c>
      <c r="BY478" s="101">
        <v>0</v>
      </c>
      <c r="BZ478" s="101">
        <v>0</v>
      </c>
      <c r="CA478" s="101">
        <v>0</v>
      </c>
      <c r="CB478" s="101">
        <v>0</v>
      </c>
      <c r="CC478" s="101">
        <v>0</v>
      </c>
      <c r="CD478" s="101">
        <v>0</v>
      </c>
      <c r="CE478" s="101">
        <v>0</v>
      </c>
      <c r="CF478" s="101">
        <v>0</v>
      </c>
      <c r="CG478" s="101">
        <v>0</v>
      </c>
      <c r="CH478" s="102"/>
    </row>
    <row r="479" spans="1:86" ht="12" hidden="1" customHeight="1" outlineLevel="1" x14ac:dyDescent="0.3">
      <c r="A479" s="103">
        <v>524.1</v>
      </c>
      <c r="B479" s="6" t="s">
        <v>571</v>
      </c>
      <c r="C479" s="101">
        <v>0</v>
      </c>
      <c r="D479" s="101">
        <v>0</v>
      </c>
      <c r="E479" s="101">
        <v>0</v>
      </c>
      <c r="F479" s="101">
        <v>0</v>
      </c>
      <c r="G479" s="101">
        <v>0</v>
      </c>
      <c r="H479" s="101">
        <v>0</v>
      </c>
      <c r="I479" s="101">
        <v>0</v>
      </c>
      <c r="J479" s="101">
        <v>0</v>
      </c>
      <c r="K479" s="101">
        <v>0</v>
      </c>
      <c r="L479" s="101">
        <v>0</v>
      </c>
      <c r="M479" s="101">
        <v>0</v>
      </c>
      <c r="N479" s="101">
        <v>0</v>
      </c>
      <c r="O479" s="101">
        <v>0</v>
      </c>
      <c r="P479" s="102"/>
      <c r="Q479" s="101">
        <v>0</v>
      </c>
      <c r="R479" s="101">
        <v>0</v>
      </c>
      <c r="S479" s="101">
        <v>0</v>
      </c>
      <c r="T479" s="101">
        <v>0</v>
      </c>
      <c r="U479" s="101">
        <v>0</v>
      </c>
      <c r="V479" s="101">
        <v>0</v>
      </c>
      <c r="W479" s="101">
        <v>0</v>
      </c>
      <c r="X479" s="101">
        <v>0</v>
      </c>
      <c r="Y479" s="101">
        <v>0</v>
      </c>
      <c r="Z479" s="101">
        <v>0</v>
      </c>
      <c r="AA479" s="101">
        <v>0</v>
      </c>
      <c r="AB479" s="101">
        <v>0</v>
      </c>
      <c r="AC479" s="101">
        <v>0</v>
      </c>
      <c r="AD479" s="102"/>
      <c r="AE479" s="101">
        <v>0</v>
      </c>
      <c r="AF479" s="101">
        <v>0</v>
      </c>
      <c r="AG479" s="101">
        <v>0</v>
      </c>
      <c r="AH479" s="101">
        <v>0</v>
      </c>
      <c r="AI479" s="101">
        <v>0</v>
      </c>
      <c r="AJ479" s="101">
        <v>0</v>
      </c>
      <c r="AK479" s="101">
        <v>0</v>
      </c>
      <c r="AL479" s="101">
        <v>0</v>
      </c>
      <c r="AM479" s="101">
        <v>0</v>
      </c>
      <c r="AN479" s="101">
        <v>0</v>
      </c>
      <c r="AO479" s="101">
        <v>0</v>
      </c>
      <c r="AP479" s="101">
        <v>0</v>
      </c>
      <c r="AQ479" s="101">
        <v>0</v>
      </c>
      <c r="AR479" s="102"/>
      <c r="AS479" s="101">
        <v>0</v>
      </c>
      <c r="AT479" s="101">
        <v>0</v>
      </c>
      <c r="AU479" s="101">
        <v>0</v>
      </c>
      <c r="AV479" s="101">
        <v>0</v>
      </c>
      <c r="AW479" s="101">
        <v>0</v>
      </c>
      <c r="AX479" s="101">
        <v>0</v>
      </c>
      <c r="AY479" s="101">
        <v>0</v>
      </c>
      <c r="AZ479" s="101">
        <v>0</v>
      </c>
      <c r="BA479" s="101">
        <v>0</v>
      </c>
      <c r="BB479" s="101">
        <v>0</v>
      </c>
      <c r="BC479" s="101">
        <v>0</v>
      </c>
      <c r="BD479" s="101">
        <v>0</v>
      </c>
      <c r="BE479" s="101">
        <v>0</v>
      </c>
      <c r="BF479" s="102"/>
      <c r="BG479" s="101">
        <v>0</v>
      </c>
      <c r="BH479" s="101">
        <v>0</v>
      </c>
      <c r="BI479" s="101">
        <v>0</v>
      </c>
      <c r="BJ479" s="101">
        <v>0</v>
      </c>
      <c r="BK479" s="101">
        <v>0</v>
      </c>
      <c r="BL479" s="101">
        <v>0</v>
      </c>
      <c r="BM479" s="101">
        <v>0</v>
      </c>
      <c r="BN479" s="101">
        <v>0</v>
      </c>
      <c r="BO479" s="101">
        <v>0</v>
      </c>
      <c r="BP479" s="101">
        <v>0</v>
      </c>
      <c r="BQ479" s="101">
        <v>0</v>
      </c>
      <c r="BR479" s="101">
        <v>0</v>
      </c>
      <c r="BS479" s="101">
        <v>0</v>
      </c>
      <c r="BT479" s="102"/>
      <c r="BU479" s="101">
        <v>0</v>
      </c>
      <c r="BV479" s="101">
        <v>0</v>
      </c>
      <c r="BW479" s="101">
        <v>0</v>
      </c>
      <c r="BX479" s="101">
        <v>0</v>
      </c>
      <c r="BY479" s="101">
        <v>0</v>
      </c>
      <c r="BZ479" s="101">
        <v>0</v>
      </c>
      <c r="CA479" s="101">
        <v>0</v>
      </c>
      <c r="CB479" s="101">
        <v>0</v>
      </c>
      <c r="CC479" s="101">
        <v>0</v>
      </c>
      <c r="CD479" s="101">
        <v>0</v>
      </c>
      <c r="CE479" s="101">
        <v>0</v>
      </c>
      <c r="CF479" s="101">
        <v>0</v>
      </c>
      <c r="CG479" s="101">
        <v>0</v>
      </c>
      <c r="CH479" s="102"/>
    </row>
    <row r="480" spans="1:86" ht="12" hidden="1" customHeight="1" outlineLevel="1" x14ac:dyDescent="0.3">
      <c r="A480" s="103">
        <v>530</v>
      </c>
      <c r="B480" s="6" t="s">
        <v>572</v>
      </c>
      <c r="C480" s="101">
        <v>0</v>
      </c>
      <c r="D480" s="101">
        <v>0</v>
      </c>
      <c r="E480" s="101">
        <v>0</v>
      </c>
      <c r="F480" s="101">
        <v>0</v>
      </c>
      <c r="G480" s="101">
        <v>0</v>
      </c>
      <c r="H480" s="101">
        <v>0</v>
      </c>
      <c r="I480" s="101">
        <v>0</v>
      </c>
      <c r="J480" s="101">
        <v>0</v>
      </c>
      <c r="K480" s="101">
        <v>0</v>
      </c>
      <c r="L480" s="101">
        <v>0</v>
      </c>
      <c r="M480" s="101">
        <v>0</v>
      </c>
      <c r="N480" s="101">
        <v>0</v>
      </c>
      <c r="O480" s="101">
        <v>0</v>
      </c>
      <c r="P480" s="102"/>
      <c r="Q480" s="101">
        <v>0</v>
      </c>
      <c r="R480" s="101">
        <v>0</v>
      </c>
      <c r="S480" s="101">
        <v>0</v>
      </c>
      <c r="T480" s="101">
        <v>0</v>
      </c>
      <c r="U480" s="101">
        <v>0</v>
      </c>
      <c r="V480" s="101">
        <v>0</v>
      </c>
      <c r="W480" s="101">
        <v>0</v>
      </c>
      <c r="X480" s="101">
        <v>0</v>
      </c>
      <c r="Y480" s="101">
        <v>0</v>
      </c>
      <c r="Z480" s="101">
        <v>0</v>
      </c>
      <c r="AA480" s="101">
        <v>0</v>
      </c>
      <c r="AB480" s="101">
        <v>0</v>
      </c>
      <c r="AC480" s="101">
        <v>0</v>
      </c>
      <c r="AD480" s="102"/>
      <c r="AE480" s="101">
        <v>0</v>
      </c>
      <c r="AF480" s="101">
        <v>0</v>
      </c>
      <c r="AG480" s="101">
        <v>0</v>
      </c>
      <c r="AH480" s="101">
        <v>0</v>
      </c>
      <c r="AI480" s="101">
        <v>0</v>
      </c>
      <c r="AJ480" s="101">
        <v>0</v>
      </c>
      <c r="AK480" s="101">
        <v>0</v>
      </c>
      <c r="AL480" s="101">
        <v>0</v>
      </c>
      <c r="AM480" s="101">
        <v>0</v>
      </c>
      <c r="AN480" s="101">
        <v>0</v>
      </c>
      <c r="AO480" s="101">
        <v>0</v>
      </c>
      <c r="AP480" s="101">
        <v>0</v>
      </c>
      <c r="AQ480" s="101">
        <v>0</v>
      </c>
      <c r="AR480" s="102"/>
      <c r="AS480" s="101">
        <v>0</v>
      </c>
      <c r="AT480" s="101">
        <v>0</v>
      </c>
      <c r="AU480" s="101">
        <v>0</v>
      </c>
      <c r="AV480" s="101">
        <v>0</v>
      </c>
      <c r="AW480" s="101">
        <v>0</v>
      </c>
      <c r="AX480" s="101">
        <v>0</v>
      </c>
      <c r="AY480" s="101">
        <v>0</v>
      </c>
      <c r="AZ480" s="101">
        <v>0</v>
      </c>
      <c r="BA480" s="101">
        <v>0</v>
      </c>
      <c r="BB480" s="101">
        <v>0</v>
      </c>
      <c r="BC480" s="101">
        <v>0</v>
      </c>
      <c r="BD480" s="101">
        <v>0</v>
      </c>
      <c r="BE480" s="101">
        <v>0</v>
      </c>
      <c r="BF480" s="102"/>
      <c r="BG480" s="101">
        <v>0</v>
      </c>
      <c r="BH480" s="101">
        <v>0</v>
      </c>
      <c r="BI480" s="101">
        <v>0</v>
      </c>
      <c r="BJ480" s="101">
        <v>0</v>
      </c>
      <c r="BK480" s="101">
        <v>0</v>
      </c>
      <c r="BL480" s="101">
        <v>0</v>
      </c>
      <c r="BM480" s="101">
        <v>0</v>
      </c>
      <c r="BN480" s="101">
        <v>0</v>
      </c>
      <c r="BO480" s="101">
        <v>0</v>
      </c>
      <c r="BP480" s="101">
        <v>0</v>
      </c>
      <c r="BQ480" s="101">
        <v>0</v>
      </c>
      <c r="BR480" s="101">
        <v>0</v>
      </c>
      <c r="BS480" s="101">
        <v>0</v>
      </c>
      <c r="BT480" s="102"/>
      <c r="BU480" s="101">
        <v>0</v>
      </c>
      <c r="BV480" s="101">
        <v>0</v>
      </c>
      <c r="BW480" s="101">
        <v>0</v>
      </c>
      <c r="BX480" s="101">
        <v>0</v>
      </c>
      <c r="BY480" s="101">
        <v>0</v>
      </c>
      <c r="BZ480" s="101">
        <v>0</v>
      </c>
      <c r="CA480" s="101">
        <v>0</v>
      </c>
      <c r="CB480" s="101">
        <v>0</v>
      </c>
      <c r="CC480" s="101">
        <v>0</v>
      </c>
      <c r="CD480" s="101">
        <v>0</v>
      </c>
      <c r="CE480" s="101">
        <v>0</v>
      </c>
      <c r="CF480" s="101">
        <v>0</v>
      </c>
      <c r="CG480" s="101">
        <v>0</v>
      </c>
      <c r="CH480" s="102"/>
    </row>
    <row r="481" spans="1:86" ht="12" hidden="1" customHeight="1" outlineLevel="1" x14ac:dyDescent="0.3">
      <c r="A481" s="103">
        <v>533</v>
      </c>
      <c r="B481" s="6" t="s">
        <v>573</v>
      </c>
      <c r="C481" s="101">
        <v>0</v>
      </c>
      <c r="D481" s="101">
        <v>0</v>
      </c>
      <c r="E481" s="101">
        <v>0</v>
      </c>
      <c r="F481" s="101">
        <v>0</v>
      </c>
      <c r="G481" s="101">
        <v>0</v>
      </c>
      <c r="H481" s="101">
        <v>0</v>
      </c>
      <c r="I481" s="101">
        <v>0</v>
      </c>
      <c r="J481" s="101">
        <v>0</v>
      </c>
      <c r="K481" s="101">
        <v>0</v>
      </c>
      <c r="L481" s="101">
        <v>0</v>
      </c>
      <c r="M481" s="101">
        <v>0</v>
      </c>
      <c r="N481" s="101">
        <v>0</v>
      </c>
      <c r="O481" s="101">
        <v>0</v>
      </c>
      <c r="P481" s="102"/>
      <c r="Q481" s="101">
        <v>0</v>
      </c>
      <c r="R481" s="101">
        <v>0</v>
      </c>
      <c r="S481" s="101">
        <v>0</v>
      </c>
      <c r="T481" s="101">
        <v>0</v>
      </c>
      <c r="U481" s="101">
        <v>0</v>
      </c>
      <c r="V481" s="101">
        <v>0</v>
      </c>
      <c r="W481" s="101">
        <v>0</v>
      </c>
      <c r="X481" s="101">
        <v>0</v>
      </c>
      <c r="Y481" s="101">
        <v>0</v>
      </c>
      <c r="Z481" s="101">
        <v>0</v>
      </c>
      <c r="AA481" s="101">
        <v>0</v>
      </c>
      <c r="AB481" s="101">
        <v>0</v>
      </c>
      <c r="AC481" s="101">
        <v>0</v>
      </c>
      <c r="AD481" s="102"/>
      <c r="AE481" s="101">
        <v>0</v>
      </c>
      <c r="AF481" s="101">
        <v>0</v>
      </c>
      <c r="AG481" s="101">
        <v>0</v>
      </c>
      <c r="AH481" s="101">
        <v>0</v>
      </c>
      <c r="AI481" s="101">
        <v>0</v>
      </c>
      <c r="AJ481" s="101">
        <v>0</v>
      </c>
      <c r="AK481" s="101">
        <v>0</v>
      </c>
      <c r="AL481" s="101">
        <v>0</v>
      </c>
      <c r="AM481" s="101">
        <v>0</v>
      </c>
      <c r="AN481" s="101">
        <v>0</v>
      </c>
      <c r="AO481" s="101">
        <v>0</v>
      </c>
      <c r="AP481" s="101">
        <v>0</v>
      </c>
      <c r="AQ481" s="101">
        <v>0</v>
      </c>
      <c r="AR481" s="102"/>
      <c r="AS481" s="101">
        <v>0</v>
      </c>
      <c r="AT481" s="101">
        <v>0</v>
      </c>
      <c r="AU481" s="101">
        <v>0</v>
      </c>
      <c r="AV481" s="101">
        <v>0</v>
      </c>
      <c r="AW481" s="101">
        <v>0</v>
      </c>
      <c r="AX481" s="101">
        <v>0</v>
      </c>
      <c r="AY481" s="101">
        <v>0</v>
      </c>
      <c r="AZ481" s="101">
        <v>0</v>
      </c>
      <c r="BA481" s="101">
        <v>0</v>
      </c>
      <c r="BB481" s="101">
        <v>0</v>
      </c>
      <c r="BC481" s="101">
        <v>0</v>
      </c>
      <c r="BD481" s="101">
        <v>0</v>
      </c>
      <c r="BE481" s="101">
        <v>0</v>
      </c>
      <c r="BF481" s="102"/>
      <c r="BG481" s="101">
        <v>0</v>
      </c>
      <c r="BH481" s="101">
        <v>0</v>
      </c>
      <c r="BI481" s="101">
        <v>0</v>
      </c>
      <c r="BJ481" s="101">
        <v>0</v>
      </c>
      <c r="BK481" s="101">
        <v>0</v>
      </c>
      <c r="BL481" s="101">
        <v>0</v>
      </c>
      <c r="BM481" s="101">
        <v>0</v>
      </c>
      <c r="BN481" s="101">
        <v>0</v>
      </c>
      <c r="BO481" s="101">
        <v>0</v>
      </c>
      <c r="BP481" s="101">
        <v>0</v>
      </c>
      <c r="BQ481" s="101">
        <v>0</v>
      </c>
      <c r="BR481" s="101">
        <v>0</v>
      </c>
      <c r="BS481" s="101">
        <v>0</v>
      </c>
      <c r="BT481" s="102"/>
      <c r="BU481" s="101">
        <v>0</v>
      </c>
      <c r="BV481" s="101">
        <v>0</v>
      </c>
      <c r="BW481" s="101">
        <v>0</v>
      </c>
      <c r="BX481" s="101">
        <v>0</v>
      </c>
      <c r="BY481" s="101">
        <v>0</v>
      </c>
      <c r="BZ481" s="101">
        <v>0</v>
      </c>
      <c r="CA481" s="101">
        <v>0</v>
      </c>
      <c r="CB481" s="101">
        <v>0</v>
      </c>
      <c r="CC481" s="101">
        <v>0</v>
      </c>
      <c r="CD481" s="101">
        <v>0</v>
      </c>
      <c r="CE481" s="101">
        <v>0</v>
      </c>
      <c r="CF481" s="101">
        <v>0</v>
      </c>
      <c r="CG481" s="101">
        <v>0</v>
      </c>
      <c r="CH481" s="102"/>
    </row>
    <row r="482" spans="1:86" ht="12" hidden="1" customHeight="1" outlineLevel="1" x14ac:dyDescent="0.3">
      <c r="A482" s="103">
        <v>534</v>
      </c>
      <c r="B482" s="6" t="s">
        <v>574</v>
      </c>
      <c r="C482" s="101">
        <v>0</v>
      </c>
      <c r="D482" s="101">
        <v>0</v>
      </c>
      <c r="E482" s="101">
        <v>0</v>
      </c>
      <c r="F482" s="101">
        <v>0</v>
      </c>
      <c r="G482" s="101">
        <v>0</v>
      </c>
      <c r="H482" s="101">
        <v>0</v>
      </c>
      <c r="I482" s="101">
        <v>0</v>
      </c>
      <c r="J482" s="101">
        <v>0</v>
      </c>
      <c r="K482" s="101">
        <v>0</v>
      </c>
      <c r="L482" s="101">
        <v>0</v>
      </c>
      <c r="M482" s="101">
        <v>0</v>
      </c>
      <c r="N482" s="101">
        <v>0</v>
      </c>
      <c r="O482" s="101">
        <v>0</v>
      </c>
      <c r="P482" s="102"/>
      <c r="Q482" s="101">
        <v>0</v>
      </c>
      <c r="R482" s="101">
        <v>0</v>
      </c>
      <c r="S482" s="101">
        <v>0</v>
      </c>
      <c r="T482" s="101">
        <v>0</v>
      </c>
      <c r="U482" s="101">
        <v>0</v>
      </c>
      <c r="V482" s="101">
        <v>0</v>
      </c>
      <c r="W482" s="101">
        <v>0</v>
      </c>
      <c r="X482" s="101">
        <v>0</v>
      </c>
      <c r="Y482" s="101">
        <v>0</v>
      </c>
      <c r="Z482" s="101">
        <v>0</v>
      </c>
      <c r="AA482" s="101">
        <v>0</v>
      </c>
      <c r="AB482" s="101">
        <v>0</v>
      </c>
      <c r="AC482" s="101">
        <v>0</v>
      </c>
      <c r="AD482" s="102"/>
      <c r="AE482" s="101">
        <v>0</v>
      </c>
      <c r="AF482" s="101">
        <v>0</v>
      </c>
      <c r="AG482" s="101">
        <v>0</v>
      </c>
      <c r="AH482" s="101">
        <v>0</v>
      </c>
      <c r="AI482" s="101">
        <v>0</v>
      </c>
      <c r="AJ482" s="101">
        <v>0</v>
      </c>
      <c r="AK482" s="101">
        <v>0</v>
      </c>
      <c r="AL482" s="101">
        <v>0</v>
      </c>
      <c r="AM482" s="101">
        <v>0</v>
      </c>
      <c r="AN482" s="101">
        <v>0</v>
      </c>
      <c r="AO482" s="101">
        <v>0</v>
      </c>
      <c r="AP482" s="101">
        <v>0</v>
      </c>
      <c r="AQ482" s="101">
        <v>0</v>
      </c>
      <c r="AR482" s="102"/>
      <c r="AS482" s="101">
        <v>0</v>
      </c>
      <c r="AT482" s="101">
        <v>0</v>
      </c>
      <c r="AU482" s="101">
        <v>0</v>
      </c>
      <c r="AV482" s="101">
        <v>0</v>
      </c>
      <c r="AW482" s="101">
        <v>0</v>
      </c>
      <c r="AX482" s="101">
        <v>0</v>
      </c>
      <c r="AY482" s="101">
        <v>0</v>
      </c>
      <c r="AZ482" s="101">
        <v>0</v>
      </c>
      <c r="BA482" s="101">
        <v>0</v>
      </c>
      <c r="BB482" s="101">
        <v>0</v>
      </c>
      <c r="BC482" s="101">
        <v>0</v>
      </c>
      <c r="BD482" s="101">
        <v>0</v>
      </c>
      <c r="BE482" s="101">
        <v>0</v>
      </c>
      <c r="BF482" s="102"/>
      <c r="BG482" s="101">
        <v>0</v>
      </c>
      <c r="BH482" s="101">
        <v>0</v>
      </c>
      <c r="BI482" s="101">
        <v>0</v>
      </c>
      <c r="BJ482" s="101">
        <v>0</v>
      </c>
      <c r="BK482" s="101">
        <v>0</v>
      </c>
      <c r="BL482" s="101">
        <v>0</v>
      </c>
      <c r="BM482" s="101">
        <v>0</v>
      </c>
      <c r="BN482" s="101">
        <v>0</v>
      </c>
      <c r="BO482" s="101">
        <v>0</v>
      </c>
      <c r="BP482" s="101">
        <v>0</v>
      </c>
      <c r="BQ482" s="101">
        <v>0</v>
      </c>
      <c r="BR482" s="101">
        <v>0</v>
      </c>
      <c r="BS482" s="101">
        <v>0</v>
      </c>
      <c r="BT482" s="102"/>
      <c r="BU482" s="101">
        <v>0</v>
      </c>
      <c r="BV482" s="101">
        <v>0</v>
      </c>
      <c r="BW482" s="101">
        <v>0</v>
      </c>
      <c r="BX482" s="101">
        <v>0</v>
      </c>
      <c r="BY482" s="101">
        <v>0</v>
      </c>
      <c r="BZ482" s="101">
        <v>0</v>
      </c>
      <c r="CA482" s="101">
        <v>0</v>
      </c>
      <c r="CB482" s="101">
        <v>0</v>
      </c>
      <c r="CC482" s="101">
        <v>0</v>
      </c>
      <c r="CD482" s="101">
        <v>0</v>
      </c>
      <c r="CE482" s="101">
        <v>0</v>
      </c>
      <c r="CF482" s="101">
        <v>0</v>
      </c>
      <c r="CG482" s="101">
        <v>0</v>
      </c>
      <c r="CH482" s="102"/>
    </row>
    <row r="483" spans="1:86" ht="12" hidden="1" customHeight="1" outlineLevel="1" x14ac:dyDescent="0.3">
      <c r="A483" s="103">
        <v>535</v>
      </c>
      <c r="B483" s="6" t="s">
        <v>575</v>
      </c>
      <c r="C483" s="101">
        <v>0</v>
      </c>
      <c r="D483" s="101">
        <v>0</v>
      </c>
      <c r="E483" s="101">
        <v>0</v>
      </c>
      <c r="F483" s="101">
        <v>0</v>
      </c>
      <c r="G483" s="101">
        <v>0</v>
      </c>
      <c r="H483" s="101">
        <v>0</v>
      </c>
      <c r="I483" s="101">
        <v>0</v>
      </c>
      <c r="J483" s="101">
        <v>0</v>
      </c>
      <c r="K483" s="101">
        <v>0</v>
      </c>
      <c r="L483" s="101">
        <v>0</v>
      </c>
      <c r="M483" s="101">
        <v>0</v>
      </c>
      <c r="N483" s="101">
        <v>0</v>
      </c>
      <c r="O483" s="101">
        <v>0</v>
      </c>
      <c r="P483" s="102"/>
      <c r="Q483" s="101">
        <v>0</v>
      </c>
      <c r="R483" s="101">
        <v>0</v>
      </c>
      <c r="S483" s="101">
        <v>0</v>
      </c>
      <c r="T483" s="101">
        <v>0</v>
      </c>
      <c r="U483" s="101">
        <v>0</v>
      </c>
      <c r="V483" s="101">
        <v>0</v>
      </c>
      <c r="W483" s="101">
        <v>0</v>
      </c>
      <c r="X483" s="101">
        <v>0</v>
      </c>
      <c r="Y483" s="101">
        <v>0</v>
      </c>
      <c r="Z483" s="101">
        <v>0</v>
      </c>
      <c r="AA483" s="101">
        <v>0</v>
      </c>
      <c r="AB483" s="101">
        <v>0</v>
      </c>
      <c r="AC483" s="101">
        <v>0</v>
      </c>
      <c r="AD483" s="102"/>
      <c r="AE483" s="101">
        <v>0</v>
      </c>
      <c r="AF483" s="101">
        <v>0</v>
      </c>
      <c r="AG483" s="101">
        <v>0</v>
      </c>
      <c r="AH483" s="101">
        <v>0</v>
      </c>
      <c r="AI483" s="101">
        <v>0</v>
      </c>
      <c r="AJ483" s="101">
        <v>0</v>
      </c>
      <c r="AK483" s="101">
        <v>0</v>
      </c>
      <c r="AL483" s="101">
        <v>0</v>
      </c>
      <c r="AM483" s="101">
        <v>0</v>
      </c>
      <c r="AN483" s="101">
        <v>0</v>
      </c>
      <c r="AO483" s="101">
        <v>0</v>
      </c>
      <c r="AP483" s="101">
        <v>0</v>
      </c>
      <c r="AQ483" s="101">
        <v>0</v>
      </c>
      <c r="AR483" s="102"/>
      <c r="AS483" s="101">
        <v>0</v>
      </c>
      <c r="AT483" s="101">
        <v>0</v>
      </c>
      <c r="AU483" s="101">
        <v>0</v>
      </c>
      <c r="AV483" s="101">
        <v>0</v>
      </c>
      <c r="AW483" s="101">
        <v>0</v>
      </c>
      <c r="AX483" s="101">
        <v>0</v>
      </c>
      <c r="AY483" s="101">
        <v>0</v>
      </c>
      <c r="AZ483" s="101">
        <v>0</v>
      </c>
      <c r="BA483" s="101">
        <v>0</v>
      </c>
      <c r="BB483" s="101">
        <v>0</v>
      </c>
      <c r="BC483" s="101">
        <v>0</v>
      </c>
      <c r="BD483" s="101">
        <v>0</v>
      </c>
      <c r="BE483" s="101">
        <v>0</v>
      </c>
      <c r="BF483" s="102"/>
      <c r="BG483" s="101">
        <v>0</v>
      </c>
      <c r="BH483" s="101">
        <v>0</v>
      </c>
      <c r="BI483" s="101">
        <v>0</v>
      </c>
      <c r="BJ483" s="101">
        <v>0</v>
      </c>
      <c r="BK483" s="101">
        <v>0</v>
      </c>
      <c r="BL483" s="101">
        <v>0</v>
      </c>
      <c r="BM483" s="101">
        <v>0</v>
      </c>
      <c r="BN483" s="101">
        <v>0</v>
      </c>
      <c r="BO483" s="101">
        <v>0</v>
      </c>
      <c r="BP483" s="101">
        <v>0</v>
      </c>
      <c r="BQ483" s="101">
        <v>0</v>
      </c>
      <c r="BR483" s="101">
        <v>0</v>
      </c>
      <c r="BS483" s="101">
        <v>0</v>
      </c>
      <c r="BT483" s="102"/>
      <c r="BU483" s="101">
        <v>0</v>
      </c>
      <c r="BV483" s="101">
        <v>0</v>
      </c>
      <c r="BW483" s="101">
        <v>0</v>
      </c>
      <c r="BX483" s="101">
        <v>0</v>
      </c>
      <c r="BY483" s="101">
        <v>0</v>
      </c>
      <c r="BZ483" s="101">
        <v>0</v>
      </c>
      <c r="CA483" s="101">
        <v>0</v>
      </c>
      <c r="CB483" s="101">
        <v>0</v>
      </c>
      <c r="CC483" s="101">
        <v>0</v>
      </c>
      <c r="CD483" s="101">
        <v>0</v>
      </c>
      <c r="CE483" s="101">
        <v>0</v>
      </c>
      <c r="CF483" s="101">
        <v>0</v>
      </c>
      <c r="CG483" s="101">
        <v>0</v>
      </c>
      <c r="CH483" s="102"/>
    </row>
    <row r="484" spans="1:86" ht="12" hidden="1" customHeight="1" outlineLevel="1" x14ac:dyDescent="0.3">
      <c r="A484" s="103">
        <v>558</v>
      </c>
      <c r="B484" s="6" t="s">
        <v>576</v>
      </c>
      <c r="C484" s="101">
        <v>0</v>
      </c>
      <c r="D484" s="101">
        <v>0</v>
      </c>
      <c r="E484" s="101">
        <v>0</v>
      </c>
      <c r="F484" s="101">
        <v>0</v>
      </c>
      <c r="G484" s="101">
        <v>0</v>
      </c>
      <c r="H484" s="101">
        <v>0</v>
      </c>
      <c r="I484" s="101">
        <v>0</v>
      </c>
      <c r="J484" s="101">
        <v>0</v>
      </c>
      <c r="K484" s="101">
        <v>0</v>
      </c>
      <c r="L484" s="101">
        <v>0</v>
      </c>
      <c r="M484" s="101">
        <v>0</v>
      </c>
      <c r="N484" s="101">
        <v>0</v>
      </c>
      <c r="O484" s="101">
        <v>0</v>
      </c>
      <c r="P484" s="102"/>
      <c r="Q484" s="101">
        <v>0</v>
      </c>
      <c r="R484" s="101">
        <v>0</v>
      </c>
      <c r="S484" s="101">
        <v>0</v>
      </c>
      <c r="T484" s="101">
        <v>0</v>
      </c>
      <c r="U484" s="101">
        <v>0</v>
      </c>
      <c r="V484" s="101">
        <v>0</v>
      </c>
      <c r="W484" s="101">
        <v>0</v>
      </c>
      <c r="X484" s="101">
        <v>0</v>
      </c>
      <c r="Y484" s="101">
        <v>0</v>
      </c>
      <c r="Z484" s="101">
        <v>0</v>
      </c>
      <c r="AA484" s="101">
        <v>0</v>
      </c>
      <c r="AB484" s="101">
        <v>0</v>
      </c>
      <c r="AC484" s="101">
        <v>0</v>
      </c>
      <c r="AD484" s="102"/>
      <c r="AE484" s="101">
        <v>0</v>
      </c>
      <c r="AF484" s="101">
        <v>0</v>
      </c>
      <c r="AG484" s="101">
        <v>0</v>
      </c>
      <c r="AH484" s="101">
        <v>0</v>
      </c>
      <c r="AI484" s="101">
        <v>0</v>
      </c>
      <c r="AJ484" s="101">
        <v>0</v>
      </c>
      <c r="AK484" s="101">
        <v>0</v>
      </c>
      <c r="AL484" s="101">
        <v>0</v>
      </c>
      <c r="AM484" s="101">
        <v>0</v>
      </c>
      <c r="AN484" s="101">
        <v>0</v>
      </c>
      <c r="AO484" s="101">
        <v>0</v>
      </c>
      <c r="AP484" s="101">
        <v>0</v>
      </c>
      <c r="AQ484" s="101">
        <v>0</v>
      </c>
      <c r="AR484" s="102"/>
      <c r="AS484" s="101">
        <v>0</v>
      </c>
      <c r="AT484" s="101">
        <v>0</v>
      </c>
      <c r="AU484" s="101">
        <v>0</v>
      </c>
      <c r="AV484" s="101">
        <v>0</v>
      </c>
      <c r="AW484" s="101">
        <v>0</v>
      </c>
      <c r="AX484" s="101">
        <v>0</v>
      </c>
      <c r="AY484" s="101">
        <v>0</v>
      </c>
      <c r="AZ484" s="101">
        <v>0</v>
      </c>
      <c r="BA484" s="101">
        <v>0</v>
      </c>
      <c r="BB484" s="101">
        <v>0</v>
      </c>
      <c r="BC484" s="101">
        <v>0</v>
      </c>
      <c r="BD484" s="101">
        <v>0</v>
      </c>
      <c r="BE484" s="101">
        <v>0</v>
      </c>
      <c r="BF484" s="102"/>
      <c r="BG484" s="101">
        <v>0</v>
      </c>
      <c r="BH484" s="101">
        <v>0</v>
      </c>
      <c r="BI484" s="101">
        <v>0</v>
      </c>
      <c r="BJ484" s="101">
        <v>0</v>
      </c>
      <c r="BK484" s="101">
        <v>0</v>
      </c>
      <c r="BL484" s="101">
        <v>0</v>
      </c>
      <c r="BM484" s="101">
        <v>0</v>
      </c>
      <c r="BN484" s="101">
        <v>0</v>
      </c>
      <c r="BO484" s="101">
        <v>0</v>
      </c>
      <c r="BP484" s="101">
        <v>0</v>
      </c>
      <c r="BQ484" s="101">
        <v>0</v>
      </c>
      <c r="BR484" s="101">
        <v>0</v>
      </c>
      <c r="BS484" s="101">
        <v>0</v>
      </c>
      <c r="BT484" s="102"/>
      <c r="BU484" s="101">
        <v>0</v>
      </c>
      <c r="BV484" s="101">
        <v>0</v>
      </c>
      <c r="BW484" s="101">
        <v>0</v>
      </c>
      <c r="BX484" s="101">
        <v>0</v>
      </c>
      <c r="BY484" s="101">
        <v>0</v>
      </c>
      <c r="BZ484" s="101">
        <v>0</v>
      </c>
      <c r="CA484" s="101">
        <v>0</v>
      </c>
      <c r="CB484" s="101">
        <v>0</v>
      </c>
      <c r="CC484" s="101">
        <v>0</v>
      </c>
      <c r="CD484" s="101">
        <v>0</v>
      </c>
      <c r="CE484" s="101">
        <v>0</v>
      </c>
      <c r="CF484" s="101">
        <v>0</v>
      </c>
      <c r="CG484" s="101">
        <v>0</v>
      </c>
      <c r="CH484" s="102"/>
    </row>
    <row r="485" spans="1:86" ht="12" hidden="1" customHeight="1" outlineLevel="1" x14ac:dyDescent="0.3">
      <c r="A485" s="103">
        <v>590</v>
      </c>
      <c r="B485" s="6" t="s">
        <v>577</v>
      </c>
      <c r="C485" s="101">
        <v>0</v>
      </c>
      <c r="D485" s="101">
        <v>0</v>
      </c>
      <c r="E485" s="101">
        <v>0</v>
      </c>
      <c r="F485" s="101">
        <v>0</v>
      </c>
      <c r="G485" s="101">
        <v>0</v>
      </c>
      <c r="H485" s="101">
        <v>0</v>
      </c>
      <c r="I485" s="101">
        <v>0</v>
      </c>
      <c r="J485" s="101">
        <v>0</v>
      </c>
      <c r="K485" s="101">
        <v>0</v>
      </c>
      <c r="L485" s="101">
        <v>0</v>
      </c>
      <c r="M485" s="101">
        <v>0</v>
      </c>
      <c r="N485" s="101">
        <v>0</v>
      </c>
      <c r="O485" s="101">
        <v>0</v>
      </c>
      <c r="P485" s="102"/>
      <c r="Q485" s="101">
        <v>0</v>
      </c>
      <c r="R485" s="101">
        <v>0</v>
      </c>
      <c r="S485" s="101">
        <v>0</v>
      </c>
      <c r="T485" s="101">
        <v>0</v>
      </c>
      <c r="U485" s="101">
        <v>0</v>
      </c>
      <c r="V485" s="101">
        <v>0</v>
      </c>
      <c r="W485" s="101">
        <v>0</v>
      </c>
      <c r="X485" s="101">
        <v>0</v>
      </c>
      <c r="Y485" s="101">
        <v>0</v>
      </c>
      <c r="Z485" s="101">
        <v>0</v>
      </c>
      <c r="AA485" s="101">
        <v>0</v>
      </c>
      <c r="AB485" s="101">
        <v>0</v>
      </c>
      <c r="AC485" s="101">
        <v>0</v>
      </c>
      <c r="AD485" s="102"/>
      <c r="AE485" s="101">
        <v>0</v>
      </c>
      <c r="AF485" s="101">
        <v>0</v>
      </c>
      <c r="AG485" s="101">
        <v>0</v>
      </c>
      <c r="AH485" s="101">
        <v>0</v>
      </c>
      <c r="AI485" s="101">
        <v>0</v>
      </c>
      <c r="AJ485" s="101">
        <v>0</v>
      </c>
      <c r="AK485" s="101">
        <v>0</v>
      </c>
      <c r="AL485" s="101">
        <v>0</v>
      </c>
      <c r="AM485" s="101">
        <v>0</v>
      </c>
      <c r="AN485" s="101">
        <v>0</v>
      </c>
      <c r="AO485" s="101">
        <v>0</v>
      </c>
      <c r="AP485" s="101">
        <v>0</v>
      </c>
      <c r="AQ485" s="101">
        <v>0</v>
      </c>
      <c r="AR485" s="102"/>
      <c r="AS485" s="101">
        <v>0</v>
      </c>
      <c r="AT485" s="101">
        <v>0</v>
      </c>
      <c r="AU485" s="101">
        <v>0</v>
      </c>
      <c r="AV485" s="101">
        <v>0</v>
      </c>
      <c r="AW485" s="101">
        <v>0</v>
      </c>
      <c r="AX485" s="101">
        <v>0</v>
      </c>
      <c r="AY485" s="101">
        <v>0</v>
      </c>
      <c r="AZ485" s="101">
        <v>0</v>
      </c>
      <c r="BA485" s="101">
        <v>0</v>
      </c>
      <c r="BB485" s="101">
        <v>0</v>
      </c>
      <c r="BC485" s="101">
        <v>0</v>
      </c>
      <c r="BD485" s="101">
        <v>0</v>
      </c>
      <c r="BE485" s="101">
        <v>0</v>
      </c>
      <c r="BF485" s="102"/>
      <c r="BG485" s="101">
        <v>0</v>
      </c>
      <c r="BH485" s="101">
        <v>0</v>
      </c>
      <c r="BI485" s="101">
        <v>0</v>
      </c>
      <c r="BJ485" s="101">
        <v>0</v>
      </c>
      <c r="BK485" s="101">
        <v>0</v>
      </c>
      <c r="BL485" s="101">
        <v>0</v>
      </c>
      <c r="BM485" s="101">
        <v>0</v>
      </c>
      <c r="BN485" s="101">
        <v>0</v>
      </c>
      <c r="BO485" s="101">
        <v>0</v>
      </c>
      <c r="BP485" s="101">
        <v>0</v>
      </c>
      <c r="BQ485" s="101">
        <v>0</v>
      </c>
      <c r="BR485" s="101">
        <v>0</v>
      </c>
      <c r="BS485" s="101">
        <v>0</v>
      </c>
      <c r="BT485" s="102"/>
      <c r="BU485" s="101">
        <v>0</v>
      </c>
      <c r="BV485" s="101">
        <v>0</v>
      </c>
      <c r="BW485" s="101">
        <v>0</v>
      </c>
      <c r="BX485" s="101">
        <v>0</v>
      </c>
      <c r="BY485" s="101">
        <v>0</v>
      </c>
      <c r="BZ485" s="101">
        <v>0</v>
      </c>
      <c r="CA485" s="101">
        <v>0</v>
      </c>
      <c r="CB485" s="101">
        <v>0</v>
      </c>
      <c r="CC485" s="101">
        <v>0</v>
      </c>
      <c r="CD485" s="101">
        <v>0</v>
      </c>
      <c r="CE485" s="101">
        <v>0</v>
      </c>
      <c r="CF485" s="101">
        <v>0</v>
      </c>
      <c r="CG485" s="101">
        <v>0</v>
      </c>
      <c r="CH485" s="102"/>
    </row>
    <row r="486" spans="1:86" ht="12" hidden="1" customHeight="1" outlineLevel="1" x14ac:dyDescent="0.3">
      <c r="A486" s="103">
        <v>599</v>
      </c>
      <c r="B486" s="6" t="s">
        <v>578</v>
      </c>
      <c r="C486" s="101">
        <v>448.83</v>
      </c>
      <c r="D486" s="101">
        <v>0</v>
      </c>
      <c r="E486" s="101">
        <v>0</v>
      </c>
      <c r="F486" s="101">
        <v>0</v>
      </c>
      <c r="G486" s="101">
        <v>0</v>
      </c>
      <c r="H486" s="101">
        <v>2859.83</v>
      </c>
      <c r="I486" s="101">
        <v>-1072.48000000003</v>
      </c>
      <c r="J486" s="101">
        <v>-2236.1799999999998</v>
      </c>
      <c r="K486" s="101">
        <v>0</v>
      </c>
      <c r="L486" s="101">
        <v>2870.37</v>
      </c>
      <c r="M486" s="101">
        <v>10338.119999999901</v>
      </c>
      <c r="N486" s="101">
        <v>-13208.4899999999</v>
      </c>
      <c r="O486" s="101">
        <v>0</v>
      </c>
      <c r="P486" s="102"/>
      <c r="Q486" s="101">
        <v>0</v>
      </c>
      <c r="R486" s="101">
        <v>0</v>
      </c>
      <c r="S486" s="101">
        <v>0</v>
      </c>
      <c r="T486" s="101">
        <v>0</v>
      </c>
      <c r="U486" s="101">
        <v>0</v>
      </c>
      <c r="V486" s="101">
        <v>0</v>
      </c>
      <c r="W486" s="101">
        <v>0</v>
      </c>
      <c r="X486" s="101">
        <v>0</v>
      </c>
      <c r="Y486" s="101">
        <v>0</v>
      </c>
      <c r="Z486" s="101">
        <v>0</v>
      </c>
      <c r="AA486" s="101">
        <v>0</v>
      </c>
      <c r="AB486" s="101">
        <v>0</v>
      </c>
      <c r="AC486" s="101">
        <v>0</v>
      </c>
      <c r="AD486" s="102"/>
      <c r="AE486" s="101">
        <v>0</v>
      </c>
      <c r="AF486" s="101">
        <v>0</v>
      </c>
      <c r="AG486" s="101">
        <v>0</v>
      </c>
      <c r="AH486" s="101">
        <v>0</v>
      </c>
      <c r="AI486" s="101">
        <v>0</v>
      </c>
      <c r="AJ486" s="101">
        <v>0</v>
      </c>
      <c r="AK486" s="101">
        <v>0</v>
      </c>
      <c r="AL486" s="101">
        <v>0</v>
      </c>
      <c r="AM486" s="101">
        <v>0</v>
      </c>
      <c r="AN486" s="101">
        <v>0</v>
      </c>
      <c r="AO486" s="101">
        <v>0</v>
      </c>
      <c r="AP486" s="101">
        <v>0</v>
      </c>
      <c r="AQ486" s="101">
        <v>0</v>
      </c>
      <c r="AR486" s="102"/>
      <c r="AS486" s="101">
        <v>0</v>
      </c>
      <c r="AT486" s="101">
        <v>0</v>
      </c>
      <c r="AU486" s="101">
        <v>0</v>
      </c>
      <c r="AV486" s="101">
        <v>0</v>
      </c>
      <c r="AW486" s="101">
        <v>0</v>
      </c>
      <c r="AX486" s="101">
        <v>0</v>
      </c>
      <c r="AY486" s="101">
        <v>0</v>
      </c>
      <c r="AZ486" s="101">
        <v>0</v>
      </c>
      <c r="BA486" s="101">
        <v>0</v>
      </c>
      <c r="BB486" s="101">
        <v>0</v>
      </c>
      <c r="BC486" s="101">
        <v>0</v>
      </c>
      <c r="BD486" s="101">
        <v>0</v>
      </c>
      <c r="BE486" s="101">
        <v>0</v>
      </c>
      <c r="BF486" s="102"/>
      <c r="BG486" s="101">
        <v>0</v>
      </c>
      <c r="BH486" s="101">
        <v>0</v>
      </c>
      <c r="BI486" s="101">
        <v>0</v>
      </c>
      <c r="BJ486" s="101">
        <v>0</v>
      </c>
      <c r="BK486" s="101">
        <v>0</v>
      </c>
      <c r="BL486" s="101">
        <v>0</v>
      </c>
      <c r="BM486" s="101">
        <v>0</v>
      </c>
      <c r="BN486" s="101">
        <v>0</v>
      </c>
      <c r="BO486" s="101">
        <v>0</v>
      </c>
      <c r="BP486" s="101">
        <v>0</v>
      </c>
      <c r="BQ486" s="101">
        <v>0</v>
      </c>
      <c r="BR486" s="101">
        <v>0</v>
      </c>
      <c r="BS486" s="101">
        <v>0</v>
      </c>
      <c r="BT486" s="102"/>
      <c r="BU486" s="101">
        <v>0</v>
      </c>
      <c r="BV486" s="101">
        <v>0</v>
      </c>
      <c r="BW486" s="101">
        <v>0</v>
      </c>
      <c r="BX486" s="101">
        <v>0</v>
      </c>
      <c r="BY486" s="101">
        <v>0</v>
      </c>
      <c r="BZ486" s="101">
        <v>0</v>
      </c>
      <c r="CA486" s="101">
        <v>0</v>
      </c>
      <c r="CB486" s="101">
        <v>0</v>
      </c>
      <c r="CC486" s="101">
        <v>0</v>
      </c>
      <c r="CD486" s="101">
        <v>0</v>
      </c>
      <c r="CE486" s="101">
        <v>0</v>
      </c>
      <c r="CF486" s="101">
        <v>0</v>
      </c>
      <c r="CG486" s="101">
        <v>0</v>
      </c>
      <c r="CH486" s="102"/>
    </row>
    <row r="487" spans="1:86" ht="12" hidden="1" customHeight="1" outlineLevel="1" x14ac:dyDescent="0.3">
      <c r="A487" s="103">
        <v>599.1</v>
      </c>
      <c r="B487" s="6" t="s">
        <v>579</v>
      </c>
      <c r="C487" s="101">
        <v>9.0949999999999991E-13</v>
      </c>
      <c r="D487" s="101">
        <v>0</v>
      </c>
      <c r="E487" s="101">
        <v>1.0686559999999999E-10</v>
      </c>
      <c r="F487" s="101">
        <v>0</v>
      </c>
      <c r="G487" s="101">
        <v>-2.2736999999999999E-12</v>
      </c>
      <c r="H487" s="101">
        <v>0</v>
      </c>
      <c r="I487" s="101">
        <v>9.0949999999999991E-13</v>
      </c>
      <c r="J487" s="101">
        <v>0</v>
      </c>
      <c r="K487" s="101">
        <v>0</v>
      </c>
      <c r="L487" s="101">
        <v>0</v>
      </c>
      <c r="M487" s="101">
        <v>0</v>
      </c>
      <c r="N487" s="101">
        <v>-1.064109E-10</v>
      </c>
      <c r="O487" s="101">
        <v>0</v>
      </c>
      <c r="P487" s="102"/>
      <c r="Q487" s="101">
        <v>0</v>
      </c>
      <c r="R487" s="101">
        <v>0</v>
      </c>
      <c r="S487" s="101">
        <v>0</v>
      </c>
      <c r="T487" s="101">
        <v>0</v>
      </c>
      <c r="U487" s="101">
        <v>0</v>
      </c>
      <c r="V487" s="101">
        <v>0</v>
      </c>
      <c r="W487" s="101">
        <v>0</v>
      </c>
      <c r="X487" s="101">
        <v>0</v>
      </c>
      <c r="Y487" s="101">
        <v>0</v>
      </c>
      <c r="Z487" s="101">
        <v>0</v>
      </c>
      <c r="AA487" s="101">
        <v>0</v>
      </c>
      <c r="AB487" s="101">
        <v>0</v>
      </c>
      <c r="AC487" s="101">
        <v>0</v>
      </c>
      <c r="AD487" s="102"/>
      <c r="AE487" s="101">
        <v>0</v>
      </c>
      <c r="AF487" s="101">
        <v>0</v>
      </c>
      <c r="AG487" s="101">
        <v>0</v>
      </c>
      <c r="AH487" s="101">
        <v>0</v>
      </c>
      <c r="AI487" s="101">
        <v>0</v>
      </c>
      <c r="AJ487" s="101">
        <v>0</v>
      </c>
      <c r="AK487" s="101">
        <v>0</v>
      </c>
      <c r="AL487" s="101">
        <v>0</v>
      </c>
      <c r="AM487" s="101">
        <v>0</v>
      </c>
      <c r="AN487" s="101">
        <v>0</v>
      </c>
      <c r="AO487" s="101">
        <v>0</v>
      </c>
      <c r="AP487" s="101">
        <v>0</v>
      </c>
      <c r="AQ487" s="101">
        <v>0</v>
      </c>
      <c r="AR487" s="102"/>
      <c r="AS487" s="101">
        <v>0</v>
      </c>
      <c r="AT487" s="101">
        <v>0</v>
      </c>
      <c r="AU487" s="101">
        <v>0</v>
      </c>
      <c r="AV487" s="101">
        <v>0</v>
      </c>
      <c r="AW487" s="101">
        <v>0</v>
      </c>
      <c r="AX487" s="101">
        <v>0</v>
      </c>
      <c r="AY487" s="101">
        <v>0</v>
      </c>
      <c r="AZ487" s="101">
        <v>0</v>
      </c>
      <c r="BA487" s="101">
        <v>0</v>
      </c>
      <c r="BB487" s="101">
        <v>0</v>
      </c>
      <c r="BC487" s="101">
        <v>0</v>
      </c>
      <c r="BD487" s="101">
        <v>0</v>
      </c>
      <c r="BE487" s="101">
        <v>0</v>
      </c>
      <c r="BF487" s="102"/>
      <c r="BG487" s="101">
        <v>0</v>
      </c>
      <c r="BH487" s="101">
        <v>0</v>
      </c>
      <c r="BI487" s="101">
        <v>0</v>
      </c>
      <c r="BJ487" s="101">
        <v>0</v>
      </c>
      <c r="BK487" s="101">
        <v>0</v>
      </c>
      <c r="BL487" s="101">
        <v>0</v>
      </c>
      <c r="BM487" s="101">
        <v>0</v>
      </c>
      <c r="BN487" s="101">
        <v>0</v>
      </c>
      <c r="BO487" s="101">
        <v>0</v>
      </c>
      <c r="BP487" s="101">
        <v>0</v>
      </c>
      <c r="BQ487" s="101">
        <v>0</v>
      </c>
      <c r="BR487" s="101">
        <v>0</v>
      </c>
      <c r="BS487" s="101">
        <v>0</v>
      </c>
      <c r="BT487" s="102"/>
      <c r="BU487" s="101">
        <v>0</v>
      </c>
      <c r="BV487" s="101">
        <v>0</v>
      </c>
      <c r="BW487" s="101">
        <v>0</v>
      </c>
      <c r="BX487" s="101">
        <v>0</v>
      </c>
      <c r="BY487" s="101">
        <v>0</v>
      </c>
      <c r="BZ487" s="101">
        <v>0</v>
      </c>
      <c r="CA487" s="101">
        <v>0</v>
      </c>
      <c r="CB487" s="101">
        <v>0</v>
      </c>
      <c r="CC487" s="101">
        <v>0</v>
      </c>
      <c r="CD487" s="101">
        <v>0</v>
      </c>
      <c r="CE487" s="101">
        <v>0</v>
      </c>
      <c r="CF487" s="101">
        <v>0</v>
      </c>
      <c r="CG487" s="101">
        <v>0</v>
      </c>
      <c r="CH487" s="102"/>
    </row>
    <row r="488" spans="1:86" ht="12" hidden="1" customHeight="1" outlineLevel="1" x14ac:dyDescent="0.3">
      <c r="A488" s="103"/>
      <c r="B488" s="2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2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2"/>
      <c r="AE488" s="101"/>
      <c r="AF488" s="101"/>
      <c r="AG488" s="101"/>
      <c r="AH488" s="101"/>
      <c r="AI488" s="101"/>
      <c r="AJ488" s="101"/>
      <c r="AK488" s="101"/>
      <c r="AL488" s="101"/>
      <c r="AM488" s="101"/>
      <c r="AN488" s="101"/>
      <c r="AO488" s="101"/>
      <c r="AP488" s="101"/>
      <c r="AQ488" s="101"/>
      <c r="AR488" s="102"/>
      <c r="AS488" s="101"/>
      <c r="AT488" s="101"/>
      <c r="AU488" s="101"/>
      <c r="AV488" s="101"/>
      <c r="AW488" s="101"/>
      <c r="AX488" s="101"/>
      <c r="AY488" s="101"/>
      <c r="AZ488" s="101"/>
      <c r="BA488" s="101"/>
      <c r="BB488" s="101"/>
      <c r="BC488" s="101"/>
      <c r="BD488" s="101"/>
      <c r="BE488" s="101"/>
      <c r="BF488" s="102"/>
      <c r="BG488" s="101"/>
      <c r="BH488" s="101"/>
      <c r="BI488" s="101"/>
      <c r="BJ488" s="101"/>
      <c r="BK488" s="101"/>
      <c r="BL488" s="101"/>
      <c r="BM488" s="101"/>
      <c r="BN488" s="101"/>
      <c r="BO488" s="101"/>
      <c r="BP488" s="101"/>
      <c r="BQ488" s="101"/>
      <c r="BR488" s="101"/>
      <c r="BS488" s="101"/>
      <c r="BT488" s="102"/>
      <c r="BU488" s="101"/>
      <c r="BV488" s="101"/>
      <c r="BW488" s="101"/>
      <c r="BX488" s="101"/>
      <c r="BY488" s="101"/>
      <c r="BZ488" s="101"/>
      <c r="CA488" s="101"/>
      <c r="CB488" s="101"/>
      <c r="CC488" s="101"/>
      <c r="CD488" s="101"/>
      <c r="CE488" s="101"/>
      <c r="CF488" s="101"/>
      <c r="CG488" s="101"/>
      <c r="CH488" s="102"/>
    </row>
    <row r="489" spans="1:86" ht="12" customHeight="1" collapsed="1" x14ac:dyDescent="0.3">
      <c r="A489" s="103"/>
      <c r="B489" s="2" t="s">
        <v>30</v>
      </c>
      <c r="C489" s="101">
        <f t="shared" ref="C489:O489" si="96">SUM(C459:C488)</f>
        <v>14989.830000000002</v>
      </c>
      <c r="D489" s="101">
        <f t="shared" si="96"/>
        <v>0</v>
      </c>
      <c r="E489" s="101">
        <f t="shared" si="96"/>
        <v>7612.0000000001073</v>
      </c>
      <c r="F489" s="101">
        <f t="shared" si="96"/>
        <v>0</v>
      </c>
      <c r="G489" s="101">
        <f t="shared" si="96"/>
        <v>-2.2736999999999999E-12</v>
      </c>
      <c r="H489" s="101">
        <f t="shared" si="96"/>
        <v>55743.07</v>
      </c>
      <c r="I489" s="101">
        <f t="shared" si="96"/>
        <v>7290.6099999999706</v>
      </c>
      <c r="J489" s="101">
        <f t="shared" si="96"/>
        <v>6126.91</v>
      </c>
      <c r="K489" s="101">
        <f t="shared" si="96"/>
        <v>19687.09</v>
      </c>
      <c r="L489" s="101">
        <f t="shared" si="96"/>
        <v>11628.61</v>
      </c>
      <c r="M489" s="101">
        <f t="shared" si="96"/>
        <v>18584.749999999898</v>
      </c>
      <c r="N489" s="101">
        <f t="shared" si="96"/>
        <v>-8299.0699999999961</v>
      </c>
      <c r="O489" s="101">
        <f t="shared" si="96"/>
        <v>133363.79999999999</v>
      </c>
      <c r="P489" s="102">
        <f>O489-SUM(C489:N489)</f>
        <v>0</v>
      </c>
      <c r="Q489" s="101">
        <f t="shared" ref="Q489:AC489" si="97">SUM(Q459:Q488)</f>
        <v>7479.5</v>
      </c>
      <c r="R489" s="101">
        <f t="shared" si="97"/>
        <v>7479.5</v>
      </c>
      <c r="S489" s="101">
        <f t="shared" si="97"/>
        <v>16070.72</v>
      </c>
      <c r="T489" s="101">
        <f t="shared" si="97"/>
        <v>7479.5</v>
      </c>
      <c r="U489" s="101">
        <f t="shared" si="97"/>
        <v>7479.5</v>
      </c>
      <c r="V489" s="101">
        <f t="shared" si="97"/>
        <v>16070.72</v>
      </c>
      <c r="W489" s="101">
        <f t="shared" si="97"/>
        <v>7479.5</v>
      </c>
      <c r="X489" s="101">
        <f t="shared" si="97"/>
        <v>7479.5</v>
      </c>
      <c r="Y489" s="101">
        <f t="shared" si="97"/>
        <v>16070.72</v>
      </c>
      <c r="Z489" s="101">
        <f t="shared" si="97"/>
        <v>7479.5</v>
      </c>
      <c r="AA489" s="101">
        <f t="shared" si="97"/>
        <v>7479.5</v>
      </c>
      <c r="AB489" s="101">
        <f t="shared" si="97"/>
        <v>16070.72</v>
      </c>
      <c r="AC489" s="101">
        <f t="shared" si="97"/>
        <v>124118.88</v>
      </c>
      <c r="AD489" s="102">
        <f>AC489-SUM(Q489:AB489)</f>
        <v>0</v>
      </c>
      <c r="AE489" s="101">
        <f t="shared" ref="AE489:AQ489" si="98">SUM(AE459:AE488)</f>
        <v>6786.4166666666697</v>
      </c>
      <c r="AF489" s="101">
        <f t="shared" si="98"/>
        <v>6786.4166666666697</v>
      </c>
      <c r="AG489" s="101">
        <f t="shared" si="98"/>
        <v>15377.636666666669</v>
      </c>
      <c r="AH489" s="101">
        <f t="shared" si="98"/>
        <v>6786.4166666666697</v>
      </c>
      <c r="AI489" s="101">
        <f t="shared" si="98"/>
        <v>6786.4166666666697</v>
      </c>
      <c r="AJ489" s="101">
        <f t="shared" si="98"/>
        <v>15377.636666666669</v>
      </c>
      <c r="AK489" s="101">
        <f t="shared" si="98"/>
        <v>6786.4166666666697</v>
      </c>
      <c r="AL489" s="101">
        <f t="shared" si="98"/>
        <v>6786.4166666666697</v>
      </c>
      <c r="AM489" s="101">
        <f t="shared" si="98"/>
        <v>15377.636666666669</v>
      </c>
      <c r="AN489" s="101">
        <f t="shared" si="98"/>
        <v>6786.4166666666697</v>
      </c>
      <c r="AO489" s="101">
        <f t="shared" si="98"/>
        <v>6786.4166666666697</v>
      </c>
      <c r="AP489" s="101">
        <f t="shared" si="98"/>
        <v>15377.636666666669</v>
      </c>
      <c r="AQ489" s="101">
        <f t="shared" si="98"/>
        <v>115801.88</v>
      </c>
      <c r="AR489" s="102">
        <f>AQ489-SUM(AE489:AP489)</f>
        <v>0</v>
      </c>
      <c r="AS489" s="101">
        <f t="shared" ref="AS489:BE489" si="99">SUM(AS459:AS488)</f>
        <v>6705.6666666666697</v>
      </c>
      <c r="AT489" s="101">
        <f t="shared" si="99"/>
        <v>6705.6666666666697</v>
      </c>
      <c r="AU489" s="101">
        <f t="shared" si="99"/>
        <v>15296.886666666669</v>
      </c>
      <c r="AV489" s="101">
        <f t="shared" si="99"/>
        <v>6705.6666666666697</v>
      </c>
      <c r="AW489" s="101">
        <f t="shared" si="99"/>
        <v>6705.6666666666697</v>
      </c>
      <c r="AX489" s="101">
        <f t="shared" si="99"/>
        <v>15296.886666666669</v>
      </c>
      <c r="AY489" s="101">
        <f t="shared" si="99"/>
        <v>6705.6666666666697</v>
      </c>
      <c r="AZ489" s="101">
        <f t="shared" si="99"/>
        <v>6705.6666666666697</v>
      </c>
      <c r="BA489" s="101">
        <f t="shared" si="99"/>
        <v>15296.886666666669</v>
      </c>
      <c r="BB489" s="101">
        <f t="shared" si="99"/>
        <v>6705.6666666666697</v>
      </c>
      <c r="BC489" s="101">
        <f t="shared" si="99"/>
        <v>6705.6666666666697</v>
      </c>
      <c r="BD489" s="101">
        <f t="shared" si="99"/>
        <v>15296.886666666669</v>
      </c>
      <c r="BE489" s="101">
        <f t="shared" si="99"/>
        <v>114832.88</v>
      </c>
      <c r="BF489" s="102">
        <f>BE489-SUM(AS489:BD489)</f>
        <v>0</v>
      </c>
      <c r="BG489" s="101">
        <f t="shared" ref="BG489:BS489" si="100">SUM(BG459:BG488)</f>
        <v>6705.6666666666697</v>
      </c>
      <c r="BH489" s="101">
        <f t="shared" si="100"/>
        <v>6705.6666666666697</v>
      </c>
      <c r="BI489" s="101">
        <f t="shared" si="100"/>
        <v>15296.886666666669</v>
      </c>
      <c r="BJ489" s="101">
        <f t="shared" si="100"/>
        <v>6705.6666666666697</v>
      </c>
      <c r="BK489" s="101">
        <f t="shared" si="100"/>
        <v>6705.6666666666697</v>
      </c>
      <c r="BL489" s="101">
        <f t="shared" si="100"/>
        <v>15296.886666666669</v>
      </c>
      <c r="BM489" s="101">
        <f t="shared" si="100"/>
        <v>6705.6666666666697</v>
      </c>
      <c r="BN489" s="101">
        <f t="shared" si="100"/>
        <v>6705.6666666666697</v>
      </c>
      <c r="BO489" s="101">
        <f t="shared" si="100"/>
        <v>15296.886666666669</v>
      </c>
      <c r="BP489" s="101">
        <f t="shared" si="100"/>
        <v>6705.6666666666697</v>
      </c>
      <c r="BQ489" s="101">
        <f t="shared" si="100"/>
        <v>6705.6666666666697</v>
      </c>
      <c r="BR489" s="101">
        <f t="shared" si="100"/>
        <v>15296.886666666669</v>
      </c>
      <c r="BS489" s="101">
        <f t="shared" si="100"/>
        <v>114832.88</v>
      </c>
      <c r="BT489" s="102">
        <f>BS489-SUM(BG489:BR489)</f>
        <v>0</v>
      </c>
      <c r="BU489" s="101">
        <f t="shared" ref="BU489:CG489" si="101">SUM(BU459:BU488)</f>
        <v>6705.6666666666697</v>
      </c>
      <c r="BV489" s="101">
        <f t="shared" si="101"/>
        <v>6705.6666666666697</v>
      </c>
      <c r="BW489" s="101">
        <f t="shared" si="101"/>
        <v>15296.886666666669</v>
      </c>
      <c r="BX489" s="101">
        <f t="shared" si="101"/>
        <v>6705.6666666666697</v>
      </c>
      <c r="BY489" s="101">
        <f t="shared" si="101"/>
        <v>6705.6666666666697</v>
      </c>
      <c r="BZ489" s="101">
        <f t="shared" si="101"/>
        <v>15296.886666666669</v>
      </c>
      <c r="CA489" s="101">
        <f t="shared" si="101"/>
        <v>6705.6666666666697</v>
      </c>
      <c r="CB489" s="101">
        <f t="shared" si="101"/>
        <v>6705.6666666666697</v>
      </c>
      <c r="CC489" s="101">
        <f t="shared" si="101"/>
        <v>15296.886666666669</v>
      </c>
      <c r="CD489" s="101">
        <f t="shared" si="101"/>
        <v>6705.6666666666697</v>
      </c>
      <c r="CE489" s="101">
        <f t="shared" si="101"/>
        <v>6705.6666666666697</v>
      </c>
      <c r="CF489" s="101">
        <f t="shared" si="101"/>
        <v>15296.886666666669</v>
      </c>
      <c r="CG489" s="101">
        <f t="shared" si="101"/>
        <v>114832.88</v>
      </c>
      <c r="CH489" s="102">
        <f>CG489-SUM(BU489:CF489)</f>
        <v>0</v>
      </c>
    </row>
    <row r="490" spans="1:86" ht="12" hidden="1" customHeight="1" outlineLevel="1" x14ac:dyDescent="0.3">
      <c r="A490" s="72"/>
      <c r="B490" s="6"/>
      <c r="C490" s="101"/>
      <c r="D490" s="101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2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2"/>
      <c r="AE490" s="101"/>
      <c r="AF490" s="101"/>
      <c r="AG490" s="101"/>
      <c r="AH490" s="101"/>
      <c r="AI490" s="101"/>
      <c r="AJ490" s="101"/>
      <c r="AK490" s="101"/>
      <c r="AL490" s="101"/>
      <c r="AM490" s="101"/>
      <c r="AN490" s="101"/>
      <c r="AO490" s="101"/>
      <c r="AP490" s="101"/>
      <c r="AQ490" s="101"/>
      <c r="AR490" s="102"/>
      <c r="AS490" s="101"/>
      <c r="AT490" s="101"/>
      <c r="AU490" s="101"/>
      <c r="AV490" s="101"/>
      <c r="AW490" s="101"/>
      <c r="AX490" s="101"/>
      <c r="AY490" s="101"/>
      <c r="AZ490" s="101"/>
      <c r="BA490" s="101"/>
      <c r="BB490" s="101"/>
      <c r="BC490" s="101"/>
      <c r="BD490" s="101"/>
      <c r="BE490" s="101"/>
      <c r="BF490" s="102"/>
      <c r="BG490" s="101"/>
      <c r="BH490" s="101"/>
      <c r="BI490" s="101"/>
      <c r="BJ490" s="101"/>
      <c r="BK490" s="101"/>
      <c r="BL490" s="101"/>
      <c r="BM490" s="101"/>
      <c r="BN490" s="101"/>
      <c r="BO490" s="101"/>
      <c r="BP490" s="101"/>
      <c r="BQ490" s="101"/>
      <c r="BR490" s="101"/>
      <c r="BS490" s="101"/>
      <c r="BT490" s="102"/>
      <c r="BU490" s="101"/>
      <c r="BV490" s="101"/>
      <c r="BW490" s="101"/>
      <c r="BX490" s="101"/>
      <c r="BY490" s="101"/>
      <c r="BZ490" s="101"/>
      <c r="CA490" s="101"/>
      <c r="CB490" s="101"/>
      <c r="CC490" s="101"/>
      <c r="CD490" s="101"/>
      <c r="CE490" s="101"/>
      <c r="CF490" s="101"/>
      <c r="CG490" s="101"/>
      <c r="CH490" s="102"/>
    </row>
    <row r="491" spans="1:86" ht="12" hidden="1" customHeight="1" outlineLevel="1" x14ac:dyDescent="0.3">
      <c r="A491" s="74" t="s">
        <v>31</v>
      </c>
      <c r="B491" s="2"/>
      <c r="C491" s="101"/>
      <c r="D491" s="101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2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2"/>
      <c r="AE491" s="101"/>
      <c r="AF491" s="101"/>
      <c r="AG491" s="101"/>
      <c r="AH491" s="101"/>
      <c r="AI491" s="101"/>
      <c r="AJ491" s="101"/>
      <c r="AK491" s="101"/>
      <c r="AL491" s="101"/>
      <c r="AM491" s="101"/>
      <c r="AN491" s="101"/>
      <c r="AO491" s="101"/>
      <c r="AP491" s="101"/>
      <c r="AQ491" s="101"/>
      <c r="AR491" s="102"/>
      <c r="AS491" s="101"/>
      <c r="AT491" s="101"/>
      <c r="AU491" s="101"/>
      <c r="AV491" s="101"/>
      <c r="AW491" s="101"/>
      <c r="AX491" s="101"/>
      <c r="AY491" s="101"/>
      <c r="AZ491" s="101"/>
      <c r="BA491" s="101"/>
      <c r="BB491" s="101"/>
      <c r="BC491" s="101"/>
      <c r="BD491" s="101"/>
      <c r="BE491" s="101"/>
      <c r="BF491" s="102"/>
      <c r="BG491" s="101"/>
      <c r="BH491" s="101"/>
      <c r="BI491" s="101"/>
      <c r="BJ491" s="101"/>
      <c r="BK491" s="101"/>
      <c r="BL491" s="101"/>
      <c r="BM491" s="101"/>
      <c r="BN491" s="101"/>
      <c r="BO491" s="101"/>
      <c r="BP491" s="101"/>
      <c r="BQ491" s="101"/>
      <c r="BR491" s="101"/>
      <c r="BS491" s="101"/>
      <c r="BT491" s="102"/>
      <c r="BU491" s="101"/>
      <c r="BV491" s="101"/>
      <c r="BW491" s="101"/>
      <c r="BX491" s="101"/>
      <c r="BY491" s="101"/>
      <c r="BZ491" s="101"/>
      <c r="CA491" s="101"/>
      <c r="CB491" s="101"/>
      <c r="CC491" s="101"/>
      <c r="CD491" s="101"/>
      <c r="CE491" s="101"/>
      <c r="CF491" s="101"/>
      <c r="CG491" s="101"/>
      <c r="CH491" s="102"/>
    </row>
    <row r="492" spans="1:86" ht="12" hidden="1" customHeight="1" outlineLevel="1" x14ac:dyDescent="0.3">
      <c r="A492" s="103" t="s">
        <v>74</v>
      </c>
      <c r="B492" s="2"/>
      <c r="C492" s="101"/>
      <c r="D492" s="101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2">
        <f t="shared" ref="P492:P508" si="102">O492-SUM(C492:N492)</f>
        <v>0</v>
      </c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2">
        <f t="shared" ref="AD492:AD508" si="103">AC492-SUM(Q492:AB492)</f>
        <v>0</v>
      </c>
      <c r="AE492" s="101"/>
      <c r="AF492" s="101"/>
      <c r="AG492" s="101"/>
      <c r="AH492" s="101"/>
      <c r="AI492" s="101"/>
      <c r="AJ492" s="101"/>
      <c r="AK492" s="101"/>
      <c r="AL492" s="101"/>
      <c r="AM492" s="101"/>
      <c r="AN492" s="101"/>
      <c r="AO492" s="101"/>
      <c r="AP492" s="101"/>
      <c r="AQ492" s="101"/>
      <c r="AR492" s="102">
        <f t="shared" ref="AR492:AR508" si="104">AQ492-SUM(AE492:AP492)</f>
        <v>0</v>
      </c>
      <c r="AS492" s="101"/>
      <c r="AT492" s="101"/>
      <c r="AU492" s="101"/>
      <c r="AV492" s="101"/>
      <c r="AW492" s="101"/>
      <c r="AX492" s="101"/>
      <c r="AY492" s="101"/>
      <c r="AZ492" s="101"/>
      <c r="BA492" s="101"/>
      <c r="BB492" s="101"/>
      <c r="BC492" s="101"/>
      <c r="BD492" s="101"/>
      <c r="BE492" s="101"/>
      <c r="BF492" s="102">
        <f t="shared" ref="BF492:BF508" si="105">BE492-SUM(AS492:BD492)</f>
        <v>0</v>
      </c>
      <c r="BG492" s="101"/>
      <c r="BH492" s="101"/>
      <c r="BI492" s="101"/>
      <c r="BJ492" s="101"/>
      <c r="BK492" s="101"/>
      <c r="BL492" s="101"/>
      <c r="BM492" s="101"/>
      <c r="BN492" s="101"/>
      <c r="BO492" s="101"/>
      <c r="BP492" s="101"/>
      <c r="BQ492" s="101"/>
      <c r="BR492" s="101"/>
      <c r="BS492" s="101"/>
      <c r="BT492" s="102">
        <f t="shared" ref="BT492:BT508" si="106">BS492-SUM(BG492:BR492)</f>
        <v>0</v>
      </c>
      <c r="BU492" s="101"/>
      <c r="BV492" s="101"/>
      <c r="BW492" s="101"/>
      <c r="BX492" s="101"/>
      <c r="BY492" s="101"/>
      <c r="BZ492" s="101"/>
      <c r="CA492" s="101"/>
      <c r="CB492" s="101"/>
      <c r="CC492" s="101"/>
      <c r="CD492" s="101"/>
      <c r="CE492" s="101"/>
      <c r="CF492" s="101"/>
      <c r="CG492" s="101"/>
      <c r="CH492" s="102">
        <f t="shared" ref="CH492:CH508" si="107">CG492-SUM(BU492:CF492)</f>
        <v>0</v>
      </c>
    </row>
    <row r="493" spans="1:86" ht="12" hidden="1" customHeight="1" outlineLevel="1" x14ac:dyDescent="0.3">
      <c r="A493" s="103">
        <v>600</v>
      </c>
      <c r="B493" s="2" t="s">
        <v>31</v>
      </c>
      <c r="C493" s="101">
        <v>0</v>
      </c>
      <c r="D493" s="101">
        <v>0</v>
      </c>
      <c r="E493" s="101">
        <v>0</v>
      </c>
      <c r="F493" s="101">
        <v>0</v>
      </c>
      <c r="G493" s="101">
        <v>0</v>
      </c>
      <c r="H493" s="101">
        <v>0</v>
      </c>
      <c r="I493" s="101">
        <v>0</v>
      </c>
      <c r="J493" s="101">
        <v>0</v>
      </c>
      <c r="K493" s="101">
        <v>0</v>
      </c>
      <c r="L493" s="101">
        <v>0</v>
      </c>
      <c r="M493" s="101">
        <v>0</v>
      </c>
      <c r="N493" s="101">
        <v>0</v>
      </c>
      <c r="O493" s="101">
        <v>0</v>
      </c>
      <c r="P493" s="102">
        <f t="shared" si="102"/>
        <v>0</v>
      </c>
      <c r="Q493" s="101">
        <v>0</v>
      </c>
      <c r="R493" s="101">
        <v>0</v>
      </c>
      <c r="S493" s="101">
        <v>0</v>
      </c>
      <c r="T493" s="101">
        <v>0</v>
      </c>
      <c r="U493" s="101">
        <v>0</v>
      </c>
      <c r="V493" s="101">
        <v>0</v>
      </c>
      <c r="W493" s="101">
        <v>0</v>
      </c>
      <c r="X493" s="101">
        <v>0</v>
      </c>
      <c r="Y493" s="101">
        <v>0</v>
      </c>
      <c r="Z493" s="101">
        <v>0</v>
      </c>
      <c r="AA493" s="101">
        <v>0</v>
      </c>
      <c r="AB493" s="101">
        <v>0</v>
      </c>
      <c r="AC493" s="101">
        <v>0</v>
      </c>
      <c r="AD493" s="102">
        <f t="shared" si="103"/>
        <v>0</v>
      </c>
      <c r="AE493" s="101">
        <v>0</v>
      </c>
      <c r="AF493" s="101">
        <v>0</v>
      </c>
      <c r="AG493" s="101">
        <v>0</v>
      </c>
      <c r="AH493" s="101">
        <v>0</v>
      </c>
      <c r="AI493" s="101">
        <v>0</v>
      </c>
      <c r="AJ493" s="101">
        <v>0</v>
      </c>
      <c r="AK493" s="101">
        <v>0</v>
      </c>
      <c r="AL493" s="101">
        <v>0</v>
      </c>
      <c r="AM493" s="101">
        <v>0</v>
      </c>
      <c r="AN493" s="101">
        <v>0</v>
      </c>
      <c r="AO493" s="101">
        <v>0</v>
      </c>
      <c r="AP493" s="101">
        <v>0</v>
      </c>
      <c r="AQ493" s="101">
        <v>0</v>
      </c>
      <c r="AR493" s="102">
        <f t="shared" si="104"/>
        <v>0</v>
      </c>
      <c r="AS493" s="101">
        <v>0</v>
      </c>
      <c r="AT493" s="101">
        <v>0</v>
      </c>
      <c r="AU493" s="101">
        <v>0</v>
      </c>
      <c r="AV493" s="101">
        <v>0</v>
      </c>
      <c r="AW493" s="101">
        <v>0</v>
      </c>
      <c r="AX493" s="101">
        <v>0</v>
      </c>
      <c r="AY493" s="101">
        <v>0</v>
      </c>
      <c r="AZ493" s="101">
        <v>0</v>
      </c>
      <c r="BA493" s="101">
        <v>0</v>
      </c>
      <c r="BB493" s="101">
        <v>0</v>
      </c>
      <c r="BC493" s="101">
        <v>0</v>
      </c>
      <c r="BD493" s="101">
        <v>0</v>
      </c>
      <c r="BE493" s="101">
        <v>0</v>
      </c>
      <c r="BF493" s="102">
        <f t="shared" si="105"/>
        <v>0</v>
      </c>
      <c r="BG493" s="101">
        <v>0</v>
      </c>
      <c r="BH493" s="101">
        <v>0</v>
      </c>
      <c r="BI493" s="101">
        <v>0</v>
      </c>
      <c r="BJ493" s="101">
        <v>0</v>
      </c>
      <c r="BK493" s="101">
        <v>0</v>
      </c>
      <c r="BL493" s="101">
        <v>0</v>
      </c>
      <c r="BM493" s="101">
        <v>0</v>
      </c>
      <c r="BN493" s="101">
        <v>0</v>
      </c>
      <c r="BO493" s="101">
        <v>0</v>
      </c>
      <c r="BP493" s="101">
        <v>0</v>
      </c>
      <c r="BQ493" s="101">
        <v>0</v>
      </c>
      <c r="BR493" s="101">
        <v>0</v>
      </c>
      <c r="BS493" s="101">
        <v>0</v>
      </c>
      <c r="BT493" s="102">
        <f t="shared" si="106"/>
        <v>0</v>
      </c>
      <c r="BU493" s="101">
        <v>0</v>
      </c>
      <c r="BV493" s="101">
        <v>0</v>
      </c>
      <c r="BW493" s="101">
        <v>0</v>
      </c>
      <c r="BX493" s="101">
        <v>0</v>
      </c>
      <c r="BY493" s="101">
        <v>0</v>
      </c>
      <c r="BZ493" s="101">
        <v>0</v>
      </c>
      <c r="CA493" s="101">
        <v>0</v>
      </c>
      <c r="CB493" s="101">
        <v>0</v>
      </c>
      <c r="CC493" s="101">
        <v>0</v>
      </c>
      <c r="CD493" s="101">
        <v>0</v>
      </c>
      <c r="CE493" s="101">
        <v>0</v>
      </c>
      <c r="CF493" s="101">
        <v>0</v>
      </c>
      <c r="CG493" s="101">
        <v>0</v>
      </c>
      <c r="CH493" s="102">
        <f t="shared" si="107"/>
        <v>0</v>
      </c>
    </row>
    <row r="494" spans="1:86" ht="12" hidden="1" customHeight="1" outlineLevel="1" x14ac:dyDescent="0.3">
      <c r="A494" s="103">
        <v>601</v>
      </c>
      <c r="B494" s="2" t="s">
        <v>581</v>
      </c>
      <c r="C494" s="101">
        <v>0</v>
      </c>
      <c r="D494" s="101">
        <v>0</v>
      </c>
      <c r="E494" s="101">
        <v>0</v>
      </c>
      <c r="F494" s="101">
        <v>0</v>
      </c>
      <c r="G494" s="101">
        <v>0</v>
      </c>
      <c r="H494" s="101">
        <v>0</v>
      </c>
      <c r="I494" s="101">
        <v>0</v>
      </c>
      <c r="J494" s="101">
        <v>0</v>
      </c>
      <c r="K494" s="101">
        <v>0</v>
      </c>
      <c r="L494" s="101">
        <v>0</v>
      </c>
      <c r="M494" s="101">
        <v>0</v>
      </c>
      <c r="N494" s="101">
        <v>0</v>
      </c>
      <c r="O494" s="101"/>
      <c r="P494" s="102">
        <f t="shared" si="102"/>
        <v>0</v>
      </c>
      <c r="Q494" s="101">
        <v>0</v>
      </c>
      <c r="R494" s="101">
        <v>0</v>
      </c>
      <c r="S494" s="101">
        <v>0</v>
      </c>
      <c r="T494" s="101">
        <v>0</v>
      </c>
      <c r="U494" s="101">
        <v>0</v>
      </c>
      <c r="V494" s="101">
        <v>0</v>
      </c>
      <c r="W494" s="101">
        <v>0</v>
      </c>
      <c r="X494" s="101">
        <v>0</v>
      </c>
      <c r="Y494" s="101">
        <v>0</v>
      </c>
      <c r="Z494" s="101">
        <v>0</v>
      </c>
      <c r="AA494" s="101">
        <v>0</v>
      </c>
      <c r="AB494" s="101">
        <v>0</v>
      </c>
      <c r="AC494" s="101"/>
      <c r="AD494" s="102">
        <f t="shared" si="103"/>
        <v>0</v>
      </c>
      <c r="AE494" s="101">
        <v>0</v>
      </c>
      <c r="AF494" s="101">
        <v>0</v>
      </c>
      <c r="AG494" s="101">
        <v>0</v>
      </c>
      <c r="AH494" s="101">
        <v>0</v>
      </c>
      <c r="AI494" s="101">
        <v>0</v>
      </c>
      <c r="AJ494" s="101">
        <v>0</v>
      </c>
      <c r="AK494" s="101">
        <v>0</v>
      </c>
      <c r="AL494" s="101">
        <v>0</v>
      </c>
      <c r="AM494" s="101">
        <v>0</v>
      </c>
      <c r="AN494" s="101">
        <v>0</v>
      </c>
      <c r="AO494" s="101">
        <v>0</v>
      </c>
      <c r="AP494" s="101">
        <v>0</v>
      </c>
      <c r="AQ494" s="101"/>
      <c r="AR494" s="102">
        <f t="shared" si="104"/>
        <v>0</v>
      </c>
      <c r="AS494" s="101">
        <v>0</v>
      </c>
      <c r="AT494" s="101">
        <v>0</v>
      </c>
      <c r="AU494" s="101">
        <v>0</v>
      </c>
      <c r="AV494" s="101">
        <v>0</v>
      </c>
      <c r="AW494" s="101">
        <v>0</v>
      </c>
      <c r="AX494" s="101">
        <v>0</v>
      </c>
      <c r="AY494" s="101">
        <v>0</v>
      </c>
      <c r="AZ494" s="101">
        <v>0</v>
      </c>
      <c r="BA494" s="101">
        <v>0</v>
      </c>
      <c r="BB494" s="101">
        <v>0</v>
      </c>
      <c r="BC494" s="101">
        <v>0</v>
      </c>
      <c r="BD494" s="101">
        <v>0</v>
      </c>
      <c r="BE494" s="101"/>
      <c r="BF494" s="102">
        <f t="shared" si="105"/>
        <v>0</v>
      </c>
      <c r="BG494" s="101">
        <v>0</v>
      </c>
      <c r="BH494" s="101">
        <v>0</v>
      </c>
      <c r="BI494" s="101">
        <v>0</v>
      </c>
      <c r="BJ494" s="101">
        <v>0</v>
      </c>
      <c r="BK494" s="101">
        <v>0</v>
      </c>
      <c r="BL494" s="101">
        <v>0</v>
      </c>
      <c r="BM494" s="101">
        <v>0</v>
      </c>
      <c r="BN494" s="101">
        <v>0</v>
      </c>
      <c r="BO494" s="101">
        <v>0</v>
      </c>
      <c r="BP494" s="101">
        <v>0</v>
      </c>
      <c r="BQ494" s="101">
        <v>0</v>
      </c>
      <c r="BR494" s="101">
        <v>0</v>
      </c>
      <c r="BS494" s="101"/>
      <c r="BT494" s="102">
        <f t="shared" si="106"/>
        <v>0</v>
      </c>
      <c r="BU494" s="101">
        <v>0</v>
      </c>
      <c r="BV494" s="101">
        <v>0</v>
      </c>
      <c r="BW494" s="101">
        <v>0</v>
      </c>
      <c r="BX494" s="101">
        <v>0</v>
      </c>
      <c r="BY494" s="101">
        <v>0</v>
      </c>
      <c r="BZ494" s="101">
        <v>0</v>
      </c>
      <c r="CA494" s="101">
        <v>0</v>
      </c>
      <c r="CB494" s="101">
        <v>0</v>
      </c>
      <c r="CC494" s="101">
        <v>0</v>
      </c>
      <c r="CD494" s="101">
        <v>0</v>
      </c>
      <c r="CE494" s="101">
        <v>0</v>
      </c>
      <c r="CF494" s="101">
        <v>0</v>
      </c>
      <c r="CG494" s="101"/>
      <c r="CH494" s="102">
        <f t="shared" si="107"/>
        <v>0</v>
      </c>
    </row>
    <row r="495" spans="1:86" ht="12" hidden="1" customHeight="1" outlineLevel="1" x14ac:dyDescent="0.3">
      <c r="A495" s="103">
        <v>602</v>
      </c>
      <c r="B495" s="2" t="s">
        <v>582</v>
      </c>
      <c r="C495" s="101">
        <v>0</v>
      </c>
      <c r="D495" s="101">
        <v>0</v>
      </c>
      <c r="E495" s="101">
        <v>0</v>
      </c>
      <c r="F495" s="101">
        <v>0</v>
      </c>
      <c r="G495" s="101">
        <v>0</v>
      </c>
      <c r="H495" s="101">
        <v>0</v>
      </c>
      <c r="I495" s="101">
        <v>0</v>
      </c>
      <c r="J495" s="101">
        <v>0</v>
      </c>
      <c r="K495" s="101">
        <v>0</v>
      </c>
      <c r="L495" s="101">
        <v>0</v>
      </c>
      <c r="M495" s="101">
        <v>0</v>
      </c>
      <c r="N495" s="101">
        <v>0</v>
      </c>
      <c r="O495" s="101"/>
      <c r="P495" s="102">
        <f t="shared" si="102"/>
        <v>0</v>
      </c>
      <c r="Q495" s="101">
        <v>0</v>
      </c>
      <c r="R495" s="101">
        <v>0</v>
      </c>
      <c r="S495" s="101">
        <v>0</v>
      </c>
      <c r="T495" s="101">
        <v>0</v>
      </c>
      <c r="U495" s="101">
        <v>0</v>
      </c>
      <c r="V495" s="101">
        <v>0</v>
      </c>
      <c r="W495" s="101">
        <v>0</v>
      </c>
      <c r="X495" s="101">
        <v>0</v>
      </c>
      <c r="Y495" s="101">
        <v>0</v>
      </c>
      <c r="Z495" s="101">
        <v>0</v>
      </c>
      <c r="AA495" s="101">
        <v>0</v>
      </c>
      <c r="AB495" s="101">
        <v>0</v>
      </c>
      <c r="AC495" s="101"/>
      <c r="AD495" s="102">
        <f t="shared" si="103"/>
        <v>0</v>
      </c>
      <c r="AE495" s="101">
        <v>0</v>
      </c>
      <c r="AF495" s="101">
        <v>0</v>
      </c>
      <c r="AG495" s="101">
        <v>0</v>
      </c>
      <c r="AH495" s="101">
        <v>0</v>
      </c>
      <c r="AI495" s="101">
        <v>0</v>
      </c>
      <c r="AJ495" s="101">
        <v>0</v>
      </c>
      <c r="AK495" s="101">
        <v>0</v>
      </c>
      <c r="AL495" s="101">
        <v>0</v>
      </c>
      <c r="AM495" s="101">
        <v>0</v>
      </c>
      <c r="AN495" s="101">
        <v>0</v>
      </c>
      <c r="AO495" s="101">
        <v>0</v>
      </c>
      <c r="AP495" s="101">
        <v>0</v>
      </c>
      <c r="AQ495" s="101"/>
      <c r="AR495" s="102">
        <f t="shared" si="104"/>
        <v>0</v>
      </c>
      <c r="AS495" s="101">
        <v>0</v>
      </c>
      <c r="AT495" s="101">
        <v>0</v>
      </c>
      <c r="AU495" s="101">
        <v>0</v>
      </c>
      <c r="AV495" s="101">
        <v>0</v>
      </c>
      <c r="AW495" s="101">
        <v>0</v>
      </c>
      <c r="AX495" s="101">
        <v>0</v>
      </c>
      <c r="AY495" s="101">
        <v>0</v>
      </c>
      <c r="AZ495" s="101">
        <v>0</v>
      </c>
      <c r="BA495" s="101">
        <v>0</v>
      </c>
      <c r="BB495" s="101">
        <v>0</v>
      </c>
      <c r="BC495" s="101">
        <v>0</v>
      </c>
      <c r="BD495" s="101">
        <v>0</v>
      </c>
      <c r="BE495" s="101"/>
      <c r="BF495" s="102">
        <f t="shared" si="105"/>
        <v>0</v>
      </c>
      <c r="BG495" s="101">
        <v>0</v>
      </c>
      <c r="BH495" s="101">
        <v>0</v>
      </c>
      <c r="BI495" s="101">
        <v>0</v>
      </c>
      <c r="BJ495" s="101">
        <v>0</v>
      </c>
      <c r="BK495" s="101">
        <v>0</v>
      </c>
      <c r="BL495" s="101">
        <v>0</v>
      </c>
      <c r="BM495" s="101">
        <v>0</v>
      </c>
      <c r="BN495" s="101">
        <v>0</v>
      </c>
      <c r="BO495" s="101">
        <v>0</v>
      </c>
      <c r="BP495" s="101">
        <v>0</v>
      </c>
      <c r="BQ495" s="101">
        <v>0</v>
      </c>
      <c r="BR495" s="101">
        <v>0</v>
      </c>
      <c r="BS495" s="101"/>
      <c r="BT495" s="102">
        <f t="shared" si="106"/>
        <v>0</v>
      </c>
      <c r="BU495" s="101">
        <v>0</v>
      </c>
      <c r="BV495" s="101">
        <v>0</v>
      </c>
      <c r="BW495" s="101">
        <v>0</v>
      </c>
      <c r="BX495" s="101">
        <v>0</v>
      </c>
      <c r="BY495" s="101">
        <v>0</v>
      </c>
      <c r="BZ495" s="101">
        <v>0</v>
      </c>
      <c r="CA495" s="101">
        <v>0</v>
      </c>
      <c r="CB495" s="101">
        <v>0</v>
      </c>
      <c r="CC495" s="101">
        <v>0</v>
      </c>
      <c r="CD495" s="101">
        <v>0</v>
      </c>
      <c r="CE495" s="101">
        <v>0</v>
      </c>
      <c r="CF495" s="101">
        <v>0</v>
      </c>
      <c r="CG495" s="101"/>
      <c r="CH495" s="102">
        <f t="shared" si="107"/>
        <v>0</v>
      </c>
    </row>
    <row r="496" spans="1:86" ht="12" hidden="1" customHeight="1" outlineLevel="1" x14ac:dyDescent="0.3">
      <c r="A496" s="103">
        <v>603</v>
      </c>
      <c r="B496" s="2" t="s">
        <v>583</v>
      </c>
      <c r="C496" s="101">
        <v>0</v>
      </c>
      <c r="D496" s="101">
        <v>0</v>
      </c>
      <c r="E496" s="101">
        <v>0</v>
      </c>
      <c r="F496" s="101">
        <v>0</v>
      </c>
      <c r="G496" s="101">
        <v>0</v>
      </c>
      <c r="H496" s="101">
        <v>0</v>
      </c>
      <c r="I496" s="101">
        <v>0</v>
      </c>
      <c r="J496" s="101">
        <v>0</v>
      </c>
      <c r="K496" s="101">
        <v>0</v>
      </c>
      <c r="L496" s="101">
        <v>0</v>
      </c>
      <c r="M496" s="101">
        <v>0</v>
      </c>
      <c r="N496" s="101">
        <v>0</v>
      </c>
      <c r="O496" s="101">
        <v>0</v>
      </c>
      <c r="P496" s="102">
        <f t="shared" si="102"/>
        <v>0</v>
      </c>
      <c r="Q496" s="101">
        <v>0</v>
      </c>
      <c r="R496" s="101">
        <v>0</v>
      </c>
      <c r="S496" s="101">
        <v>0</v>
      </c>
      <c r="T496" s="101">
        <v>0</v>
      </c>
      <c r="U496" s="101">
        <v>0</v>
      </c>
      <c r="V496" s="101">
        <v>0</v>
      </c>
      <c r="W496" s="101">
        <v>0</v>
      </c>
      <c r="X496" s="101">
        <v>0</v>
      </c>
      <c r="Y496" s="101">
        <v>0</v>
      </c>
      <c r="Z496" s="101">
        <v>0</v>
      </c>
      <c r="AA496" s="101">
        <v>0</v>
      </c>
      <c r="AB496" s="101">
        <v>0</v>
      </c>
      <c r="AC496" s="101">
        <v>0</v>
      </c>
      <c r="AD496" s="102">
        <f t="shared" si="103"/>
        <v>0</v>
      </c>
      <c r="AE496" s="101">
        <v>0</v>
      </c>
      <c r="AF496" s="101">
        <v>0</v>
      </c>
      <c r="AG496" s="101">
        <v>0</v>
      </c>
      <c r="AH496" s="101">
        <v>0</v>
      </c>
      <c r="AI496" s="101">
        <v>0</v>
      </c>
      <c r="AJ496" s="101">
        <v>0</v>
      </c>
      <c r="AK496" s="101">
        <v>0</v>
      </c>
      <c r="AL496" s="101">
        <v>0</v>
      </c>
      <c r="AM496" s="101">
        <v>0</v>
      </c>
      <c r="AN496" s="101">
        <v>0</v>
      </c>
      <c r="AO496" s="101">
        <v>0</v>
      </c>
      <c r="AP496" s="101">
        <v>0</v>
      </c>
      <c r="AQ496" s="101">
        <v>0</v>
      </c>
      <c r="AR496" s="102">
        <f t="shared" si="104"/>
        <v>0</v>
      </c>
      <c r="AS496" s="101">
        <v>0</v>
      </c>
      <c r="AT496" s="101">
        <v>0</v>
      </c>
      <c r="AU496" s="101">
        <v>0</v>
      </c>
      <c r="AV496" s="101">
        <v>0</v>
      </c>
      <c r="AW496" s="101">
        <v>0</v>
      </c>
      <c r="AX496" s="101">
        <v>0</v>
      </c>
      <c r="AY496" s="101">
        <v>0</v>
      </c>
      <c r="AZ496" s="101">
        <v>0</v>
      </c>
      <c r="BA496" s="101">
        <v>0</v>
      </c>
      <c r="BB496" s="101">
        <v>0</v>
      </c>
      <c r="BC496" s="101">
        <v>0</v>
      </c>
      <c r="BD496" s="101">
        <v>0</v>
      </c>
      <c r="BE496" s="101">
        <v>0</v>
      </c>
      <c r="BF496" s="102">
        <f t="shared" si="105"/>
        <v>0</v>
      </c>
      <c r="BG496" s="101">
        <v>0</v>
      </c>
      <c r="BH496" s="101">
        <v>0</v>
      </c>
      <c r="BI496" s="101">
        <v>0</v>
      </c>
      <c r="BJ496" s="101">
        <v>0</v>
      </c>
      <c r="BK496" s="101">
        <v>0</v>
      </c>
      <c r="BL496" s="101">
        <v>0</v>
      </c>
      <c r="BM496" s="101">
        <v>0</v>
      </c>
      <c r="BN496" s="101">
        <v>0</v>
      </c>
      <c r="BO496" s="101">
        <v>0</v>
      </c>
      <c r="BP496" s="101">
        <v>0</v>
      </c>
      <c r="BQ496" s="101">
        <v>0</v>
      </c>
      <c r="BR496" s="101">
        <v>0</v>
      </c>
      <c r="BS496" s="101">
        <v>0</v>
      </c>
      <c r="BT496" s="102">
        <f t="shared" si="106"/>
        <v>0</v>
      </c>
      <c r="BU496" s="101">
        <v>0</v>
      </c>
      <c r="BV496" s="101">
        <v>0</v>
      </c>
      <c r="BW496" s="101">
        <v>0</v>
      </c>
      <c r="BX496" s="101">
        <v>0</v>
      </c>
      <c r="BY496" s="101">
        <v>0</v>
      </c>
      <c r="BZ496" s="101">
        <v>0</v>
      </c>
      <c r="CA496" s="101">
        <v>0</v>
      </c>
      <c r="CB496" s="101">
        <v>0</v>
      </c>
      <c r="CC496" s="101">
        <v>0</v>
      </c>
      <c r="CD496" s="101">
        <v>0</v>
      </c>
      <c r="CE496" s="101">
        <v>0</v>
      </c>
      <c r="CF496" s="101">
        <v>0</v>
      </c>
      <c r="CG496" s="101">
        <v>0</v>
      </c>
      <c r="CH496" s="102">
        <f t="shared" si="107"/>
        <v>0</v>
      </c>
    </row>
    <row r="497" spans="1:86" ht="12" hidden="1" customHeight="1" outlineLevel="1" x14ac:dyDescent="0.3">
      <c r="A497" s="103">
        <v>604</v>
      </c>
      <c r="B497" s="2" t="s">
        <v>584</v>
      </c>
      <c r="C497" s="101">
        <v>3295.86</v>
      </c>
      <c r="D497" s="101">
        <v>11425.22</v>
      </c>
      <c r="E497" s="101">
        <v>11388.02</v>
      </c>
      <c r="F497" s="101">
        <v>11134.82</v>
      </c>
      <c r="G497" s="101">
        <v>11314.94</v>
      </c>
      <c r="H497" s="101">
        <v>11062.28</v>
      </c>
      <c r="I497" s="101">
        <v>11240.58</v>
      </c>
      <c r="J497" s="101">
        <v>11203.49</v>
      </c>
      <c r="K497" s="101">
        <v>10523.49</v>
      </c>
      <c r="L497" s="101">
        <v>11127.18</v>
      </c>
      <c r="M497" s="101">
        <v>10877.84</v>
      </c>
      <c r="N497" s="101">
        <v>22002.151573615101</v>
      </c>
      <c r="O497" s="101">
        <v>136595.871573615</v>
      </c>
      <c r="P497" s="102">
        <f t="shared" si="102"/>
        <v>0</v>
      </c>
      <c r="Q497" s="101">
        <v>11140.227893551901</v>
      </c>
      <c r="R497" s="101">
        <v>11102.259667599001</v>
      </c>
      <c r="S497" s="101">
        <v>11064.1565855961</v>
      </c>
      <c r="T497" s="101">
        <v>11025.9181257418</v>
      </c>
      <c r="U497" s="101">
        <v>10987.5437640488</v>
      </c>
      <c r="V497" s="101">
        <v>10949.032974333601</v>
      </c>
      <c r="W497" s="101">
        <v>10910.3852282073</v>
      </c>
      <c r="X497" s="101">
        <v>10871.599995065</v>
      </c>
      <c r="Y497" s="101">
        <v>10832.676742076799</v>
      </c>
      <c r="Z497" s="101">
        <v>10793.614934177</v>
      </c>
      <c r="AA497" s="101">
        <v>10754.4140340546</v>
      </c>
      <c r="AB497" s="101">
        <v>10715.073502143299</v>
      </c>
      <c r="AC497" s="101">
        <v>131146.90344659501</v>
      </c>
      <c r="AD497" s="102">
        <f t="shared" si="103"/>
        <v>0</v>
      </c>
      <c r="AE497" s="101">
        <v>10675.592796611099</v>
      </c>
      <c r="AF497" s="101">
        <v>10635.9713733504</v>
      </c>
      <c r="AG497" s="101">
        <v>10596.208685968</v>
      </c>
      <c r="AH497" s="101">
        <v>10556.304185774199</v>
      </c>
      <c r="AI497" s="101">
        <v>10516.257321773401</v>
      </c>
      <c r="AJ497" s="101">
        <v>10476.067540653101</v>
      </c>
      <c r="AK497" s="101">
        <v>10435.734286774001</v>
      </c>
      <c r="AL497" s="101">
        <v>10395.2570021591</v>
      </c>
      <c r="AM497" s="101">
        <v>10354.635126483799</v>
      </c>
      <c r="AN497" s="101">
        <v>10313.8680970648</v>
      </c>
      <c r="AO497" s="101">
        <v>10272.955348850301</v>
      </c>
      <c r="AP497" s="101">
        <v>10231.896314408301</v>
      </c>
      <c r="AQ497" s="101">
        <v>125460.74807987</v>
      </c>
      <c r="AR497" s="102">
        <f t="shared" si="104"/>
        <v>-4.9476511776447296E-10</v>
      </c>
      <c r="AS497" s="101">
        <v>10190.6904239171</v>
      </c>
      <c r="AT497" s="101">
        <v>10149.3371051538</v>
      </c>
      <c r="AU497" s="101">
        <v>10107.835783483701</v>
      </c>
      <c r="AV497" s="101">
        <v>10066.1858818499</v>
      </c>
      <c r="AW497" s="101">
        <v>10024.3868207617</v>
      </c>
      <c r="AX497" s="101">
        <v>9982.4380182844106</v>
      </c>
      <c r="AY497" s="101">
        <v>9940.3388900279697</v>
      </c>
      <c r="AZ497" s="101">
        <v>9898.0888491360201</v>
      </c>
      <c r="BA497" s="101">
        <v>9855.68730627486</v>
      </c>
      <c r="BB497" s="101">
        <v>9813.1336696223207</v>
      </c>
      <c r="BC497" s="101">
        <v>9770.42734485658</v>
      </c>
      <c r="BD497" s="101">
        <v>9727.5677351449795</v>
      </c>
      <c r="BE497" s="101">
        <v>119526.117828513</v>
      </c>
      <c r="BF497" s="102">
        <f t="shared" si="105"/>
        <v>-3.4924596548080444E-10</v>
      </c>
      <c r="BG497" s="101">
        <v>9684.5542411326896</v>
      </c>
      <c r="BH497" s="101">
        <v>9641.3862609314201</v>
      </c>
      <c r="BI497" s="101">
        <v>9598.0631901079996</v>
      </c>
      <c r="BJ497" s="101">
        <v>9554.5844216730002</v>
      </c>
      <c r="BK497" s="101">
        <v>9510.9493460692102</v>
      </c>
      <c r="BL497" s="101">
        <v>9467.15735116006</v>
      </c>
      <c r="BM497" s="101">
        <v>9423.2078222181008</v>
      </c>
      <c r="BN497" s="101">
        <v>9379.1001419132699</v>
      </c>
      <c r="BO497" s="101">
        <v>9334.8336903012496</v>
      </c>
      <c r="BP497" s="101">
        <v>9290.4078448116798</v>
      </c>
      <c r="BQ497" s="101">
        <v>9245.8219802363401</v>
      </c>
      <c r="BR497" s="101">
        <v>9201.0754687172594</v>
      </c>
      <c r="BS497" s="101">
        <v>113331.141759272</v>
      </c>
      <c r="BT497" s="102">
        <f t="shared" si="106"/>
        <v>-2.9103830456733704E-10</v>
      </c>
      <c r="BU497" s="101">
        <v>9156.16767973483</v>
      </c>
      <c r="BV497" s="101">
        <v>9111.0979800958103</v>
      </c>
      <c r="BW497" s="101">
        <v>9065.8657339212405</v>
      </c>
      <c r="BX497" s="101">
        <v>9020.4703026344105</v>
      </c>
      <c r="BY497" s="101">
        <v>8974.9110449486798</v>
      </c>
      <c r="BZ497" s="101">
        <v>8929.1873168552502</v>
      </c>
      <c r="CA497" s="101">
        <v>8883.2984716109204</v>
      </c>
      <c r="CB497" s="101">
        <v>8837.2438597257496</v>
      </c>
      <c r="CC497" s="101">
        <v>8791.0228289506904</v>
      </c>
      <c r="CD497" s="101">
        <v>8744.6347242651209</v>
      </c>
      <c r="CE497" s="101">
        <v>8698.0788878643598</v>
      </c>
      <c r="CF497" s="101">
        <v>8651.3546591471095</v>
      </c>
      <c r="CG497" s="101">
        <v>106863.333489754</v>
      </c>
      <c r="CH497" s="102">
        <f t="shared" si="107"/>
        <v>-1.7462298274040222E-10</v>
      </c>
    </row>
    <row r="498" spans="1:86" ht="12" hidden="1" customHeight="1" outlineLevel="1" x14ac:dyDescent="0.3">
      <c r="A498" s="103">
        <v>610</v>
      </c>
      <c r="B498" s="2" t="s">
        <v>586</v>
      </c>
      <c r="C498" s="101">
        <v>0</v>
      </c>
      <c r="D498" s="101">
        <v>0</v>
      </c>
      <c r="E498" s="101">
        <v>0</v>
      </c>
      <c r="F498" s="101">
        <v>0</v>
      </c>
      <c r="G498" s="101">
        <v>0</v>
      </c>
      <c r="H498" s="101">
        <v>0</v>
      </c>
      <c r="I498" s="101">
        <v>0</v>
      </c>
      <c r="J498" s="101">
        <v>0</v>
      </c>
      <c r="K498" s="101">
        <v>0</v>
      </c>
      <c r="L498" s="101">
        <v>0</v>
      </c>
      <c r="M498" s="101">
        <v>0</v>
      </c>
      <c r="N498" s="101">
        <v>0</v>
      </c>
      <c r="O498" s="101"/>
      <c r="P498" s="102">
        <f t="shared" si="102"/>
        <v>0</v>
      </c>
      <c r="Q498" s="101">
        <v>0</v>
      </c>
      <c r="R498" s="101">
        <v>0</v>
      </c>
      <c r="S498" s="101">
        <v>0</v>
      </c>
      <c r="T498" s="101">
        <v>0</v>
      </c>
      <c r="U498" s="101">
        <v>0</v>
      </c>
      <c r="V498" s="101">
        <v>0</v>
      </c>
      <c r="W498" s="101">
        <v>0</v>
      </c>
      <c r="X498" s="101">
        <v>0</v>
      </c>
      <c r="Y498" s="101">
        <v>0</v>
      </c>
      <c r="Z498" s="101">
        <v>0</v>
      </c>
      <c r="AA498" s="101">
        <v>0</v>
      </c>
      <c r="AB498" s="101">
        <v>0</v>
      </c>
      <c r="AC498" s="101"/>
      <c r="AD498" s="102">
        <f t="shared" si="103"/>
        <v>0</v>
      </c>
      <c r="AE498" s="101">
        <v>0</v>
      </c>
      <c r="AF498" s="101">
        <v>0</v>
      </c>
      <c r="AG498" s="101">
        <v>0</v>
      </c>
      <c r="AH498" s="101">
        <v>0</v>
      </c>
      <c r="AI498" s="101">
        <v>0</v>
      </c>
      <c r="AJ498" s="101">
        <v>0</v>
      </c>
      <c r="AK498" s="101">
        <v>0</v>
      </c>
      <c r="AL498" s="101">
        <v>0</v>
      </c>
      <c r="AM498" s="101">
        <v>0</v>
      </c>
      <c r="AN498" s="101">
        <v>0</v>
      </c>
      <c r="AO498" s="101">
        <v>0</v>
      </c>
      <c r="AP498" s="101">
        <v>0</v>
      </c>
      <c r="AQ498" s="101"/>
      <c r="AR498" s="102">
        <f t="shared" si="104"/>
        <v>0</v>
      </c>
      <c r="AS498" s="101">
        <v>0</v>
      </c>
      <c r="AT498" s="101">
        <v>0</v>
      </c>
      <c r="AU498" s="101">
        <v>0</v>
      </c>
      <c r="AV498" s="101">
        <v>0</v>
      </c>
      <c r="AW498" s="101">
        <v>0</v>
      </c>
      <c r="AX498" s="101">
        <v>0</v>
      </c>
      <c r="AY498" s="101">
        <v>0</v>
      </c>
      <c r="AZ498" s="101">
        <v>0</v>
      </c>
      <c r="BA498" s="101">
        <v>0</v>
      </c>
      <c r="BB498" s="101">
        <v>0</v>
      </c>
      <c r="BC498" s="101">
        <v>0</v>
      </c>
      <c r="BD498" s="101">
        <v>0</v>
      </c>
      <c r="BE498" s="101"/>
      <c r="BF498" s="102">
        <f t="shared" si="105"/>
        <v>0</v>
      </c>
      <c r="BG498" s="101">
        <v>0</v>
      </c>
      <c r="BH498" s="101">
        <v>0</v>
      </c>
      <c r="BI498" s="101">
        <v>0</v>
      </c>
      <c r="BJ498" s="101">
        <v>0</v>
      </c>
      <c r="BK498" s="101">
        <v>0</v>
      </c>
      <c r="BL498" s="101">
        <v>0</v>
      </c>
      <c r="BM498" s="101">
        <v>0</v>
      </c>
      <c r="BN498" s="101">
        <v>0</v>
      </c>
      <c r="BO498" s="101">
        <v>0</v>
      </c>
      <c r="BP498" s="101">
        <v>0</v>
      </c>
      <c r="BQ498" s="101">
        <v>0</v>
      </c>
      <c r="BR498" s="101">
        <v>0</v>
      </c>
      <c r="BS498" s="101"/>
      <c r="BT498" s="102">
        <f t="shared" si="106"/>
        <v>0</v>
      </c>
      <c r="BU498" s="101">
        <v>0</v>
      </c>
      <c r="BV498" s="101">
        <v>0</v>
      </c>
      <c r="BW498" s="101">
        <v>0</v>
      </c>
      <c r="BX498" s="101">
        <v>0</v>
      </c>
      <c r="BY498" s="101">
        <v>0</v>
      </c>
      <c r="BZ498" s="101">
        <v>0</v>
      </c>
      <c r="CA498" s="101">
        <v>0</v>
      </c>
      <c r="CB498" s="101">
        <v>0</v>
      </c>
      <c r="CC498" s="101">
        <v>0</v>
      </c>
      <c r="CD498" s="101">
        <v>0</v>
      </c>
      <c r="CE498" s="101">
        <v>0</v>
      </c>
      <c r="CF498" s="101">
        <v>0</v>
      </c>
      <c r="CG498" s="101"/>
      <c r="CH498" s="102">
        <f t="shared" si="107"/>
        <v>0</v>
      </c>
    </row>
    <row r="499" spans="1:86" ht="12" hidden="1" customHeight="1" outlineLevel="1" x14ac:dyDescent="0.3">
      <c r="A499" s="103">
        <v>611</v>
      </c>
      <c r="B499" s="2" t="s">
        <v>587</v>
      </c>
      <c r="C499" s="101">
        <v>0</v>
      </c>
      <c r="D499" s="101">
        <v>0</v>
      </c>
      <c r="E499" s="101">
        <v>0</v>
      </c>
      <c r="F499" s="101">
        <v>0</v>
      </c>
      <c r="G499" s="101">
        <v>0</v>
      </c>
      <c r="H499" s="101">
        <v>0</v>
      </c>
      <c r="I499" s="101">
        <v>0</v>
      </c>
      <c r="J499" s="101">
        <v>0</v>
      </c>
      <c r="K499" s="101">
        <v>0</v>
      </c>
      <c r="L499" s="101">
        <v>0</v>
      </c>
      <c r="M499" s="101">
        <v>0</v>
      </c>
      <c r="N499" s="101">
        <v>0</v>
      </c>
      <c r="O499" s="101">
        <v>0</v>
      </c>
      <c r="P499" s="102">
        <f t="shared" si="102"/>
        <v>0</v>
      </c>
      <c r="Q499" s="101">
        <v>0</v>
      </c>
      <c r="R499" s="101">
        <v>0</v>
      </c>
      <c r="S499" s="101">
        <v>0</v>
      </c>
      <c r="T499" s="101">
        <v>0</v>
      </c>
      <c r="U499" s="101">
        <v>0</v>
      </c>
      <c r="V499" s="101">
        <v>0</v>
      </c>
      <c r="W499" s="101">
        <v>0</v>
      </c>
      <c r="X499" s="101">
        <v>0</v>
      </c>
      <c r="Y499" s="101">
        <v>0</v>
      </c>
      <c r="Z499" s="101">
        <v>0</v>
      </c>
      <c r="AA499" s="101">
        <v>0</v>
      </c>
      <c r="AB499" s="101">
        <v>0</v>
      </c>
      <c r="AC499" s="101">
        <v>0</v>
      </c>
      <c r="AD499" s="102">
        <f t="shared" si="103"/>
        <v>0</v>
      </c>
      <c r="AE499" s="101">
        <v>0</v>
      </c>
      <c r="AF499" s="101">
        <v>0</v>
      </c>
      <c r="AG499" s="101">
        <v>0</v>
      </c>
      <c r="AH499" s="101">
        <v>0</v>
      </c>
      <c r="AI499" s="101">
        <v>0</v>
      </c>
      <c r="AJ499" s="101">
        <v>0</v>
      </c>
      <c r="AK499" s="101">
        <v>0</v>
      </c>
      <c r="AL499" s="101">
        <v>0</v>
      </c>
      <c r="AM499" s="101">
        <v>0</v>
      </c>
      <c r="AN499" s="101">
        <v>0</v>
      </c>
      <c r="AO499" s="101">
        <v>0</v>
      </c>
      <c r="AP499" s="101">
        <v>0</v>
      </c>
      <c r="AQ499" s="101">
        <v>0</v>
      </c>
      <c r="AR499" s="102">
        <f t="shared" si="104"/>
        <v>0</v>
      </c>
      <c r="AS499" s="101">
        <v>0</v>
      </c>
      <c r="AT499" s="101">
        <v>0</v>
      </c>
      <c r="AU499" s="101">
        <v>0</v>
      </c>
      <c r="AV499" s="101">
        <v>0</v>
      </c>
      <c r="AW499" s="101">
        <v>0</v>
      </c>
      <c r="AX499" s="101">
        <v>0</v>
      </c>
      <c r="AY499" s="101">
        <v>0</v>
      </c>
      <c r="AZ499" s="101">
        <v>0</v>
      </c>
      <c r="BA499" s="101">
        <v>0</v>
      </c>
      <c r="BB499" s="101">
        <v>0</v>
      </c>
      <c r="BC499" s="101">
        <v>0</v>
      </c>
      <c r="BD499" s="101">
        <v>0</v>
      </c>
      <c r="BE499" s="101">
        <v>0</v>
      </c>
      <c r="BF499" s="102">
        <f t="shared" si="105"/>
        <v>0</v>
      </c>
      <c r="BG499" s="101">
        <v>0</v>
      </c>
      <c r="BH499" s="101">
        <v>0</v>
      </c>
      <c r="BI499" s="101">
        <v>0</v>
      </c>
      <c r="BJ499" s="101">
        <v>0</v>
      </c>
      <c r="BK499" s="101">
        <v>0</v>
      </c>
      <c r="BL499" s="101">
        <v>0</v>
      </c>
      <c r="BM499" s="101">
        <v>0</v>
      </c>
      <c r="BN499" s="101">
        <v>0</v>
      </c>
      <c r="BO499" s="101">
        <v>0</v>
      </c>
      <c r="BP499" s="101">
        <v>0</v>
      </c>
      <c r="BQ499" s="101">
        <v>0</v>
      </c>
      <c r="BR499" s="101">
        <v>0</v>
      </c>
      <c r="BS499" s="101">
        <v>0</v>
      </c>
      <c r="BT499" s="102">
        <f t="shared" si="106"/>
        <v>0</v>
      </c>
      <c r="BU499" s="101">
        <v>0</v>
      </c>
      <c r="BV499" s="101">
        <v>0</v>
      </c>
      <c r="BW499" s="101">
        <v>0</v>
      </c>
      <c r="BX499" s="101">
        <v>0</v>
      </c>
      <c r="BY499" s="101">
        <v>0</v>
      </c>
      <c r="BZ499" s="101">
        <v>0</v>
      </c>
      <c r="CA499" s="101">
        <v>0</v>
      </c>
      <c r="CB499" s="101">
        <v>0</v>
      </c>
      <c r="CC499" s="101">
        <v>0</v>
      </c>
      <c r="CD499" s="101">
        <v>0</v>
      </c>
      <c r="CE499" s="101">
        <v>0</v>
      </c>
      <c r="CF499" s="101">
        <v>0</v>
      </c>
      <c r="CG499" s="101">
        <v>0</v>
      </c>
      <c r="CH499" s="102">
        <f t="shared" si="107"/>
        <v>0</v>
      </c>
    </row>
    <row r="500" spans="1:86" ht="12" hidden="1" customHeight="1" outlineLevel="1" x14ac:dyDescent="0.3">
      <c r="A500" s="103">
        <v>612</v>
      </c>
      <c r="B500" s="2" t="s">
        <v>588</v>
      </c>
      <c r="C500" s="101">
        <v>0</v>
      </c>
      <c r="D500" s="101">
        <v>0</v>
      </c>
      <c r="E500" s="101">
        <v>0</v>
      </c>
      <c r="F500" s="101">
        <v>0</v>
      </c>
      <c r="G500" s="101">
        <v>0</v>
      </c>
      <c r="H500" s="101">
        <v>0</v>
      </c>
      <c r="I500" s="101">
        <v>0</v>
      </c>
      <c r="J500" s="101">
        <v>0</v>
      </c>
      <c r="K500" s="101">
        <v>0</v>
      </c>
      <c r="L500" s="101">
        <v>0</v>
      </c>
      <c r="M500" s="101">
        <v>0</v>
      </c>
      <c r="N500" s="101">
        <v>0</v>
      </c>
      <c r="O500" s="101"/>
      <c r="P500" s="102">
        <f t="shared" si="102"/>
        <v>0</v>
      </c>
      <c r="Q500" s="101">
        <v>0</v>
      </c>
      <c r="R500" s="101">
        <v>0</v>
      </c>
      <c r="S500" s="101">
        <v>0</v>
      </c>
      <c r="T500" s="101">
        <v>0</v>
      </c>
      <c r="U500" s="101">
        <v>0</v>
      </c>
      <c r="V500" s="101">
        <v>0</v>
      </c>
      <c r="W500" s="101">
        <v>0</v>
      </c>
      <c r="X500" s="101">
        <v>0</v>
      </c>
      <c r="Y500" s="101">
        <v>0</v>
      </c>
      <c r="Z500" s="101">
        <v>0</v>
      </c>
      <c r="AA500" s="101">
        <v>0</v>
      </c>
      <c r="AB500" s="101">
        <v>0</v>
      </c>
      <c r="AC500" s="101"/>
      <c r="AD500" s="102">
        <f t="shared" si="103"/>
        <v>0</v>
      </c>
      <c r="AE500" s="101">
        <v>0</v>
      </c>
      <c r="AF500" s="101">
        <v>0</v>
      </c>
      <c r="AG500" s="101">
        <v>0</v>
      </c>
      <c r="AH500" s="101">
        <v>0</v>
      </c>
      <c r="AI500" s="101">
        <v>0</v>
      </c>
      <c r="AJ500" s="101">
        <v>0</v>
      </c>
      <c r="AK500" s="101">
        <v>0</v>
      </c>
      <c r="AL500" s="101">
        <v>0</v>
      </c>
      <c r="AM500" s="101">
        <v>0</v>
      </c>
      <c r="AN500" s="101">
        <v>0</v>
      </c>
      <c r="AO500" s="101">
        <v>0</v>
      </c>
      <c r="AP500" s="101">
        <v>0</v>
      </c>
      <c r="AQ500" s="101"/>
      <c r="AR500" s="102">
        <f t="shared" si="104"/>
        <v>0</v>
      </c>
      <c r="AS500" s="101">
        <v>0</v>
      </c>
      <c r="AT500" s="101">
        <v>0</v>
      </c>
      <c r="AU500" s="101">
        <v>0</v>
      </c>
      <c r="AV500" s="101">
        <v>0</v>
      </c>
      <c r="AW500" s="101">
        <v>0</v>
      </c>
      <c r="AX500" s="101">
        <v>0</v>
      </c>
      <c r="AY500" s="101">
        <v>0</v>
      </c>
      <c r="AZ500" s="101">
        <v>0</v>
      </c>
      <c r="BA500" s="101">
        <v>0</v>
      </c>
      <c r="BB500" s="101">
        <v>0</v>
      </c>
      <c r="BC500" s="101">
        <v>0</v>
      </c>
      <c r="BD500" s="101">
        <v>0</v>
      </c>
      <c r="BE500" s="101"/>
      <c r="BF500" s="102">
        <f t="shared" si="105"/>
        <v>0</v>
      </c>
      <c r="BG500" s="101">
        <v>0</v>
      </c>
      <c r="BH500" s="101">
        <v>0</v>
      </c>
      <c r="BI500" s="101">
        <v>0</v>
      </c>
      <c r="BJ500" s="101">
        <v>0</v>
      </c>
      <c r="BK500" s="101">
        <v>0</v>
      </c>
      <c r="BL500" s="101">
        <v>0</v>
      </c>
      <c r="BM500" s="101">
        <v>0</v>
      </c>
      <c r="BN500" s="101">
        <v>0</v>
      </c>
      <c r="BO500" s="101">
        <v>0</v>
      </c>
      <c r="BP500" s="101">
        <v>0</v>
      </c>
      <c r="BQ500" s="101">
        <v>0</v>
      </c>
      <c r="BR500" s="101">
        <v>0</v>
      </c>
      <c r="BS500" s="101"/>
      <c r="BT500" s="102">
        <f t="shared" si="106"/>
        <v>0</v>
      </c>
      <c r="BU500" s="101">
        <v>0</v>
      </c>
      <c r="BV500" s="101">
        <v>0</v>
      </c>
      <c r="BW500" s="101">
        <v>0</v>
      </c>
      <c r="BX500" s="101">
        <v>0</v>
      </c>
      <c r="BY500" s="101">
        <v>0</v>
      </c>
      <c r="BZ500" s="101">
        <v>0</v>
      </c>
      <c r="CA500" s="101">
        <v>0</v>
      </c>
      <c r="CB500" s="101">
        <v>0</v>
      </c>
      <c r="CC500" s="101">
        <v>0</v>
      </c>
      <c r="CD500" s="101">
        <v>0</v>
      </c>
      <c r="CE500" s="101">
        <v>0</v>
      </c>
      <c r="CF500" s="101">
        <v>0</v>
      </c>
      <c r="CG500" s="101"/>
      <c r="CH500" s="102">
        <f t="shared" si="107"/>
        <v>0</v>
      </c>
    </row>
    <row r="501" spans="1:86" ht="12" hidden="1" customHeight="1" outlineLevel="1" x14ac:dyDescent="0.3">
      <c r="A501" s="103">
        <v>613</v>
      </c>
      <c r="B501" s="2" t="s">
        <v>589</v>
      </c>
      <c r="C501" s="101">
        <v>0</v>
      </c>
      <c r="D501" s="101">
        <v>0</v>
      </c>
      <c r="E501" s="101">
        <v>0</v>
      </c>
      <c r="F501" s="101">
        <v>0</v>
      </c>
      <c r="G501" s="101">
        <v>0</v>
      </c>
      <c r="H501" s="101">
        <v>0</v>
      </c>
      <c r="I501" s="101">
        <v>0</v>
      </c>
      <c r="J501" s="101">
        <v>0</v>
      </c>
      <c r="K501" s="101">
        <v>0</v>
      </c>
      <c r="L501" s="101">
        <v>0</v>
      </c>
      <c r="M501" s="101">
        <v>0</v>
      </c>
      <c r="N501" s="101">
        <v>0</v>
      </c>
      <c r="O501" s="101">
        <v>0</v>
      </c>
      <c r="P501" s="102">
        <f t="shared" si="102"/>
        <v>0</v>
      </c>
      <c r="Q501" s="101">
        <v>0</v>
      </c>
      <c r="R501" s="101">
        <v>0</v>
      </c>
      <c r="S501" s="101">
        <v>0</v>
      </c>
      <c r="T501" s="101">
        <v>0</v>
      </c>
      <c r="U501" s="101">
        <v>0</v>
      </c>
      <c r="V501" s="101">
        <v>0</v>
      </c>
      <c r="W501" s="101">
        <v>0</v>
      </c>
      <c r="X501" s="101">
        <v>0</v>
      </c>
      <c r="Y501" s="101">
        <v>0</v>
      </c>
      <c r="Z501" s="101">
        <v>0</v>
      </c>
      <c r="AA501" s="101">
        <v>0</v>
      </c>
      <c r="AB501" s="101">
        <v>0</v>
      </c>
      <c r="AC501" s="101">
        <v>0</v>
      </c>
      <c r="AD501" s="102">
        <f t="shared" si="103"/>
        <v>0</v>
      </c>
      <c r="AE501" s="101">
        <v>0</v>
      </c>
      <c r="AF501" s="101">
        <v>0</v>
      </c>
      <c r="AG501" s="101">
        <v>0</v>
      </c>
      <c r="AH501" s="101">
        <v>0</v>
      </c>
      <c r="AI501" s="101">
        <v>0</v>
      </c>
      <c r="AJ501" s="101">
        <v>0</v>
      </c>
      <c r="AK501" s="101">
        <v>0</v>
      </c>
      <c r="AL501" s="101">
        <v>0</v>
      </c>
      <c r="AM501" s="101">
        <v>0</v>
      </c>
      <c r="AN501" s="101">
        <v>0</v>
      </c>
      <c r="AO501" s="101">
        <v>0</v>
      </c>
      <c r="AP501" s="101">
        <v>0</v>
      </c>
      <c r="AQ501" s="101">
        <v>0</v>
      </c>
      <c r="AR501" s="102">
        <f t="shared" si="104"/>
        <v>0</v>
      </c>
      <c r="AS501" s="101">
        <v>0</v>
      </c>
      <c r="AT501" s="101">
        <v>0</v>
      </c>
      <c r="AU501" s="101">
        <v>0</v>
      </c>
      <c r="AV501" s="101">
        <v>0</v>
      </c>
      <c r="AW501" s="101">
        <v>0</v>
      </c>
      <c r="AX501" s="101">
        <v>0</v>
      </c>
      <c r="AY501" s="101">
        <v>0</v>
      </c>
      <c r="AZ501" s="101">
        <v>0</v>
      </c>
      <c r="BA501" s="101">
        <v>0</v>
      </c>
      <c r="BB501" s="101">
        <v>0</v>
      </c>
      <c r="BC501" s="101">
        <v>0</v>
      </c>
      <c r="BD501" s="101">
        <v>0</v>
      </c>
      <c r="BE501" s="101">
        <v>0</v>
      </c>
      <c r="BF501" s="102">
        <f t="shared" si="105"/>
        <v>0</v>
      </c>
      <c r="BG501" s="101">
        <v>0</v>
      </c>
      <c r="BH501" s="101">
        <v>0</v>
      </c>
      <c r="BI501" s="101">
        <v>0</v>
      </c>
      <c r="BJ501" s="101">
        <v>0</v>
      </c>
      <c r="BK501" s="101">
        <v>0</v>
      </c>
      <c r="BL501" s="101">
        <v>0</v>
      </c>
      <c r="BM501" s="101">
        <v>0</v>
      </c>
      <c r="BN501" s="101">
        <v>0</v>
      </c>
      <c r="BO501" s="101">
        <v>0</v>
      </c>
      <c r="BP501" s="101">
        <v>0</v>
      </c>
      <c r="BQ501" s="101">
        <v>0</v>
      </c>
      <c r="BR501" s="101">
        <v>0</v>
      </c>
      <c r="BS501" s="101">
        <v>0</v>
      </c>
      <c r="BT501" s="102">
        <f t="shared" si="106"/>
        <v>0</v>
      </c>
      <c r="BU501" s="101">
        <v>0</v>
      </c>
      <c r="BV501" s="101">
        <v>0</v>
      </c>
      <c r="BW501" s="101">
        <v>0</v>
      </c>
      <c r="BX501" s="101">
        <v>0</v>
      </c>
      <c r="BY501" s="101">
        <v>0</v>
      </c>
      <c r="BZ501" s="101">
        <v>0</v>
      </c>
      <c r="CA501" s="101">
        <v>0</v>
      </c>
      <c r="CB501" s="101">
        <v>0</v>
      </c>
      <c r="CC501" s="101">
        <v>0</v>
      </c>
      <c r="CD501" s="101">
        <v>0</v>
      </c>
      <c r="CE501" s="101">
        <v>0</v>
      </c>
      <c r="CF501" s="101">
        <v>0</v>
      </c>
      <c r="CG501" s="101">
        <v>0</v>
      </c>
      <c r="CH501" s="102">
        <f t="shared" si="107"/>
        <v>0</v>
      </c>
    </row>
    <row r="502" spans="1:86" ht="12" hidden="1" customHeight="1" outlineLevel="1" x14ac:dyDescent="0.3">
      <c r="A502" s="103">
        <v>613.1</v>
      </c>
      <c r="B502" s="2" t="s">
        <v>590</v>
      </c>
      <c r="C502" s="101">
        <v>0</v>
      </c>
      <c r="D502" s="101">
        <v>0</v>
      </c>
      <c r="E502" s="101">
        <v>0</v>
      </c>
      <c r="F502" s="101">
        <v>0</v>
      </c>
      <c r="G502" s="101">
        <v>0</v>
      </c>
      <c r="H502" s="101">
        <v>0</v>
      </c>
      <c r="I502" s="101">
        <v>0</v>
      </c>
      <c r="J502" s="101">
        <v>0</v>
      </c>
      <c r="K502" s="101">
        <v>0</v>
      </c>
      <c r="L502" s="101">
        <v>0</v>
      </c>
      <c r="M502" s="101">
        <v>0</v>
      </c>
      <c r="N502" s="101">
        <v>0</v>
      </c>
      <c r="O502" s="101">
        <v>0</v>
      </c>
      <c r="P502" s="102">
        <f t="shared" si="102"/>
        <v>0</v>
      </c>
      <c r="Q502" s="101">
        <v>0</v>
      </c>
      <c r="R502" s="101">
        <v>0</v>
      </c>
      <c r="S502" s="101">
        <v>0</v>
      </c>
      <c r="T502" s="101">
        <v>0</v>
      </c>
      <c r="U502" s="101">
        <v>0</v>
      </c>
      <c r="V502" s="101">
        <v>0</v>
      </c>
      <c r="W502" s="101">
        <v>0</v>
      </c>
      <c r="X502" s="101">
        <v>0</v>
      </c>
      <c r="Y502" s="101">
        <v>0</v>
      </c>
      <c r="Z502" s="101">
        <v>0</v>
      </c>
      <c r="AA502" s="101">
        <v>0</v>
      </c>
      <c r="AB502" s="101">
        <v>0</v>
      </c>
      <c r="AC502" s="101">
        <v>0</v>
      </c>
      <c r="AD502" s="102">
        <f t="shared" si="103"/>
        <v>0</v>
      </c>
      <c r="AE502" s="101">
        <v>0</v>
      </c>
      <c r="AF502" s="101">
        <v>0</v>
      </c>
      <c r="AG502" s="101">
        <v>0</v>
      </c>
      <c r="AH502" s="101">
        <v>0</v>
      </c>
      <c r="AI502" s="101">
        <v>0</v>
      </c>
      <c r="AJ502" s="101">
        <v>0</v>
      </c>
      <c r="AK502" s="101">
        <v>0</v>
      </c>
      <c r="AL502" s="101">
        <v>0</v>
      </c>
      <c r="AM502" s="101">
        <v>0</v>
      </c>
      <c r="AN502" s="101">
        <v>0</v>
      </c>
      <c r="AO502" s="101">
        <v>0</v>
      </c>
      <c r="AP502" s="101">
        <v>0</v>
      </c>
      <c r="AQ502" s="101">
        <v>0</v>
      </c>
      <c r="AR502" s="102">
        <f t="shared" si="104"/>
        <v>0</v>
      </c>
      <c r="AS502" s="101">
        <v>0</v>
      </c>
      <c r="AT502" s="101">
        <v>0</v>
      </c>
      <c r="AU502" s="101">
        <v>0</v>
      </c>
      <c r="AV502" s="101">
        <v>0</v>
      </c>
      <c r="AW502" s="101">
        <v>0</v>
      </c>
      <c r="AX502" s="101">
        <v>0</v>
      </c>
      <c r="AY502" s="101">
        <v>0</v>
      </c>
      <c r="AZ502" s="101">
        <v>0</v>
      </c>
      <c r="BA502" s="101">
        <v>0</v>
      </c>
      <c r="BB502" s="101">
        <v>0</v>
      </c>
      <c r="BC502" s="101">
        <v>0</v>
      </c>
      <c r="BD502" s="101">
        <v>0</v>
      </c>
      <c r="BE502" s="101">
        <v>0</v>
      </c>
      <c r="BF502" s="102">
        <f t="shared" si="105"/>
        <v>0</v>
      </c>
      <c r="BG502" s="101">
        <v>0</v>
      </c>
      <c r="BH502" s="101">
        <v>0</v>
      </c>
      <c r="BI502" s="101">
        <v>0</v>
      </c>
      <c r="BJ502" s="101">
        <v>0</v>
      </c>
      <c r="BK502" s="101">
        <v>0</v>
      </c>
      <c r="BL502" s="101">
        <v>0</v>
      </c>
      <c r="BM502" s="101">
        <v>0</v>
      </c>
      <c r="BN502" s="101">
        <v>0</v>
      </c>
      <c r="BO502" s="101">
        <v>0</v>
      </c>
      <c r="BP502" s="101">
        <v>0</v>
      </c>
      <c r="BQ502" s="101">
        <v>0</v>
      </c>
      <c r="BR502" s="101">
        <v>0</v>
      </c>
      <c r="BS502" s="101">
        <v>0</v>
      </c>
      <c r="BT502" s="102">
        <f t="shared" si="106"/>
        <v>0</v>
      </c>
      <c r="BU502" s="101">
        <v>0</v>
      </c>
      <c r="BV502" s="101">
        <v>0</v>
      </c>
      <c r="BW502" s="101">
        <v>0</v>
      </c>
      <c r="BX502" s="101">
        <v>0</v>
      </c>
      <c r="BY502" s="101">
        <v>0</v>
      </c>
      <c r="BZ502" s="101">
        <v>0</v>
      </c>
      <c r="CA502" s="101">
        <v>0</v>
      </c>
      <c r="CB502" s="101">
        <v>0</v>
      </c>
      <c r="CC502" s="101">
        <v>0</v>
      </c>
      <c r="CD502" s="101">
        <v>0</v>
      </c>
      <c r="CE502" s="101">
        <v>0</v>
      </c>
      <c r="CF502" s="101">
        <v>0</v>
      </c>
      <c r="CG502" s="101">
        <v>0</v>
      </c>
      <c r="CH502" s="102">
        <f t="shared" si="107"/>
        <v>0</v>
      </c>
    </row>
    <row r="503" spans="1:86" ht="12" hidden="1" customHeight="1" outlineLevel="1" x14ac:dyDescent="0.3">
      <c r="A503" s="103">
        <v>613.20000000000005</v>
      </c>
      <c r="B503" s="2" t="s">
        <v>591</v>
      </c>
      <c r="C503" s="101">
        <v>0</v>
      </c>
      <c r="D503" s="101">
        <v>0</v>
      </c>
      <c r="E503" s="101">
        <v>0</v>
      </c>
      <c r="F503" s="101">
        <v>0</v>
      </c>
      <c r="G503" s="101">
        <v>0</v>
      </c>
      <c r="H503" s="101">
        <v>0</v>
      </c>
      <c r="I503" s="101">
        <v>0</v>
      </c>
      <c r="J503" s="101">
        <v>0</v>
      </c>
      <c r="K503" s="101">
        <v>0</v>
      </c>
      <c r="L503" s="101">
        <v>0</v>
      </c>
      <c r="M503" s="101">
        <v>0</v>
      </c>
      <c r="N503" s="101">
        <v>0</v>
      </c>
      <c r="O503" s="101">
        <v>0</v>
      </c>
      <c r="P503" s="102">
        <f t="shared" si="102"/>
        <v>0</v>
      </c>
      <c r="Q503" s="101">
        <v>0</v>
      </c>
      <c r="R503" s="101">
        <v>0</v>
      </c>
      <c r="S503" s="101">
        <v>0</v>
      </c>
      <c r="T503" s="101">
        <v>0</v>
      </c>
      <c r="U503" s="101">
        <v>0</v>
      </c>
      <c r="V503" s="101">
        <v>0</v>
      </c>
      <c r="W503" s="101">
        <v>0</v>
      </c>
      <c r="X503" s="101">
        <v>0</v>
      </c>
      <c r="Y503" s="101">
        <v>0</v>
      </c>
      <c r="Z503" s="101">
        <v>0</v>
      </c>
      <c r="AA503" s="101">
        <v>0</v>
      </c>
      <c r="AB503" s="101">
        <v>0</v>
      </c>
      <c r="AC503" s="101">
        <v>0</v>
      </c>
      <c r="AD503" s="102">
        <f t="shared" si="103"/>
        <v>0</v>
      </c>
      <c r="AE503" s="101">
        <v>0</v>
      </c>
      <c r="AF503" s="101">
        <v>0</v>
      </c>
      <c r="AG503" s="101">
        <v>0</v>
      </c>
      <c r="AH503" s="101">
        <v>0</v>
      </c>
      <c r="AI503" s="101">
        <v>0</v>
      </c>
      <c r="AJ503" s="101">
        <v>0</v>
      </c>
      <c r="AK503" s="101">
        <v>0</v>
      </c>
      <c r="AL503" s="101">
        <v>0</v>
      </c>
      <c r="AM503" s="101">
        <v>0</v>
      </c>
      <c r="AN503" s="101">
        <v>0</v>
      </c>
      <c r="AO503" s="101">
        <v>0</v>
      </c>
      <c r="AP503" s="101">
        <v>0</v>
      </c>
      <c r="AQ503" s="101">
        <v>0</v>
      </c>
      <c r="AR503" s="102">
        <f t="shared" si="104"/>
        <v>0</v>
      </c>
      <c r="AS503" s="101">
        <v>0</v>
      </c>
      <c r="AT503" s="101">
        <v>0</v>
      </c>
      <c r="AU503" s="101">
        <v>0</v>
      </c>
      <c r="AV503" s="101">
        <v>0</v>
      </c>
      <c r="AW503" s="101">
        <v>0</v>
      </c>
      <c r="AX503" s="101">
        <v>0</v>
      </c>
      <c r="AY503" s="101">
        <v>0</v>
      </c>
      <c r="AZ503" s="101">
        <v>0</v>
      </c>
      <c r="BA503" s="101">
        <v>0</v>
      </c>
      <c r="BB503" s="101">
        <v>0</v>
      </c>
      <c r="BC503" s="101">
        <v>0</v>
      </c>
      <c r="BD503" s="101">
        <v>0</v>
      </c>
      <c r="BE503" s="101">
        <v>0</v>
      </c>
      <c r="BF503" s="102">
        <f t="shared" si="105"/>
        <v>0</v>
      </c>
      <c r="BG503" s="101">
        <v>0</v>
      </c>
      <c r="BH503" s="101">
        <v>0</v>
      </c>
      <c r="BI503" s="101">
        <v>0</v>
      </c>
      <c r="BJ503" s="101">
        <v>0</v>
      </c>
      <c r="BK503" s="101">
        <v>0</v>
      </c>
      <c r="BL503" s="101">
        <v>0</v>
      </c>
      <c r="BM503" s="101">
        <v>0</v>
      </c>
      <c r="BN503" s="101">
        <v>0</v>
      </c>
      <c r="BO503" s="101">
        <v>0</v>
      </c>
      <c r="BP503" s="101">
        <v>0</v>
      </c>
      <c r="BQ503" s="101">
        <v>0</v>
      </c>
      <c r="BR503" s="101">
        <v>0</v>
      </c>
      <c r="BS503" s="101">
        <v>0</v>
      </c>
      <c r="BT503" s="102">
        <f t="shared" si="106"/>
        <v>0</v>
      </c>
      <c r="BU503" s="101">
        <v>0</v>
      </c>
      <c r="BV503" s="101">
        <v>0</v>
      </c>
      <c r="BW503" s="101">
        <v>0</v>
      </c>
      <c r="BX503" s="101">
        <v>0</v>
      </c>
      <c r="BY503" s="101">
        <v>0</v>
      </c>
      <c r="BZ503" s="101">
        <v>0</v>
      </c>
      <c r="CA503" s="101">
        <v>0</v>
      </c>
      <c r="CB503" s="101">
        <v>0</v>
      </c>
      <c r="CC503" s="101">
        <v>0</v>
      </c>
      <c r="CD503" s="101">
        <v>0</v>
      </c>
      <c r="CE503" s="101">
        <v>0</v>
      </c>
      <c r="CF503" s="101">
        <v>0</v>
      </c>
      <c r="CG503" s="101">
        <v>0</v>
      </c>
      <c r="CH503" s="102">
        <f t="shared" si="107"/>
        <v>0</v>
      </c>
    </row>
    <row r="504" spans="1:86" ht="12" hidden="1" customHeight="1" outlineLevel="1" x14ac:dyDescent="0.3">
      <c r="A504" s="103">
        <v>613.29999999999995</v>
      </c>
      <c r="B504" s="2" t="s">
        <v>592</v>
      </c>
      <c r="C504" s="101">
        <v>0</v>
      </c>
      <c r="D504" s="101">
        <v>0</v>
      </c>
      <c r="E504" s="101">
        <v>0</v>
      </c>
      <c r="F504" s="101">
        <v>0</v>
      </c>
      <c r="G504" s="101">
        <v>0</v>
      </c>
      <c r="H504" s="101">
        <v>0</v>
      </c>
      <c r="I504" s="101">
        <v>0</v>
      </c>
      <c r="J504" s="101">
        <v>0</v>
      </c>
      <c r="K504" s="101">
        <v>0</v>
      </c>
      <c r="L504" s="101">
        <v>0</v>
      </c>
      <c r="M504" s="101">
        <v>0</v>
      </c>
      <c r="N504" s="101">
        <v>0</v>
      </c>
      <c r="O504" s="101">
        <v>0</v>
      </c>
      <c r="P504" s="102">
        <f t="shared" si="102"/>
        <v>0</v>
      </c>
      <c r="Q504" s="101">
        <v>0</v>
      </c>
      <c r="R504" s="101">
        <v>0</v>
      </c>
      <c r="S504" s="101">
        <v>0</v>
      </c>
      <c r="T504" s="101">
        <v>0</v>
      </c>
      <c r="U504" s="101">
        <v>0</v>
      </c>
      <c r="V504" s="101">
        <v>0</v>
      </c>
      <c r="W504" s="101">
        <v>0</v>
      </c>
      <c r="X504" s="101">
        <v>0</v>
      </c>
      <c r="Y504" s="101">
        <v>0</v>
      </c>
      <c r="Z504" s="101">
        <v>0</v>
      </c>
      <c r="AA504" s="101">
        <v>0</v>
      </c>
      <c r="AB504" s="101">
        <v>0</v>
      </c>
      <c r="AC504" s="101">
        <v>0</v>
      </c>
      <c r="AD504" s="102">
        <f t="shared" si="103"/>
        <v>0</v>
      </c>
      <c r="AE504" s="101">
        <v>0</v>
      </c>
      <c r="AF504" s="101">
        <v>0</v>
      </c>
      <c r="AG504" s="101">
        <v>0</v>
      </c>
      <c r="AH504" s="101">
        <v>0</v>
      </c>
      <c r="AI504" s="101">
        <v>0</v>
      </c>
      <c r="AJ504" s="101">
        <v>0</v>
      </c>
      <c r="AK504" s="101">
        <v>0</v>
      </c>
      <c r="AL504" s="101">
        <v>0</v>
      </c>
      <c r="AM504" s="101">
        <v>0</v>
      </c>
      <c r="AN504" s="101">
        <v>0</v>
      </c>
      <c r="AO504" s="101">
        <v>0</v>
      </c>
      <c r="AP504" s="101">
        <v>0</v>
      </c>
      <c r="AQ504" s="101">
        <v>0</v>
      </c>
      <c r="AR504" s="102">
        <f t="shared" si="104"/>
        <v>0</v>
      </c>
      <c r="AS504" s="101">
        <v>0</v>
      </c>
      <c r="AT504" s="101">
        <v>0</v>
      </c>
      <c r="AU504" s="101">
        <v>0</v>
      </c>
      <c r="AV504" s="101">
        <v>0</v>
      </c>
      <c r="AW504" s="101">
        <v>0</v>
      </c>
      <c r="AX504" s="101">
        <v>0</v>
      </c>
      <c r="AY504" s="101">
        <v>0</v>
      </c>
      <c r="AZ504" s="101">
        <v>0</v>
      </c>
      <c r="BA504" s="101">
        <v>0</v>
      </c>
      <c r="BB504" s="101">
        <v>0</v>
      </c>
      <c r="BC504" s="101">
        <v>0</v>
      </c>
      <c r="BD504" s="101">
        <v>0</v>
      </c>
      <c r="BE504" s="101">
        <v>0</v>
      </c>
      <c r="BF504" s="102">
        <f t="shared" si="105"/>
        <v>0</v>
      </c>
      <c r="BG504" s="101">
        <v>0</v>
      </c>
      <c r="BH504" s="101">
        <v>0</v>
      </c>
      <c r="BI504" s="101">
        <v>0</v>
      </c>
      <c r="BJ504" s="101">
        <v>0</v>
      </c>
      <c r="BK504" s="101">
        <v>0</v>
      </c>
      <c r="BL504" s="101">
        <v>0</v>
      </c>
      <c r="BM504" s="101">
        <v>0</v>
      </c>
      <c r="BN504" s="101">
        <v>0</v>
      </c>
      <c r="BO504" s="101">
        <v>0</v>
      </c>
      <c r="BP504" s="101">
        <v>0</v>
      </c>
      <c r="BQ504" s="101">
        <v>0</v>
      </c>
      <c r="BR504" s="101">
        <v>0</v>
      </c>
      <c r="BS504" s="101">
        <v>0</v>
      </c>
      <c r="BT504" s="102">
        <f t="shared" si="106"/>
        <v>0</v>
      </c>
      <c r="BU504" s="101">
        <v>0</v>
      </c>
      <c r="BV504" s="101">
        <v>0</v>
      </c>
      <c r="BW504" s="101">
        <v>0</v>
      </c>
      <c r="BX504" s="101">
        <v>0</v>
      </c>
      <c r="BY504" s="101">
        <v>0</v>
      </c>
      <c r="BZ504" s="101">
        <v>0</v>
      </c>
      <c r="CA504" s="101">
        <v>0</v>
      </c>
      <c r="CB504" s="101">
        <v>0</v>
      </c>
      <c r="CC504" s="101">
        <v>0</v>
      </c>
      <c r="CD504" s="101">
        <v>0</v>
      </c>
      <c r="CE504" s="101">
        <v>0</v>
      </c>
      <c r="CF504" s="101">
        <v>0</v>
      </c>
      <c r="CG504" s="101">
        <v>0</v>
      </c>
      <c r="CH504" s="102">
        <f t="shared" si="107"/>
        <v>0</v>
      </c>
    </row>
    <row r="505" spans="1:86" ht="12" hidden="1" customHeight="1" outlineLevel="1" x14ac:dyDescent="0.3">
      <c r="A505" s="103">
        <v>613.4</v>
      </c>
      <c r="B505" s="2" t="s">
        <v>593</v>
      </c>
      <c r="C505" s="101">
        <v>0</v>
      </c>
      <c r="D505" s="101">
        <v>0</v>
      </c>
      <c r="E505" s="101">
        <v>0</v>
      </c>
      <c r="F505" s="101">
        <v>0</v>
      </c>
      <c r="G505" s="101">
        <v>0</v>
      </c>
      <c r="H505" s="101">
        <v>0</v>
      </c>
      <c r="I505" s="101">
        <v>0</v>
      </c>
      <c r="J505" s="101">
        <v>0</v>
      </c>
      <c r="K505" s="101">
        <v>0</v>
      </c>
      <c r="L505" s="101">
        <v>0</v>
      </c>
      <c r="M505" s="101">
        <v>0</v>
      </c>
      <c r="N505" s="101">
        <v>0</v>
      </c>
      <c r="O505" s="101">
        <v>0</v>
      </c>
      <c r="P505" s="102">
        <f t="shared" si="102"/>
        <v>0</v>
      </c>
      <c r="Q505" s="101">
        <v>0</v>
      </c>
      <c r="R505" s="101">
        <v>0</v>
      </c>
      <c r="S505" s="101">
        <v>0</v>
      </c>
      <c r="T505" s="101">
        <v>0</v>
      </c>
      <c r="U505" s="101">
        <v>0</v>
      </c>
      <c r="V505" s="101">
        <v>0</v>
      </c>
      <c r="W505" s="101">
        <v>0</v>
      </c>
      <c r="X505" s="101">
        <v>0</v>
      </c>
      <c r="Y505" s="101">
        <v>0</v>
      </c>
      <c r="Z505" s="101">
        <v>0</v>
      </c>
      <c r="AA505" s="101">
        <v>0</v>
      </c>
      <c r="AB505" s="101">
        <v>0</v>
      </c>
      <c r="AC505" s="101">
        <v>0</v>
      </c>
      <c r="AD505" s="102">
        <f t="shared" si="103"/>
        <v>0</v>
      </c>
      <c r="AE505" s="101">
        <v>0</v>
      </c>
      <c r="AF505" s="101">
        <v>0</v>
      </c>
      <c r="AG505" s="101">
        <v>0</v>
      </c>
      <c r="AH505" s="101">
        <v>0</v>
      </c>
      <c r="AI505" s="101">
        <v>0</v>
      </c>
      <c r="AJ505" s="101">
        <v>0</v>
      </c>
      <c r="AK505" s="101">
        <v>0</v>
      </c>
      <c r="AL505" s="101">
        <v>0</v>
      </c>
      <c r="AM505" s="101">
        <v>0</v>
      </c>
      <c r="AN505" s="101">
        <v>0</v>
      </c>
      <c r="AO505" s="101">
        <v>0</v>
      </c>
      <c r="AP505" s="101">
        <v>0</v>
      </c>
      <c r="AQ505" s="101">
        <v>0</v>
      </c>
      <c r="AR505" s="102">
        <f t="shared" si="104"/>
        <v>0</v>
      </c>
      <c r="AS505" s="101">
        <v>0</v>
      </c>
      <c r="AT505" s="101">
        <v>0</v>
      </c>
      <c r="AU505" s="101">
        <v>0</v>
      </c>
      <c r="AV505" s="101">
        <v>0</v>
      </c>
      <c r="AW505" s="101">
        <v>0</v>
      </c>
      <c r="AX505" s="101">
        <v>0</v>
      </c>
      <c r="AY505" s="101">
        <v>0</v>
      </c>
      <c r="AZ505" s="101">
        <v>0</v>
      </c>
      <c r="BA505" s="101">
        <v>0</v>
      </c>
      <c r="BB505" s="101">
        <v>0</v>
      </c>
      <c r="BC505" s="101">
        <v>0</v>
      </c>
      <c r="BD505" s="101">
        <v>0</v>
      </c>
      <c r="BE505" s="101">
        <v>0</v>
      </c>
      <c r="BF505" s="102">
        <f t="shared" si="105"/>
        <v>0</v>
      </c>
      <c r="BG505" s="101">
        <v>0</v>
      </c>
      <c r="BH505" s="101">
        <v>0</v>
      </c>
      <c r="BI505" s="101">
        <v>0</v>
      </c>
      <c r="BJ505" s="101">
        <v>0</v>
      </c>
      <c r="BK505" s="101">
        <v>0</v>
      </c>
      <c r="BL505" s="101">
        <v>0</v>
      </c>
      <c r="BM505" s="101">
        <v>0</v>
      </c>
      <c r="BN505" s="101">
        <v>0</v>
      </c>
      <c r="BO505" s="101">
        <v>0</v>
      </c>
      <c r="BP505" s="101">
        <v>0</v>
      </c>
      <c r="BQ505" s="101">
        <v>0</v>
      </c>
      <c r="BR505" s="101">
        <v>0</v>
      </c>
      <c r="BS505" s="101">
        <v>0</v>
      </c>
      <c r="BT505" s="102">
        <f t="shared" si="106"/>
        <v>0</v>
      </c>
      <c r="BU505" s="101">
        <v>0</v>
      </c>
      <c r="BV505" s="101">
        <v>0</v>
      </c>
      <c r="BW505" s="101">
        <v>0</v>
      </c>
      <c r="BX505" s="101">
        <v>0</v>
      </c>
      <c r="BY505" s="101">
        <v>0</v>
      </c>
      <c r="BZ505" s="101">
        <v>0</v>
      </c>
      <c r="CA505" s="101">
        <v>0</v>
      </c>
      <c r="CB505" s="101">
        <v>0</v>
      </c>
      <c r="CC505" s="101">
        <v>0</v>
      </c>
      <c r="CD505" s="101">
        <v>0</v>
      </c>
      <c r="CE505" s="101">
        <v>0</v>
      </c>
      <c r="CF505" s="101">
        <v>0</v>
      </c>
      <c r="CG505" s="101">
        <v>0</v>
      </c>
      <c r="CH505" s="102">
        <f t="shared" si="107"/>
        <v>0</v>
      </c>
    </row>
    <row r="506" spans="1:86" ht="12" hidden="1" customHeight="1" outlineLevel="1" x14ac:dyDescent="0.3">
      <c r="A506" s="103">
        <v>613.5</v>
      </c>
      <c r="B506" s="2" t="s">
        <v>594</v>
      </c>
      <c r="C506" s="101">
        <v>0</v>
      </c>
      <c r="D506" s="101">
        <v>0</v>
      </c>
      <c r="E506" s="101">
        <v>0</v>
      </c>
      <c r="F506" s="101">
        <v>0</v>
      </c>
      <c r="G506" s="101">
        <v>0</v>
      </c>
      <c r="H506" s="101">
        <v>0</v>
      </c>
      <c r="I506" s="101">
        <v>0</v>
      </c>
      <c r="J506" s="101">
        <v>0</v>
      </c>
      <c r="K506" s="101">
        <v>0</v>
      </c>
      <c r="L506" s="101">
        <v>0</v>
      </c>
      <c r="M506" s="101">
        <v>0</v>
      </c>
      <c r="N506" s="101">
        <v>0</v>
      </c>
      <c r="O506" s="101">
        <v>0</v>
      </c>
      <c r="P506" s="102">
        <f t="shared" si="102"/>
        <v>0</v>
      </c>
      <c r="Q506" s="101">
        <v>0</v>
      </c>
      <c r="R506" s="101">
        <v>0</v>
      </c>
      <c r="S506" s="101">
        <v>0</v>
      </c>
      <c r="T506" s="101">
        <v>0</v>
      </c>
      <c r="U506" s="101">
        <v>0</v>
      </c>
      <c r="V506" s="101">
        <v>0</v>
      </c>
      <c r="W506" s="101">
        <v>0</v>
      </c>
      <c r="X506" s="101">
        <v>0</v>
      </c>
      <c r="Y506" s="101">
        <v>0</v>
      </c>
      <c r="Z506" s="101">
        <v>0</v>
      </c>
      <c r="AA506" s="101">
        <v>0</v>
      </c>
      <c r="AB506" s="101">
        <v>0</v>
      </c>
      <c r="AC506" s="101">
        <v>0</v>
      </c>
      <c r="AD506" s="102">
        <f t="shared" si="103"/>
        <v>0</v>
      </c>
      <c r="AE506" s="101">
        <v>0</v>
      </c>
      <c r="AF506" s="101">
        <v>0</v>
      </c>
      <c r="AG506" s="101">
        <v>0</v>
      </c>
      <c r="AH506" s="101">
        <v>0</v>
      </c>
      <c r="AI506" s="101">
        <v>0</v>
      </c>
      <c r="AJ506" s="101">
        <v>0</v>
      </c>
      <c r="AK506" s="101">
        <v>0</v>
      </c>
      <c r="AL506" s="101">
        <v>0</v>
      </c>
      <c r="AM506" s="101">
        <v>0</v>
      </c>
      <c r="AN506" s="101">
        <v>0</v>
      </c>
      <c r="AO506" s="101">
        <v>0</v>
      </c>
      <c r="AP506" s="101">
        <v>0</v>
      </c>
      <c r="AQ506" s="101">
        <v>0</v>
      </c>
      <c r="AR506" s="102">
        <f t="shared" si="104"/>
        <v>0</v>
      </c>
      <c r="AS506" s="101">
        <v>0</v>
      </c>
      <c r="AT506" s="101">
        <v>0</v>
      </c>
      <c r="AU506" s="101">
        <v>0</v>
      </c>
      <c r="AV506" s="101">
        <v>0</v>
      </c>
      <c r="AW506" s="101">
        <v>0</v>
      </c>
      <c r="AX506" s="101">
        <v>0</v>
      </c>
      <c r="AY506" s="101">
        <v>0</v>
      </c>
      <c r="AZ506" s="101">
        <v>0</v>
      </c>
      <c r="BA506" s="101">
        <v>0</v>
      </c>
      <c r="BB506" s="101">
        <v>0</v>
      </c>
      <c r="BC506" s="101">
        <v>0</v>
      </c>
      <c r="BD506" s="101">
        <v>0</v>
      </c>
      <c r="BE506" s="101">
        <v>0</v>
      </c>
      <c r="BF506" s="102">
        <f t="shared" si="105"/>
        <v>0</v>
      </c>
      <c r="BG506" s="101">
        <v>0</v>
      </c>
      <c r="BH506" s="101">
        <v>0</v>
      </c>
      <c r="BI506" s="101">
        <v>0</v>
      </c>
      <c r="BJ506" s="101">
        <v>0</v>
      </c>
      <c r="BK506" s="101">
        <v>0</v>
      </c>
      <c r="BL506" s="101">
        <v>0</v>
      </c>
      <c r="BM506" s="101">
        <v>0</v>
      </c>
      <c r="BN506" s="101">
        <v>0</v>
      </c>
      <c r="BO506" s="101">
        <v>0</v>
      </c>
      <c r="BP506" s="101">
        <v>0</v>
      </c>
      <c r="BQ506" s="101">
        <v>0</v>
      </c>
      <c r="BR506" s="101">
        <v>0</v>
      </c>
      <c r="BS506" s="101">
        <v>0</v>
      </c>
      <c r="BT506" s="102">
        <f t="shared" si="106"/>
        <v>0</v>
      </c>
      <c r="BU506" s="101">
        <v>0</v>
      </c>
      <c r="BV506" s="101">
        <v>0</v>
      </c>
      <c r="BW506" s="101">
        <v>0</v>
      </c>
      <c r="BX506" s="101">
        <v>0</v>
      </c>
      <c r="BY506" s="101">
        <v>0</v>
      </c>
      <c r="BZ506" s="101">
        <v>0</v>
      </c>
      <c r="CA506" s="101">
        <v>0</v>
      </c>
      <c r="CB506" s="101">
        <v>0</v>
      </c>
      <c r="CC506" s="101">
        <v>0</v>
      </c>
      <c r="CD506" s="101">
        <v>0</v>
      </c>
      <c r="CE506" s="101">
        <v>0</v>
      </c>
      <c r="CF506" s="101">
        <v>0</v>
      </c>
      <c r="CG506" s="101">
        <v>0</v>
      </c>
      <c r="CH506" s="102">
        <f t="shared" si="107"/>
        <v>0</v>
      </c>
    </row>
    <row r="507" spans="1:86" ht="12" hidden="1" customHeight="1" outlineLevel="1" x14ac:dyDescent="0.3">
      <c r="A507" s="103">
        <v>620</v>
      </c>
      <c r="B507" s="2" t="s">
        <v>595</v>
      </c>
      <c r="C507" s="101">
        <v>0</v>
      </c>
      <c r="D507" s="101">
        <v>0</v>
      </c>
      <c r="E507" s="101">
        <v>0</v>
      </c>
      <c r="F507" s="101">
        <v>0</v>
      </c>
      <c r="G507" s="101">
        <v>0</v>
      </c>
      <c r="H507" s="101">
        <v>0</v>
      </c>
      <c r="I507" s="101">
        <v>0</v>
      </c>
      <c r="J507" s="101">
        <v>0</v>
      </c>
      <c r="K507" s="101">
        <v>0</v>
      </c>
      <c r="L507" s="101">
        <v>0</v>
      </c>
      <c r="M507" s="101">
        <v>0</v>
      </c>
      <c r="N507" s="101">
        <v>0</v>
      </c>
      <c r="O507" s="101"/>
      <c r="P507" s="102">
        <f t="shared" si="102"/>
        <v>0</v>
      </c>
      <c r="Q507" s="101">
        <v>0</v>
      </c>
      <c r="R507" s="101">
        <v>0</v>
      </c>
      <c r="S507" s="101">
        <v>0</v>
      </c>
      <c r="T507" s="101">
        <v>0</v>
      </c>
      <c r="U507" s="101">
        <v>0</v>
      </c>
      <c r="V507" s="101">
        <v>0</v>
      </c>
      <c r="W507" s="101">
        <v>0</v>
      </c>
      <c r="X507" s="101">
        <v>0</v>
      </c>
      <c r="Y507" s="101">
        <v>0</v>
      </c>
      <c r="Z507" s="101">
        <v>0</v>
      </c>
      <c r="AA507" s="101">
        <v>0</v>
      </c>
      <c r="AB507" s="101">
        <v>0</v>
      </c>
      <c r="AC507" s="101"/>
      <c r="AD507" s="102">
        <f t="shared" si="103"/>
        <v>0</v>
      </c>
      <c r="AE507" s="101">
        <v>0</v>
      </c>
      <c r="AF507" s="101">
        <v>0</v>
      </c>
      <c r="AG507" s="101">
        <v>0</v>
      </c>
      <c r="AH507" s="101">
        <v>0</v>
      </c>
      <c r="AI507" s="101">
        <v>0</v>
      </c>
      <c r="AJ507" s="101">
        <v>0</v>
      </c>
      <c r="AK507" s="101">
        <v>0</v>
      </c>
      <c r="AL507" s="101">
        <v>0</v>
      </c>
      <c r="AM507" s="101">
        <v>0</v>
      </c>
      <c r="AN507" s="101">
        <v>0</v>
      </c>
      <c r="AO507" s="101">
        <v>0</v>
      </c>
      <c r="AP507" s="101">
        <v>0</v>
      </c>
      <c r="AQ507" s="101"/>
      <c r="AR507" s="102">
        <f t="shared" si="104"/>
        <v>0</v>
      </c>
      <c r="AS507" s="101">
        <v>0</v>
      </c>
      <c r="AT507" s="101">
        <v>0</v>
      </c>
      <c r="AU507" s="101">
        <v>0</v>
      </c>
      <c r="AV507" s="101">
        <v>0</v>
      </c>
      <c r="AW507" s="101">
        <v>0</v>
      </c>
      <c r="AX507" s="101">
        <v>0</v>
      </c>
      <c r="AY507" s="101">
        <v>0</v>
      </c>
      <c r="AZ507" s="101">
        <v>0</v>
      </c>
      <c r="BA507" s="101">
        <v>0</v>
      </c>
      <c r="BB507" s="101">
        <v>0</v>
      </c>
      <c r="BC507" s="101">
        <v>0</v>
      </c>
      <c r="BD507" s="101">
        <v>0</v>
      </c>
      <c r="BE507" s="101"/>
      <c r="BF507" s="102">
        <f t="shared" si="105"/>
        <v>0</v>
      </c>
      <c r="BG507" s="101">
        <v>0</v>
      </c>
      <c r="BH507" s="101">
        <v>0</v>
      </c>
      <c r="BI507" s="101">
        <v>0</v>
      </c>
      <c r="BJ507" s="101">
        <v>0</v>
      </c>
      <c r="BK507" s="101">
        <v>0</v>
      </c>
      <c r="BL507" s="101">
        <v>0</v>
      </c>
      <c r="BM507" s="101">
        <v>0</v>
      </c>
      <c r="BN507" s="101">
        <v>0</v>
      </c>
      <c r="BO507" s="101">
        <v>0</v>
      </c>
      <c r="BP507" s="101">
        <v>0</v>
      </c>
      <c r="BQ507" s="101">
        <v>0</v>
      </c>
      <c r="BR507" s="101">
        <v>0</v>
      </c>
      <c r="BS507" s="101"/>
      <c r="BT507" s="102">
        <f t="shared" si="106"/>
        <v>0</v>
      </c>
      <c r="BU507" s="101">
        <v>0</v>
      </c>
      <c r="BV507" s="101">
        <v>0</v>
      </c>
      <c r="BW507" s="101">
        <v>0</v>
      </c>
      <c r="BX507" s="101">
        <v>0</v>
      </c>
      <c r="BY507" s="101">
        <v>0</v>
      </c>
      <c r="BZ507" s="101">
        <v>0</v>
      </c>
      <c r="CA507" s="101">
        <v>0</v>
      </c>
      <c r="CB507" s="101">
        <v>0</v>
      </c>
      <c r="CC507" s="101">
        <v>0</v>
      </c>
      <c r="CD507" s="101">
        <v>0</v>
      </c>
      <c r="CE507" s="101">
        <v>0</v>
      </c>
      <c r="CF507" s="101">
        <v>0</v>
      </c>
      <c r="CG507" s="101"/>
      <c r="CH507" s="102">
        <f t="shared" si="107"/>
        <v>0</v>
      </c>
    </row>
    <row r="508" spans="1:86" ht="12" hidden="1" customHeight="1" outlineLevel="1" x14ac:dyDescent="0.3">
      <c r="A508" s="103">
        <v>699</v>
      </c>
      <c r="B508" s="2" t="s">
        <v>596</v>
      </c>
      <c r="C508" s="101">
        <v>0</v>
      </c>
      <c r="D508" s="101">
        <v>0</v>
      </c>
      <c r="E508" s="101">
        <v>0</v>
      </c>
      <c r="F508" s="101">
        <v>0</v>
      </c>
      <c r="G508" s="101">
        <v>0</v>
      </c>
      <c r="H508" s="101">
        <v>0</v>
      </c>
      <c r="I508" s="101">
        <v>0</v>
      </c>
      <c r="J508" s="101">
        <v>0</v>
      </c>
      <c r="K508" s="101">
        <v>0</v>
      </c>
      <c r="L508" s="101">
        <v>0</v>
      </c>
      <c r="M508" s="101">
        <v>0</v>
      </c>
      <c r="N508" s="101">
        <v>0</v>
      </c>
      <c r="O508" s="101">
        <v>0</v>
      </c>
      <c r="P508" s="102">
        <f t="shared" si="102"/>
        <v>0</v>
      </c>
      <c r="Q508" s="101">
        <v>0</v>
      </c>
      <c r="R508" s="101">
        <v>0</v>
      </c>
      <c r="S508" s="101">
        <v>0</v>
      </c>
      <c r="T508" s="101">
        <v>0</v>
      </c>
      <c r="U508" s="101">
        <v>0</v>
      </c>
      <c r="V508" s="101">
        <v>0</v>
      </c>
      <c r="W508" s="101">
        <v>0</v>
      </c>
      <c r="X508" s="101">
        <v>0</v>
      </c>
      <c r="Y508" s="101">
        <v>0</v>
      </c>
      <c r="Z508" s="101">
        <v>0</v>
      </c>
      <c r="AA508" s="101">
        <v>0</v>
      </c>
      <c r="AB508" s="101">
        <v>0</v>
      </c>
      <c r="AC508" s="101">
        <v>0</v>
      </c>
      <c r="AD508" s="102">
        <f t="shared" si="103"/>
        <v>0</v>
      </c>
      <c r="AE508" s="101">
        <v>0</v>
      </c>
      <c r="AF508" s="101">
        <v>0</v>
      </c>
      <c r="AG508" s="101">
        <v>0</v>
      </c>
      <c r="AH508" s="101">
        <v>0</v>
      </c>
      <c r="AI508" s="101">
        <v>0</v>
      </c>
      <c r="AJ508" s="101">
        <v>0</v>
      </c>
      <c r="AK508" s="101">
        <v>0</v>
      </c>
      <c r="AL508" s="101">
        <v>0</v>
      </c>
      <c r="AM508" s="101">
        <v>0</v>
      </c>
      <c r="AN508" s="101">
        <v>0</v>
      </c>
      <c r="AO508" s="101">
        <v>0</v>
      </c>
      <c r="AP508" s="101">
        <v>0</v>
      </c>
      <c r="AQ508" s="101">
        <v>0</v>
      </c>
      <c r="AR508" s="102">
        <f t="shared" si="104"/>
        <v>0</v>
      </c>
      <c r="AS508" s="101">
        <v>0</v>
      </c>
      <c r="AT508" s="101">
        <v>0</v>
      </c>
      <c r="AU508" s="101">
        <v>0</v>
      </c>
      <c r="AV508" s="101">
        <v>0</v>
      </c>
      <c r="AW508" s="101">
        <v>0</v>
      </c>
      <c r="AX508" s="101">
        <v>0</v>
      </c>
      <c r="AY508" s="101">
        <v>0</v>
      </c>
      <c r="AZ508" s="101">
        <v>0</v>
      </c>
      <c r="BA508" s="101">
        <v>0</v>
      </c>
      <c r="BB508" s="101">
        <v>0</v>
      </c>
      <c r="BC508" s="101">
        <v>0</v>
      </c>
      <c r="BD508" s="101">
        <v>0</v>
      </c>
      <c r="BE508" s="101">
        <v>0</v>
      </c>
      <c r="BF508" s="102">
        <f t="shared" si="105"/>
        <v>0</v>
      </c>
      <c r="BG508" s="101">
        <v>0</v>
      </c>
      <c r="BH508" s="101">
        <v>0</v>
      </c>
      <c r="BI508" s="101">
        <v>0</v>
      </c>
      <c r="BJ508" s="101">
        <v>0</v>
      </c>
      <c r="BK508" s="101">
        <v>0</v>
      </c>
      <c r="BL508" s="101">
        <v>0</v>
      </c>
      <c r="BM508" s="101">
        <v>0</v>
      </c>
      <c r="BN508" s="101">
        <v>0</v>
      </c>
      <c r="BO508" s="101">
        <v>0</v>
      </c>
      <c r="BP508" s="101">
        <v>0</v>
      </c>
      <c r="BQ508" s="101">
        <v>0</v>
      </c>
      <c r="BR508" s="101">
        <v>0</v>
      </c>
      <c r="BS508" s="101">
        <v>0</v>
      </c>
      <c r="BT508" s="102">
        <f t="shared" si="106"/>
        <v>0</v>
      </c>
      <c r="BU508" s="101">
        <v>0</v>
      </c>
      <c r="BV508" s="101">
        <v>0</v>
      </c>
      <c r="BW508" s="101">
        <v>0</v>
      </c>
      <c r="BX508" s="101">
        <v>0</v>
      </c>
      <c r="BY508" s="101">
        <v>0</v>
      </c>
      <c r="BZ508" s="101">
        <v>0</v>
      </c>
      <c r="CA508" s="101">
        <v>0</v>
      </c>
      <c r="CB508" s="101">
        <v>0</v>
      </c>
      <c r="CC508" s="101">
        <v>0</v>
      </c>
      <c r="CD508" s="101">
        <v>0</v>
      </c>
      <c r="CE508" s="101">
        <v>0</v>
      </c>
      <c r="CF508" s="101">
        <v>0</v>
      </c>
      <c r="CG508" s="101">
        <v>0</v>
      </c>
      <c r="CH508" s="102">
        <f t="shared" si="107"/>
        <v>0</v>
      </c>
    </row>
    <row r="509" spans="1:86" ht="12" hidden="1" customHeight="1" outlineLevel="1" x14ac:dyDescent="0.3">
      <c r="A509" s="103"/>
      <c r="B509" s="2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2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2"/>
      <c r="AE509" s="101"/>
      <c r="AF509" s="101"/>
      <c r="AG509" s="101"/>
      <c r="AH509" s="101"/>
      <c r="AI509" s="101"/>
      <c r="AJ509" s="101"/>
      <c r="AK509" s="101"/>
      <c r="AL509" s="101"/>
      <c r="AM509" s="101"/>
      <c r="AN509" s="101"/>
      <c r="AO509" s="101"/>
      <c r="AP509" s="101"/>
      <c r="AQ509" s="101"/>
      <c r="AR509" s="102"/>
      <c r="AS509" s="101"/>
      <c r="AT509" s="101"/>
      <c r="AU509" s="101"/>
      <c r="AV509" s="101"/>
      <c r="AW509" s="101"/>
      <c r="AX509" s="101"/>
      <c r="AY509" s="101"/>
      <c r="AZ509" s="101"/>
      <c r="BA509" s="101"/>
      <c r="BB509" s="101"/>
      <c r="BC509" s="101"/>
      <c r="BD509" s="101"/>
      <c r="BE509" s="101"/>
      <c r="BF509" s="102"/>
      <c r="BG509" s="101"/>
      <c r="BH509" s="101"/>
      <c r="BI509" s="101"/>
      <c r="BJ509" s="101"/>
      <c r="BK509" s="101"/>
      <c r="BL509" s="101"/>
      <c r="BM509" s="101"/>
      <c r="BN509" s="101"/>
      <c r="BO509" s="101"/>
      <c r="BP509" s="101"/>
      <c r="BQ509" s="101"/>
      <c r="BR509" s="101"/>
      <c r="BS509" s="101"/>
      <c r="BT509" s="102"/>
      <c r="BU509" s="101"/>
      <c r="BV509" s="101"/>
      <c r="BW509" s="101"/>
      <c r="BX509" s="101"/>
      <c r="BY509" s="101"/>
      <c r="BZ509" s="101"/>
      <c r="CA509" s="101"/>
      <c r="CB509" s="101"/>
      <c r="CC509" s="101"/>
      <c r="CD509" s="101"/>
      <c r="CE509" s="101"/>
      <c r="CF509" s="101"/>
      <c r="CG509" s="101"/>
      <c r="CH509" s="102"/>
    </row>
    <row r="510" spans="1:86" ht="12" customHeight="1" collapsed="1" x14ac:dyDescent="0.3">
      <c r="A510" s="72"/>
      <c r="B510" s="2" t="s">
        <v>31</v>
      </c>
      <c r="C510" s="101">
        <f t="shared" ref="C510:O510" si="108">SUM(C492:C509)</f>
        <v>3295.86</v>
      </c>
      <c r="D510" s="101">
        <f t="shared" si="108"/>
        <v>11425.22</v>
      </c>
      <c r="E510" s="101">
        <f t="shared" si="108"/>
        <v>11388.02</v>
      </c>
      <c r="F510" s="101">
        <f t="shared" si="108"/>
        <v>11134.82</v>
      </c>
      <c r="G510" s="101">
        <f t="shared" si="108"/>
        <v>11314.94</v>
      </c>
      <c r="H510" s="101">
        <f t="shared" si="108"/>
        <v>11062.28</v>
      </c>
      <c r="I510" s="101">
        <f t="shared" si="108"/>
        <v>11240.58</v>
      </c>
      <c r="J510" s="101">
        <f t="shared" si="108"/>
        <v>11203.49</v>
      </c>
      <c r="K510" s="101">
        <f t="shared" si="108"/>
        <v>10523.49</v>
      </c>
      <c r="L510" s="101">
        <f t="shared" si="108"/>
        <v>11127.18</v>
      </c>
      <c r="M510" s="101">
        <f t="shared" si="108"/>
        <v>10877.84</v>
      </c>
      <c r="N510" s="101">
        <f t="shared" si="108"/>
        <v>22002.151573615101</v>
      </c>
      <c r="O510" s="101">
        <f t="shared" si="108"/>
        <v>136595.871573615</v>
      </c>
      <c r="P510" s="102">
        <f>O510-SUM(C510:N510)</f>
        <v>0</v>
      </c>
      <c r="Q510" s="101">
        <f t="shared" ref="Q510:AC510" si="109">SUM(Q492:Q509)</f>
        <v>11140.227893551901</v>
      </c>
      <c r="R510" s="101">
        <f t="shared" si="109"/>
        <v>11102.259667599001</v>
      </c>
      <c r="S510" s="101">
        <f t="shared" si="109"/>
        <v>11064.1565855961</v>
      </c>
      <c r="T510" s="101">
        <f t="shared" si="109"/>
        <v>11025.9181257418</v>
      </c>
      <c r="U510" s="101">
        <f t="shared" si="109"/>
        <v>10987.5437640488</v>
      </c>
      <c r="V510" s="101">
        <f t="shared" si="109"/>
        <v>10949.032974333601</v>
      </c>
      <c r="W510" s="101">
        <f t="shared" si="109"/>
        <v>10910.3852282073</v>
      </c>
      <c r="X510" s="101">
        <f t="shared" si="109"/>
        <v>10871.599995065</v>
      </c>
      <c r="Y510" s="101">
        <f t="shared" si="109"/>
        <v>10832.676742076799</v>
      </c>
      <c r="Z510" s="101">
        <f t="shared" si="109"/>
        <v>10793.614934177</v>
      </c>
      <c r="AA510" s="101">
        <f t="shared" si="109"/>
        <v>10754.4140340546</v>
      </c>
      <c r="AB510" s="101">
        <f t="shared" si="109"/>
        <v>10715.073502143299</v>
      </c>
      <c r="AC510" s="101">
        <f t="shared" si="109"/>
        <v>131146.90344659501</v>
      </c>
      <c r="AD510" s="102">
        <f>AC510-SUM(Q510:AB510)</f>
        <v>0</v>
      </c>
      <c r="AE510" s="101">
        <f t="shared" ref="AE510:AQ510" si="110">SUM(AE492:AE509)</f>
        <v>10675.592796611099</v>
      </c>
      <c r="AF510" s="101">
        <f t="shared" si="110"/>
        <v>10635.9713733504</v>
      </c>
      <c r="AG510" s="101">
        <f t="shared" si="110"/>
        <v>10596.208685968</v>
      </c>
      <c r="AH510" s="101">
        <f t="shared" si="110"/>
        <v>10556.304185774199</v>
      </c>
      <c r="AI510" s="101">
        <f t="shared" si="110"/>
        <v>10516.257321773401</v>
      </c>
      <c r="AJ510" s="101">
        <f t="shared" si="110"/>
        <v>10476.067540653101</v>
      </c>
      <c r="AK510" s="101">
        <f t="shared" si="110"/>
        <v>10435.734286774001</v>
      </c>
      <c r="AL510" s="101">
        <f t="shared" si="110"/>
        <v>10395.2570021591</v>
      </c>
      <c r="AM510" s="101">
        <f t="shared" si="110"/>
        <v>10354.635126483799</v>
      </c>
      <c r="AN510" s="101">
        <f t="shared" si="110"/>
        <v>10313.8680970648</v>
      </c>
      <c r="AO510" s="101">
        <f t="shared" si="110"/>
        <v>10272.955348850301</v>
      </c>
      <c r="AP510" s="101">
        <f t="shared" si="110"/>
        <v>10231.896314408301</v>
      </c>
      <c r="AQ510" s="101">
        <f t="shared" si="110"/>
        <v>125460.74807987</v>
      </c>
      <c r="AR510" s="102">
        <f>AQ510-SUM(AE510:AP510)</f>
        <v>-4.9476511776447296E-10</v>
      </c>
      <c r="AS510" s="101">
        <f t="shared" ref="AS510:BE510" si="111">SUM(AS492:AS509)</f>
        <v>10190.6904239171</v>
      </c>
      <c r="AT510" s="101">
        <f t="shared" si="111"/>
        <v>10149.3371051538</v>
      </c>
      <c r="AU510" s="101">
        <f t="shared" si="111"/>
        <v>10107.835783483701</v>
      </c>
      <c r="AV510" s="101">
        <f t="shared" si="111"/>
        <v>10066.1858818499</v>
      </c>
      <c r="AW510" s="101">
        <f t="shared" si="111"/>
        <v>10024.3868207617</v>
      </c>
      <c r="AX510" s="101">
        <f t="shared" si="111"/>
        <v>9982.4380182844106</v>
      </c>
      <c r="AY510" s="101">
        <f t="shared" si="111"/>
        <v>9940.3388900279697</v>
      </c>
      <c r="AZ510" s="101">
        <f t="shared" si="111"/>
        <v>9898.0888491360201</v>
      </c>
      <c r="BA510" s="101">
        <f t="shared" si="111"/>
        <v>9855.68730627486</v>
      </c>
      <c r="BB510" s="101">
        <f t="shared" si="111"/>
        <v>9813.1336696223207</v>
      </c>
      <c r="BC510" s="101">
        <f t="shared" si="111"/>
        <v>9770.42734485658</v>
      </c>
      <c r="BD510" s="101">
        <f t="shared" si="111"/>
        <v>9727.5677351449795</v>
      </c>
      <c r="BE510" s="101">
        <f t="shared" si="111"/>
        <v>119526.117828513</v>
      </c>
      <c r="BF510" s="102">
        <f>BE510-SUM(AS510:BD510)</f>
        <v>-3.4924596548080444E-10</v>
      </c>
      <c r="BG510" s="101">
        <f t="shared" ref="BG510:BS510" si="112">SUM(BG492:BG509)</f>
        <v>9684.5542411326896</v>
      </c>
      <c r="BH510" s="101">
        <f t="shared" si="112"/>
        <v>9641.3862609314201</v>
      </c>
      <c r="BI510" s="101">
        <f t="shared" si="112"/>
        <v>9598.0631901079996</v>
      </c>
      <c r="BJ510" s="101">
        <f t="shared" si="112"/>
        <v>9554.5844216730002</v>
      </c>
      <c r="BK510" s="101">
        <f t="shared" si="112"/>
        <v>9510.9493460692102</v>
      </c>
      <c r="BL510" s="101">
        <f t="shared" si="112"/>
        <v>9467.15735116006</v>
      </c>
      <c r="BM510" s="101">
        <f t="shared" si="112"/>
        <v>9423.2078222181008</v>
      </c>
      <c r="BN510" s="101">
        <f t="shared" si="112"/>
        <v>9379.1001419132699</v>
      </c>
      <c r="BO510" s="101">
        <f t="shared" si="112"/>
        <v>9334.8336903012496</v>
      </c>
      <c r="BP510" s="101">
        <f t="shared" si="112"/>
        <v>9290.4078448116798</v>
      </c>
      <c r="BQ510" s="101">
        <f t="shared" si="112"/>
        <v>9245.8219802363401</v>
      </c>
      <c r="BR510" s="101">
        <f t="shared" si="112"/>
        <v>9201.0754687172594</v>
      </c>
      <c r="BS510" s="101">
        <f t="shared" si="112"/>
        <v>113331.141759272</v>
      </c>
      <c r="BT510" s="102">
        <f>BS510-SUM(BG510:BR510)</f>
        <v>-2.9103830456733704E-10</v>
      </c>
      <c r="BU510" s="101">
        <f t="shared" ref="BU510:CG510" si="113">SUM(BU492:BU509)</f>
        <v>9156.16767973483</v>
      </c>
      <c r="BV510" s="101">
        <f t="shared" si="113"/>
        <v>9111.0979800958103</v>
      </c>
      <c r="BW510" s="101">
        <f t="shared" si="113"/>
        <v>9065.8657339212405</v>
      </c>
      <c r="BX510" s="101">
        <f t="shared" si="113"/>
        <v>9020.4703026344105</v>
      </c>
      <c r="BY510" s="101">
        <f t="shared" si="113"/>
        <v>8974.9110449486798</v>
      </c>
      <c r="BZ510" s="101">
        <f t="shared" si="113"/>
        <v>8929.1873168552502</v>
      </c>
      <c r="CA510" s="101">
        <f t="shared" si="113"/>
        <v>8883.2984716109204</v>
      </c>
      <c r="CB510" s="101">
        <f t="shared" si="113"/>
        <v>8837.2438597257496</v>
      </c>
      <c r="CC510" s="101">
        <f t="shared" si="113"/>
        <v>8791.0228289506904</v>
      </c>
      <c r="CD510" s="101">
        <f t="shared" si="113"/>
        <v>8744.6347242651209</v>
      </c>
      <c r="CE510" s="101">
        <f t="shared" si="113"/>
        <v>8698.0788878643598</v>
      </c>
      <c r="CF510" s="101">
        <f t="shared" si="113"/>
        <v>8651.3546591471095</v>
      </c>
      <c r="CG510" s="101">
        <f t="shared" si="113"/>
        <v>106863.333489754</v>
      </c>
      <c r="CH510" s="102">
        <f>CG510-SUM(BU510:CF510)</f>
        <v>-1.7462298274040222E-10</v>
      </c>
    </row>
    <row r="511" spans="1:86" ht="12" hidden="1" customHeight="1" outlineLevel="1" x14ac:dyDescent="0.3">
      <c r="A511" s="72"/>
      <c r="B511" s="40"/>
      <c r="C511" s="101"/>
      <c r="D511" s="101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2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2"/>
      <c r="AE511" s="101"/>
      <c r="AF511" s="101"/>
      <c r="AG511" s="101"/>
      <c r="AH511" s="101"/>
      <c r="AI511" s="101"/>
      <c r="AJ511" s="101"/>
      <c r="AK511" s="101"/>
      <c r="AL511" s="101"/>
      <c r="AM511" s="101"/>
      <c r="AN511" s="101"/>
      <c r="AO511" s="101"/>
      <c r="AP511" s="101"/>
      <c r="AQ511" s="101"/>
      <c r="AR511" s="102"/>
      <c r="AS511" s="101"/>
      <c r="AT511" s="101"/>
      <c r="AU511" s="101"/>
      <c r="AV511" s="101"/>
      <c r="AW511" s="101"/>
      <c r="AX511" s="101"/>
      <c r="AY511" s="101"/>
      <c r="AZ511" s="101"/>
      <c r="BA511" s="101"/>
      <c r="BB511" s="101"/>
      <c r="BC511" s="101"/>
      <c r="BD511" s="101"/>
      <c r="BE511" s="101"/>
      <c r="BF511" s="102"/>
      <c r="BG511" s="101"/>
      <c r="BH511" s="101"/>
      <c r="BI511" s="101"/>
      <c r="BJ511" s="101"/>
      <c r="BK511" s="101"/>
      <c r="BL511" s="101"/>
      <c r="BM511" s="101"/>
      <c r="BN511" s="101"/>
      <c r="BO511" s="101"/>
      <c r="BP511" s="101"/>
      <c r="BQ511" s="101"/>
      <c r="BR511" s="101"/>
      <c r="BS511" s="101"/>
      <c r="BT511" s="102"/>
      <c r="BU511" s="101"/>
      <c r="BV511" s="101"/>
      <c r="BW511" s="101"/>
      <c r="BX511" s="101"/>
      <c r="BY511" s="101"/>
      <c r="BZ511" s="101"/>
      <c r="CA511" s="101"/>
      <c r="CB511" s="101"/>
      <c r="CC511" s="101"/>
      <c r="CD511" s="101"/>
      <c r="CE511" s="101"/>
      <c r="CF511" s="101"/>
      <c r="CG511" s="101"/>
      <c r="CH511" s="102"/>
    </row>
    <row r="512" spans="1:86" ht="12" hidden="1" customHeight="1" outlineLevel="1" x14ac:dyDescent="0.3">
      <c r="A512" s="74" t="s">
        <v>32</v>
      </c>
      <c r="B512" s="2"/>
      <c r="C512" s="101"/>
      <c r="D512" s="101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2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2"/>
      <c r="AE512" s="101"/>
      <c r="AF512" s="101"/>
      <c r="AG512" s="101"/>
      <c r="AH512" s="101"/>
      <c r="AI512" s="101"/>
      <c r="AJ512" s="101"/>
      <c r="AK512" s="101"/>
      <c r="AL512" s="101"/>
      <c r="AM512" s="101"/>
      <c r="AN512" s="101"/>
      <c r="AO512" s="101"/>
      <c r="AP512" s="101"/>
      <c r="AQ512" s="101"/>
      <c r="AR512" s="102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/>
      <c r="BD512" s="101"/>
      <c r="BE512" s="101"/>
      <c r="BF512" s="102"/>
      <c r="BG512" s="101"/>
      <c r="BH512" s="101"/>
      <c r="BI512" s="101"/>
      <c r="BJ512" s="101"/>
      <c r="BK512" s="101"/>
      <c r="BL512" s="101"/>
      <c r="BM512" s="101"/>
      <c r="BN512" s="101"/>
      <c r="BO512" s="101"/>
      <c r="BP512" s="101"/>
      <c r="BQ512" s="101"/>
      <c r="BR512" s="101"/>
      <c r="BS512" s="101"/>
      <c r="BT512" s="102"/>
      <c r="BU512" s="101"/>
      <c r="BV512" s="101"/>
      <c r="BW512" s="101"/>
      <c r="BX512" s="101"/>
      <c r="BY512" s="101"/>
      <c r="BZ512" s="101"/>
      <c r="CA512" s="101"/>
      <c r="CB512" s="101"/>
      <c r="CC512" s="101"/>
      <c r="CD512" s="101"/>
      <c r="CE512" s="101"/>
      <c r="CF512" s="101"/>
      <c r="CG512" s="101"/>
      <c r="CH512" s="102"/>
    </row>
    <row r="513" spans="1:86" ht="12" hidden="1" customHeight="1" outlineLevel="1" x14ac:dyDescent="0.3">
      <c r="A513" s="103" t="s">
        <v>74</v>
      </c>
      <c r="B513" s="2"/>
      <c r="C513" s="101"/>
      <c r="D513" s="101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2">
        <f t="shared" ref="P513:P533" si="114">O513-SUM(C513:N513)</f>
        <v>0</v>
      </c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2">
        <f t="shared" ref="AD513:AD533" si="115">AC513-SUM(Q513:AB513)</f>
        <v>0</v>
      </c>
      <c r="AE513" s="101"/>
      <c r="AF513" s="101"/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2">
        <f t="shared" ref="AR513:AR533" si="116">AQ513-SUM(AE513:AP513)</f>
        <v>0</v>
      </c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102">
        <f t="shared" ref="BF513:BF533" si="117">BE513-SUM(AS513:BD513)</f>
        <v>0</v>
      </c>
      <c r="BG513" s="101"/>
      <c r="BH513" s="101"/>
      <c r="BI513" s="101"/>
      <c r="BJ513" s="101"/>
      <c r="BK513" s="101"/>
      <c r="BL513" s="101"/>
      <c r="BM513" s="101"/>
      <c r="BN513" s="101"/>
      <c r="BO513" s="101"/>
      <c r="BP513" s="101"/>
      <c r="BQ513" s="101"/>
      <c r="BR513" s="101"/>
      <c r="BS513" s="101"/>
      <c r="BT513" s="102">
        <f t="shared" ref="BT513:BT533" si="118">BS513-SUM(BG513:BR513)</f>
        <v>0</v>
      </c>
      <c r="BU513" s="101"/>
      <c r="BV513" s="101"/>
      <c r="BW513" s="101"/>
      <c r="BX513" s="101"/>
      <c r="BY513" s="101"/>
      <c r="BZ513" s="101"/>
      <c r="CA513" s="101"/>
      <c r="CB513" s="101"/>
      <c r="CC513" s="101"/>
      <c r="CD513" s="101"/>
      <c r="CE513" s="101"/>
      <c r="CF513" s="101"/>
      <c r="CG513" s="101"/>
      <c r="CH513" s="102">
        <f t="shared" ref="CH513:CH533" si="119">CG513-SUM(BU513:CF513)</f>
        <v>0</v>
      </c>
    </row>
    <row r="514" spans="1:86" ht="12" hidden="1" customHeight="1" outlineLevel="1" x14ac:dyDescent="0.3">
      <c r="A514" s="103">
        <v>700</v>
      </c>
      <c r="B514" s="2" t="s">
        <v>598</v>
      </c>
      <c r="C514" s="101">
        <v>0</v>
      </c>
      <c r="D514" s="101">
        <v>0</v>
      </c>
      <c r="E514" s="101">
        <v>0</v>
      </c>
      <c r="F514" s="101">
        <v>0</v>
      </c>
      <c r="G514" s="101">
        <v>0</v>
      </c>
      <c r="H514" s="101">
        <v>0</v>
      </c>
      <c r="I514" s="101">
        <v>0</v>
      </c>
      <c r="J514" s="101">
        <v>0</v>
      </c>
      <c r="K514" s="101">
        <v>0</v>
      </c>
      <c r="L514" s="101">
        <v>0</v>
      </c>
      <c r="M514" s="101">
        <v>0</v>
      </c>
      <c r="N514" s="101">
        <v>0</v>
      </c>
      <c r="O514" s="101">
        <v>0</v>
      </c>
      <c r="P514" s="102">
        <f t="shared" si="114"/>
        <v>0</v>
      </c>
      <c r="Q514" s="101">
        <v>0</v>
      </c>
      <c r="R514" s="101">
        <v>0</v>
      </c>
      <c r="S514" s="101">
        <v>0</v>
      </c>
      <c r="T514" s="101">
        <v>0</v>
      </c>
      <c r="U514" s="101">
        <v>0</v>
      </c>
      <c r="V514" s="101">
        <v>0</v>
      </c>
      <c r="W514" s="101">
        <v>0</v>
      </c>
      <c r="X514" s="101">
        <v>0</v>
      </c>
      <c r="Y514" s="101">
        <v>0</v>
      </c>
      <c r="Z514" s="101">
        <v>0</v>
      </c>
      <c r="AA514" s="101">
        <v>0</v>
      </c>
      <c r="AB514" s="101">
        <v>0</v>
      </c>
      <c r="AC514" s="101">
        <v>0</v>
      </c>
      <c r="AD514" s="102">
        <f t="shared" si="115"/>
        <v>0</v>
      </c>
      <c r="AE514" s="101">
        <v>0</v>
      </c>
      <c r="AF514" s="101">
        <v>0</v>
      </c>
      <c r="AG514" s="101">
        <v>0</v>
      </c>
      <c r="AH514" s="101">
        <v>0</v>
      </c>
      <c r="AI514" s="101">
        <v>0</v>
      </c>
      <c r="AJ514" s="101">
        <v>0</v>
      </c>
      <c r="AK514" s="101">
        <v>0</v>
      </c>
      <c r="AL514" s="101">
        <v>0</v>
      </c>
      <c r="AM514" s="101">
        <v>0</v>
      </c>
      <c r="AN514" s="101">
        <v>0</v>
      </c>
      <c r="AO514" s="101">
        <v>0</v>
      </c>
      <c r="AP514" s="101">
        <v>0</v>
      </c>
      <c r="AQ514" s="101">
        <v>0</v>
      </c>
      <c r="AR514" s="102">
        <f t="shared" si="116"/>
        <v>0</v>
      </c>
      <c r="AS514" s="101">
        <v>0</v>
      </c>
      <c r="AT514" s="101">
        <v>0</v>
      </c>
      <c r="AU514" s="101">
        <v>0</v>
      </c>
      <c r="AV514" s="101">
        <v>0</v>
      </c>
      <c r="AW514" s="101">
        <v>0</v>
      </c>
      <c r="AX514" s="101">
        <v>0</v>
      </c>
      <c r="AY514" s="101">
        <v>0</v>
      </c>
      <c r="AZ514" s="101">
        <v>0</v>
      </c>
      <c r="BA514" s="101">
        <v>0</v>
      </c>
      <c r="BB514" s="101">
        <v>0</v>
      </c>
      <c r="BC514" s="101">
        <v>0</v>
      </c>
      <c r="BD514" s="101">
        <v>0</v>
      </c>
      <c r="BE514" s="101">
        <v>0</v>
      </c>
      <c r="BF514" s="102">
        <f t="shared" si="117"/>
        <v>0</v>
      </c>
      <c r="BG514" s="101">
        <v>0</v>
      </c>
      <c r="BH514" s="101">
        <v>0</v>
      </c>
      <c r="BI514" s="101">
        <v>0</v>
      </c>
      <c r="BJ514" s="101">
        <v>0</v>
      </c>
      <c r="BK514" s="101">
        <v>0</v>
      </c>
      <c r="BL514" s="101">
        <v>0</v>
      </c>
      <c r="BM514" s="101">
        <v>0</v>
      </c>
      <c r="BN514" s="101">
        <v>0</v>
      </c>
      <c r="BO514" s="101">
        <v>0</v>
      </c>
      <c r="BP514" s="101">
        <v>0</v>
      </c>
      <c r="BQ514" s="101">
        <v>0</v>
      </c>
      <c r="BR514" s="101">
        <v>0</v>
      </c>
      <c r="BS514" s="101">
        <v>0</v>
      </c>
      <c r="BT514" s="102">
        <f t="shared" si="118"/>
        <v>0</v>
      </c>
      <c r="BU514" s="101">
        <v>0</v>
      </c>
      <c r="BV514" s="101">
        <v>0</v>
      </c>
      <c r="BW514" s="101">
        <v>0</v>
      </c>
      <c r="BX514" s="101">
        <v>0</v>
      </c>
      <c r="BY514" s="101">
        <v>0</v>
      </c>
      <c r="BZ514" s="101">
        <v>0</v>
      </c>
      <c r="CA514" s="101">
        <v>0</v>
      </c>
      <c r="CB514" s="101">
        <v>0</v>
      </c>
      <c r="CC514" s="101">
        <v>0</v>
      </c>
      <c r="CD514" s="101">
        <v>0</v>
      </c>
      <c r="CE514" s="101">
        <v>0</v>
      </c>
      <c r="CF514" s="101">
        <v>0</v>
      </c>
      <c r="CG514" s="101">
        <v>0</v>
      </c>
      <c r="CH514" s="102">
        <f t="shared" si="119"/>
        <v>0</v>
      </c>
    </row>
    <row r="515" spans="1:86" ht="12" hidden="1" customHeight="1" outlineLevel="1" x14ac:dyDescent="0.3">
      <c r="A515" s="103">
        <v>701</v>
      </c>
      <c r="B515" s="2" t="s">
        <v>599</v>
      </c>
      <c r="C515" s="101">
        <v>0</v>
      </c>
      <c r="D515" s="101">
        <v>0</v>
      </c>
      <c r="E515" s="101">
        <v>0</v>
      </c>
      <c r="F515" s="101">
        <v>0</v>
      </c>
      <c r="G515" s="101">
        <v>0</v>
      </c>
      <c r="H515" s="101">
        <v>0</v>
      </c>
      <c r="I515" s="101">
        <v>0</v>
      </c>
      <c r="J515" s="101">
        <v>0</v>
      </c>
      <c r="K515" s="101">
        <v>0</v>
      </c>
      <c r="L515" s="101">
        <v>0</v>
      </c>
      <c r="M515" s="101">
        <v>0</v>
      </c>
      <c r="N515" s="101">
        <v>0</v>
      </c>
      <c r="O515" s="101">
        <v>0</v>
      </c>
      <c r="P515" s="102">
        <f t="shared" si="114"/>
        <v>0</v>
      </c>
      <c r="Q515" s="101">
        <v>0</v>
      </c>
      <c r="R515" s="101">
        <v>0</v>
      </c>
      <c r="S515" s="101">
        <v>0</v>
      </c>
      <c r="T515" s="101">
        <v>0</v>
      </c>
      <c r="U515" s="101">
        <v>0</v>
      </c>
      <c r="V515" s="101">
        <v>0</v>
      </c>
      <c r="W515" s="101">
        <v>0</v>
      </c>
      <c r="X515" s="101">
        <v>0</v>
      </c>
      <c r="Y515" s="101">
        <v>0</v>
      </c>
      <c r="Z515" s="101">
        <v>0</v>
      </c>
      <c r="AA515" s="101">
        <v>0</v>
      </c>
      <c r="AB515" s="101">
        <v>0</v>
      </c>
      <c r="AC515" s="101">
        <v>0</v>
      </c>
      <c r="AD515" s="102">
        <f t="shared" si="115"/>
        <v>0</v>
      </c>
      <c r="AE515" s="101">
        <v>0</v>
      </c>
      <c r="AF515" s="101">
        <v>0</v>
      </c>
      <c r="AG515" s="101">
        <v>0</v>
      </c>
      <c r="AH515" s="101">
        <v>0</v>
      </c>
      <c r="AI515" s="101">
        <v>0</v>
      </c>
      <c r="AJ515" s="101">
        <v>0</v>
      </c>
      <c r="AK515" s="101">
        <v>0</v>
      </c>
      <c r="AL515" s="101">
        <v>0</v>
      </c>
      <c r="AM515" s="101">
        <v>0</v>
      </c>
      <c r="AN515" s="101">
        <v>0</v>
      </c>
      <c r="AO515" s="101">
        <v>0</v>
      </c>
      <c r="AP515" s="101">
        <v>0</v>
      </c>
      <c r="AQ515" s="101">
        <v>0</v>
      </c>
      <c r="AR515" s="102">
        <f t="shared" si="116"/>
        <v>0</v>
      </c>
      <c r="AS515" s="101">
        <v>0</v>
      </c>
      <c r="AT515" s="101">
        <v>0</v>
      </c>
      <c r="AU515" s="101">
        <v>0</v>
      </c>
      <c r="AV515" s="101">
        <v>0</v>
      </c>
      <c r="AW515" s="101">
        <v>0</v>
      </c>
      <c r="AX515" s="101">
        <v>0</v>
      </c>
      <c r="AY515" s="101">
        <v>0</v>
      </c>
      <c r="AZ515" s="101">
        <v>0</v>
      </c>
      <c r="BA515" s="101">
        <v>0</v>
      </c>
      <c r="BB515" s="101">
        <v>0</v>
      </c>
      <c r="BC515" s="101">
        <v>0</v>
      </c>
      <c r="BD515" s="101">
        <v>0</v>
      </c>
      <c r="BE515" s="101">
        <v>0</v>
      </c>
      <c r="BF515" s="102">
        <f t="shared" si="117"/>
        <v>0</v>
      </c>
      <c r="BG515" s="101">
        <v>0</v>
      </c>
      <c r="BH515" s="101">
        <v>0</v>
      </c>
      <c r="BI515" s="101">
        <v>0</v>
      </c>
      <c r="BJ515" s="101">
        <v>0</v>
      </c>
      <c r="BK515" s="101">
        <v>0</v>
      </c>
      <c r="BL515" s="101">
        <v>0</v>
      </c>
      <c r="BM515" s="101">
        <v>0</v>
      </c>
      <c r="BN515" s="101">
        <v>0</v>
      </c>
      <c r="BO515" s="101">
        <v>0</v>
      </c>
      <c r="BP515" s="101">
        <v>0</v>
      </c>
      <c r="BQ515" s="101">
        <v>0</v>
      </c>
      <c r="BR515" s="101">
        <v>0</v>
      </c>
      <c r="BS515" s="101">
        <v>0</v>
      </c>
      <c r="BT515" s="102">
        <f t="shared" si="118"/>
        <v>0</v>
      </c>
      <c r="BU515" s="101">
        <v>0</v>
      </c>
      <c r="BV515" s="101">
        <v>0</v>
      </c>
      <c r="BW515" s="101">
        <v>0</v>
      </c>
      <c r="BX515" s="101">
        <v>0</v>
      </c>
      <c r="BY515" s="101">
        <v>0</v>
      </c>
      <c r="BZ515" s="101">
        <v>0</v>
      </c>
      <c r="CA515" s="101">
        <v>0</v>
      </c>
      <c r="CB515" s="101">
        <v>0</v>
      </c>
      <c r="CC515" s="101">
        <v>0</v>
      </c>
      <c r="CD515" s="101">
        <v>0</v>
      </c>
      <c r="CE515" s="101">
        <v>0</v>
      </c>
      <c r="CF515" s="101">
        <v>0</v>
      </c>
      <c r="CG515" s="101">
        <v>0</v>
      </c>
      <c r="CH515" s="102">
        <f t="shared" si="119"/>
        <v>0</v>
      </c>
    </row>
    <row r="516" spans="1:86" ht="12" hidden="1" customHeight="1" outlineLevel="1" x14ac:dyDescent="0.3">
      <c r="A516" s="103">
        <v>704</v>
      </c>
      <c r="B516" s="2" t="s">
        <v>600</v>
      </c>
      <c r="C516" s="101">
        <v>0</v>
      </c>
      <c r="D516" s="101">
        <v>0</v>
      </c>
      <c r="E516" s="101">
        <v>0</v>
      </c>
      <c r="F516" s="101">
        <v>0</v>
      </c>
      <c r="G516" s="101">
        <v>0</v>
      </c>
      <c r="H516" s="101">
        <v>0</v>
      </c>
      <c r="I516" s="101">
        <v>0</v>
      </c>
      <c r="J516" s="101">
        <v>0</v>
      </c>
      <c r="K516" s="101">
        <v>0</v>
      </c>
      <c r="L516" s="101">
        <v>0</v>
      </c>
      <c r="M516" s="101">
        <v>0</v>
      </c>
      <c r="N516" s="101">
        <v>0</v>
      </c>
      <c r="O516" s="101">
        <v>0</v>
      </c>
      <c r="P516" s="102">
        <f t="shared" si="114"/>
        <v>0</v>
      </c>
      <c r="Q516" s="101">
        <v>0</v>
      </c>
      <c r="R516" s="101">
        <v>0</v>
      </c>
      <c r="S516" s="101">
        <v>0</v>
      </c>
      <c r="T516" s="101">
        <v>0</v>
      </c>
      <c r="U516" s="101">
        <v>0</v>
      </c>
      <c r="V516" s="101">
        <v>0</v>
      </c>
      <c r="W516" s="101">
        <v>0</v>
      </c>
      <c r="X516" s="101">
        <v>0</v>
      </c>
      <c r="Y516" s="101">
        <v>0</v>
      </c>
      <c r="Z516" s="101">
        <v>0</v>
      </c>
      <c r="AA516" s="101">
        <v>0</v>
      </c>
      <c r="AB516" s="101">
        <v>0</v>
      </c>
      <c r="AC516" s="101">
        <v>0</v>
      </c>
      <c r="AD516" s="102">
        <f t="shared" si="115"/>
        <v>0</v>
      </c>
      <c r="AE516" s="101">
        <v>0</v>
      </c>
      <c r="AF516" s="101">
        <v>0</v>
      </c>
      <c r="AG516" s="101">
        <v>0</v>
      </c>
      <c r="AH516" s="101">
        <v>0</v>
      </c>
      <c r="AI516" s="101">
        <v>0</v>
      </c>
      <c r="AJ516" s="101">
        <v>0</v>
      </c>
      <c r="AK516" s="101">
        <v>0</v>
      </c>
      <c r="AL516" s="101">
        <v>0</v>
      </c>
      <c r="AM516" s="101">
        <v>0</v>
      </c>
      <c r="AN516" s="101">
        <v>0</v>
      </c>
      <c r="AO516" s="101">
        <v>0</v>
      </c>
      <c r="AP516" s="101">
        <v>0</v>
      </c>
      <c r="AQ516" s="101">
        <v>0</v>
      </c>
      <c r="AR516" s="102">
        <f t="shared" si="116"/>
        <v>0</v>
      </c>
      <c r="AS516" s="101">
        <v>0</v>
      </c>
      <c r="AT516" s="101">
        <v>0</v>
      </c>
      <c r="AU516" s="101">
        <v>0</v>
      </c>
      <c r="AV516" s="101">
        <v>0</v>
      </c>
      <c r="AW516" s="101">
        <v>0</v>
      </c>
      <c r="AX516" s="101">
        <v>0</v>
      </c>
      <c r="AY516" s="101">
        <v>0</v>
      </c>
      <c r="AZ516" s="101">
        <v>0</v>
      </c>
      <c r="BA516" s="101">
        <v>0</v>
      </c>
      <c r="BB516" s="101">
        <v>0</v>
      </c>
      <c r="BC516" s="101">
        <v>0</v>
      </c>
      <c r="BD516" s="101">
        <v>0</v>
      </c>
      <c r="BE516" s="101">
        <v>0</v>
      </c>
      <c r="BF516" s="102">
        <f t="shared" si="117"/>
        <v>0</v>
      </c>
      <c r="BG516" s="101">
        <v>0</v>
      </c>
      <c r="BH516" s="101">
        <v>0</v>
      </c>
      <c r="BI516" s="101">
        <v>0</v>
      </c>
      <c r="BJ516" s="101">
        <v>0</v>
      </c>
      <c r="BK516" s="101">
        <v>0</v>
      </c>
      <c r="BL516" s="101">
        <v>0</v>
      </c>
      <c r="BM516" s="101">
        <v>0</v>
      </c>
      <c r="BN516" s="101">
        <v>0</v>
      </c>
      <c r="BO516" s="101">
        <v>0</v>
      </c>
      <c r="BP516" s="101">
        <v>0</v>
      </c>
      <c r="BQ516" s="101">
        <v>0</v>
      </c>
      <c r="BR516" s="101">
        <v>0</v>
      </c>
      <c r="BS516" s="101">
        <v>0</v>
      </c>
      <c r="BT516" s="102">
        <f t="shared" si="118"/>
        <v>0</v>
      </c>
      <c r="BU516" s="101">
        <v>0</v>
      </c>
      <c r="BV516" s="101">
        <v>0</v>
      </c>
      <c r="BW516" s="101">
        <v>0</v>
      </c>
      <c r="BX516" s="101">
        <v>0</v>
      </c>
      <c r="BY516" s="101">
        <v>0</v>
      </c>
      <c r="BZ516" s="101">
        <v>0</v>
      </c>
      <c r="CA516" s="101">
        <v>0</v>
      </c>
      <c r="CB516" s="101">
        <v>0</v>
      </c>
      <c r="CC516" s="101">
        <v>0</v>
      </c>
      <c r="CD516" s="101">
        <v>0</v>
      </c>
      <c r="CE516" s="101">
        <v>0</v>
      </c>
      <c r="CF516" s="101">
        <v>0</v>
      </c>
      <c r="CG516" s="101">
        <v>0</v>
      </c>
      <c r="CH516" s="102">
        <f t="shared" si="119"/>
        <v>0</v>
      </c>
    </row>
    <row r="517" spans="1:86" ht="12" hidden="1" customHeight="1" outlineLevel="1" x14ac:dyDescent="0.3">
      <c r="A517" s="103">
        <v>706</v>
      </c>
      <c r="B517" s="2" t="s">
        <v>601</v>
      </c>
      <c r="C517" s="101">
        <v>0</v>
      </c>
      <c r="D517" s="101">
        <v>0</v>
      </c>
      <c r="E517" s="101">
        <v>0</v>
      </c>
      <c r="F517" s="101">
        <v>0</v>
      </c>
      <c r="G517" s="101">
        <v>0</v>
      </c>
      <c r="H517" s="101">
        <v>0</v>
      </c>
      <c r="I517" s="101">
        <v>0</v>
      </c>
      <c r="J517" s="101">
        <v>0</v>
      </c>
      <c r="K517" s="101">
        <v>0</v>
      </c>
      <c r="L517" s="101">
        <v>0</v>
      </c>
      <c r="M517" s="101">
        <v>0</v>
      </c>
      <c r="N517" s="101">
        <v>0</v>
      </c>
      <c r="O517" s="101">
        <v>0</v>
      </c>
      <c r="P517" s="102">
        <f t="shared" si="114"/>
        <v>0</v>
      </c>
      <c r="Q517" s="101">
        <v>0</v>
      </c>
      <c r="R517" s="101">
        <v>0</v>
      </c>
      <c r="S517" s="101">
        <v>0</v>
      </c>
      <c r="T517" s="101">
        <v>0</v>
      </c>
      <c r="U517" s="101">
        <v>0</v>
      </c>
      <c r="V517" s="101">
        <v>0</v>
      </c>
      <c r="W517" s="101">
        <v>0</v>
      </c>
      <c r="X517" s="101">
        <v>0</v>
      </c>
      <c r="Y517" s="101">
        <v>0</v>
      </c>
      <c r="Z517" s="101">
        <v>0</v>
      </c>
      <c r="AA517" s="101">
        <v>0</v>
      </c>
      <c r="AB517" s="101">
        <v>0</v>
      </c>
      <c r="AC517" s="101">
        <v>0</v>
      </c>
      <c r="AD517" s="102">
        <f t="shared" si="115"/>
        <v>0</v>
      </c>
      <c r="AE517" s="101">
        <v>0</v>
      </c>
      <c r="AF517" s="101">
        <v>0</v>
      </c>
      <c r="AG517" s="101">
        <v>0</v>
      </c>
      <c r="AH517" s="101">
        <v>0</v>
      </c>
      <c r="AI517" s="101">
        <v>0</v>
      </c>
      <c r="AJ517" s="101">
        <v>0</v>
      </c>
      <c r="AK517" s="101">
        <v>0</v>
      </c>
      <c r="AL517" s="101">
        <v>0</v>
      </c>
      <c r="AM517" s="101">
        <v>0</v>
      </c>
      <c r="AN517" s="101">
        <v>0</v>
      </c>
      <c r="AO517" s="101">
        <v>0</v>
      </c>
      <c r="AP517" s="101">
        <v>0</v>
      </c>
      <c r="AQ517" s="101">
        <v>0</v>
      </c>
      <c r="AR517" s="102">
        <f t="shared" si="116"/>
        <v>0</v>
      </c>
      <c r="AS517" s="101">
        <v>0</v>
      </c>
      <c r="AT517" s="101">
        <v>0</v>
      </c>
      <c r="AU517" s="101">
        <v>0</v>
      </c>
      <c r="AV517" s="101">
        <v>0</v>
      </c>
      <c r="AW517" s="101">
        <v>0</v>
      </c>
      <c r="AX517" s="101">
        <v>0</v>
      </c>
      <c r="AY517" s="101">
        <v>0</v>
      </c>
      <c r="AZ517" s="101">
        <v>0</v>
      </c>
      <c r="BA517" s="101">
        <v>0</v>
      </c>
      <c r="BB517" s="101">
        <v>0</v>
      </c>
      <c r="BC517" s="101">
        <v>0</v>
      </c>
      <c r="BD517" s="101">
        <v>0</v>
      </c>
      <c r="BE517" s="101">
        <v>0</v>
      </c>
      <c r="BF517" s="102">
        <f t="shared" si="117"/>
        <v>0</v>
      </c>
      <c r="BG517" s="101">
        <v>0</v>
      </c>
      <c r="BH517" s="101">
        <v>0</v>
      </c>
      <c r="BI517" s="101">
        <v>0</v>
      </c>
      <c r="BJ517" s="101">
        <v>0</v>
      </c>
      <c r="BK517" s="101">
        <v>0</v>
      </c>
      <c r="BL517" s="101">
        <v>0</v>
      </c>
      <c r="BM517" s="101">
        <v>0</v>
      </c>
      <c r="BN517" s="101">
        <v>0</v>
      </c>
      <c r="BO517" s="101">
        <v>0</v>
      </c>
      <c r="BP517" s="101">
        <v>0</v>
      </c>
      <c r="BQ517" s="101">
        <v>0</v>
      </c>
      <c r="BR517" s="101">
        <v>0</v>
      </c>
      <c r="BS517" s="101">
        <v>0</v>
      </c>
      <c r="BT517" s="102">
        <f t="shared" si="118"/>
        <v>0</v>
      </c>
      <c r="BU517" s="101">
        <v>0</v>
      </c>
      <c r="BV517" s="101">
        <v>0</v>
      </c>
      <c r="BW517" s="101">
        <v>0</v>
      </c>
      <c r="BX517" s="101">
        <v>0</v>
      </c>
      <c r="BY517" s="101">
        <v>0</v>
      </c>
      <c r="BZ517" s="101">
        <v>0</v>
      </c>
      <c r="CA517" s="101">
        <v>0</v>
      </c>
      <c r="CB517" s="101">
        <v>0</v>
      </c>
      <c r="CC517" s="101">
        <v>0</v>
      </c>
      <c r="CD517" s="101">
        <v>0</v>
      </c>
      <c r="CE517" s="101">
        <v>0</v>
      </c>
      <c r="CF517" s="101">
        <v>0</v>
      </c>
      <c r="CG517" s="101">
        <v>0</v>
      </c>
      <c r="CH517" s="102">
        <f t="shared" si="119"/>
        <v>0</v>
      </c>
    </row>
    <row r="518" spans="1:86" ht="12" hidden="1" customHeight="1" outlineLevel="1" x14ac:dyDescent="0.3">
      <c r="A518" s="103">
        <v>707</v>
      </c>
      <c r="B518" s="2" t="s">
        <v>602</v>
      </c>
      <c r="C518" s="101">
        <v>0</v>
      </c>
      <c r="D518" s="101">
        <v>0</v>
      </c>
      <c r="E518" s="101">
        <v>0</v>
      </c>
      <c r="F518" s="101">
        <v>0</v>
      </c>
      <c r="G518" s="101">
        <v>0</v>
      </c>
      <c r="H518" s="101">
        <v>0</v>
      </c>
      <c r="I518" s="101">
        <v>0</v>
      </c>
      <c r="J518" s="101">
        <v>0</v>
      </c>
      <c r="K518" s="101">
        <v>0</v>
      </c>
      <c r="L518" s="101">
        <v>0</v>
      </c>
      <c r="M518" s="101">
        <v>0</v>
      </c>
      <c r="N518" s="101">
        <v>0</v>
      </c>
      <c r="O518" s="101">
        <v>0</v>
      </c>
      <c r="P518" s="102">
        <f t="shared" si="114"/>
        <v>0</v>
      </c>
      <c r="Q518" s="101">
        <v>0</v>
      </c>
      <c r="R518" s="101">
        <v>0</v>
      </c>
      <c r="S518" s="101">
        <v>0</v>
      </c>
      <c r="T518" s="101">
        <v>0</v>
      </c>
      <c r="U518" s="101">
        <v>0</v>
      </c>
      <c r="V518" s="101">
        <v>0</v>
      </c>
      <c r="W518" s="101">
        <v>0</v>
      </c>
      <c r="X518" s="101">
        <v>0</v>
      </c>
      <c r="Y518" s="101">
        <v>0</v>
      </c>
      <c r="Z518" s="101">
        <v>0</v>
      </c>
      <c r="AA518" s="101">
        <v>0</v>
      </c>
      <c r="AB518" s="101">
        <v>0</v>
      </c>
      <c r="AC518" s="101">
        <v>0</v>
      </c>
      <c r="AD518" s="102">
        <f t="shared" si="115"/>
        <v>0</v>
      </c>
      <c r="AE518" s="101">
        <v>0</v>
      </c>
      <c r="AF518" s="101">
        <v>0</v>
      </c>
      <c r="AG518" s="101">
        <v>0</v>
      </c>
      <c r="AH518" s="101">
        <v>0</v>
      </c>
      <c r="AI518" s="101">
        <v>0</v>
      </c>
      <c r="AJ518" s="101">
        <v>0</v>
      </c>
      <c r="AK518" s="101">
        <v>0</v>
      </c>
      <c r="AL518" s="101">
        <v>0</v>
      </c>
      <c r="AM518" s="101">
        <v>0</v>
      </c>
      <c r="AN518" s="101">
        <v>0</v>
      </c>
      <c r="AO518" s="101">
        <v>0</v>
      </c>
      <c r="AP518" s="101">
        <v>0</v>
      </c>
      <c r="AQ518" s="101">
        <v>0</v>
      </c>
      <c r="AR518" s="102">
        <f t="shared" si="116"/>
        <v>0</v>
      </c>
      <c r="AS518" s="101">
        <v>0</v>
      </c>
      <c r="AT518" s="101">
        <v>0</v>
      </c>
      <c r="AU518" s="101">
        <v>0</v>
      </c>
      <c r="AV518" s="101">
        <v>0</v>
      </c>
      <c r="AW518" s="101">
        <v>0</v>
      </c>
      <c r="AX518" s="101">
        <v>0</v>
      </c>
      <c r="AY518" s="101">
        <v>0</v>
      </c>
      <c r="AZ518" s="101">
        <v>0</v>
      </c>
      <c r="BA518" s="101">
        <v>0</v>
      </c>
      <c r="BB518" s="101">
        <v>0</v>
      </c>
      <c r="BC518" s="101">
        <v>0</v>
      </c>
      <c r="BD518" s="101">
        <v>0</v>
      </c>
      <c r="BE518" s="101">
        <v>0</v>
      </c>
      <c r="BF518" s="102">
        <f t="shared" si="117"/>
        <v>0</v>
      </c>
      <c r="BG518" s="101">
        <v>0</v>
      </c>
      <c r="BH518" s="101">
        <v>0</v>
      </c>
      <c r="BI518" s="101">
        <v>0</v>
      </c>
      <c r="BJ518" s="101">
        <v>0</v>
      </c>
      <c r="BK518" s="101">
        <v>0</v>
      </c>
      <c r="BL518" s="101">
        <v>0</v>
      </c>
      <c r="BM518" s="101">
        <v>0</v>
      </c>
      <c r="BN518" s="101">
        <v>0</v>
      </c>
      <c r="BO518" s="101">
        <v>0</v>
      </c>
      <c r="BP518" s="101">
        <v>0</v>
      </c>
      <c r="BQ518" s="101">
        <v>0</v>
      </c>
      <c r="BR518" s="101">
        <v>0</v>
      </c>
      <c r="BS518" s="101">
        <v>0</v>
      </c>
      <c r="BT518" s="102">
        <f t="shared" si="118"/>
        <v>0</v>
      </c>
      <c r="BU518" s="101">
        <v>0</v>
      </c>
      <c r="BV518" s="101">
        <v>0</v>
      </c>
      <c r="BW518" s="101">
        <v>0</v>
      </c>
      <c r="BX518" s="101">
        <v>0</v>
      </c>
      <c r="BY518" s="101">
        <v>0</v>
      </c>
      <c r="BZ518" s="101">
        <v>0</v>
      </c>
      <c r="CA518" s="101">
        <v>0</v>
      </c>
      <c r="CB518" s="101">
        <v>0</v>
      </c>
      <c r="CC518" s="101">
        <v>0</v>
      </c>
      <c r="CD518" s="101">
        <v>0</v>
      </c>
      <c r="CE518" s="101">
        <v>0</v>
      </c>
      <c r="CF518" s="101">
        <v>0</v>
      </c>
      <c r="CG518" s="101">
        <v>0</v>
      </c>
      <c r="CH518" s="102">
        <f t="shared" si="119"/>
        <v>0</v>
      </c>
    </row>
    <row r="519" spans="1:86" ht="12" hidden="1" customHeight="1" outlineLevel="1" x14ac:dyDescent="0.3">
      <c r="A519" s="103">
        <v>709</v>
      </c>
      <c r="B519" s="2" t="s">
        <v>603</v>
      </c>
      <c r="C519" s="101">
        <v>0</v>
      </c>
      <c r="D519" s="101">
        <v>0</v>
      </c>
      <c r="E519" s="101">
        <v>0</v>
      </c>
      <c r="F519" s="101">
        <v>0</v>
      </c>
      <c r="G519" s="101">
        <v>0</v>
      </c>
      <c r="H519" s="101">
        <v>0</v>
      </c>
      <c r="I519" s="101">
        <v>0</v>
      </c>
      <c r="J519" s="101">
        <v>0</v>
      </c>
      <c r="K519" s="101">
        <v>0</v>
      </c>
      <c r="L519" s="101">
        <v>0</v>
      </c>
      <c r="M519" s="101">
        <v>0</v>
      </c>
      <c r="N519" s="101">
        <v>0</v>
      </c>
      <c r="O519" s="101">
        <v>0</v>
      </c>
      <c r="P519" s="102">
        <f t="shared" si="114"/>
        <v>0</v>
      </c>
      <c r="Q519" s="101">
        <v>0</v>
      </c>
      <c r="R519" s="101">
        <v>0</v>
      </c>
      <c r="S519" s="101">
        <v>0</v>
      </c>
      <c r="T519" s="101">
        <v>0</v>
      </c>
      <c r="U519" s="101">
        <v>0</v>
      </c>
      <c r="V519" s="101">
        <v>0</v>
      </c>
      <c r="W519" s="101">
        <v>0</v>
      </c>
      <c r="X519" s="101">
        <v>0</v>
      </c>
      <c r="Y519" s="101">
        <v>0</v>
      </c>
      <c r="Z519" s="101">
        <v>0</v>
      </c>
      <c r="AA519" s="101">
        <v>0</v>
      </c>
      <c r="AB519" s="101">
        <v>0</v>
      </c>
      <c r="AC519" s="101">
        <v>0</v>
      </c>
      <c r="AD519" s="102">
        <f t="shared" si="115"/>
        <v>0</v>
      </c>
      <c r="AE519" s="101">
        <v>0</v>
      </c>
      <c r="AF519" s="101">
        <v>0</v>
      </c>
      <c r="AG519" s="101">
        <v>0</v>
      </c>
      <c r="AH519" s="101">
        <v>0</v>
      </c>
      <c r="AI519" s="101">
        <v>0</v>
      </c>
      <c r="AJ519" s="101">
        <v>0</v>
      </c>
      <c r="AK519" s="101">
        <v>0</v>
      </c>
      <c r="AL519" s="101">
        <v>0</v>
      </c>
      <c r="AM519" s="101">
        <v>0</v>
      </c>
      <c r="AN519" s="101">
        <v>0</v>
      </c>
      <c r="AO519" s="101">
        <v>0</v>
      </c>
      <c r="AP519" s="101">
        <v>0</v>
      </c>
      <c r="AQ519" s="101">
        <v>0</v>
      </c>
      <c r="AR519" s="102">
        <f t="shared" si="116"/>
        <v>0</v>
      </c>
      <c r="AS519" s="101">
        <v>0</v>
      </c>
      <c r="AT519" s="101">
        <v>0</v>
      </c>
      <c r="AU519" s="101">
        <v>0</v>
      </c>
      <c r="AV519" s="101">
        <v>0</v>
      </c>
      <c r="AW519" s="101">
        <v>0</v>
      </c>
      <c r="AX519" s="101">
        <v>0</v>
      </c>
      <c r="AY519" s="101">
        <v>0</v>
      </c>
      <c r="AZ519" s="101">
        <v>0</v>
      </c>
      <c r="BA519" s="101">
        <v>0</v>
      </c>
      <c r="BB519" s="101">
        <v>0</v>
      </c>
      <c r="BC519" s="101">
        <v>0</v>
      </c>
      <c r="BD519" s="101">
        <v>0</v>
      </c>
      <c r="BE519" s="101">
        <v>0</v>
      </c>
      <c r="BF519" s="102">
        <f t="shared" si="117"/>
        <v>0</v>
      </c>
      <c r="BG519" s="101">
        <v>0</v>
      </c>
      <c r="BH519" s="101">
        <v>0</v>
      </c>
      <c r="BI519" s="101">
        <v>0</v>
      </c>
      <c r="BJ519" s="101">
        <v>0</v>
      </c>
      <c r="BK519" s="101">
        <v>0</v>
      </c>
      <c r="BL519" s="101">
        <v>0</v>
      </c>
      <c r="BM519" s="101">
        <v>0</v>
      </c>
      <c r="BN519" s="101">
        <v>0</v>
      </c>
      <c r="BO519" s="101">
        <v>0</v>
      </c>
      <c r="BP519" s="101">
        <v>0</v>
      </c>
      <c r="BQ519" s="101">
        <v>0</v>
      </c>
      <c r="BR519" s="101">
        <v>0</v>
      </c>
      <c r="BS519" s="101">
        <v>0</v>
      </c>
      <c r="BT519" s="102">
        <f t="shared" si="118"/>
        <v>0</v>
      </c>
      <c r="BU519" s="101">
        <v>0</v>
      </c>
      <c r="BV519" s="101">
        <v>0</v>
      </c>
      <c r="BW519" s="101">
        <v>0</v>
      </c>
      <c r="BX519" s="101">
        <v>0</v>
      </c>
      <c r="BY519" s="101">
        <v>0</v>
      </c>
      <c r="BZ519" s="101">
        <v>0</v>
      </c>
      <c r="CA519" s="101">
        <v>0</v>
      </c>
      <c r="CB519" s="101">
        <v>0</v>
      </c>
      <c r="CC519" s="101">
        <v>0</v>
      </c>
      <c r="CD519" s="101">
        <v>0</v>
      </c>
      <c r="CE519" s="101">
        <v>0</v>
      </c>
      <c r="CF519" s="101">
        <v>0</v>
      </c>
      <c r="CG519" s="101">
        <v>0</v>
      </c>
      <c r="CH519" s="102">
        <f t="shared" si="119"/>
        <v>0</v>
      </c>
    </row>
    <row r="520" spans="1:86" ht="12" hidden="1" customHeight="1" outlineLevel="1" x14ac:dyDescent="0.3">
      <c r="A520" s="103">
        <v>710</v>
      </c>
      <c r="B520" s="2" t="s">
        <v>604</v>
      </c>
      <c r="C520" s="101">
        <v>0</v>
      </c>
      <c r="D520" s="101">
        <v>0</v>
      </c>
      <c r="E520" s="101">
        <v>0</v>
      </c>
      <c r="F520" s="101">
        <v>0</v>
      </c>
      <c r="G520" s="101">
        <v>0</v>
      </c>
      <c r="H520" s="101">
        <v>0</v>
      </c>
      <c r="I520" s="101">
        <v>0</v>
      </c>
      <c r="J520" s="101">
        <v>0</v>
      </c>
      <c r="K520" s="101">
        <v>0</v>
      </c>
      <c r="L520" s="101">
        <v>0</v>
      </c>
      <c r="M520" s="101">
        <v>0</v>
      </c>
      <c r="N520" s="101">
        <v>0</v>
      </c>
      <c r="O520" s="101">
        <v>0</v>
      </c>
      <c r="P520" s="102">
        <f t="shared" si="114"/>
        <v>0</v>
      </c>
      <c r="Q520" s="101">
        <v>0</v>
      </c>
      <c r="R520" s="101">
        <v>0</v>
      </c>
      <c r="S520" s="101">
        <v>0</v>
      </c>
      <c r="T520" s="101">
        <v>0</v>
      </c>
      <c r="U520" s="101">
        <v>0</v>
      </c>
      <c r="V520" s="101">
        <v>0</v>
      </c>
      <c r="W520" s="101">
        <v>0</v>
      </c>
      <c r="X520" s="101">
        <v>0</v>
      </c>
      <c r="Y520" s="101">
        <v>0</v>
      </c>
      <c r="Z520" s="101">
        <v>0</v>
      </c>
      <c r="AA520" s="101">
        <v>0</v>
      </c>
      <c r="AB520" s="101">
        <v>0</v>
      </c>
      <c r="AC520" s="101">
        <v>0</v>
      </c>
      <c r="AD520" s="102">
        <f t="shared" si="115"/>
        <v>0</v>
      </c>
      <c r="AE520" s="101">
        <v>0</v>
      </c>
      <c r="AF520" s="101">
        <v>0</v>
      </c>
      <c r="AG520" s="101">
        <v>0</v>
      </c>
      <c r="AH520" s="101">
        <v>0</v>
      </c>
      <c r="AI520" s="101">
        <v>0</v>
      </c>
      <c r="AJ520" s="101">
        <v>0</v>
      </c>
      <c r="AK520" s="101">
        <v>0</v>
      </c>
      <c r="AL520" s="101">
        <v>0</v>
      </c>
      <c r="AM520" s="101">
        <v>0</v>
      </c>
      <c r="AN520" s="101">
        <v>0</v>
      </c>
      <c r="AO520" s="101">
        <v>0</v>
      </c>
      <c r="AP520" s="101">
        <v>0</v>
      </c>
      <c r="AQ520" s="101">
        <v>0</v>
      </c>
      <c r="AR520" s="102">
        <f t="shared" si="116"/>
        <v>0</v>
      </c>
      <c r="AS520" s="101">
        <v>0</v>
      </c>
      <c r="AT520" s="101">
        <v>0</v>
      </c>
      <c r="AU520" s="101">
        <v>0</v>
      </c>
      <c r="AV520" s="101">
        <v>0</v>
      </c>
      <c r="AW520" s="101">
        <v>0</v>
      </c>
      <c r="AX520" s="101">
        <v>0</v>
      </c>
      <c r="AY520" s="101">
        <v>0</v>
      </c>
      <c r="AZ520" s="101">
        <v>0</v>
      </c>
      <c r="BA520" s="101">
        <v>0</v>
      </c>
      <c r="BB520" s="101">
        <v>0</v>
      </c>
      <c r="BC520" s="101">
        <v>0</v>
      </c>
      <c r="BD520" s="101">
        <v>0</v>
      </c>
      <c r="BE520" s="101">
        <v>0</v>
      </c>
      <c r="BF520" s="102">
        <f t="shared" si="117"/>
        <v>0</v>
      </c>
      <c r="BG520" s="101">
        <v>0</v>
      </c>
      <c r="BH520" s="101">
        <v>0</v>
      </c>
      <c r="BI520" s="101">
        <v>0</v>
      </c>
      <c r="BJ520" s="101">
        <v>0</v>
      </c>
      <c r="BK520" s="101">
        <v>0</v>
      </c>
      <c r="BL520" s="101">
        <v>0</v>
      </c>
      <c r="BM520" s="101">
        <v>0</v>
      </c>
      <c r="BN520" s="101">
        <v>0</v>
      </c>
      <c r="BO520" s="101">
        <v>0</v>
      </c>
      <c r="BP520" s="101">
        <v>0</v>
      </c>
      <c r="BQ520" s="101">
        <v>0</v>
      </c>
      <c r="BR520" s="101">
        <v>0</v>
      </c>
      <c r="BS520" s="101">
        <v>0</v>
      </c>
      <c r="BT520" s="102">
        <f t="shared" si="118"/>
        <v>0</v>
      </c>
      <c r="BU520" s="101">
        <v>0</v>
      </c>
      <c r="BV520" s="101">
        <v>0</v>
      </c>
      <c r="BW520" s="101">
        <v>0</v>
      </c>
      <c r="BX520" s="101">
        <v>0</v>
      </c>
      <c r="BY520" s="101">
        <v>0</v>
      </c>
      <c r="BZ520" s="101">
        <v>0</v>
      </c>
      <c r="CA520" s="101">
        <v>0</v>
      </c>
      <c r="CB520" s="101">
        <v>0</v>
      </c>
      <c r="CC520" s="101">
        <v>0</v>
      </c>
      <c r="CD520" s="101">
        <v>0</v>
      </c>
      <c r="CE520" s="101">
        <v>0</v>
      </c>
      <c r="CF520" s="101">
        <v>0</v>
      </c>
      <c r="CG520" s="101">
        <v>0</v>
      </c>
      <c r="CH520" s="102">
        <f t="shared" si="119"/>
        <v>0</v>
      </c>
    </row>
    <row r="521" spans="1:86" ht="12" hidden="1" customHeight="1" outlineLevel="1" x14ac:dyDescent="0.3">
      <c r="A521" s="103">
        <v>711</v>
      </c>
      <c r="B521" s="2" t="s">
        <v>605</v>
      </c>
      <c r="C521" s="101">
        <v>0</v>
      </c>
      <c r="D521" s="101">
        <v>0</v>
      </c>
      <c r="E521" s="101">
        <v>0</v>
      </c>
      <c r="F521" s="101">
        <v>0</v>
      </c>
      <c r="G521" s="101">
        <v>0</v>
      </c>
      <c r="H521" s="101">
        <v>0</v>
      </c>
      <c r="I521" s="101">
        <v>0</v>
      </c>
      <c r="J521" s="101">
        <v>0</v>
      </c>
      <c r="K521" s="101">
        <v>0</v>
      </c>
      <c r="L521" s="101">
        <v>0</v>
      </c>
      <c r="M521" s="101">
        <v>0</v>
      </c>
      <c r="N521" s="101">
        <v>10000</v>
      </c>
      <c r="O521" s="101">
        <v>10000</v>
      </c>
      <c r="P521" s="102">
        <f t="shared" si="114"/>
        <v>0</v>
      </c>
      <c r="Q521" s="101">
        <v>5000</v>
      </c>
      <c r="R521" s="101">
        <v>0</v>
      </c>
      <c r="S521" s="101">
        <v>0</v>
      </c>
      <c r="T521" s="101">
        <v>0</v>
      </c>
      <c r="U521" s="101">
        <v>0</v>
      </c>
      <c r="V521" s="101">
        <v>0</v>
      </c>
      <c r="W521" s="101">
        <v>0</v>
      </c>
      <c r="X521" s="101">
        <v>0</v>
      </c>
      <c r="Y521" s="101">
        <v>0</v>
      </c>
      <c r="Z521" s="101">
        <v>0</v>
      </c>
      <c r="AA521" s="101">
        <v>0</v>
      </c>
      <c r="AB521" s="101">
        <v>0</v>
      </c>
      <c r="AC521" s="101">
        <v>5000</v>
      </c>
      <c r="AD521" s="102">
        <f t="shared" si="115"/>
        <v>0</v>
      </c>
      <c r="AE521" s="101">
        <v>10000</v>
      </c>
      <c r="AF521" s="101">
        <v>0</v>
      </c>
      <c r="AG521" s="101">
        <v>0</v>
      </c>
      <c r="AH521" s="101">
        <v>0</v>
      </c>
      <c r="AI521" s="101">
        <v>0</v>
      </c>
      <c r="AJ521" s="101">
        <v>0</v>
      </c>
      <c r="AK521" s="101">
        <v>0</v>
      </c>
      <c r="AL521" s="101">
        <v>0</v>
      </c>
      <c r="AM521" s="101">
        <v>0</v>
      </c>
      <c r="AN521" s="101">
        <v>0</v>
      </c>
      <c r="AO521" s="101">
        <v>0</v>
      </c>
      <c r="AP521" s="101">
        <v>0</v>
      </c>
      <c r="AQ521" s="101">
        <v>10000</v>
      </c>
      <c r="AR521" s="102">
        <f t="shared" si="116"/>
        <v>0</v>
      </c>
      <c r="AS521" s="101">
        <v>5000</v>
      </c>
      <c r="AT521" s="101">
        <v>0</v>
      </c>
      <c r="AU521" s="101">
        <v>0</v>
      </c>
      <c r="AV521" s="101">
        <v>0</v>
      </c>
      <c r="AW521" s="101">
        <v>0</v>
      </c>
      <c r="AX521" s="101">
        <v>0</v>
      </c>
      <c r="AY521" s="101">
        <v>0</v>
      </c>
      <c r="AZ521" s="101">
        <v>0</v>
      </c>
      <c r="BA521" s="101">
        <v>0</v>
      </c>
      <c r="BB521" s="101">
        <v>0</v>
      </c>
      <c r="BC521" s="101">
        <v>0</v>
      </c>
      <c r="BD521" s="101">
        <v>0</v>
      </c>
      <c r="BE521" s="101">
        <v>5000</v>
      </c>
      <c r="BF521" s="102">
        <f t="shared" si="117"/>
        <v>0</v>
      </c>
      <c r="BG521" s="101">
        <v>5000</v>
      </c>
      <c r="BH521" s="101">
        <v>0</v>
      </c>
      <c r="BI521" s="101">
        <v>0</v>
      </c>
      <c r="BJ521" s="101">
        <v>0</v>
      </c>
      <c r="BK521" s="101">
        <v>0</v>
      </c>
      <c r="BL521" s="101">
        <v>0</v>
      </c>
      <c r="BM521" s="101">
        <v>0</v>
      </c>
      <c r="BN521" s="101">
        <v>0</v>
      </c>
      <c r="BO521" s="101">
        <v>0</v>
      </c>
      <c r="BP521" s="101">
        <v>0</v>
      </c>
      <c r="BQ521" s="101">
        <v>0</v>
      </c>
      <c r="BR521" s="101">
        <v>0</v>
      </c>
      <c r="BS521" s="101">
        <v>5000</v>
      </c>
      <c r="BT521" s="102">
        <f t="shared" si="118"/>
        <v>0</v>
      </c>
      <c r="BU521" s="101">
        <v>5000</v>
      </c>
      <c r="BV521" s="101">
        <v>0</v>
      </c>
      <c r="BW521" s="101">
        <v>0</v>
      </c>
      <c r="BX521" s="101">
        <v>0</v>
      </c>
      <c r="BY521" s="101">
        <v>0</v>
      </c>
      <c r="BZ521" s="101">
        <v>0</v>
      </c>
      <c r="CA521" s="101">
        <v>0</v>
      </c>
      <c r="CB521" s="101">
        <v>0</v>
      </c>
      <c r="CC521" s="101">
        <v>0</v>
      </c>
      <c r="CD521" s="101">
        <v>0</v>
      </c>
      <c r="CE521" s="101">
        <v>0</v>
      </c>
      <c r="CF521" s="101">
        <v>0</v>
      </c>
      <c r="CG521" s="101">
        <v>5000</v>
      </c>
      <c r="CH521" s="102">
        <f t="shared" si="119"/>
        <v>0</v>
      </c>
    </row>
    <row r="522" spans="1:86" ht="12" hidden="1" customHeight="1" outlineLevel="1" x14ac:dyDescent="0.3">
      <c r="A522" s="103">
        <v>715</v>
      </c>
      <c r="B522" s="2" t="s">
        <v>607</v>
      </c>
      <c r="C522" s="101">
        <v>0</v>
      </c>
      <c r="D522" s="101">
        <v>0</v>
      </c>
      <c r="E522" s="101">
        <v>0</v>
      </c>
      <c r="F522" s="101">
        <v>0</v>
      </c>
      <c r="G522" s="101">
        <v>0</v>
      </c>
      <c r="H522" s="101">
        <v>0</v>
      </c>
      <c r="I522" s="101">
        <v>0</v>
      </c>
      <c r="J522" s="101">
        <v>0</v>
      </c>
      <c r="K522" s="101">
        <v>0</v>
      </c>
      <c r="L522" s="101">
        <v>0</v>
      </c>
      <c r="M522" s="101">
        <v>0</v>
      </c>
      <c r="N522" s="101">
        <v>0</v>
      </c>
      <c r="O522" s="101">
        <v>0</v>
      </c>
      <c r="P522" s="102">
        <f t="shared" si="114"/>
        <v>0</v>
      </c>
      <c r="Q522" s="101">
        <v>0</v>
      </c>
      <c r="R522" s="101">
        <v>0</v>
      </c>
      <c r="S522" s="101">
        <v>0</v>
      </c>
      <c r="T522" s="101">
        <v>0</v>
      </c>
      <c r="U522" s="101">
        <v>0</v>
      </c>
      <c r="V522" s="101">
        <v>0</v>
      </c>
      <c r="W522" s="101">
        <v>0</v>
      </c>
      <c r="X522" s="101">
        <v>0</v>
      </c>
      <c r="Y522" s="101">
        <v>0</v>
      </c>
      <c r="Z522" s="101">
        <v>0</v>
      </c>
      <c r="AA522" s="101">
        <v>0</v>
      </c>
      <c r="AB522" s="101">
        <v>0</v>
      </c>
      <c r="AC522" s="101">
        <v>0</v>
      </c>
      <c r="AD522" s="102">
        <f t="shared" si="115"/>
        <v>0</v>
      </c>
      <c r="AE522" s="101">
        <v>0</v>
      </c>
      <c r="AF522" s="101">
        <v>0</v>
      </c>
      <c r="AG522" s="101">
        <v>0</v>
      </c>
      <c r="AH522" s="101">
        <v>0</v>
      </c>
      <c r="AI522" s="101">
        <v>0</v>
      </c>
      <c r="AJ522" s="101">
        <v>0</v>
      </c>
      <c r="AK522" s="101">
        <v>0</v>
      </c>
      <c r="AL522" s="101">
        <v>0</v>
      </c>
      <c r="AM522" s="101">
        <v>0</v>
      </c>
      <c r="AN522" s="101">
        <v>0</v>
      </c>
      <c r="AO522" s="101">
        <v>0</v>
      </c>
      <c r="AP522" s="101">
        <v>0</v>
      </c>
      <c r="AQ522" s="101">
        <v>0</v>
      </c>
      <c r="AR522" s="102">
        <f t="shared" si="116"/>
        <v>0</v>
      </c>
      <c r="AS522" s="101">
        <v>0</v>
      </c>
      <c r="AT522" s="101">
        <v>0</v>
      </c>
      <c r="AU522" s="101">
        <v>0</v>
      </c>
      <c r="AV522" s="101">
        <v>0</v>
      </c>
      <c r="AW522" s="101">
        <v>0</v>
      </c>
      <c r="AX522" s="101">
        <v>0</v>
      </c>
      <c r="AY522" s="101">
        <v>0</v>
      </c>
      <c r="AZ522" s="101">
        <v>0</v>
      </c>
      <c r="BA522" s="101">
        <v>0</v>
      </c>
      <c r="BB522" s="101">
        <v>0</v>
      </c>
      <c r="BC522" s="101">
        <v>0</v>
      </c>
      <c r="BD522" s="101">
        <v>0</v>
      </c>
      <c r="BE522" s="101">
        <v>0</v>
      </c>
      <c r="BF522" s="102">
        <f t="shared" si="117"/>
        <v>0</v>
      </c>
      <c r="BG522" s="101">
        <v>0</v>
      </c>
      <c r="BH522" s="101">
        <v>0</v>
      </c>
      <c r="BI522" s="101">
        <v>0</v>
      </c>
      <c r="BJ522" s="101">
        <v>0</v>
      </c>
      <c r="BK522" s="101">
        <v>0</v>
      </c>
      <c r="BL522" s="101">
        <v>0</v>
      </c>
      <c r="BM522" s="101">
        <v>0</v>
      </c>
      <c r="BN522" s="101">
        <v>0</v>
      </c>
      <c r="BO522" s="101">
        <v>0</v>
      </c>
      <c r="BP522" s="101">
        <v>0</v>
      </c>
      <c r="BQ522" s="101">
        <v>0</v>
      </c>
      <c r="BR522" s="101">
        <v>0</v>
      </c>
      <c r="BS522" s="101">
        <v>0</v>
      </c>
      <c r="BT522" s="102">
        <f t="shared" si="118"/>
        <v>0</v>
      </c>
      <c r="BU522" s="101">
        <v>0</v>
      </c>
      <c r="BV522" s="101">
        <v>0</v>
      </c>
      <c r="BW522" s="101">
        <v>0</v>
      </c>
      <c r="BX522" s="101">
        <v>0</v>
      </c>
      <c r="BY522" s="101">
        <v>0</v>
      </c>
      <c r="BZ522" s="101">
        <v>0</v>
      </c>
      <c r="CA522" s="101">
        <v>0</v>
      </c>
      <c r="CB522" s="101">
        <v>0</v>
      </c>
      <c r="CC522" s="101">
        <v>0</v>
      </c>
      <c r="CD522" s="101">
        <v>0</v>
      </c>
      <c r="CE522" s="101">
        <v>0</v>
      </c>
      <c r="CF522" s="101">
        <v>0</v>
      </c>
      <c r="CG522" s="101">
        <v>0</v>
      </c>
      <c r="CH522" s="102">
        <f t="shared" si="119"/>
        <v>0</v>
      </c>
    </row>
    <row r="523" spans="1:86" ht="12" hidden="1" customHeight="1" outlineLevel="1" x14ac:dyDescent="0.3">
      <c r="A523" s="103">
        <v>717</v>
      </c>
      <c r="B523" s="2" t="s">
        <v>608</v>
      </c>
      <c r="C523" s="101">
        <v>0</v>
      </c>
      <c r="D523" s="101">
        <v>0</v>
      </c>
      <c r="E523" s="101">
        <v>0</v>
      </c>
      <c r="F523" s="101">
        <v>0</v>
      </c>
      <c r="G523" s="101">
        <v>0</v>
      </c>
      <c r="H523" s="101">
        <v>0</v>
      </c>
      <c r="I523" s="101">
        <v>0</v>
      </c>
      <c r="J523" s="101">
        <v>0</v>
      </c>
      <c r="K523" s="101">
        <v>0</v>
      </c>
      <c r="L523" s="101">
        <v>0</v>
      </c>
      <c r="M523" s="101">
        <v>0</v>
      </c>
      <c r="N523" s="101">
        <v>0</v>
      </c>
      <c r="O523" s="101">
        <v>0</v>
      </c>
      <c r="P523" s="102">
        <f t="shared" si="114"/>
        <v>0</v>
      </c>
      <c r="Q523" s="101">
        <v>0</v>
      </c>
      <c r="R523" s="101">
        <v>0</v>
      </c>
      <c r="S523" s="101">
        <v>0</v>
      </c>
      <c r="T523" s="101">
        <v>0</v>
      </c>
      <c r="U523" s="101">
        <v>0</v>
      </c>
      <c r="V523" s="101">
        <v>0</v>
      </c>
      <c r="W523" s="101">
        <v>0</v>
      </c>
      <c r="X523" s="101">
        <v>0</v>
      </c>
      <c r="Y523" s="101">
        <v>0</v>
      </c>
      <c r="Z523" s="101">
        <v>0</v>
      </c>
      <c r="AA523" s="101">
        <v>0</v>
      </c>
      <c r="AB523" s="101">
        <v>0</v>
      </c>
      <c r="AC523" s="101">
        <v>0</v>
      </c>
      <c r="AD523" s="102">
        <f t="shared" si="115"/>
        <v>0</v>
      </c>
      <c r="AE523" s="101">
        <v>0</v>
      </c>
      <c r="AF523" s="101">
        <v>0</v>
      </c>
      <c r="AG523" s="101">
        <v>0</v>
      </c>
      <c r="AH523" s="101">
        <v>0</v>
      </c>
      <c r="AI523" s="101">
        <v>0</v>
      </c>
      <c r="AJ523" s="101">
        <v>0</v>
      </c>
      <c r="AK523" s="101">
        <v>0</v>
      </c>
      <c r="AL523" s="101">
        <v>0</v>
      </c>
      <c r="AM523" s="101">
        <v>0</v>
      </c>
      <c r="AN523" s="101">
        <v>0</v>
      </c>
      <c r="AO523" s="101">
        <v>0</v>
      </c>
      <c r="AP523" s="101">
        <v>0</v>
      </c>
      <c r="AQ523" s="101">
        <v>0</v>
      </c>
      <c r="AR523" s="102">
        <f t="shared" si="116"/>
        <v>0</v>
      </c>
      <c r="AS523" s="101">
        <v>0</v>
      </c>
      <c r="AT523" s="101">
        <v>0</v>
      </c>
      <c r="AU523" s="101">
        <v>0</v>
      </c>
      <c r="AV523" s="101">
        <v>0</v>
      </c>
      <c r="AW523" s="101">
        <v>0</v>
      </c>
      <c r="AX523" s="101">
        <v>0</v>
      </c>
      <c r="AY523" s="101">
        <v>0</v>
      </c>
      <c r="AZ523" s="101">
        <v>0</v>
      </c>
      <c r="BA523" s="101">
        <v>0</v>
      </c>
      <c r="BB523" s="101">
        <v>0</v>
      </c>
      <c r="BC523" s="101">
        <v>0</v>
      </c>
      <c r="BD523" s="101">
        <v>0</v>
      </c>
      <c r="BE523" s="101">
        <v>0</v>
      </c>
      <c r="BF523" s="102">
        <f t="shared" si="117"/>
        <v>0</v>
      </c>
      <c r="BG523" s="101">
        <v>0</v>
      </c>
      <c r="BH523" s="101">
        <v>0</v>
      </c>
      <c r="BI523" s="101">
        <v>0</v>
      </c>
      <c r="BJ523" s="101">
        <v>0</v>
      </c>
      <c r="BK523" s="101">
        <v>0</v>
      </c>
      <c r="BL523" s="101">
        <v>0</v>
      </c>
      <c r="BM523" s="101">
        <v>0</v>
      </c>
      <c r="BN523" s="101">
        <v>0</v>
      </c>
      <c r="BO523" s="101">
        <v>0</v>
      </c>
      <c r="BP523" s="101">
        <v>0</v>
      </c>
      <c r="BQ523" s="101">
        <v>0</v>
      </c>
      <c r="BR523" s="101">
        <v>0</v>
      </c>
      <c r="BS523" s="101">
        <v>0</v>
      </c>
      <c r="BT523" s="102">
        <f t="shared" si="118"/>
        <v>0</v>
      </c>
      <c r="BU523" s="101">
        <v>0</v>
      </c>
      <c r="BV523" s="101">
        <v>0</v>
      </c>
      <c r="BW523" s="101">
        <v>0</v>
      </c>
      <c r="BX523" s="101">
        <v>0</v>
      </c>
      <c r="BY523" s="101">
        <v>0</v>
      </c>
      <c r="BZ523" s="101">
        <v>0</v>
      </c>
      <c r="CA523" s="101">
        <v>0</v>
      </c>
      <c r="CB523" s="101">
        <v>0</v>
      </c>
      <c r="CC523" s="101">
        <v>0</v>
      </c>
      <c r="CD523" s="101">
        <v>0</v>
      </c>
      <c r="CE523" s="101">
        <v>0</v>
      </c>
      <c r="CF523" s="101">
        <v>0</v>
      </c>
      <c r="CG523" s="101">
        <v>0</v>
      </c>
      <c r="CH523" s="102">
        <f t="shared" si="119"/>
        <v>0</v>
      </c>
    </row>
    <row r="524" spans="1:86" ht="12" hidden="1" customHeight="1" outlineLevel="1" x14ac:dyDescent="0.3">
      <c r="A524" s="103">
        <v>719</v>
      </c>
      <c r="B524" s="2" t="s">
        <v>609</v>
      </c>
      <c r="C524" s="101">
        <v>0</v>
      </c>
      <c r="D524" s="101">
        <v>0</v>
      </c>
      <c r="E524" s="101">
        <v>0</v>
      </c>
      <c r="F524" s="101">
        <v>0</v>
      </c>
      <c r="G524" s="101">
        <v>0</v>
      </c>
      <c r="H524" s="101">
        <v>0</v>
      </c>
      <c r="I524" s="101">
        <v>0</v>
      </c>
      <c r="J524" s="101">
        <v>0</v>
      </c>
      <c r="K524" s="101">
        <v>0</v>
      </c>
      <c r="L524" s="101">
        <v>0</v>
      </c>
      <c r="M524" s="101">
        <v>0</v>
      </c>
      <c r="N524" s="101">
        <v>0</v>
      </c>
      <c r="O524" s="101">
        <v>0</v>
      </c>
      <c r="P524" s="102">
        <f t="shared" si="114"/>
        <v>0</v>
      </c>
      <c r="Q524" s="101">
        <v>0</v>
      </c>
      <c r="R524" s="101">
        <v>0</v>
      </c>
      <c r="S524" s="101">
        <v>0</v>
      </c>
      <c r="T524" s="101">
        <v>0</v>
      </c>
      <c r="U524" s="101">
        <v>0</v>
      </c>
      <c r="V524" s="101">
        <v>0</v>
      </c>
      <c r="W524" s="101">
        <v>0</v>
      </c>
      <c r="X524" s="101">
        <v>0</v>
      </c>
      <c r="Y524" s="101">
        <v>0</v>
      </c>
      <c r="Z524" s="101">
        <v>0</v>
      </c>
      <c r="AA524" s="101">
        <v>0</v>
      </c>
      <c r="AB524" s="101">
        <v>0</v>
      </c>
      <c r="AC524" s="101">
        <v>0</v>
      </c>
      <c r="AD524" s="102">
        <f t="shared" si="115"/>
        <v>0</v>
      </c>
      <c r="AE524" s="101">
        <v>0</v>
      </c>
      <c r="AF524" s="101">
        <v>0</v>
      </c>
      <c r="AG524" s="101">
        <v>0</v>
      </c>
      <c r="AH524" s="101">
        <v>0</v>
      </c>
      <c r="AI524" s="101">
        <v>0</v>
      </c>
      <c r="AJ524" s="101">
        <v>0</v>
      </c>
      <c r="AK524" s="101">
        <v>0</v>
      </c>
      <c r="AL524" s="101">
        <v>0</v>
      </c>
      <c r="AM524" s="101">
        <v>0</v>
      </c>
      <c r="AN524" s="101">
        <v>0</v>
      </c>
      <c r="AO524" s="101">
        <v>0</v>
      </c>
      <c r="AP524" s="101">
        <v>0</v>
      </c>
      <c r="AQ524" s="101">
        <v>0</v>
      </c>
      <c r="AR524" s="102">
        <f t="shared" si="116"/>
        <v>0</v>
      </c>
      <c r="AS524" s="101">
        <v>0</v>
      </c>
      <c r="AT524" s="101">
        <v>0</v>
      </c>
      <c r="AU524" s="101">
        <v>0</v>
      </c>
      <c r="AV524" s="101">
        <v>0</v>
      </c>
      <c r="AW524" s="101">
        <v>0</v>
      </c>
      <c r="AX524" s="101">
        <v>0</v>
      </c>
      <c r="AY524" s="101">
        <v>0</v>
      </c>
      <c r="AZ524" s="101">
        <v>0</v>
      </c>
      <c r="BA524" s="101">
        <v>0</v>
      </c>
      <c r="BB524" s="101">
        <v>0</v>
      </c>
      <c r="BC524" s="101">
        <v>0</v>
      </c>
      <c r="BD524" s="101">
        <v>0</v>
      </c>
      <c r="BE524" s="101">
        <v>0</v>
      </c>
      <c r="BF524" s="102">
        <f t="shared" si="117"/>
        <v>0</v>
      </c>
      <c r="BG524" s="101">
        <v>0</v>
      </c>
      <c r="BH524" s="101">
        <v>0</v>
      </c>
      <c r="BI524" s="101">
        <v>0</v>
      </c>
      <c r="BJ524" s="101">
        <v>0</v>
      </c>
      <c r="BK524" s="101">
        <v>0</v>
      </c>
      <c r="BL524" s="101">
        <v>0</v>
      </c>
      <c r="BM524" s="101">
        <v>0</v>
      </c>
      <c r="BN524" s="101">
        <v>0</v>
      </c>
      <c r="BO524" s="101">
        <v>0</v>
      </c>
      <c r="BP524" s="101">
        <v>0</v>
      </c>
      <c r="BQ524" s="101">
        <v>0</v>
      </c>
      <c r="BR524" s="101">
        <v>0</v>
      </c>
      <c r="BS524" s="101">
        <v>0</v>
      </c>
      <c r="BT524" s="102">
        <f t="shared" si="118"/>
        <v>0</v>
      </c>
      <c r="BU524" s="101">
        <v>0</v>
      </c>
      <c r="BV524" s="101">
        <v>0</v>
      </c>
      <c r="BW524" s="101">
        <v>0</v>
      </c>
      <c r="BX524" s="101">
        <v>0</v>
      </c>
      <c r="BY524" s="101">
        <v>0</v>
      </c>
      <c r="BZ524" s="101">
        <v>0</v>
      </c>
      <c r="CA524" s="101">
        <v>0</v>
      </c>
      <c r="CB524" s="101">
        <v>0</v>
      </c>
      <c r="CC524" s="101">
        <v>0</v>
      </c>
      <c r="CD524" s="101">
        <v>0</v>
      </c>
      <c r="CE524" s="101">
        <v>0</v>
      </c>
      <c r="CF524" s="101">
        <v>0</v>
      </c>
      <c r="CG524" s="101">
        <v>0</v>
      </c>
      <c r="CH524" s="102">
        <f t="shared" si="119"/>
        <v>0</v>
      </c>
    </row>
    <row r="525" spans="1:86" ht="12" hidden="1" customHeight="1" outlineLevel="1" x14ac:dyDescent="0.3">
      <c r="A525" s="103">
        <v>720</v>
      </c>
      <c r="B525" s="2" t="s">
        <v>610</v>
      </c>
      <c r="C525" s="101">
        <v>0</v>
      </c>
      <c r="D525" s="101">
        <v>0</v>
      </c>
      <c r="E525" s="101">
        <v>0</v>
      </c>
      <c r="F525" s="101">
        <v>0</v>
      </c>
      <c r="G525" s="101">
        <v>0</v>
      </c>
      <c r="H525" s="101">
        <v>0</v>
      </c>
      <c r="I525" s="101">
        <v>0</v>
      </c>
      <c r="J525" s="101">
        <v>0</v>
      </c>
      <c r="K525" s="101">
        <v>0</v>
      </c>
      <c r="L525" s="101">
        <v>0</v>
      </c>
      <c r="M525" s="101">
        <v>0</v>
      </c>
      <c r="N525" s="101">
        <v>0</v>
      </c>
      <c r="O525" s="101">
        <v>0</v>
      </c>
      <c r="P525" s="102">
        <f t="shared" si="114"/>
        <v>0</v>
      </c>
      <c r="Q525" s="101">
        <v>0</v>
      </c>
      <c r="R525" s="101">
        <v>0</v>
      </c>
      <c r="S525" s="101">
        <v>0</v>
      </c>
      <c r="T525" s="101">
        <v>0</v>
      </c>
      <c r="U525" s="101">
        <v>0</v>
      </c>
      <c r="V525" s="101">
        <v>0</v>
      </c>
      <c r="W525" s="101">
        <v>0</v>
      </c>
      <c r="X525" s="101">
        <v>0</v>
      </c>
      <c r="Y525" s="101">
        <v>0</v>
      </c>
      <c r="Z525" s="101">
        <v>0</v>
      </c>
      <c r="AA525" s="101">
        <v>0</v>
      </c>
      <c r="AB525" s="101">
        <v>0</v>
      </c>
      <c r="AC525" s="101">
        <v>0</v>
      </c>
      <c r="AD525" s="102">
        <f t="shared" si="115"/>
        <v>0</v>
      </c>
      <c r="AE525" s="101">
        <v>0</v>
      </c>
      <c r="AF525" s="101">
        <v>0</v>
      </c>
      <c r="AG525" s="101">
        <v>0</v>
      </c>
      <c r="AH525" s="101">
        <v>0</v>
      </c>
      <c r="AI525" s="101">
        <v>0</v>
      </c>
      <c r="AJ525" s="101">
        <v>0</v>
      </c>
      <c r="AK525" s="101">
        <v>0</v>
      </c>
      <c r="AL525" s="101">
        <v>0</v>
      </c>
      <c r="AM525" s="101">
        <v>0</v>
      </c>
      <c r="AN525" s="101">
        <v>0</v>
      </c>
      <c r="AO525" s="101">
        <v>0</v>
      </c>
      <c r="AP525" s="101">
        <v>0</v>
      </c>
      <c r="AQ525" s="101">
        <v>0</v>
      </c>
      <c r="AR525" s="102">
        <f t="shared" si="116"/>
        <v>0</v>
      </c>
      <c r="AS525" s="101">
        <v>0</v>
      </c>
      <c r="AT525" s="101">
        <v>0</v>
      </c>
      <c r="AU525" s="101">
        <v>0</v>
      </c>
      <c r="AV525" s="101">
        <v>0</v>
      </c>
      <c r="AW525" s="101">
        <v>0</v>
      </c>
      <c r="AX525" s="101">
        <v>0</v>
      </c>
      <c r="AY525" s="101">
        <v>0</v>
      </c>
      <c r="AZ525" s="101">
        <v>0</v>
      </c>
      <c r="BA525" s="101">
        <v>0</v>
      </c>
      <c r="BB525" s="101">
        <v>0</v>
      </c>
      <c r="BC525" s="101">
        <v>0</v>
      </c>
      <c r="BD525" s="101">
        <v>0</v>
      </c>
      <c r="BE525" s="101">
        <v>0</v>
      </c>
      <c r="BF525" s="102">
        <f t="shared" si="117"/>
        <v>0</v>
      </c>
      <c r="BG525" s="101">
        <v>0</v>
      </c>
      <c r="BH525" s="101">
        <v>0</v>
      </c>
      <c r="BI525" s="101">
        <v>0</v>
      </c>
      <c r="BJ525" s="101">
        <v>0</v>
      </c>
      <c r="BK525" s="101">
        <v>0</v>
      </c>
      <c r="BL525" s="101">
        <v>0</v>
      </c>
      <c r="BM525" s="101">
        <v>0</v>
      </c>
      <c r="BN525" s="101">
        <v>0</v>
      </c>
      <c r="BO525" s="101">
        <v>0</v>
      </c>
      <c r="BP525" s="101">
        <v>0</v>
      </c>
      <c r="BQ525" s="101">
        <v>0</v>
      </c>
      <c r="BR525" s="101">
        <v>0</v>
      </c>
      <c r="BS525" s="101">
        <v>0</v>
      </c>
      <c r="BT525" s="102">
        <f t="shared" si="118"/>
        <v>0</v>
      </c>
      <c r="BU525" s="101">
        <v>0</v>
      </c>
      <c r="BV525" s="101">
        <v>0</v>
      </c>
      <c r="BW525" s="101">
        <v>0</v>
      </c>
      <c r="BX525" s="101">
        <v>0</v>
      </c>
      <c r="BY525" s="101">
        <v>0</v>
      </c>
      <c r="BZ525" s="101">
        <v>0</v>
      </c>
      <c r="CA525" s="101">
        <v>0</v>
      </c>
      <c r="CB525" s="101">
        <v>0</v>
      </c>
      <c r="CC525" s="101">
        <v>0</v>
      </c>
      <c r="CD525" s="101">
        <v>0</v>
      </c>
      <c r="CE525" s="101">
        <v>0</v>
      </c>
      <c r="CF525" s="101">
        <v>0</v>
      </c>
      <c r="CG525" s="101">
        <v>0</v>
      </c>
      <c r="CH525" s="102">
        <f t="shared" si="119"/>
        <v>0</v>
      </c>
    </row>
    <row r="526" spans="1:86" ht="12" hidden="1" customHeight="1" outlineLevel="1" x14ac:dyDescent="0.3">
      <c r="A526" s="103">
        <v>722</v>
      </c>
      <c r="B526" s="2" t="s">
        <v>611</v>
      </c>
      <c r="C526" s="101">
        <v>0</v>
      </c>
      <c r="D526" s="101">
        <v>0</v>
      </c>
      <c r="E526" s="101">
        <v>0</v>
      </c>
      <c r="F526" s="101">
        <v>0</v>
      </c>
      <c r="G526" s="101">
        <v>0</v>
      </c>
      <c r="H526" s="101">
        <v>0</v>
      </c>
      <c r="I526" s="101">
        <v>0</v>
      </c>
      <c r="J526" s="101">
        <v>0</v>
      </c>
      <c r="K526" s="101">
        <v>0</v>
      </c>
      <c r="L526" s="101">
        <v>0</v>
      </c>
      <c r="M526" s="101">
        <v>0</v>
      </c>
      <c r="N526" s="101">
        <v>0</v>
      </c>
      <c r="O526" s="101">
        <v>0</v>
      </c>
      <c r="P526" s="102">
        <f t="shared" si="114"/>
        <v>0</v>
      </c>
      <c r="Q526" s="101">
        <v>0</v>
      </c>
      <c r="R526" s="101">
        <v>0</v>
      </c>
      <c r="S526" s="101">
        <v>0</v>
      </c>
      <c r="T526" s="101">
        <v>0</v>
      </c>
      <c r="U526" s="101">
        <v>0</v>
      </c>
      <c r="V526" s="101">
        <v>0</v>
      </c>
      <c r="W526" s="101">
        <v>0</v>
      </c>
      <c r="X526" s="101">
        <v>0</v>
      </c>
      <c r="Y526" s="101">
        <v>0</v>
      </c>
      <c r="Z526" s="101">
        <v>0</v>
      </c>
      <c r="AA526" s="101">
        <v>0</v>
      </c>
      <c r="AB526" s="101">
        <v>0</v>
      </c>
      <c r="AC526" s="101">
        <v>0</v>
      </c>
      <c r="AD526" s="102">
        <f t="shared" si="115"/>
        <v>0</v>
      </c>
      <c r="AE526" s="101">
        <v>0</v>
      </c>
      <c r="AF526" s="101">
        <v>0</v>
      </c>
      <c r="AG526" s="101">
        <v>0</v>
      </c>
      <c r="AH526" s="101">
        <v>0</v>
      </c>
      <c r="AI526" s="101">
        <v>0</v>
      </c>
      <c r="AJ526" s="101">
        <v>0</v>
      </c>
      <c r="AK526" s="101">
        <v>0</v>
      </c>
      <c r="AL526" s="101">
        <v>0</v>
      </c>
      <c r="AM526" s="101">
        <v>0</v>
      </c>
      <c r="AN526" s="101">
        <v>0</v>
      </c>
      <c r="AO526" s="101">
        <v>0</v>
      </c>
      <c r="AP526" s="101">
        <v>0</v>
      </c>
      <c r="AQ526" s="101">
        <v>0</v>
      </c>
      <c r="AR526" s="102">
        <f t="shared" si="116"/>
        <v>0</v>
      </c>
      <c r="AS526" s="101">
        <v>0</v>
      </c>
      <c r="AT526" s="101">
        <v>0</v>
      </c>
      <c r="AU526" s="101">
        <v>0</v>
      </c>
      <c r="AV526" s="101">
        <v>0</v>
      </c>
      <c r="AW526" s="101">
        <v>0</v>
      </c>
      <c r="AX526" s="101">
        <v>0</v>
      </c>
      <c r="AY526" s="101">
        <v>0</v>
      </c>
      <c r="AZ526" s="101">
        <v>0</v>
      </c>
      <c r="BA526" s="101">
        <v>0</v>
      </c>
      <c r="BB526" s="101">
        <v>0</v>
      </c>
      <c r="BC526" s="101">
        <v>0</v>
      </c>
      <c r="BD526" s="101">
        <v>0</v>
      </c>
      <c r="BE526" s="101">
        <v>0</v>
      </c>
      <c r="BF526" s="102">
        <f t="shared" si="117"/>
        <v>0</v>
      </c>
      <c r="BG526" s="101">
        <v>0</v>
      </c>
      <c r="BH526" s="101">
        <v>0</v>
      </c>
      <c r="BI526" s="101">
        <v>0</v>
      </c>
      <c r="BJ526" s="101">
        <v>0</v>
      </c>
      <c r="BK526" s="101">
        <v>0</v>
      </c>
      <c r="BL526" s="101">
        <v>0</v>
      </c>
      <c r="BM526" s="101">
        <v>0</v>
      </c>
      <c r="BN526" s="101">
        <v>0</v>
      </c>
      <c r="BO526" s="101">
        <v>0</v>
      </c>
      <c r="BP526" s="101">
        <v>0</v>
      </c>
      <c r="BQ526" s="101">
        <v>0</v>
      </c>
      <c r="BR526" s="101">
        <v>0</v>
      </c>
      <c r="BS526" s="101">
        <v>0</v>
      </c>
      <c r="BT526" s="102">
        <f t="shared" si="118"/>
        <v>0</v>
      </c>
      <c r="BU526" s="101">
        <v>0</v>
      </c>
      <c r="BV526" s="101">
        <v>0</v>
      </c>
      <c r="BW526" s="101">
        <v>0</v>
      </c>
      <c r="BX526" s="101">
        <v>0</v>
      </c>
      <c r="BY526" s="101">
        <v>0</v>
      </c>
      <c r="BZ526" s="101">
        <v>0</v>
      </c>
      <c r="CA526" s="101">
        <v>0</v>
      </c>
      <c r="CB526" s="101">
        <v>0</v>
      </c>
      <c r="CC526" s="101">
        <v>0</v>
      </c>
      <c r="CD526" s="101">
        <v>0</v>
      </c>
      <c r="CE526" s="101">
        <v>0</v>
      </c>
      <c r="CF526" s="101">
        <v>0</v>
      </c>
      <c r="CG526" s="101">
        <v>0</v>
      </c>
      <c r="CH526" s="102">
        <f t="shared" si="119"/>
        <v>0</v>
      </c>
    </row>
    <row r="527" spans="1:86" ht="12" hidden="1" customHeight="1" outlineLevel="1" x14ac:dyDescent="0.3">
      <c r="A527" s="103">
        <v>724</v>
      </c>
      <c r="B527" s="2" t="s">
        <v>612</v>
      </c>
      <c r="C527" s="101">
        <v>0</v>
      </c>
      <c r="D527" s="101">
        <v>0</v>
      </c>
      <c r="E527" s="101">
        <v>0</v>
      </c>
      <c r="F527" s="101">
        <v>0</v>
      </c>
      <c r="G527" s="101">
        <v>0</v>
      </c>
      <c r="H527" s="101">
        <v>0</v>
      </c>
      <c r="I527" s="101">
        <v>0</v>
      </c>
      <c r="J527" s="101">
        <v>0</v>
      </c>
      <c r="K527" s="101">
        <v>0</v>
      </c>
      <c r="L527" s="101">
        <v>0</v>
      </c>
      <c r="M527" s="101">
        <v>0</v>
      </c>
      <c r="N527" s="101">
        <v>0</v>
      </c>
      <c r="O527" s="101">
        <v>0</v>
      </c>
      <c r="P527" s="102">
        <f t="shared" si="114"/>
        <v>0</v>
      </c>
      <c r="Q527" s="101">
        <v>0</v>
      </c>
      <c r="R527" s="101">
        <v>0</v>
      </c>
      <c r="S527" s="101">
        <v>0</v>
      </c>
      <c r="T527" s="101">
        <v>0</v>
      </c>
      <c r="U527" s="101">
        <v>0</v>
      </c>
      <c r="V527" s="101">
        <v>0</v>
      </c>
      <c r="W527" s="101">
        <v>0</v>
      </c>
      <c r="X527" s="101">
        <v>0</v>
      </c>
      <c r="Y527" s="101">
        <v>0</v>
      </c>
      <c r="Z527" s="101">
        <v>0</v>
      </c>
      <c r="AA527" s="101">
        <v>0</v>
      </c>
      <c r="AB527" s="101">
        <v>0</v>
      </c>
      <c r="AC527" s="101">
        <v>0</v>
      </c>
      <c r="AD527" s="102">
        <f t="shared" si="115"/>
        <v>0</v>
      </c>
      <c r="AE527" s="101">
        <v>0</v>
      </c>
      <c r="AF527" s="101">
        <v>0</v>
      </c>
      <c r="AG527" s="101">
        <v>0</v>
      </c>
      <c r="AH527" s="101">
        <v>0</v>
      </c>
      <c r="AI527" s="101">
        <v>0</v>
      </c>
      <c r="AJ527" s="101">
        <v>0</v>
      </c>
      <c r="AK527" s="101">
        <v>0</v>
      </c>
      <c r="AL527" s="101">
        <v>0</v>
      </c>
      <c r="AM527" s="101">
        <v>0</v>
      </c>
      <c r="AN527" s="101">
        <v>0</v>
      </c>
      <c r="AO527" s="101">
        <v>0</v>
      </c>
      <c r="AP527" s="101">
        <v>0</v>
      </c>
      <c r="AQ527" s="101">
        <v>0</v>
      </c>
      <c r="AR527" s="102">
        <f t="shared" si="116"/>
        <v>0</v>
      </c>
      <c r="AS527" s="101">
        <v>0</v>
      </c>
      <c r="AT527" s="101">
        <v>0</v>
      </c>
      <c r="AU527" s="101">
        <v>0</v>
      </c>
      <c r="AV527" s="101">
        <v>0</v>
      </c>
      <c r="AW527" s="101">
        <v>0</v>
      </c>
      <c r="AX527" s="101">
        <v>0</v>
      </c>
      <c r="AY527" s="101">
        <v>0</v>
      </c>
      <c r="AZ527" s="101">
        <v>0</v>
      </c>
      <c r="BA527" s="101">
        <v>0</v>
      </c>
      <c r="BB527" s="101">
        <v>0</v>
      </c>
      <c r="BC527" s="101">
        <v>0</v>
      </c>
      <c r="BD527" s="101">
        <v>0</v>
      </c>
      <c r="BE527" s="101">
        <v>0</v>
      </c>
      <c r="BF527" s="102">
        <f t="shared" si="117"/>
        <v>0</v>
      </c>
      <c r="BG527" s="101">
        <v>0</v>
      </c>
      <c r="BH527" s="101">
        <v>0</v>
      </c>
      <c r="BI527" s="101">
        <v>0</v>
      </c>
      <c r="BJ527" s="101">
        <v>0</v>
      </c>
      <c r="BK527" s="101">
        <v>0</v>
      </c>
      <c r="BL527" s="101">
        <v>0</v>
      </c>
      <c r="BM527" s="101">
        <v>0</v>
      </c>
      <c r="BN527" s="101">
        <v>0</v>
      </c>
      <c r="BO527" s="101">
        <v>0</v>
      </c>
      <c r="BP527" s="101">
        <v>0</v>
      </c>
      <c r="BQ527" s="101">
        <v>0</v>
      </c>
      <c r="BR527" s="101">
        <v>0</v>
      </c>
      <c r="BS527" s="101">
        <v>0</v>
      </c>
      <c r="BT527" s="102">
        <f t="shared" si="118"/>
        <v>0</v>
      </c>
      <c r="BU527" s="101">
        <v>0</v>
      </c>
      <c r="BV527" s="101">
        <v>0</v>
      </c>
      <c r="BW527" s="101">
        <v>0</v>
      </c>
      <c r="BX527" s="101">
        <v>0</v>
      </c>
      <c r="BY527" s="101">
        <v>0</v>
      </c>
      <c r="BZ527" s="101">
        <v>0</v>
      </c>
      <c r="CA527" s="101">
        <v>0</v>
      </c>
      <c r="CB527" s="101">
        <v>0</v>
      </c>
      <c r="CC527" s="101">
        <v>0</v>
      </c>
      <c r="CD527" s="101">
        <v>0</v>
      </c>
      <c r="CE527" s="101">
        <v>0</v>
      </c>
      <c r="CF527" s="101">
        <v>0</v>
      </c>
      <c r="CG527" s="101">
        <v>0</v>
      </c>
      <c r="CH527" s="102">
        <f t="shared" si="119"/>
        <v>0</v>
      </c>
    </row>
    <row r="528" spans="1:86" ht="12" hidden="1" customHeight="1" outlineLevel="1" x14ac:dyDescent="0.3">
      <c r="A528" s="103">
        <v>725</v>
      </c>
      <c r="B528" s="2" t="s">
        <v>613</v>
      </c>
      <c r="C528" s="101">
        <v>0</v>
      </c>
      <c r="D528" s="101">
        <v>0</v>
      </c>
      <c r="E528" s="101">
        <v>0</v>
      </c>
      <c r="F528" s="101">
        <v>0</v>
      </c>
      <c r="G528" s="101">
        <v>0</v>
      </c>
      <c r="H528" s="101">
        <v>0</v>
      </c>
      <c r="I528" s="101">
        <v>0</v>
      </c>
      <c r="J528" s="101">
        <v>0</v>
      </c>
      <c r="K528" s="101">
        <v>0</v>
      </c>
      <c r="L528" s="101">
        <v>0</v>
      </c>
      <c r="M528" s="101">
        <v>0</v>
      </c>
      <c r="N528" s="101">
        <v>0</v>
      </c>
      <c r="O528" s="101">
        <v>0</v>
      </c>
      <c r="P528" s="102">
        <f t="shared" si="114"/>
        <v>0</v>
      </c>
      <c r="Q528" s="101">
        <v>0</v>
      </c>
      <c r="R528" s="101">
        <v>0</v>
      </c>
      <c r="S528" s="101">
        <v>0</v>
      </c>
      <c r="T528" s="101">
        <v>0</v>
      </c>
      <c r="U528" s="101">
        <v>0</v>
      </c>
      <c r="V528" s="101">
        <v>0</v>
      </c>
      <c r="W528" s="101">
        <v>0</v>
      </c>
      <c r="X528" s="101">
        <v>0</v>
      </c>
      <c r="Y528" s="101">
        <v>0</v>
      </c>
      <c r="Z528" s="101">
        <v>0</v>
      </c>
      <c r="AA528" s="101">
        <v>0</v>
      </c>
      <c r="AB528" s="101">
        <v>0</v>
      </c>
      <c r="AC528" s="101">
        <v>0</v>
      </c>
      <c r="AD528" s="102">
        <f t="shared" si="115"/>
        <v>0</v>
      </c>
      <c r="AE528" s="101">
        <v>0</v>
      </c>
      <c r="AF528" s="101">
        <v>0</v>
      </c>
      <c r="AG528" s="101">
        <v>0</v>
      </c>
      <c r="AH528" s="101">
        <v>0</v>
      </c>
      <c r="AI528" s="101">
        <v>0</v>
      </c>
      <c r="AJ528" s="101">
        <v>0</v>
      </c>
      <c r="AK528" s="101">
        <v>0</v>
      </c>
      <c r="AL528" s="101">
        <v>0</v>
      </c>
      <c r="AM528" s="101">
        <v>0</v>
      </c>
      <c r="AN528" s="101">
        <v>0</v>
      </c>
      <c r="AO528" s="101">
        <v>0</v>
      </c>
      <c r="AP528" s="101">
        <v>0</v>
      </c>
      <c r="AQ528" s="101">
        <v>0</v>
      </c>
      <c r="AR528" s="102">
        <f t="shared" si="116"/>
        <v>0</v>
      </c>
      <c r="AS528" s="101">
        <v>0</v>
      </c>
      <c r="AT528" s="101">
        <v>0</v>
      </c>
      <c r="AU528" s="101">
        <v>0</v>
      </c>
      <c r="AV528" s="101">
        <v>0</v>
      </c>
      <c r="AW528" s="101">
        <v>0</v>
      </c>
      <c r="AX528" s="101">
        <v>0</v>
      </c>
      <c r="AY528" s="101">
        <v>0</v>
      </c>
      <c r="AZ528" s="101">
        <v>0</v>
      </c>
      <c r="BA528" s="101">
        <v>0</v>
      </c>
      <c r="BB528" s="101">
        <v>0</v>
      </c>
      <c r="BC528" s="101">
        <v>0</v>
      </c>
      <c r="BD528" s="101">
        <v>0</v>
      </c>
      <c r="BE528" s="101">
        <v>0</v>
      </c>
      <c r="BF528" s="102">
        <f t="shared" si="117"/>
        <v>0</v>
      </c>
      <c r="BG528" s="101">
        <v>0</v>
      </c>
      <c r="BH528" s="101">
        <v>0</v>
      </c>
      <c r="BI528" s="101">
        <v>0</v>
      </c>
      <c r="BJ528" s="101">
        <v>0</v>
      </c>
      <c r="BK528" s="101">
        <v>0</v>
      </c>
      <c r="BL528" s="101">
        <v>0</v>
      </c>
      <c r="BM528" s="101">
        <v>0</v>
      </c>
      <c r="BN528" s="101">
        <v>0</v>
      </c>
      <c r="BO528" s="101">
        <v>0</v>
      </c>
      <c r="BP528" s="101">
        <v>0</v>
      </c>
      <c r="BQ528" s="101">
        <v>0</v>
      </c>
      <c r="BR528" s="101">
        <v>0</v>
      </c>
      <c r="BS528" s="101">
        <v>0</v>
      </c>
      <c r="BT528" s="102">
        <f t="shared" si="118"/>
        <v>0</v>
      </c>
      <c r="BU528" s="101">
        <v>0</v>
      </c>
      <c r="BV528" s="101">
        <v>0</v>
      </c>
      <c r="BW528" s="101">
        <v>0</v>
      </c>
      <c r="BX528" s="101">
        <v>0</v>
      </c>
      <c r="BY528" s="101">
        <v>0</v>
      </c>
      <c r="BZ528" s="101">
        <v>0</v>
      </c>
      <c r="CA528" s="101">
        <v>0</v>
      </c>
      <c r="CB528" s="101">
        <v>0</v>
      </c>
      <c r="CC528" s="101">
        <v>0</v>
      </c>
      <c r="CD528" s="101">
        <v>0</v>
      </c>
      <c r="CE528" s="101">
        <v>0</v>
      </c>
      <c r="CF528" s="101">
        <v>0</v>
      </c>
      <c r="CG528" s="101">
        <v>0</v>
      </c>
      <c r="CH528" s="102">
        <f t="shared" si="119"/>
        <v>0</v>
      </c>
    </row>
    <row r="529" spans="1:86" ht="12" hidden="1" customHeight="1" outlineLevel="1" x14ac:dyDescent="0.3">
      <c r="A529" s="103">
        <v>729</v>
      </c>
      <c r="B529" s="2" t="s">
        <v>614</v>
      </c>
      <c r="C529" s="101">
        <v>0</v>
      </c>
      <c r="D529" s="101">
        <v>0</v>
      </c>
      <c r="E529" s="101">
        <v>0</v>
      </c>
      <c r="F529" s="101">
        <v>0</v>
      </c>
      <c r="G529" s="101">
        <v>0</v>
      </c>
      <c r="H529" s="101">
        <v>0</v>
      </c>
      <c r="I529" s="101">
        <v>0</v>
      </c>
      <c r="J529" s="101">
        <v>0</v>
      </c>
      <c r="K529" s="101">
        <v>0</v>
      </c>
      <c r="L529" s="101">
        <v>0</v>
      </c>
      <c r="M529" s="101">
        <v>0</v>
      </c>
      <c r="N529" s="101">
        <v>0</v>
      </c>
      <c r="O529" s="101">
        <v>0</v>
      </c>
      <c r="P529" s="102">
        <f t="shared" si="114"/>
        <v>0</v>
      </c>
      <c r="Q529" s="101">
        <v>0</v>
      </c>
      <c r="R529" s="101">
        <v>0</v>
      </c>
      <c r="S529" s="101">
        <v>0</v>
      </c>
      <c r="T529" s="101">
        <v>0</v>
      </c>
      <c r="U529" s="101">
        <v>0</v>
      </c>
      <c r="V529" s="101">
        <v>0</v>
      </c>
      <c r="W529" s="101">
        <v>0</v>
      </c>
      <c r="X529" s="101">
        <v>0</v>
      </c>
      <c r="Y529" s="101">
        <v>0</v>
      </c>
      <c r="Z529" s="101">
        <v>0</v>
      </c>
      <c r="AA529" s="101">
        <v>0</v>
      </c>
      <c r="AB529" s="101">
        <v>0</v>
      </c>
      <c r="AC529" s="101">
        <v>0</v>
      </c>
      <c r="AD529" s="102">
        <f t="shared" si="115"/>
        <v>0</v>
      </c>
      <c r="AE529" s="101">
        <v>0</v>
      </c>
      <c r="AF529" s="101">
        <v>0</v>
      </c>
      <c r="AG529" s="101">
        <v>0</v>
      </c>
      <c r="AH529" s="101">
        <v>0</v>
      </c>
      <c r="AI529" s="101">
        <v>0</v>
      </c>
      <c r="AJ529" s="101">
        <v>0</v>
      </c>
      <c r="AK529" s="101">
        <v>0</v>
      </c>
      <c r="AL529" s="101">
        <v>0</v>
      </c>
      <c r="AM529" s="101">
        <v>0</v>
      </c>
      <c r="AN529" s="101">
        <v>0</v>
      </c>
      <c r="AO529" s="101">
        <v>0</v>
      </c>
      <c r="AP529" s="101">
        <v>0</v>
      </c>
      <c r="AQ529" s="101">
        <v>0</v>
      </c>
      <c r="AR529" s="102">
        <f t="shared" si="116"/>
        <v>0</v>
      </c>
      <c r="AS529" s="101">
        <v>0</v>
      </c>
      <c r="AT529" s="101">
        <v>0</v>
      </c>
      <c r="AU529" s="101">
        <v>0</v>
      </c>
      <c r="AV529" s="101">
        <v>0</v>
      </c>
      <c r="AW529" s="101">
        <v>0</v>
      </c>
      <c r="AX529" s="101">
        <v>0</v>
      </c>
      <c r="AY529" s="101">
        <v>0</v>
      </c>
      <c r="AZ529" s="101">
        <v>0</v>
      </c>
      <c r="BA529" s="101">
        <v>0</v>
      </c>
      <c r="BB529" s="101">
        <v>0</v>
      </c>
      <c r="BC529" s="101">
        <v>0</v>
      </c>
      <c r="BD529" s="101">
        <v>0</v>
      </c>
      <c r="BE529" s="101">
        <v>0</v>
      </c>
      <c r="BF529" s="102">
        <f t="shared" si="117"/>
        <v>0</v>
      </c>
      <c r="BG529" s="101">
        <v>0</v>
      </c>
      <c r="BH529" s="101">
        <v>0</v>
      </c>
      <c r="BI529" s="101">
        <v>0</v>
      </c>
      <c r="BJ529" s="101">
        <v>0</v>
      </c>
      <c r="BK529" s="101">
        <v>0</v>
      </c>
      <c r="BL529" s="101">
        <v>0</v>
      </c>
      <c r="BM529" s="101">
        <v>0</v>
      </c>
      <c r="BN529" s="101">
        <v>0</v>
      </c>
      <c r="BO529" s="101">
        <v>0</v>
      </c>
      <c r="BP529" s="101">
        <v>0</v>
      </c>
      <c r="BQ529" s="101">
        <v>0</v>
      </c>
      <c r="BR529" s="101">
        <v>0</v>
      </c>
      <c r="BS529" s="101">
        <v>0</v>
      </c>
      <c r="BT529" s="102">
        <f t="shared" si="118"/>
        <v>0</v>
      </c>
      <c r="BU529" s="101">
        <v>0</v>
      </c>
      <c r="BV529" s="101">
        <v>0</v>
      </c>
      <c r="BW529" s="101">
        <v>0</v>
      </c>
      <c r="BX529" s="101">
        <v>0</v>
      </c>
      <c r="BY529" s="101">
        <v>0</v>
      </c>
      <c r="BZ529" s="101">
        <v>0</v>
      </c>
      <c r="CA529" s="101">
        <v>0</v>
      </c>
      <c r="CB529" s="101">
        <v>0</v>
      </c>
      <c r="CC529" s="101">
        <v>0</v>
      </c>
      <c r="CD529" s="101">
        <v>0</v>
      </c>
      <c r="CE529" s="101">
        <v>0</v>
      </c>
      <c r="CF529" s="101">
        <v>0</v>
      </c>
      <c r="CG529" s="101">
        <v>0</v>
      </c>
      <c r="CH529" s="102">
        <f t="shared" si="119"/>
        <v>0</v>
      </c>
    </row>
    <row r="530" spans="1:86" ht="12" hidden="1" customHeight="1" outlineLevel="1" x14ac:dyDescent="0.3">
      <c r="A530" s="103">
        <v>730</v>
      </c>
      <c r="B530" s="2" t="s">
        <v>615</v>
      </c>
      <c r="C530" s="101">
        <v>0</v>
      </c>
      <c r="D530" s="101">
        <v>0</v>
      </c>
      <c r="E530" s="101">
        <v>0</v>
      </c>
      <c r="F530" s="101">
        <v>0</v>
      </c>
      <c r="G530" s="101">
        <v>0</v>
      </c>
      <c r="H530" s="101">
        <v>0</v>
      </c>
      <c r="I530" s="101">
        <v>0</v>
      </c>
      <c r="J530" s="101">
        <v>0</v>
      </c>
      <c r="K530" s="101">
        <v>0</v>
      </c>
      <c r="L530" s="101">
        <v>0</v>
      </c>
      <c r="M530" s="101">
        <v>0</v>
      </c>
      <c r="N530" s="101">
        <v>0</v>
      </c>
      <c r="O530" s="101">
        <v>0</v>
      </c>
      <c r="P530" s="102">
        <f t="shared" si="114"/>
        <v>0</v>
      </c>
      <c r="Q530" s="101">
        <v>0</v>
      </c>
      <c r="R530" s="101">
        <v>0</v>
      </c>
      <c r="S530" s="101">
        <v>0</v>
      </c>
      <c r="T530" s="101">
        <v>0</v>
      </c>
      <c r="U530" s="101">
        <v>0</v>
      </c>
      <c r="V530" s="101">
        <v>0</v>
      </c>
      <c r="W530" s="101">
        <v>0</v>
      </c>
      <c r="X530" s="101">
        <v>0</v>
      </c>
      <c r="Y530" s="101">
        <v>0</v>
      </c>
      <c r="Z530" s="101">
        <v>0</v>
      </c>
      <c r="AA530" s="101">
        <v>0</v>
      </c>
      <c r="AB530" s="101">
        <v>0</v>
      </c>
      <c r="AC530" s="101">
        <v>0</v>
      </c>
      <c r="AD530" s="102">
        <f t="shared" si="115"/>
        <v>0</v>
      </c>
      <c r="AE530" s="101">
        <v>0</v>
      </c>
      <c r="AF530" s="101">
        <v>0</v>
      </c>
      <c r="AG530" s="101">
        <v>0</v>
      </c>
      <c r="AH530" s="101">
        <v>0</v>
      </c>
      <c r="AI530" s="101">
        <v>0</v>
      </c>
      <c r="AJ530" s="101">
        <v>0</v>
      </c>
      <c r="AK530" s="101">
        <v>0</v>
      </c>
      <c r="AL530" s="101">
        <v>0</v>
      </c>
      <c r="AM530" s="101">
        <v>0</v>
      </c>
      <c r="AN530" s="101">
        <v>0</v>
      </c>
      <c r="AO530" s="101">
        <v>0</v>
      </c>
      <c r="AP530" s="101">
        <v>0</v>
      </c>
      <c r="AQ530" s="101">
        <v>0</v>
      </c>
      <c r="AR530" s="102">
        <f t="shared" si="116"/>
        <v>0</v>
      </c>
      <c r="AS530" s="101">
        <v>0</v>
      </c>
      <c r="AT530" s="101">
        <v>0</v>
      </c>
      <c r="AU530" s="101">
        <v>0</v>
      </c>
      <c r="AV530" s="101">
        <v>0</v>
      </c>
      <c r="AW530" s="101">
        <v>0</v>
      </c>
      <c r="AX530" s="101">
        <v>0</v>
      </c>
      <c r="AY530" s="101">
        <v>0</v>
      </c>
      <c r="AZ530" s="101">
        <v>0</v>
      </c>
      <c r="BA530" s="101">
        <v>0</v>
      </c>
      <c r="BB530" s="101">
        <v>0</v>
      </c>
      <c r="BC530" s="101">
        <v>0</v>
      </c>
      <c r="BD530" s="101">
        <v>0</v>
      </c>
      <c r="BE530" s="101">
        <v>0</v>
      </c>
      <c r="BF530" s="102">
        <f t="shared" si="117"/>
        <v>0</v>
      </c>
      <c r="BG530" s="101">
        <v>0</v>
      </c>
      <c r="BH530" s="101">
        <v>0</v>
      </c>
      <c r="BI530" s="101">
        <v>0</v>
      </c>
      <c r="BJ530" s="101">
        <v>0</v>
      </c>
      <c r="BK530" s="101">
        <v>0</v>
      </c>
      <c r="BL530" s="101">
        <v>0</v>
      </c>
      <c r="BM530" s="101">
        <v>0</v>
      </c>
      <c r="BN530" s="101">
        <v>0</v>
      </c>
      <c r="BO530" s="101">
        <v>0</v>
      </c>
      <c r="BP530" s="101">
        <v>0</v>
      </c>
      <c r="BQ530" s="101">
        <v>0</v>
      </c>
      <c r="BR530" s="101">
        <v>0</v>
      </c>
      <c r="BS530" s="101">
        <v>0</v>
      </c>
      <c r="BT530" s="102">
        <f t="shared" si="118"/>
        <v>0</v>
      </c>
      <c r="BU530" s="101">
        <v>0</v>
      </c>
      <c r="BV530" s="101">
        <v>0</v>
      </c>
      <c r="BW530" s="101">
        <v>0</v>
      </c>
      <c r="BX530" s="101">
        <v>0</v>
      </c>
      <c r="BY530" s="101">
        <v>0</v>
      </c>
      <c r="BZ530" s="101">
        <v>0</v>
      </c>
      <c r="CA530" s="101">
        <v>0</v>
      </c>
      <c r="CB530" s="101">
        <v>0</v>
      </c>
      <c r="CC530" s="101">
        <v>0</v>
      </c>
      <c r="CD530" s="101">
        <v>0</v>
      </c>
      <c r="CE530" s="101">
        <v>0</v>
      </c>
      <c r="CF530" s="101">
        <v>0</v>
      </c>
      <c r="CG530" s="101">
        <v>0</v>
      </c>
      <c r="CH530" s="102">
        <f t="shared" si="119"/>
        <v>0</v>
      </c>
    </row>
    <row r="531" spans="1:86" ht="12" hidden="1" customHeight="1" outlineLevel="1" x14ac:dyDescent="0.3">
      <c r="A531" s="103">
        <v>735</v>
      </c>
      <c r="B531" s="2" t="s">
        <v>616</v>
      </c>
      <c r="C531" s="101">
        <v>0</v>
      </c>
      <c r="D531" s="101">
        <v>0</v>
      </c>
      <c r="E531" s="101">
        <v>0</v>
      </c>
      <c r="F531" s="101">
        <v>0</v>
      </c>
      <c r="G531" s="101">
        <v>0</v>
      </c>
      <c r="H531" s="101">
        <v>0</v>
      </c>
      <c r="I531" s="101">
        <v>0</v>
      </c>
      <c r="J531" s="101">
        <v>0</v>
      </c>
      <c r="K531" s="101">
        <v>0</v>
      </c>
      <c r="L531" s="101">
        <v>0</v>
      </c>
      <c r="M531" s="101">
        <v>0</v>
      </c>
      <c r="N531" s="101">
        <v>0</v>
      </c>
      <c r="O531" s="101">
        <v>0</v>
      </c>
      <c r="P531" s="102">
        <f t="shared" si="114"/>
        <v>0</v>
      </c>
      <c r="Q531" s="101">
        <v>0</v>
      </c>
      <c r="R531" s="101">
        <v>0</v>
      </c>
      <c r="S531" s="101">
        <v>0</v>
      </c>
      <c r="T531" s="101">
        <v>0</v>
      </c>
      <c r="U531" s="101">
        <v>0</v>
      </c>
      <c r="V531" s="101">
        <v>0</v>
      </c>
      <c r="W531" s="101">
        <v>0</v>
      </c>
      <c r="X531" s="101">
        <v>0</v>
      </c>
      <c r="Y531" s="101">
        <v>0</v>
      </c>
      <c r="Z531" s="101">
        <v>0</v>
      </c>
      <c r="AA531" s="101">
        <v>0</v>
      </c>
      <c r="AB531" s="101">
        <v>0</v>
      </c>
      <c r="AC531" s="101">
        <v>0</v>
      </c>
      <c r="AD531" s="102">
        <f t="shared" si="115"/>
        <v>0</v>
      </c>
      <c r="AE531" s="101">
        <v>0</v>
      </c>
      <c r="AF531" s="101">
        <v>0</v>
      </c>
      <c r="AG531" s="101">
        <v>0</v>
      </c>
      <c r="AH531" s="101">
        <v>0</v>
      </c>
      <c r="AI531" s="101">
        <v>0</v>
      </c>
      <c r="AJ531" s="101">
        <v>0</v>
      </c>
      <c r="AK531" s="101">
        <v>0</v>
      </c>
      <c r="AL531" s="101">
        <v>0</v>
      </c>
      <c r="AM531" s="101">
        <v>0</v>
      </c>
      <c r="AN531" s="101">
        <v>0</v>
      </c>
      <c r="AO531" s="101">
        <v>0</v>
      </c>
      <c r="AP531" s="101">
        <v>0</v>
      </c>
      <c r="AQ531" s="101">
        <v>0</v>
      </c>
      <c r="AR531" s="102">
        <f t="shared" si="116"/>
        <v>0</v>
      </c>
      <c r="AS531" s="101">
        <v>0</v>
      </c>
      <c r="AT531" s="101">
        <v>0</v>
      </c>
      <c r="AU531" s="101">
        <v>0</v>
      </c>
      <c r="AV531" s="101">
        <v>0</v>
      </c>
      <c r="AW531" s="101">
        <v>0</v>
      </c>
      <c r="AX531" s="101">
        <v>0</v>
      </c>
      <c r="AY531" s="101">
        <v>0</v>
      </c>
      <c r="AZ531" s="101">
        <v>0</v>
      </c>
      <c r="BA531" s="101">
        <v>0</v>
      </c>
      <c r="BB531" s="101">
        <v>0</v>
      </c>
      <c r="BC531" s="101">
        <v>0</v>
      </c>
      <c r="BD531" s="101">
        <v>0</v>
      </c>
      <c r="BE531" s="101">
        <v>0</v>
      </c>
      <c r="BF531" s="102">
        <f t="shared" si="117"/>
        <v>0</v>
      </c>
      <c r="BG531" s="101">
        <v>0</v>
      </c>
      <c r="BH531" s="101">
        <v>0</v>
      </c>
      <c r="BI531" s="101">
        <v>0</v>
      </c>
      <c r="BJ531" s="101">
        <v>0</v>
      </c>
      <c r="BK531" s="101">
        <v>0</v>
      </c>
      <c r="BL531" s="101">
        <v>0</v>
      </c>
      <c r="BM531" s="101">
        <v>0</v>
      </c>
      <c r="BN531" s="101">
        <v>0</v>
      </c>
      <c r="BO531" s="101">
        <v>0</v>
      </c>
      <c r="BP531" s="101">
        <v>0</v>
      </c>
      <c r="BQ531" s="101">
        <v>0</v>
      </c>
      <c r="BR531" s="101">
        <v>0</v>
      </c>
      <c r="BS531" s="101">
        <v>0</v>
      </c>
      <c r="BT531" s="102">
        <f t="shared" si="118"/>
        <v>0</v>
      </c>
      <c r="BU531" s="101">
        <v>0</v>
      </c>
      <c r="BV531" s="101">
        <v>0</v>
      </c>
      <c r="BW531" s="101">
        <v>0</v>
      </c>
      <c r="BX531" s="101">
        <v>0</v>
      </c>
      <c r="BY531" s="101">
        <v>0</v>
      </c>
      <c r="BZ531" s="101">
        <v>0</v>
      </c>
      <c r="CA531" s="101">
        <v>0</v>
      </c>
      <c r="CB531" s="101">
        <v>0</v>
      </c>
      <c r="CC531" s="101">
        <v>0</v>
      </c>
      <c r="CD531" s="101">
        <v>0</v>
      </c>
      <c r="CE531" s="101">
        <v>0</v>
      </c>
      <c r="CF531" s="101">
        <v>0</v>
      </c>
      <c r="CG531" s="101">
        <v>0</v>
      </c>
      <c r="CH531" s="102">
        <f t="shared" si="119"/>
        <v>0</v>
      </c>
    </row>
    <row r="532" spans="1:86" ht="12" hidden="1" customHeight="1" outlineLevel="1" x14ac:dyDescent="0.3">
      <c r="A532" s="103">
        <v>790</v>
      </c>
      <c r="B532" s="2" t="s">
        <v>617</v>
      </c>
      <c r="C532" s="101">
        <v>0</v>
      </c>
      <c r="D532" s="101">
        <v>0</v>
      </c>
      <c r="E532" s="101">
        <v>0</v>
      </c>
      <c r="F532" s="101">
        <v>0</v>
      </c>
      <c r="G532" s="101">
        <v>0</v>
      </c>
      <c r="H532" s="101">
        <v>0</v>
      </c>
      <c r="I532" s="101">
        <v>0</v>
      </c>
      <c r="J532" s="101">
        <v>0</v>
      </c>
      <c r="K532" s="101">
        <v>0</v>
      </c>
      <c r="L532" s="101">
        <v>0</v>
      </c>
      <c r="M532" s="101">
        <v>0</v>
      </c>
      <c r="N532" s="101">
        <v>0</v>
      </c>
      <c r="O532" s="101">
        <v>0</v>
      </c>
      <c r="P532" s="102">
        <f t="shared" si="114"/>
        <v>0</v>
      </c>
      <c r="Q532" s="101">
        <v>0</v>
      </c>
      <c r="R532" s="101">
        <v>0</v>
      </c>
      <c r="S532" s="101">
        <v>0</v>
      </c>
      <c r="T532" s="101">
        <v>0</v>
      </c>
      <c r="U532" s="101">
        <v>0</v>
      </c>
      <c r="V532" s="101">
        <v>0</v>
      </c>
      <c r="W532" s="101">
        <v>0</v>
      </c>
      <c r="X532" s="101">
        <v>0</v>
      </c>
      <c r="Y532" s="101">
        <v>0</v>
      </c>
      <c r="Z532" s="101">
        <v>0</v>
      </c>
      <c r="AA532" s="101">
        <v>0</v>
      </c>
      <c r="AB532" s="101">
        <v>0</v>
      </c>
      <c r="AC532" s="101">
        <v>0</v>
      </c>
      <c r="AD532" s="102">
        <f t="shared" si="115"/>
        <v>0</v>
      </c>
      <c r="AE532" s="101">
        <v>0</v>
      </c>
      <c r="AF532" s="101">
        <v>0</v>
      </c>
      <c r="AG532" s="101">
        <v>0</v>
      </c>
      <c r="AH532" s="101">
        <v>0</v>
      </c>
      <c r="AI532" s="101">
        <v>0</v>
      </c>
      <c r="AJ532" s="101">
        <v>0</v>
      </c>
      <c r="AK532" s="101">
        <v>0</v>
      </c>
      <c r="AL532" s="101">
        <v>0</v>
      </c>
      <c r="AM532" s="101">
        <v>0</v>
      </c>
      <c r="AN532" s="101">
        <v>0</v>
      </c>
      <c r="AO532" s="101">
        <v>0</v>
      </c>
      <c r="AP532" s="101">
        <v>0</v>
      </c>
      <c r="AQ532" s="101">
        <v>0</v>
      </c>
      <c r="AR532" s="102">
        <f t="shared" si="116"/>
        <v>0</v>
      </c>
      <c r="AS532" s="101">
        <v>0</v>
      </c>
      <c r="AT532" s="101">
        <v>0</v>
      </c>
      <c r="AU532" s="101">
        <v>0</v>
      </c>
      <c r="AV532" s="101">
        <v>0</v>
      </c>
      <c r="AW532" s="101">
        <v>0</v>
      </c>
      <c r="AX532" s="101">
        <v>0</v>
      </c>
      <c r="AY532" s="101">
        <v>0</v>
      </c>
      <c r="AZ532" s="101">
        <v>0</v>
      </c>
      <c r="BA532" s="101">
        <v>0</v>
      </c>
      <c r="BB532" s="101">
        <v>0</v>
      </c>
      <c r="BC532" s="101">
        <v>0</v>
      </c>
      <c r="BD532" s="101">
        <v>0</v>
      </c>
      <c r="BE532" s="101">
        <v>0</v>
      </c>
      <c r="BF532" s="102">
        <f t="shared" si="117"/>
        <v>0</v>
      </c>
      <c r="BG532" s="101">
        <v>0</v>
      </c>
      <c r="BH532" s="101">
        <v>0</v>
      </c>
      <c r="BI532" s="101">
        <v>0</v>
      </c>
      <c r="BJ532" s="101">
        <v>0</v>
      </c>
      <c r="BK532" s="101">
        <v>0</v>
      </c>
      <c r="BL532" s="101">
        <v>0</v>
      </c>
      <c r="BM532" s="101">
        <v>0</v>
      </c>
      <c r="BN532" s="101">
        <v>0</v>
      </c>
      <c r="BO532" s="101">
        <v>0</v>
      </c>
      <c r="BP532" s="101">
        <v>0</v>
      </c>
      <c r="BQ532" s="101">
        <v>0</v>
      </c>
      <c r="BR532" s="101">
        <v>0</v>
      </c>
      <c r="BS532" s="101">
        <v>0</v>
      </c>
      <c r="BT532" s="102">
        <f t="shared" si="118"/>
        <v>0</v>
      </c>
      <c r="BU532" s="101">
        <v>0</v>
      </c>
      <c r="BV532" s="101">
        <v>0</v>
      </c>
      <c r="BW532" s="101">
        <v>0</v>
      </c>
      <c r="BX532" s="101">
        <v>0</v>
      </c>
      <c r="BY532" s="101">
        <v>0</v>
      </c>
      <c r="BZ532" s="101">
        <v>0</v>
      </c>
      <c r="CA532" s="101">
        <v>0</v>
      </c>
      <c r="CB532" s="101">
        <v>0</v>
      </c>
      <c r="CC532" s="101">
        <v>0</v>
      </c>
      <c r="CD532" s="101">
        <v>0</v>
      </c>
      <c r="CE532" s="101">
        <v>0</v>
      </c>
      <c r="CF532" s="101">
        <v>0</v>
      </c>
      <c r="CG532" s="101">
        <v>0</v>
      </c>
      <c r="CH532" s="102">
        <f t="shared" si="119"/>
        <v>0</v>
      </c>
    </row>
    <row r="533" spans="1:86" ht="12" hidden="1" customHeight="1" outlineLevel="1" x14ac:dyDescent="0.3">
      <c r="A533" s="103">
        <v>799</v>
      </c>
      <c r="B533" s="2" t="s">
        <v>618</v>
      </c>
      <c r="C533" s="101">
        <v>0</v>
      </c>
      <c r="D533" s="101">
        <v>0</v>
      </c>
      <c r="E533" s="101">
        <v>0</v>
      </c>
      <c r="F533" s="101">
        <v>0</v>
      </c>
      <c r="G533" s="101">
        <v>0</v>
      </c>
      <c r="H533" s="101">
        <v>0</v>
      </c>
      <c r="I533" s="101">
        <v>0</v>
      </c>
      <c r="J533" s="101">
        <v>0</v>
      </c>
      <c r="K533" s="101">
        <v>0</v>
      </c>
      <c r="L533" s="101">
        <v>0</v>
      </c>
      <c r="M533" s="101">
        <v>0</v>
      </c>
      <c r="N533" s="101">
        <v>0</v>
      </c>
      <c r="O533" s="101">
        <v>0</v>
      </c>
      <c r="P533" s="102">
        <f t="shared" si="114"/>
        <v>0</v>
      </c>
      <c r="Q533" s="101">
        <v>0</v>
      </c>
      <c r="R533" s="101">
        <v>0</v>
      </c>
      <c r="S533" s="101">
        <v>0</v>
      </c>
      <c r="T533" s="101">
        <v>0</v>
      </c>
      <c r="U533" s="101">
        <v>0</v>
      </c>
      <c r="V533" s="101">
        <v>0</v>
      </c>
      <c r="W533" s="101">
        <v>0</v>
      </c>
      <c r="X533" s="101">
        <v>0</v>
      </c>
      <c r="Y533" s="101">
        <v>0</v>
      </c>
      <c r="Z533" s="101">
        <v>0</v>
      </c>
      <c r="AA533" s="101">
        <v>0</v>
      </c>
      <c r="AB533" s="101">
        <v>0</v>
      </c>
      <c r="AC533" s="101">
        <v>0</v>
      </c>
      <c r="AD533" s="102">
        <f t="shared" si="115"/>
        <v>0</v>
      </c>
      <c r="AE533" s="101">
        <v>0</v>
      </c>
      <c r="AF533" s="101">
        <v>0</v>
      </c>
      <c r="AG533" s="101">
        <v>0</v>
      </c>
      <c r="AH533" s="101">
        <v>0</v>
      </c>
      <c r="AI533" s="101">
        <v>0</v>
      </c>
      <c r="AJ533" s="101">
        <v>0</v>
      </c>
      <c r="AK533" s="101">
        <v>0</v>
      </c>
      <c r="AL533" s="101">
        <v>0</v>
      </c>
      <c r="AM533" s="101">
        <v>0</v>
      </c>
      <c r="AN533" s="101">
        <v>0</v>
      </c>
      <c r="AO533" s="101">
        <v>0</v>
      </c>
      <c r="AP533" s="101">
        <v>0</v>
      </c>
      <c r="AQ533" s="101">
        <v>0</v>
      </c>
      <c r="AR533" s="102">
        <f t="shared" si="116"/>
        <v>0</v>
      </c>
      <c r="AS533" s="101">
        <v>0</v>
      </c>
      <c r="AT533" s="101">
        <v>0</v>
      </c>
      <c r="AU533" s="101">
        <v>0</v>
      </c>
      <c r="AV533" s="101">
        <v>0</v>
      </c>
      <c r="AW533" s="101">
        <v>0</v>
      </c>
      <c r="AX533" s="101">
        <v>0</v>
      </c>
      <c r="AY533" s="101">
        <v>0</v>
      </c>
      <c r="AZ533" s="101">
        <v>0</v>
      </c>
      <c r="BA533" s="101">
        <v>0</v>
      </c>
      <c r="BB533" s="101">
        <v>0</v>
      </c>
      <c r="BC533" s="101">
        <v>0</v>
      </c>
      <c r="BD533" s="101">
        <v>0</v>
      </c>
      <c r="BE533" s="101">
        <v>0</v>
      </c>
      <c r="BF533" s="102">
        <f t="shared" si="117"/>
        <v>0</v>
      </c>
      <c r="BG533" s="101">
        <v>0</v>
      </c>
      <c r="BH533" s="101">
        <v>0</v>
      </c>
      <c r="BI533" s="101">
        <v>0</v>
      </c>
      <c r="BJ533" s="101">
        <v>0</v>
      </c>
      <c r="BK533" s="101">
        <v>0</v>
      </c>
      <c r="BL533" s="101">
        <v>0</v>
      </c>
      <c r="BM533" s="101">
        <v>0</v>
      </c>
      <c r="BN533" s="101">
        <v>0</v>
      </c>
      <c r="BO533" s="101">
        <v>0</v>
      </c>
      <c r="BP533" s="101">
        <v>0</v>
      </c>
      <c r="BQ533" s="101">
        <v>0</v>
      </c>
      <c r="BR533" s="101">
        <v>0</v>
      </c>
      <c r="BS533" s="101">
        <v>0</v>
      </c>
      <c r="BT533" s="102">
        <f t="shared" si="118"/>
        <v>0</v>
      </c>
      <c r="BU533" s="101">
        <v>0</v>
      </c>
      <c r="BV533" s="101">
        <v>0</v>
      </c>
      <c r="BW533" s="101">
        <v>0</v>
      </c>
      <c r="BX533" s="101">
        <v>0</v>
      </c>
      <c r="BY533" s="101">
        <v>0</v>
      </c>
      <c r="BZ533" s="101">
        <v>0</v>
      </c>
      <c r="CA533" s="101">
        <v>0</v>
      </c>
      <c r="CB533" s="101">
        <v>0</v>
      </c>
      <c r="CC533" s="101">
        <v>0</v>
      </c>
      <c r="CD533" s="101">
        <v>0</v>
      </c>
      <c r="CE533" s="101">
        <v>0</v>
      </c>
      <c r="CF533" s="101">
        <v>0</v>
      </c>
      <c r="CG533" s="101">
        <v>0</v>
      </c>
      <c r="CH533" s="102">
        <f t="shared" si="119"/>
        <v>0</v>
      </c>
    </row>
    <row r="534" spans="1:86" ht="12" hidden="1" customHeight="1" outlineLevel="1" x14ac:dyDescent="0.3">
      <c r="A534" s="103"/>
      <c r="B534" s="2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2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2"/>
      <c r="AE534" s="101"/>
      <c r="AF534" s="101"/>
      <c r="AG534" s="101"/>
      <c r="AH534" s="101"/>
      <c r="AI534" s="101"/>
      <c r="AJ534" s="101"/>
      <c r="AK534" s="101"/>
      <c r="AL534" s="101"/>
      <c r="AM534" s="101"/>
      <c r="AN534" s="101"/>
      <c r="AO534" s="101"/>
      <c r="AP534" s="101"/>
      <c r="AQ534" s="101"/>
      <c r="AR534" s="102"/>
      <c r="AS534" s="101"/>
      <c r="AT534" s="101"/>
      <c r="AU534" s="101"/>
      <c r="AV534" s="101"/>
      <c r="AW534" s="101"/>
      <c r="AX534" s="101"/>
      <c r="AY534" s="101"/>
      <c r="AZ534" s="101"/>
      <c r="BA534" s="101"/>
      <c r="BB534" s="101"/>
      <c r="BC534" s="101"/>
      <c r="BD534" s="101"/>
      <c r="BE534" s="101"/>
      <c r="BF534" s="102"/>
      <c r="BG534" s="101"/>
      <c r="BH534" s="101"/>
      <c r="BI534" s="101"/>
      <c r="BJ534" s="101"/>
      <c r="BK534" s="101"/>
      <c r="BL534" s="101"/>
      <c r="BM534" s="101"/>
      <c r="BN534" s="101"/>
      <c r="BO534" s="101"/>
      <c r="BP534" s="101"/>
      <c r="BQ534" s="101"/>
      <c r="BR534" s="101"/>
      <c r="BS534" s="101"/>
      <c r="BT534" s="102"/>
      <c r="BU534" s="101"/>
      <c r="BV534" s="101"/>
      <c r="BW534" s="101"/>
      <c r="BX534" s="101"/>
      <c r="BY534" s="101"/>
      <c r="BZ534" s="101"/>
      <c r="CA534" s="101"/>
      <c r="CB534" s="101"/>
      <c r="CC534" s="101"/>
      <c r="CD534" s="101"/>
      <c r="CE534" s="101"/>
      <c r="CF534" s="101"/>
      <c r="CG534" s="101"/>
      <c r="CH534" s="102"/>
    </row>
    <row r="535" spans="1:86" ht="12" customHeight="1" collapsed="1" x14ac:dyDescent="0.3">
      <c r="A535" s="96"/>
      <c r="B535" s="2" t="s">
        <v>32</v>
      </c>
      <c r="C535" s="101">
        <f t="shared" ref="C535:O535" si="120">SUM(C513:C534)</f>
        <v>0</v>
      </c>
      <c r="D535" s="101">
        <f t="shared" si="120"/>
        <v>0</v>
      </c>
      <c r="E535" s="101">
        <f t="shared" si="120"/>
        <v>0</v>
      </c>
      <c r="F535" s="101">
        <f t="shared" si="120"/>
        <v>0</v>
      </c>
      <c r="G535" s="101">
        <f t="shared" si="120"/>
        <v>0</v>
      </c>
      <c r="H535" s="101">
        <f t="shared" si="120"/>
        <v>0</v>
      </c>
      <c r="I535" s="101">
        <f t="shared" si="120"/>
        <v>0</v>
      </c>
      <c r="J535" s="101">
        <f t="shared" si="120"/>
        <v>0</v>
      </c>
      <c r="K535" s="101">
        <f t="shared" si="120"/>
        <v>0</v>
      </c>
      <c r="L535" s="101">
        <f t="shared" si="120"/>
        <v>0</v>
      </c>
      <c r="M535" s="101">
        <f t="shared" si="120"/>
        <v>0</v>
      </c>
      <c r="N535" s="101">
        <f t="shared" si="120"/>
        <v>10000</v>
      </c>
      <c r="O535" s="101">
        <f t="shared" si="120"/>
        <v>10000</v>
      </c>
      <c r="P535" s="102">
        <f>O535-SUM(C535:N535)</f>
        <v>0</v>
      </c>
      <c r="Q535" s="101">
        <f t="shared" ref="Q535:AC535" si="121">SUM(Q513:Q534)</f>
        <v>5000</v>
      </c>
      <c r="R535" s="101">
        <f t="shared" si="121"/>
        <v>0</v>
      </c>
      <c r="S535" s="101">
        <f t="shared" si="121"/>
        <v>0</v>
      </c>
      <c r="T535" s="101">
        <f t="shared" si="121"/>
        <v>0</v>
      </c>
      <c r="U535" s="101">
        <f t="shared" si="121"/>
        <v>0</v>
      </c>
      <c r="V535" s="101">
        <f t="shared" si="121"/>
        <v>0</v>
      </c>
      <c r="W535" s="101">
        <f t="shared" si="121"/>
        <v>0</v>
      </c>
      <c r="X535" s="101">
        <f t="shared" si="121"/>
        <v>0</v>
      </c>
      <c r="Y535" s="101">
        <f t="shared" si="121"/>
        <v>0</v>
      </c>
      <c r="Z535" s="101">
        <f t="shared" si="121"/>
        <v>0</v>
      </c>
      <c r="AA535" s="101">
        <f t="shared" si="121"/>
        <v>0</v>
      </c>
      <c r="AB535" s="101">
        <f t="shared" si="121"/>
        <v>0</v>
      </c>
      <c r="AC535" s="101">
        <f t="shared" si="121"/>
        <v>5000</v>
      </c>
      <c r="AD535" s="102">
        <f>AC535-SUM(Q535:AB535)</f>
        <v>0</v>
      </c>
      <c r="AE535" s="101">
        <f t="shared" ref="AE535:AQ535" si="122">SUM(AE513:AE534)</f>
        <v>10000</v>
      </c>
      <c r="AF535" s="101">
        <f t="shared" si="122"/>
        <v>0</v>
      </c>
      <c r="AG535" s="101">
        <f t="shared" si="122"/>
        <v>0</v>
      </c>
      <c r="AH535" s="101">
        <f t="shared" si="122"/>
        <v>0</v>
      </c>
      <c r="AI535" s="101">
        <f t="shared" si="122"/>
        <v>0</v>
      </c>
      <c r="AJ535" s="101">
        <f t="shared" si="122"/>
        <v>0</v>
      </c>
      <c r="AK535" s="101">
        <f t="shared" si="122"/>
        <v>0</v>
      </c>
      <c r="AL535" s="101">
        <f t="shared" si="122"/>
        <v>0</v>
      </c>
      <c r="AM535" s="101">
        <f t="shared" si="122"/>
        <v>0</v>
      </c>
      <c r="AN535" s="101">
        <f t="shared" si="122"/>
        <v>0</v>
      </c>
      <c r="AO535" s="101">
        <f t="shared" si="122"/>
        <v>0</v>
      </c>
      <c r="AP535" s="101">
        <f t="shared" si="122"/>
        <v>0</v>
      </c>
      <c r="AQ535" s="101">
        <f t="shared" si="122"/>
        <v>10000</v>
      </c>
      <c r="AR535" s="102">
        <f>AQ535-SUM(AE535:AP535)</f>
        <v>0</v>
      </c>
      <c r="AS535" s="101">
        <f t="shared" ref="AS535:BE535" si="123">SUM(AS513:AS534)</f>
        <v>5000</v>
      </c>
      <c r="AT535" s="101">
        <f t="shared" si="123"/>
        <v>0</v>
      </c>
      <c r="AU535" s="101">
        <f t="shared" si="123"/>
        <v>0</v>
      </c>
      <c r="AV535" s="101">
        <f t="shared" si="123"/>
        <v>0</v>
      </c>
      <c r="AW535" s="101">
        <f t="shared" si="123"/>
        <v>0</v>
      </c>
      <c r="AX535" s="101">
        <f t="shared" si="123"/>
        <v>0</v>
      </c>
      <c r="AY535" s="101">
        <f t="shared" si="123"/>
        <v>0</v>
      </c>
      <c r="AZ535" s="101">
        <f t="shared" si="123"/>
        <v>0</v>
      </c>
      <c r="BA535" s="101">
        <f t="shared" si="123"/>
        <v>0</v>
      </c>
      <c r="BB535" s="101">
        <f t="shared" si="123"/>
        <v>0</v>
      </c>
      <c r="BC535" s="101">
        <f t="shared" si="123"/>
        <v>0</v>
      </c>
      <c r="BD535" s="101">
        <f t="shared" si="123"/>
        <v>0</v>
      </c>
      <c r="BE535" s="101">
        <f t="shared" si="123"/>
        <v>5000</v>
      </c>
      <c r="BF535" s="102">
        <f>BE535-SUM(AS535:BD535)</f>
        <v>0</v>
      </c>
      <c r="BG535" s="101">
        <f t="shared" ref="BG535:BS535" si="124">SUM(BG513:BG534)</f>
        <v>5000</v>
      </c>
      <c r="BH535" s="101">
        <f t="shared" si="124"/>
        <v>0</v>
      </c>
      <c r="BI535" s="101">
        <f t="shared" si="124"/>
        <v>0</v>
      </c>
      <c r="BJ535" s="101">
        <f t="shared" si="124"/>
        <v>0</v>
      </c>
      <c r="BK535" s="101">
        <f t="shared" si="124"/>
        <v>0</v>
      </c>
      <c r="BL535" s="101">
        <f t="shared" si="124"/>
        <v>0</v>
      </c>
      <c r="BM535" s="101">
        <f t="shared" si="124"/>
        <v>0</v>
      </c>
      <c r="BN535" s="101">
        <f t="shared" si="124"/>
        <v>0</v>
      </c>
      <c r="BO535" s="101">
        <f t="shared" si="124"/>
        <v>0</v>
      </c>
      <c r="BP535" s="101">
        <f t="shared" si="124"/>
        <v>0</v>
      </c>
      <c r="BQ535" s="101">
        <f t="shared" si="124"/>
        <v>0</v>
      </c>
      <c r="BR535" s="101">
        <f t="shared" si="124"/>
        <v>0</v>
      </c>
      <c r="BS535" s="101">
        <f t="shared" si="124"/>
        <v>5000</v>
      </c>
      <c r="BT535" s="102">
        <f>BS535-SUM(BG535:BR535)</f>
        <v>0</v>
      </c>
      <c r="BU535" s="101">
        <f t="shared" ref="BU535:CG535" si="125">SUM(BU513:BU534)</f>
        <v>5000</v>
      </c>
      <c r="BV535" s="101">
        <f t="shared" si="125"/>
        <v>0</v>
      </c>
      <c r="BW535" s="101">
        <f t="shared" si="125"/>
        <v>0</v>
      </c>
      <c r="BX535" s="101">
        <f t="shared" si="125"/>
        <v>0</v>
      </c>
      <c r="BY535" s="101">
        <f t="shared" si="125"/>
        <v>0</v>
      </c>
      <c r="BZ535" s="101">
        <f t="shared" si="125"/>
        <v>0</v>
      </c>
      <c r="CA535" s="101">
        <f t="shared" si="125"/>
        <v>0</v>
      </c>
      <c r="CB535" s="101">
        <f t="shared" si="125"/>
        <v>0</v>
      </c>
      <c r="CC535" s="101">
        <f t="shared" si="125"/>
        <v>0</v>
      </c>
      <c r="CD535" s="101">
        <f t="shared" si="125"/>
        <v>0</v>
      </c>
      <c r="CE535" s="101">
        <f t="shared" si="125"/>
        <v>0</v>
      </c>
      <c r="CF535" s="101">
        <f t="shared" si="125"/>
        <v>0</v>
      </c>
      <c r="CG535" s="101">
        <f t="shared" si="125"/>
        <v>5000</v>
      </c>
      <c r="CH535" s="102">
        <f>CG535-SUM(BU535:CF535)</f>
        <v>0</v>
      </c>
    </row>
    <row r="536" spans="1:86" ht="12" hidden="1" customHeight="1" x14ac:dyDescent="0.3">
      <c r="A536" s="104" t="s">
        <v>74</v>
      </c>
      <c r="B536" s="6" t="s">
        <v>74</v>
      </c>
      <c r="C536" s="101"/>
      <c r="D536" s="101" t="s">
        <v>74</v>
      </c>
      <c r="E536" s="101" t="s">
        <v>74</v>
      </c>
      <c r="F536" s="101" t="s">
        <v>74</v>
      </c>
      <c r="G536" s="101" t="s">
        <v>74</v>
      </c>
      <c r="H536" s="101" t="s">
        <v>74</v>
      </c>
      <c r="I536" s="101" t="s">
        <v>74</v>
      </c>
      <c r="J536" s="101" t="s">
        <v>74</v>
      </c>
      <c r="K536" s="101" t="s">
        <v>74</v>
      </c>
      <c r="L536" s="101" t="s">
        <v>74</v>
      </c>
      <c r="M536" s="101" t="s">
        <v>74</v>
      </c>
      <c r="N536" s="101" t="s">
        <v>74</v>
      </c>
      <c r="O536" s="101" t="s">
        <v>74</v>
      </c>
      <c r="P536" s="102" t="s">
        <v>74</v>
      </c>
      <c r="Q536" s="101"/>
      <c r="R536" s="101" t="s">
        <v>74</v>
      </c>
      <c r="S536" s="101" t="s">
        <v>74</v>
      </c>
      <c r="T536" s="101" t="s">
        <v>74</v>
      </c>
      <c r="U536" s="101" t="s">
        <v>74</v>
      </c>
      <c r="V536" s="101" t="s">
        <v>74</v>
      </c>
      <c r="W536" s="101" t="s">
        <v>74</v>
      </c>
      <c r="X536" s="101" t="s">
        <v>74</v>
      </c>
      <c r="Y536" s="101" t="s">
        <v>74</v>
      </c>
      <c r="Z536" s="101" t="s">
        <v>74</v>
      </c>
      <c r="AA536" s="101" t="s">
        <v>74</v>
      </c>
      <c r="AB536" s="101" t="s">
        <v>74</v>
      </c>
      <c r="AC536" s="101" t="s">
        <v>74</v>
      </c>
      <c r="AD536" s="102" t="s">
        <v>74</v>
      </c>
      <c r="AE536" s="101"/>
      <c r="AF536" s="101" t="s">
        <v>74</v>
      </c>
      <c r="AG536" s="101" t="s">
        <v>74</v>
      </c>
      <c r="AH536" s="101" t="s">
        <v>74</v>
      </c>
      <c r="AI536" s="101" t="s">
        <v>74</v>
      </c>
      <c r="AJ536" s="101" t="s">
        <v>74</v>
      </c>
      <c r="AK536" s="101" t="s">
        <v>74</v>
      </c>
      <c r="AL536" s="101" t="s">
        <v>74</v>
      </c>
      <c r="AM536" s="101" t="s">
        <v>74</v>
      </c>
      <c r="AN536" s="101" t="s">
        <v>74</v>
      </c>
      <c r="AO536" s="101" t="s">
        <v>74</v>
      </c>
      <c r="AP536" s="101" t="s">
        <v>74</v>
      </c>
      <c r="AQ536" s="101" t="s">
        <v>74</v>
      </c>
      <c r="AR536" s="102" t="s">
        <v>74</v>
      </c>
      <c r="AS536" s="101"/>
      <c r="AT536" s="101" t="s">
        <v>74</v>
      </c>
      <c r="AU536" s="101" t="s">
        <v>74</v>
      </c>
      <c r="AV536" s="101" t="s">
        <v>74</v>
      </c>
      <c r="AW536" s="101" t="s">
        <v>74</v>
      </c>
      <c r="AX536" s="101" t="s">
        <v>74</v>
      </c>
      <c r="AY536" s="101" t="s">
        <v>74</v>
      </c>
      <c r="AZ536" s="101" t="s">
        <v>74</v>
      </c>
      <c r="BA536" s="101" t="s">
        <v>74</v>
      </c>
      <c r="BB536" s="101" t="s">
        <v>74</v>
      </c>
      <c r="BC536" s="101" t="s">
        <v>74</v>
      </c>
      <c r="BD536" s="101" t="s">
        <v>74</v>
      </c>
      <c r="BE536" s="101" t="s">
        <v>74</v>
      </c>
      <c r="BF536" s="102" t="s">
        <v>74</v>
      </c>
      <c r="BG536" s="101"/>
      <c r="BH536" s="101" t="s">
        <v>74</v>
      </c>
      <c r="BI536" s="101" t="s">
        <v>74</v>
      </c>
      <c r="BJ536" s="101" t="s">
        <v>74</v>
      </c>
      <c r="BK536" s="101" t="s">
        <v>74</v>
      </c>
      <c r="BL536" s="101" t="s">
        <v>74</v>
      </c>
      <c r="BM536" s="101" t="s">
        <v>74</v>
      </c>
      <c r="BN536" s="101" t="s">
        <v>74</v>
      </c>
      <c r="BO536" s="101" t="s">
        <v>74</v>
      </c>
      <c r="BP536" s="101" t="s">
        <v>74</v>
      </c>
      <c r="BQ536" s="101" t="s">
        <v>74</v>
      </c>
      <c r="BR536" s="101" t="s">
        <v>74</v>
      </c>
      <c r="BS536" s="101" t="s">
        <v>74</v>
      </c>
      <c r="BT536" s="102" t="s">
        <v>74</v>
      </c>
      <c r="BU536" s="101"/>
      <c r="BV536" s="101" t="s">
        <v>74</v>
      </c>
      <c r="BW536" s="101" t="s">
        <v>74</v>
      </c>
      <c r="BX536" s="101" t="s">
        <v>74</v>
      </c>
      <c r="BY536" s="101" t="s">
        <v>74</v>
      </c>
      <c r="BZ536" s="101" t="s">
        <v>74</v>
      </c>
      <c r="CA536" s="101" t="s">
        <v>74</v>
      </c>
      <c r="CB536" s="101" t="s">
        <v>74</v>
      </c>
      <c r="CC536" s="101" t="s">
        <v>74</v>
      </c>
      <c r="CD536" s="101" t="s">
        <v>74</v>
      </c>
      <c r="CE536" s="101" t="s">
        <v>74</v>
      </c>
      <c r="CF536" s="101" t="s">
        <v>74</v>
      </c>
      <c r="CG536" s="101" t="s">
        <v>74</v>
      </c>
      <c r="CH536" s="102" t="s">
        <v>74</v>
      </c>
    </row>
    <row r="537" spans="1:86" ht="12" hidden="1" customHeight="1" x14ac:dyDescent="0.3">
      <c r="A537" s="74" t="s">
        <v>33</v>
      </c>
      <c r="B537" s="2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2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2"/>
      <c r="AE537" s="101"/>
      <c r="AF537" s="101"/>
      <c r="AG537" s="101"/>
      <c r="AH537" s="101"/>
      <c r="AI537" s="101"/>
      <c r="AJ537" s="101"/>
      <c r="AK537" s="101"/>
      <c r="AL537" s="101"/>
      <c r="AM537" s="101"/>
      <c r="AN537" s="101"/>
      <c r="AO537" s="101"/>
      <c r="AP537" s="101"/>
      <c r="AQ537" s="101"/>
      <c r="AR537" s="102"/>
      <c r="AS537" s="101"/>
      <c r="AT537" s="101"/>
      <c r="AU537" s="101"/>
      <c r="AV537" s="101"/>
      <c r="AW537" s="101"/>
      <c r="AX537" s="101"/>
      <c r="AY537" s="101"/>
      <c r="AZ537" s="101"/>
      <c r="BA537" s="101"/>
      <c r="BB537" s="101"/>
      <c r="BC537" s="101"/>
      <c r="BD537" s="101"/>
      <c r="BE537" s="101"/>
      <c r="BF537" s="102"/>
      <c r="BG537" s="101"/>
      <c r="BH537" s="101"/>
      <c r="BI537" s="101"/>
      <c r="BJ537" s="101"/>
      <c r="BK537" s="101"/>
      <c r="BL537" s="101"/>
      <c r="BM537" s="101"/>
      <c r="BN537" s="101"/>
      <c r="BO537" s="101"/>
      <c r="BP537" s="101"/>
      <c r="BQ537" s="101"/>
      <c r="BR537" s="101"/>
      <c r="BS537" s="101"/>
      <c r="BT537" s="102"/>
      <c r="BU537" s="101"/>
      <c r="BV537" s="101"/>
      <c r="BW537" s="101"/>
      <c r="BX537" s="101"/>
      <c r="BY537" s="101"/>
      <c r="BZ537" s="101"/>
      <c r="CA537" s="101"/>
      <c r="CB537" s="101"/>
      <c r="CC537" s="101"/>
      <c r="CD537" s="101"/>
      <c r="CE537" s="101"/>
      <c r="CF537" s="101"/>
      <c r="CG537" s="101"/>
      <c r="CH537" s="102"/>
    </row>
    <row r="538" spans="1:86" ht="12" hidden="1" customHeight="1" x14ac:dyDescent="0.3">
      <c r="A538" s="103">
        <v>0</v>
      </c>
      <c r="B538" s="2"/>
      <c r="C538" s="101">
        <v>0</v>
      </c>
      <c r="D538" s="101">
        <v>0</v>
      </c>
      <c r="E538" s="101">
        <v>0</v>
      </c>
      <c r="F538" s="101">
        <v>0</v>
      </c>
      <c r="G538" s="101">
        <v>0</v>
      </c>
      <c r="H538" s="101">
        <v>0</v>
      </c>
      <c r="I538" s="101">
        <v>0</v>
      </c>
      <c r="J538" s="101">
        <v>0</v>
      </c>
      <c r="K538" s="101">
        <v>0</v>
      </c>
      <c r="L538" s="101">
        <v>0</v>
      </c>
      <c r="M538" s="101">
        <v>0</v>
      </c>
      <c r="N538" s="101">
        <v>0</v>
      </c>
      <c r="O538" s="101">
        <v>0</v>
      </c>
      <c r="P538" s="102">
        <f t="shared" ref="P538:P540" si="126">O538-SUM(C538:N538)</f>
        <v>0</v>
      </c>
      <c r="Q538" s="101">
        <v>0</v>
      </c>
      <c r="R538" s="101">
        <v>0</v>
      </c>
      <c r="S538" s="101">
        <v>0</v>
      </c>
      <c r="T538" s="101">
        <v>0</v>
      </c>
      <c r="U538" s="101">
        <v>0</v>
      </c>
      <c r="V538" s="101">
        <v>0</v>
      </c>
      <c r="W538" s="101">
        <v>0</v>
      </c>
      <c r="X538" s="101">
        <v>0</v>
      </c>
      <c r="Y538" s="101">
        <v>0</v>
      </c>
      <c r="Z538" s="101">
        <v>0</v>
      </c>
      <c r="AA538" s="101">
        <v>0</v>
      </c>
      <c r="AB538" s="101">
        <v>0</v>
      </c>
      <c r="AC538" s="101">
        <v>0</v>
      </c>
      <c r="AD538" s="102">
        <f t="shared" ref="AD538:AD540" si="127">AC538-SUM(Q538:AB538)</f>
        <v>0</v>
      </c>
      <c r="AE538" s="101">
        <v>0</v>
      </c>
      <c r="AF538" s="101">
        <v>0</v>
      </c>
      <c r="AG538" s="101">
        <v>0</v>
      </c>
      <c r="AH538" s="101">
        <v>0</v>
      </c>
      <c r="AI538" s="101">
        <v>0</v>
      </c>
      <c r="AJ538" s="101">
        <v>0</v>
      </c>
      <c r="AK538" s="101">
        <v>0</v>
      </c>
      <c r="AL538" s="101">
        <v>0</v>
      </c>
      <c r="AM538" s="101">
        <v>0</v>
      </c>
      <c r="AN538" s="101">
        <v>0</v>
      </c>
      <c r="AO538" s="101">
        <v>0</v>
      </c>
      <c r="AP538" s="101">
        <v>0</v>
      </c>
      <c r="AQ538" s="101">
        <v>0</v>
      </c>
      <c r="AR538" s="102">
        <f t="shared" ref="AR538:AR540" si="128">AQ538-SUM(AE538:AP538)</f>
        <v>0</v>
      </c>
      <c r="AS538" s="101">
        <v>0</v>
      </c>
      <c r="AT538" s="101">
        <v>0</v>
      </c>
      <c r="AU538" s="101">
        <v>0</v>
      </c>
      <c r="AV538" s="101">
        <v>0</v>
      </c>
      <c r="AW538" s="101">
        <v>0</v>
      </c>
      <c r="AX538" s="101">
        <v>0</v>
      </c>
      <c r="AY538" s="101">
        <v>0</v>
      </c>
      <c r="AZ538" s="101">
        <v>0</v>
      </c>
      <c r="BA538" s="101">
        <v>0</v>
      </c>
      <c r="BB538" s="101">
        <v>0</v>
      </c>
      <c r="BC538" s="101">
        <v>0</v>
      </c>
      <c r="BD538" s="101">
        <v>0</v>
      </c>
      <c r="BE538" s="101">
        <v>0</v>
      </c>
      <c r="BF538" s="102">
        <f t="shared" ref="BF538:BF540" si="129">BE538-SUM(AS538:BD538)</f>
        <v>0</v>
      </c>
      <c r="BG538" s="101">
        <v>0</v>
      </c>
      <c r="BH538" s="101">
        <v>0</v>
      </c>
      <c r="BI538" s="101">
        <v>0</v>
      </c>
      <c r="BJ538" s="101">
        <v>0</v>
      </c>
      <c r="BK538" s="101">
        <v>0</v>
      </c>
      <c r="BL538" s="101">
        <v>0</v>
      </c>
      <c r="BM538" s="101">
        <v>0</v>
      </c>
      <c r="BN538" s="101">
        <v>0</v>
      </c>
      <c r="BO538" s="101">
        <v>0</v>
      </c>
      <c r="BP538" s="101">
        <v>0</v>
      </c>
      <c r="BQ538" s="101">
        <v>0</v>
      </c>
      <c r="BR538" s="101">
        <v>0</v>
      </c>
      <c r="BS538" s="101">
        <v>0</v>
      </c>
      <c r="BT538" s="102">
        <f t="shared" ref="BT538:BT540" si="130">BS538-SUM(BG538:BR538)</f>
        <v>0</v>
      </c>
      <c r="BU538" s="101">
        <v>0</v>
      </c>
      <c r="BV538" s="101">
        <v>0</v>
      </c>
      <c r="BW538" s="101">
        <v>0</v>
      </c>
      <c r="BX538" s="101">
        <v>0</v>
      </c>
      <c r="BY538" s="101">
        <v>0</v>
      </c>
      <c r="BZ538" s="101">
        <v>0</v>
      </c>
      <c r="CA538" s="101">
        <v>0</v>
      </c>
      <c r="CB538" s="101">
        <v>0</v>
      </c>
      <c r="CC538" s="101">
        <v>0</v>
      </c>
      <c r="CD538" s="101">
        <v>0</v>
      </c>
      <c r="CE538" s="101">
        <v>0</v>
      </c>
      <c r="CF538" s="101">
        <v>0</v>
      </c>
      <c r="CG538" s="101">
        <v>0</v>
      </c>
      <c r="CH538" s="102">
        <f t="shared" ref="CH538:CH540" si="131">CG538-SUM(BU538:CF538)</f>
        <v>0</v>
      </c>
    </row>
    <row r="539" spans="1:86" ht="12" hidden="1" customHeight="1" x14ac:dyDescent="0.3">
      <c r="A539" s="103">
        <v>0</v>
      </c>
      <c r="B539" s="2"/>
      <c r="C539" s="101">
        <v>0</v>
      </c>
      <c r="D539" s="101">
        <v>0</v>
      </c>
      <c r="E539" s="101">
        <v>0</v>
      </c>
      <c r="F539" s="101">
        <v>0</v>
      </c>
      <c r="G539" s="101">
        <v>0</v>
      </c>
      <c r="H539" s="101">
        <v>0</v>
      </c>
      <c r="I539" s="101">
        <v>0</v>
      </c>
      <c r="J539" s="101">
        <v>0</v>
      </c>
      <c r="K539" s="101">
        <v>0</v>
      </c>
      <c r="L539" s="101">
        <v>0</v>
      </c>
      <c r="M539" s="101">
        <v>0</v>
      </c>
      <c r="N539" s="101">
        <v>0</v>
      </c>
      <c r="O539" s="101">
        <v>0</v>
      </c>
      <c r="P539" s="102">
        <f t="shared" si="126"/>
        <v>0</v>
      </c>
      <c r="Q539" s="101">
        <v>0</v>
      </c>
      <c r="R539" s="101">
        <v>0</v>
      </c>
      <c r="S539" s="101">
        <v>0</v>
      </c>
      <c r="T539" s="101">
        <v>0</v>
      </c>
      <c r="U539" s="101">
        <v>0</v>
      </c>
      <c r="V539" s="101">
        <v>0</v>
      </c>
      <c r="W539" s="101">
        <v>0</v>
      </c>
      <c r="X539" s="101">
        <v>0</v>
      </c>
      <c r="Y539" s="101">
        <v>0</v>
      </c>
      <c r="Z539" s="101">
        <v>0</v>
      </c>
      <c r="AA539" s="101">
        <v>0</v>
      </c>
      <c r="AB539" s="101">
        <v>0</v>
      </c>
      <c r="AC539" s="101">
        <v>0</v>
      </c>
      <c r="AD539" s="102">
        <f t="shared" si="127"/>
        <v>0</v>
      </c>
      <c r="AE539" s="101">
        <v>0</v>
      </c>
      <c r="AF539" s="101">
        <v>0</v>
      </c>
      <c r="AG539" s="101">
        <v>0</v>
      </c>
      <c r="AH539" s="101">
        <v>0</v>
      </c>
      <c r="AI539" s="101">
        <v>0</v>
      </c>
      <c r="AJ539" s="101">
        <v>0</v>
      </c>
      <c r="AK539" s="101">
        <v>0</v>
      </c>
      <c r="AL539" s="101">
        <v>0</v>
      </c>
      <c r="AM539" s="101">
        <v>0</v>
      </c>
      <c r="AN539" s="101">
        <v>0</v>
      </c>
      <c r="AO539" s="101">
        <v>0</v>
      </c>
      <c r="AP539" s="101">
        <v>0</v>
      </c>
      <c r="AQ539" s="101">
        <v>0</v>
      </c>
      <c r="AR539" s="102">
        <f t="shared" si="128"/>
        <v>0</v>
      </c>
      <c r="AS539" s="101">
        <v>0</v>
      </c>
      <c r="AT539" s="101">
        <v>0</v>
      </c>
      <c r="AU539" s="101">
        <v>0</v>
      </c>
      <c r="AV539" s="101">
        <v>0</v>
      </c>
      <c r="AW539" s="101">
        <v>0</v>
      </c>
      <c r="AX539" s="101">
        <v>0</v>
      </c>
      <c r="AY539" s="101">
        <v>0</v>
      </c>
      <c r="AZ539" s="101">
        <v>0</v>
      </c>
      <c r="BA539" s="101">
        <v>0</v>
      </c>
      <c r="BB539" s="101">
        <v>0</v>
      </c>
      <c r="BC539" s="101">
        <v>0</v>
      </c>
      <c r="BD539" s="101">
        <v>0</v>
      </c>
      <c r="BE539" s="101">
        <v>0</v>
      </c>
      <c r="BF539" s="102">
        <f t="shared" si="129"/>
        <v>0</v>
      </c>
      <c r="BG539" s="101">
        <v>0</v>
      </c>
      <c r="BH539" s="101">
        <v>0</v>
      </c>
      <c r="BI539" s="101">
        <v>0</v>
      </c>
      <c r="BJ539" s="101">
        <v>0</v>
      </c>
      <c r="BK539" s="101">
        <v>0</v>
      </c>
      <c r="BL539" s="101">
        <v>0</v>
      </c>
      <c r="BM539" s="101">
        <v>0</v>
      </c>
      <c r="BN539" s="101">
        <v>0</v>
      </c>
      <c r="BO539" s="101">
        <v>0</v>
      </c>
      <c r="BP539" s="101">
        <v>0</v>
      </c>
      <c r="BQ539" s="101">
        <v>0</v>
      </c>
      <c r="BR539" s="101">
        <v>0</v>
      </c>
      <c r="BS539" s="101">
        <v>0</v>
      </c>
      <c r="BT539" s="102">
        <f t="shared" si="130"/>
        <v>0</v>
      </c>
      <c r="BU539" s="101">
        <v>0</v>
      </c>
      <c r="BV539" s="101">
        <v>0</v>
      </c>
      <c r="BW539" s="101">
        <v>0</v>
      </c>
      <c r="BX539" s="101">
        <v>0</v>
      </c>
      <c r="BY539" s="101">
        <v>0</v>
      </c>
      <c r="BZ539" s="101">
        <v>0</v>
      </c>
      <c r="CA539" s="101">
        <v>0</v>
      </c>
      <c r="CB539" s="101">
        <v>0</v>
      </c>
      <c r="CC539" s="101">
        <v>0</v>
      </c>
      <c r="CD539" s="101">
        <v>0</v>
      </c>
      <c r="CE539" s="101">
        <v>0</v>
      </c>
      <c r="CF539" s="101">
        <v>0</v>
      </c>
      <c r="CG539" s="101">
        <v>0</v>
      </c>
      <c r="CH539" s="102">
        <f t="shared" si="131"/>
        <v>0</v>
      </c>
    </row>
    <row r="540" spans="1:86" ht="12" hidden="1" customHeight="1" x14ac:dyDescent="0.3">
      <c r="A540" s="96"/>
      <c r="B540" s="2" t="s">
        <v>33</v>
      </c>
      <c r="C540" s="101">
        <f t="shared" ref="C540:O540" si="132">SUM(C538:C539)</f>
        <v>0</v>
      </c>
      <c r="D540" s="101">
        <f t="shared" si="132"/>
        <v>0</v>
      </c>
      <c r="E540" s="101">
        <f t="shared" si="132"/>
        <v>0</v>
      </c>
      <c r="F540" s="101">
        <f t="shared" si="132"/>
        <v>0</v>
      </c>
      <c r="G540" s="101">
        <f t="shared" si="132"/>
        <v>0</v>
      </c>
      <c r="H540" s="101">
        <f t="shared" si="132"/>
        <v>0</v>
      </c>
      <c r="I540" s="101">
        <f t="shared" si="132"/>
        <v>0</v>
      </c>
      <c r="J540" s="101">
        <f t="shared" si="132"/>
        <v>0</v>
      </c>
      <c r="K540" s="101">
        <f t="shared" si="132"/>
        <v>0</v>
      </c>
      <c r="L540" s="101">
        <f t="shared" si="132"/>
        <v>0</v>
      </c>
      <c r="M540" s="101">
        <f t="shared" si="132"/>
        <v>0</v>
      </c>
      <c r="N540" s="101">
        <f t="shared" si="132"/>
        <v>0</v>
      </c>
      <c r="O540" s="101">
        <f t="shared" si="132"/>
        <v>0</v>
      </c>
      <c r="P540" s="102">
        <f t="shared" si="126"/>
        <v>0</v>
      </c>
      <c r="Q540" s="101">
        <f t="shared" ref="Q540:AC540" si="133">SUM(Q538:Q539)</f>
        <v>0</v>
      </c>
      <c r="R540" s="101">
        <f t="shared" si="133"/>
        <v>0</v>
      </c>
      <c r="S540" s="101">
        <f t="shared" si="133"/>
        <v>0</v>
      </c>
      <c r="T540" s="101">
        <f t="shared" si="133"/>
        <v>0</v>
      </c>
      <c r="U540" s="101">
        <f t="shared" si="133"/>
        <v>0</v>
      </c>
      <c r="V540" s="101">
        <f t="shared" si="133"/>
        <v>0</v>
      </c>
      <c r="W540" s="101">
        <f t="shared" si="133"/>
        <v>0</v>
      </c>
      <c r="X540" s="101">
        <f t="shared" si="133"/>
        <v>0</v>
      </c>
      <c r="Y540" s="101">
        <f t="shared" si="133"/>
        <v>0</v>
      </c>
      <c r="Z540" s="101">
        <f t="shared" si="133"/>
        <v>0</v>
      </c>
      <c r="AA540" s="101">
        <f t="shared" si="133"/>
        <v>0</v>
      </c>
      <c r="AB540" s="101">
        <f t="shared" si="133"/>
        <v>0</v>
      </c>
      <c r="AC540" s="101">
        <f t="shared" si="133"/>
        <v>0</v>
      </c>
      <c r="AD540" s="102">
        <f t="shared" si="127"/>
        <v>0</v>
      </c>
      <c r="AE540" s="101">
        <f t="shared" ref="AE540:AQ540" si="134">SUM(AE538:AE539)</f>
        <v>0</v>
      </c>
      <c r="AF540" s="101">
        <f t="shared" si="134"/>
        <v>0</v>
      </c>
      <c r="AG540" s="101">
        <f t="shared" si="134"/>
        <v>0</v>
      </c>
      <c r="AH540" s="101">
        <f t="shared" si="134"/>
        <v>0</v>
      </c>
      <c r="AI540" s="101">
        <f t="shared" si="134"/>
        <v>0</v>
      </c>
      <c r="AJ540" s="101">
        <f t="shared" si="134"/>
        <v>0</v>
      </c>
      <c r="AK540" s="101">
        <f t="shared" si="134"/>
        <v>0</v>
      </c>
      <c r="AL540" s="101">
        <f t="shared" si="134"/>
        <v>0</v>
      </c>
      <c r="AM540" s="101">
        <f t="shared" si="134"/>
        <v>0</v>
      </c>
      <c r="AN540" s="101">
        <f t="shared" si="134"/>
        <v>0</v>
      </c>
      <c r="AO540" s="101">
        <f t="shared" si="134"/>
        <v>0</v>
      </c>
      <c r="AP540" s="101">
        <f t="shared" si="134"/>
        <v>0</v>
      </c>
      <c r="AQ540" s="101">
        <f t="shared" si="134"/>
        <v>0</v>
      </c>
      <c r="AR540" s="102">
        <f t="shared" si="128"/>
        <v>0</v>
      </c>
      <c r="AS540" s="101">
        <f t="shared" ref="AS540:BE540" si="135">SUM(AS538:AS539)</f>
        <v>0</v>
      </c>
      <c r="AT540" s="101">
        <f t="shared" si="135"/>
        <v>0</v>
      </c>
      <c r="AU540" s="101">
        <f t="shared" si="135"/>
        <v>0</v>
      </c>
      <c r="AV540" s="101">
        <f t="shared" si="135"/>
        <v>0</v>
      </c>
      <c r="AW540" s="101">
        <f t="shared" si="135"/>
        <v>0</v>
      </c>
      <c r="AX540" s="101">
        <f t="shared" si="135"/>
        <v>0</v>
      </c>
      <c r="AY540" s="101">
        <f t="shared" si="135"/>
        <v>0</v>
      </c>
      <c r="AZ540" s="101">
        <f t="shared" si="135"/>
        <v>0</v>
      </c>
      <c r="BA540" s="101">
        <f t="shared" si="135"/>
        <v>0</v>
      </c>
      <c r="BB540" s="101">
        <f t="shared" si="135"/>
        <v>0</v>
      </c>
      <c r="BC540" s="101">
        <f t="shared" si="135"/>
        <v>0</v>
      </c>
      <c r="BD540" s="101">
        <f t="shared" si="135"/>
        <v>0</v>
      </c>
      <c r="BE540" s="101">
        <f t="shared" si="135"/>
        <v>0</v>
      </c>
      <c r="BF540" s="102">
        <f t="shared" si="129"/>
        <v>0</v>
      </c>
      <c r="BG540" s="101">
        <f t="shared" ref="BG540:BS540" si="136">SUM(BG538:BG539)</f>
        <v>0</v>
      </c>
      <c r="BH540" s="101">
        <f t="shared" si="136"/>
        <v>0</v>
      </c>
      <c r="BI540" s="101">
        <f t="shared" si="136"/>
        <v>0</v>
      </c>
      <c r="BJ540" s="101">
        <f t="shared" si="136"/>
        <v>0</v>
      </c>
      <c r="BK540" s="101">
        <f t="shared" si="136"/>
        <v>0</v>
      </c>
      <c r="BL540" s="101">
        <f t="shared" si="136"/>
        <v>0</v>
      </c>
      <c r="BM540" s="101">
        <f t="shared" si="136"/>
        <v>0</v>
      </c>
      <c r="BN540" s="101">
        <f t="shared" si="136"/>
        <v>0</v>
      </c>
      <c r="BO540" s="101">
        <f t="shared" si="136"/>
        <v>0</v>
      </c>
      <c r="BP540" s="101">
        <f t="shared" si="136"/>
        <v>0</v>
      </c>
      <c r="BQ540" s="101">
        <f t="shared" si="136"/>
        <v>0</v>
      </c>
      <c r="BR540" s="101">
        <f t="shared" si="136"/>
        <v>0</v>
      </c>
      <c r="BS540" s="101">
        <f t="shared" si="136"/>
        <v>0</v>
      </c>
      <c r="BT540" s="102">
        <f t="shared" si="130"/>
        <v>0</v>
      </c>
      <c r="BU540" s="101">
        <f t="shared" ref="BU540:CG540" si="137">SUM(BU538:BU539)</f>
        <v>0</v>
      </c>
      <c r="BV540" s="101">
        <f t="shared" si="137"/>
        <v>0</v>
      </c>
      <c r="BW540" s="101">
        <f t="shared" si="137"/>
        <v>0</v>
      </c>
      <c r="BX540" s="101">
        <f t="shared" si="137"/>
        <v>0</v>
      </c>
      <c r="BY540" s="101">
        <f t="shared" si="137"/>
        <v>0</v>
      </c>
      <c r="BZ540" s="101">
        <f t="shared" si="137"/>
        <v>0</v>
      </c>
      <c r="CA540" s="101">
        <f t="shared" si="137"/>
        <v>0</v>
      </c>
      <c r="CB540" s="101">
        <f t="shared" si="137"/>
        <v>0</v>
      </c>
      <c r="CC540" s="101">
        <f t="shared" si="137"/>
        <v>0</v>
      </c>
      <c r="CD540" s="101">
        <f t="shared" si="137"/>
        <v>0</v>
      </c>
      <c r="CE540" s="101">
        <f t="shared" si="137"/>
        <v>0</v>
      </c>
      <c r="CF540" s="101">
        <f t="shared" si="137"/>
        <v>0</v>
      </c>
      <c r="CG540" s="101">
        <f t="shared" si="137"/>
        <v>0</v>
      </c>
      <c r="CH540" s="102">
        <f t="shared" si="131"/>
        <v>0</v>
      </c>
    </row>
    <row r="541" spans="1:86" ht="12" customHeight="1" x14ac:dyDescent="0.3">
      <c r="A541" s="96"/>
      <c r="B541" s="6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2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2"/>
      <c r="AE541" s="101"/>
      <c r="AF541" s="101"/>
      <c r="AG541" s="101"/>
      <c r="AH541" s="101"/>
      <c r="AI541" s="101"/>
      <c r="AJ541" s="101"/>
      <c r="AK541" s="101"/>
      <c r="AL541" s="101"/>
      <c r="AM541" s="101"/>
      <c r="AN541" s="101"/>
      <c r="AO541" s="101"/>
      <c r="AP541" s="101"/>
      <c r="AQ541" s="101"/>
      <c r="AR541" s="102"/>
      <c r="AS541" s="101"/>
      <c r="AT541" s="101"/>
      <c r="AU541" s="101"/>
      <c r="AV541" s="101"/>
      <c r="AW541" s="101"/>
      <c r="AX541" s="101"/>
      <c r="AY541" s="101"/>
      <c r="AZ541" s="101"/>
      <c r="BA541" s="101"/>
      <c r="BB541" s="101"/>
      <c r="BC541" s="101"/>
      <c r="BD541" s="101"/>
      <c r="BE541" s="101"/>
      <c r="BF541" s="102"/>
      <c r="BG541" s="101"/>
      <c r="BH541" s="101"/>
      <c r="BI541" s="101"/>
      <c r="BJ541" s="101"/>
      <c r="BK541" s="101"/>
      <c r="BL541" s="101"/>
      <c r="BM541" s="101"/>
      <c r="BN541" s="101"/>
      <c r="BO541" s="101"/>
      <c r="BP541" s="101"/>
      <c r="BQ541" s="101"/>
      <c r="BR541" s="101"/>
      <c r="BS541" s="101"/>
      <c r="BT541" s="102"/>
      <c r="BU541" s="101"/>
      <c r="BV541" s="101"/>
      <c r="BW541" s="101"/>
      <c r="BX541" s="101"/>
      <c r="BY541" s="101"/>
      <c r="BZ541" s="101"/>
      <c r="CA541" s="101"/>
      <c r="CB541" s="101"/>
      <c r="CC541" s="101"/>
      <c r="CD541" s="101"/>
      <c r="CE541" s="101"/>
      <c r="CF541" s="101"/>
      <c r="CG541" s="101"/>
      <c r="CH541" s="102"/>
    </row>
    <row r="542" spans="1:86" ht="12" customHeight="1" x14ac:dyDescent="0.3">
      <c r="A542" s="72" t="s">
        <v>74</v>
      </c>
      <c r="B542" s="39" t="s">
        <v>621</v>
      </c>
      <c r="C542" s="97">
        <f t="shared" ref="C542:O542" si="138">SUM(C251,C270,C379,C456,C489,C510,C535,C540)</f>
        <v>295759.26999999839</v>
      </c>
      <c r="D542" s="97">
        <f t="shared" si="138"/>
        <v>375078.14000000089</v>
      </c>
      <c r="E542" s="97">
        <f t="shared" si="138"/>
        <v>333453.04000000004</v>
      </c>
      <c r="F542" s="97">
        <f t="shared" si="138"/>
        <v>369188.15999999974</v>
      </c>
      <c r="G542" s="97">
        <f t="shared" si="138"/>
        <v>351674.46999999863</v>
      </c>
      <c r="H542" s="97">
        <f t="shared" si="138"/>
        <v>557279.98</v>
      </c>
      <c r="I542" s="97">
        <f t="shared" si="138"/>
        <v>322775.52999999985</v>
      </c>
      <c r="J542" s="97">
        <f t="shared" si="138"/>
        <v>324408.56999999966</v>
      </c>
      <c r="K542" s="97">
        <f t="shared" si="138"/>
        <v>329099.15999999974</v>
      </c>
      <c r="L542" s="97">
        <f t="shared" si="138"/>
        <v>284388.0299999998</v>
      </c>
      <c r="M542" s="97">
        <f t="shared" si="138"/>
        <v>401932.5799999999</v>
      </c>
      <c r="N542" s="97">
        <f t="shared" si="138"/>
        <v>471507.48145930551</v>
      </c>
      <c r="O542" s="97">
        <f t="shared" si="138"/>
        <v>4416544.4114593035</v>
      </c>
      <c r="P542" s="98">
        <f>O542-SUM(C542:N542)</f>
        <v>0</v>
      </c>
      <c r="Q542" s="97">
        <f t="shared" ref="Q542:AC542" si="139">SUM(Q251,Q270,Q379,Q456,Q489,Q510,Q535,Q540)</f>
        <v>380107.79381374206</v>
      </c>
      <c r="R542" s="97">
        <f t="shared" si="139"/>
        <v>396065.69376960729</v>
      </c>
      <c r="S542" s="97">
        <f t="shared" si="139"/>
        <v>493106.363059033</v>
      </c>
      <c r="T542" s="97">
        <f t="shared" si="139"/>
        <v>463262.50522248494</v>
      </c>
      <c r="U542" s="97">
        <f t="shared" si="139"/>
        <v>439343.47330177383</v>
      </c>
      <c r="V542" s="97">
        <f t="shared" si="139"/>
        <v>484668.03531068959</v>
      </c>
      <c r="W542" s="97">
        <f t="shared" si="139"/>
        <v>490071.06899161712</v>
      </c>
      <c r="X542" s="97">
        <f t="shared" si="139"/>
        <v>486655.28375847486</v>
      </c>
      <c r="Y542" s="97">
        <f t="shared" si="139"/>
        <v>477707.58050548664</v>
      </c>
      <c r="Z542" s="97">
        <f t="shared" si="139"/>
        <v>475809.29869758687</v>
      </c>
      <c r="AA542" s="97">
        <f t="shared" si="139"/>
        <v>469038.09779746446</v>
      </c>
      <c r="AB542" s="97">
        <f t="shared" si="139"/>
        <v>557336.75698226644</v>
      </c>
      <c r="AC542" s="97">
        <f t="shared" si="139"/>
        <v>5613171.951210225</v>
      </c>
      <c r="AD542" s="98">
        <f>AC542-SUM(Q542:AB542)</f>
        <v>0</v>
      </c>
      <c r="AE542" s="97">
        <f t="shared" ref="AE542:AQ542" si="140">SUM(AE251,AE270,AE379,AE456,AE489,AE510,AE535,AE540)</f>
        <v>370598.34701152897</v>
      </c>
      <c r="AF542" s="97">
        <f t="shared" si="140"/>
        <v>383109.30967917742</v>
      </c>
      <c r="AG542" s="97">
        <f t="shared" si="140"/>
        <v>480148.31936322362</v>
      </c>
      <c r="AH542" s="97">
        <f t="shared" si="140"/>
        <v>450302.79548633599</v>
      </c>
      <c r="AI542" s="97">
        <f t="shared" si="140"/>
        <v>438444.07444099349</v>
      </c>
      <c r="AJ542" s="97">
        <f t="shared" si="140"/>
        <v>483499.9946972871</v>
      </c>
      <c r="AK542" s="97">
        <f t="shared" si="140"/>
        <v>488656.32225400256</v>
      </c>
      <c r="AL542" s="97">
        <f t="shared" si="140"/>
        <v>485238.84496938763</v>
      </c>
      <c r="AM542" s="97">
        <f t="shared" si="140"/>
        <v>476289.44309371233</v>
      </c>
      <c r="AN542" s="97">
        <f t="shared" si="140"/>
        <v>474389.45606429334</v>
      </c>
      <c r="AO542" s="97">
        <f t="shared" si="140"/>
        <v>467616.54331607884</v>
      </c>
      <c r="AP542" s="97">
        <f t="shared" si="140"/>
        <v>558371.00421119668</v>
      </c>
      <c r="AQ542" s="97">
        <f t="shared" si="140"/>
        <v>5556664.4545872156</v>
      </c>
      <c r="AR542" s="98">
        <f>AQ542-SUM(AE542:AP542)</f>
        <v>0</v>
      </c>
      <c r="AS542" s="97">
        <f t="shared" ref="AS542:BE542" si="141">SUM(AS251,AS270,AS379,AS456,AS489,AS510,AS535,AS540)</f>
        <v>372978.01340829139</v>
      </c>
      <c r="AT542" s="97">
        <f t="shared" si="141"/>
        <v>392119.69588498259</v>
      </c>
      <c r="AU542" s="97">
        <f t="shared" si="141"/>
        <v>489156.96693474107</v>
      </c>
      <c r="AV542" s="97">
        <f t="shared" si="141"/>
        <v>459309.69765641348</v>
      </c>
      <c r="AW542" s="97">
        <f t="shared" si="141"/>
        <v>447966.7512885434</v>
      </c>
      <c r="AX542" s="97">
        <f t="shared" si="141"/>
        <v>492751.05922460236</v>
      </c>
      <c r="AY542" s="97">
        <f t="shared" si="141"/>
        <v>497657.94733125827</v>
      </c>
      <c r="AZ542" s="97">
        <f t="shared" si="141"/>
        <v>494238.69729036634</v>
      </c>
      <c r="BA542" s="97">
        <f t="shared" si="141"/>
        <v>485287.51574750512</v>
      </c>
      <c r="BB542" s="97">
        <f t="shared" si="141"/>
        <v>483385.74211085262</v>
      </c>
      <c r="BC542" s="97">
        <f t="shared" si="141"/>
        <v>476611.03578608693</v>
      </c>
      <c r="BD542" s="97">
        <f t="shared" si="141"/>
        <v>569847.82510382193</v>
      </c>
      <c r="BE542" s="97">
        <f t="shared" si="141"/>
        <v>5661310.9477674654</v>
      </c>
      <c r="BF542" s="98">
        <f>BE542-SUM(AS542:BD542)</f>
        <v>0</v>
      </c>
      <c r="BG542" s="97">
        <f t="shared" ref="BG542:BS542" si="142">SUM(BG251,BG270,BG379,BG456,BG489,BG510,BG535,BG540)</f>
        <v>380662.0261830471</v>
      </c>
      <c r="BH542" s="97">
        <f t="shared" si="142"/>
        <v>401515.96828807314</v>
      </c>
      <c r="BI542" s="97">
        <f t="shared" si="142"/>
        <v>498551.41758867836</v>
      </c>
      <c r="BJ542" s="97">
        <f t="shared" si="142"/>
        <v>468702.31944354955</v>
      </c>
      <c r="BK542" s="97">
        <f t="shared" si="142"/>
        <v>457890.58974196028</v>
      </c>
      <c r="BL542" s="97">
        <f t="shared" si="142"/>
        <v>502395.10558774351</v>
      </c>
      <c r="BM542" s="97">
        <f t="shared" si="142"/>
        <v>507045.03951076139</v>
      </c>
      <c r="BN542" s="97">
        <f t="shared" si="142"/>
        <v>503623.93183045654</v>
      </c>
      <c r="BO542" s="97">
        <f t="shared" si="142"/>
        <v>494670.88537884445</v>
      </c>
      <c r="BP542" s="97">
        <f t="shared" si="142"/>
        <v>492767.23953335494</v>
      </c>
      <c r="BQ542" s="97">
        <f t="shared" si="142"/>
        <v>485990.65366877959</v>
      </c>
      <c r="BR542" s="97">
        <f t="shared" si="142"/>
        <v>581784.2089525304</v>
      </c>
      <c r="BS542" s="97">
        <f t="shared" si="142"/>
        <v>5775599.3857077761</v>
      </c>
      <c r="BT542" s="98">
        <f>BS542-SUM(BG542:BR542)</f>
        <v>0</v>
      </c>
      <c r="BU542" s="97">
        <f t="shared" ref="BU542:CG542" si="143">SUM(BU251,BU270,BU379,BU456,BU489,BU510,BU535,BU540)</f>
        <v>388576.28720416612</v>
      </c>
      <c r="BV542" s="97">
        <f t="shared" si="143"/>
        <v>411228.10559401568</v>
      </c>
      <c r="BW542" s="97">
        <f t="shared" si="143"/>
        <v>508261.6457192697</v>
      </c>
      <c r="BX542" s="97">
        <f t="shared" si="143"/>
        <v>478410.63091128913</v>
      </c>
      <c r="BY542" s="97">
        <f t="shared" si="143"/>
        <v>468146.02128883835</v>
      </c>
      <c r="BZ542" s="97">
        <f t="shared" si="143"/>
        <v>512362.31803665805</v>
      </c>
      <c r="CA542" s="97">
        <f t="shared" si="143"/>
        <v>516747.55574693234</v>
      </c>
      <c r="CB542" s="97">
        <f t="shared" si="143"/>
        <v>513324.50113504718</v>
      </c>
      <c r="CC542" s="97">
        <f t="shared" si="143"/>
        <v>504369.50010427204</v>
      </c>
      <c r="CD542" s="97">
        <f t="shared" si="143"/>
        <v>502463.89199958654</v>
      </c>
      <c r="CE542" s="97">
        <f t="shared" si="143"/>
        <v>495685.33616318577</v>
      </c>
      <c r="CF542" s="97">
        <f t="shared" si="143"/>
        <v>594112.32618359639</v>
      </c>
      <c r="CG542" s="97">
        <f t="shared" si="143"/>
        <v>5893688.1200868515</v>
      </c>
      <c r="CH542" s="98">
        <f>CG542-SUM(BU542:CF542)</f>
        <v>0</v>
      </c>
    </row>
    <row r="543" spans="1:86" ht="12" customHeight="1" x14ac:dyDescent="0.3">
      <c r="A543" s="72" t="s">
        <v>74</v>
      </c>
      <c r="B543" s="2" t="s">
        <v>74</v>
      </c>
      <c r="C543" s="101" t="s">
        <v>74</v>
      </c>
      <c r="D543" s="101" t="s">
        <v>74</v>
      </c>
      <c r="E543" s="101" t="s">
        <v>74</v>
      </c>
      <c r="F543" s="101" t="s">
        <v>74</v>
      </c>
      <c r="G543" s="101" t="s">
        <v>74</v>
      </c>
      <c r="H543" s="101" t="s">
        <v>74</v>
      </c>
      <c r="I543" s="101" t="s">
        <v>74</v>
      </c>
      <c r="J543" s="101" t="s">
        <v>74</v>
      </c>
      <c r="K543" s="101" t="s">
        <v>74</v>
      </c>
      <c r="L543" s="101" t="s">
        <v>74</v>
      </c>
      <c r="M543" s="101" t="s">
        <v>74</v>
      </c>
      <c r="N543" s="101" t="s">
        <v>74</v>
      </c>
      <c r="O543" s="101" t="s">
        <v>74</v>
      </c>
      <c r="P543" s="102" t="s">
        <v>74</v>
      </c>
      <c r="Q543" s="101" t="s">
        <v>74</v>
      </c>
      <c r="R543" s="101" t="s">
        <v>74</v>
      </c>
      <c r="S543" s="101" t="s">
        <v>74</v>
      </c>
      <c r="T543" s="101" t="s">
        <v>74</v>
      </c>
      <c r="U543" s="101" t="s">
        <v>74</v>
      </c>
      <c r="V543" s="101" t="s">
        <v>74</v>
      </c>
      <c r="W543" s="101" t="s">
        <v>74</v>
      </c>
      <c r="X543" s="101" t="s">
        <v>74</v>
      </c>
      <c r="Y543" s="101" t="s">
        <v>74</v>
      </c>
      <c r="Z543" s="101" t="s">
        <v>74</v>
      </c>
      <c r="AA543" s="101" t="s">
        <v>74</v>
      </c>
      <c r="AB543" s="101" t="s">
        <v>74</v>
      </c>
      <c r="AC543" s="101" t="s">
        <v>74</v>
      </c>
      <c r="AD543" s="102" t="s">
        <v>74</v>
      </c>
      <c r="AE543" s="101" t="s">
        <v>74</v>
      </c>
      <c r="AF543" s="101" t="s">
        <v>74</v>
      </c>
      <c r="AG543" s="101" t="s">
        <v>74</v>
      </c>
      <c r="AH543" s="101" t="s">
        <v>74</v>
      </c>
      <c r="AI543" s="101" t="s">
        <v>74</v>
      </c>
      <c r="AJ543" s="101" t="s">
        <v>74</v>
      </c>
      <c r="AK543" s="101" t="s">
        <v>74</v>
      </c>
      <c r="AL543" s="101" t="s">
        <v>74</v>
      </c>
      <c r="AM543" s="101" t="s">
        <v>74</v>
      </c>
      <c r="AN543" s="101" t="s">
        <v>74</v>
      </c>
      <c r="AO543" s="101" t="s">
        <v>74</v>
      </c>
      <c r="AP543" s="101" t="s">
        <v>74</v>
      </c>
      <c r="AQ543" s="101" t="s">
        <v>74</v>
      </c>
      <c r="AR543" s="102" t="s">
        <v>74</v>
      </c>
      <c r="AS543" s="101" t="s">
        <v>74</v>
      </c>
      <c r="AT543" s="101" t="s">
        <v>74</v>
      </c>
      <c r="AU543" s="101" t="s">
        <v>74</v>
      </c>
      <c r="AV543" s="101" t="s">
        <v>74</v>
      </c>
      <c r="AW543" s="101" t="s">
        <v>74</v>
      </c>
      <c r="AX543" s="101" t="s">
        <v>74</v>
      </c>
      <c r="AY543" s="101" t="s">
        <v>74</v>
      </c>
      <c r="AZ543" s="101" t="s">
        <v>74</v>
      </c>
      <c r="BA543" s="101" t="s">
        <v>74</v>
      </c>
      <c r="BB543" s="101" t="s">
        <v>74</v>
      </c>
      <c r="BC543" s="101" t="s">
        <v>74</v>
      </c>
      <c r="BD543" s="101" t="s">
        <v>74</v>
      </c>
      <c r="BE543" s="101" t="s">
        <v>74</v>
      </c>
      <c r="BF543" s="102" t="s">
        <v>74</v>
      </c>
      <c r="BG543" s="101" t="s">
        <v>74</v>
      </c>
      <c r="BH543" s="101" t="s">
        <v>74</v>
      </c>
      <c r="BI543" s="101" t="s">
        <v>74</v>
      </c>
      <c r="BJ543" s="101" t="s">
        <v>74</v>
      </c>
      <c r="BK543" s="101" t="s">
        <v>74</v>
      </c>
      <c r="BL543" s="101" t="s">
        <v>74</v>
      </c>
      <c r="BM543" s="101" t="s">
        <v>74</v>
      </c>
      <c r="BN543" s="101" t="s">
        <v>74</v>
      </c>
      <c r="BO543" s="101" t="s">
        <v>74</v>
      </c>
      <c r="BP543" s="101" t="s">
        <v>74</v>
      </c>
      <c r="BQ543" s="101" t="s">
        <v>74</v>
      </c>
      <c r="BR543" s="101" t="s">
        <v>74</v>
      </c>
      <c r="BS543" s="101" t="s">
        <v>74</v>
      </c>
      <c r="BT543" s="102" t="s">
        <v>74</v>
      </c>
      <c r="BU543" s="101" t="s">
        <v>74</v>
      </c>
      <c r="BV543" s="101" t="s">
        <v>74</v>
      </c>
      <c r="BW543" s="101" t="s">
        <v>74</v>
      </c>
      <c r="BX543" s="101" t="s">
        <v>74</v>
      </c>
      <c r="BY543" s="101" t="s">
        <v>74</v>
      </c>
      <c r="BZ543" s="101" t="s">
        <v>74</v>
      </c>
      <c r="CA543" s="101" t="s">
        <v>74</v>
      </c>
      <c r="CB543" s="101" t="s">
        <v>74</v>
      </c>
      <c r="CC543" s="101" t="s">
        <v>74</v>
      </c>
      <c r="CD543" s="101" t="s">
        <v>74</v>
      </c>
      <c r="CE543" s="101" t="s">
        <v>74</v>
      </c>
      <c r="CF543" s="101" t="s">
        <v>74</v>
      </c>
      <c r="CG543" s="101" t="s">
        <v>74</v>
      </c>
      <c r="CH543" s="102" t="s">
        <v>74</v>
      </c>
    </row>
    <row r="544" spans="1:86" ht="12" customHeight="1" x14ac:dyDescent="0.3">
      <c r="A544" s="105" t="s">
        <v>645</v>
      </c>
      <c r="B544" s="106"/>
      <c r="C544" s="107">
        <f t="shared" ref="C544:O544" si="144">C190-C542</f>
        <v>-98124.639999998384</v>
      </c>
      <c r="D544" s="107">
        <f t="shared" si="144"/>
        <v>46156.419999999111</v>
      </c>
      <c r="E544" s="107">
        <f t="shared" si="144"/>
        <v>88255.309999999939</v>
      </c>
      <c r="F544" s="107">
        <f t="shared" si="144"/>
        <v>265056.22000000026</v>
      </c>
      <c r="G544" s="107">
        <f t="shared" si="144"/>
        <v>132528.39000000135</v>
      </c>
      <c r="H544" s="107">
        <f t="shared" si="144"/>
        <v>-202365.22000000009</v>
      </c>
      <c r="I544" s="107">
        <f t="shared" si="144"/>
        <v>208988.58999999956</v>
      </c>
      <c r="J544" s="107">
        <f t="shared" si="144"/>
        <v>292194.29000000033</v>
      </c>
      <c r="K544" s="107">
        <f t="shared" si="144"/>
        <v>156976.28000000026</v>
      </c>
      <c r="L544" s="107">
        <f t="shared" si="144"/>
        <v>675932.52000000025</v>
      </c>
      <c r="M544" s="107">
        <f t="shared" si="144"/>
        <v>-388201.47999999992</v>
      </c>
      <c r="N544" s="107">
        <f t="shared" si="144"/>
        <v>329082.17771477834</v>
      </c>
      <c r="O544" s="107">
        <f t="shared" si="144"/>
        <v>1506478.8577147806</v>
      </c>
      <c r="P544" s="108">
        <f>O544-SUM(C544:N544)</f>
        <v>0</v>
      </c>
      <c r="Q544" s="107">
        <f t="shared" ref="Q544:AC544" si="145">Q190-Q542</f>
        <v>-372187.88116333558</v>
      </c>
      <c r="R544" s="107">
        <f t="shared" si="145"/>
        <v>88232.148726953019</v>
      </c>
      <c r="S544" s="107">
        <f t="shared" si="145"/>
        <v>253592.20726609876</v>
      </c>
      <c r="T544" s="107">
        <f t="shared" si="145"/>
        <v>51514.66973121831</v>
      </c>
      <c r="U544" s="107">
        <f t="shared" si="145"/>
        <v>75433.701651929412</v>
      </c>
      <c r="V544" s="107">
        <f t="shared" si="145"/>
        <v>296850.38964301371</v>
      </c>
      <c r="W544" s="107">
        <f t="shared" si="145"/>
        <v>24706.10596208612</v>
      </c>
      <c r="X544" s="107">
        <f t="shared" si="145"/>
        <v>28121.891195228382</v>
      </c>
      <c r="Y544" s="107">
        <f t="shared" si="145"/>
        <v>303810.84444821667</v>
      </c>
      <c r="Z544" s="107">
        <f t="shared" si="145"/>
        <v>38967.876256116375</v>
      </c>
      <c r="AA544" s="107">
        <f t="shared" si="145"/>
        <v>-395638.85268991505</v>
      </c>
      <c r="AB544" s="107">
        <f t="shared" si="145"/>
        <v>271475.3479714368</v>
      </c>
      <c r="AC544" s="107">
        <f t="shared" si="145"/>
        <v>664878.44899904914</v>
      </c>
      <c r="AD544" s="108">
        <f>AC544-SUM(Q544:AB544)</f>
        <v>2.3283064365386963E-9</v>
      </c>
      <c r="AE544" s="107">
        <f t="shared" ref="AE544:AQ544" si="146">AE190-AE542</f>
        <v>-362678.43436112249</v>
      </c>
      <c r="AF544" s="107">
        <f t="shared" si="146"/>
        <v>115188.10027584445</v>
      </c>
      <c r="AG544" s="107">
        <f t="shared" si="146"/>
        <v>142209.81842036964</v>
      </c>
      <c r="AH544" s="107">
        <f t="shared" si="146"/>
        <v>78473.946925828815</v>
      </c>
      <c r="AI544" s="107">
        <f t="shared" si="146"/>
        <v>90332.667971171322</v>
      </c>
      <c r="AJ544" s="107">
        <f t="shared" si="146"/>
        <v>173677.99771487771</v>
      </c>
      <c r="AK544" s="107">
        <f t="shared" si="146"/>
        <v>40120.420158162247</v>
      </c>
      <c r="AL544" s="107">
        <f t="shared" si="146"/>
        <v>43537.897442777175</v>
      </c>
      <c r="AM544" s="107">
        <f t="shared" si="146"/>
        <v>180888.54931845248</v>
      </c>
      <c r="AN544" s="107">
        <f t="shared" si="146"/>
        <v>54387.286347871472</v>
      </c>
      <c r="AO544" s="107">
        <f t="shared" si="146"/>
        <v>-394217.29820852942</v>
      </c>
      <c r="AP544" s="107">
        <f t="shared" si="146"/>
        <v>146100.66820096807</v>
      </c>
      <c r="AQ544" s="107">
        <f t="shared" si="146"/>
        <v>308021.62020667363</v>
      </c>
      <c r="AR544" s="108">
        <f>AQ544-SUM(AE544:AP544)</f>
        <v>2.1536834537982941E-9</v>
      </c>
      <c r="AS544" s="107">
        <f t="shared" ref="AS544:BE544" si="147">AS190-AS542</f>
        <v>-365058.10075788491</v>
      </c>
      <c r="AT544" s="107">
        <f t="shared" si="147"/>
        <v>120595.85084788542</v>
      </c>
      <c r="AU544" s="107">
        <f t="shared" si="147"/>
        <v>147619.30762669834</v>
      </c>
      <c r="AV544" s="107">
        <f t="shared" si="147"/>
        <v>83885.181533597468</v>
      </c>
      <c r="AW544" s="107">
        <f t="shared" si="147"/>
        <v>95228.127901467553</v>
      </c>
      <c r="AX544" s="107">
        <f t="shared" si="147"/>
        <v>178845.06996540859</v>
      </c>
      <c r="AY544" s="107">
        <f t="shared" si="147"/>
        <v>45536.93185875268</v>
      </c>
      <c r="AZ544" s="107">
        <f t="shared" si="147"/>
        <v>48956.181899644609</v>
      </c>
      <c r="BA544" s="107">
        <f t="shared" si="147"/>
        <v>186308.61344250583</v>
      </c>
      <c r="BB544" s="107">
        <f t="shared" si="147"/>
        <v>59809.137079158332</v>
      </c>
      <c r="BC544" s="107">
        <f t="shared" si="147"/>
        <v>-403211.79067853751</v>
      </c>
      <c r="BD544" s="107">
        <f t="shared" si="147"/>
        <v>149041.98408618895</v>
      </c>
      <c r="BE544" s="107">
        <f t="shared" si="147"/>
        <v>347556.49480488524</v>
      </c>
      <c r="BF544" s="108">
        <f>BE544-SUM(AS544:BD544)</f>
        <v>0</v>
      </c>
      <c r="BG544" s="107">
        <f t="shared" ref="BG544:BS544" si="148">BG190-BG542</f>
        <v>-372742.11353264062</v>
      </c>
      <c r="BH544" s="107">
        <f t="shared" si="148"/>
        <v>126048.82744456356</v>
      </c>
      <c r="BI544" s="107">
        <f t="shared" si="148"/>
        <v>50187.85597252968</v>
      </c>
      <c r="BJ544" s="107">
        <f t="shared" si="148"/>
        <v>89341.808746230032</v>
      </c>
      <c r="BK544" s="107">
        <f t="shared" si="148"/>
        <v>100153.5384478193</v>
      </c>
      <c r="BL544" s="107">
        <f t="shared" si="148"/>
        <v>81164.022602036071</v>
      </c>
      <c r="BM544" s="107">
        <f t="shared" si="148"/>
        <v>50999.088679018198</v>
      </c>
      <c r="BN544" s="107">
        <f t="shared" si="148"/>
        <v>54420.196359323047</v>
      </c>
      <c r="BO544" s="107">
        <f t="shared" si="148"/>
        <v>88888.242810935131</v>
      </c>
      <c r="BP544" s="107">
        <f t="shared" si="148"/>
        <v>65276.88865642465</v>
      </c>
      <c r="BQ544" s="107">
        <f t="shared" si="148"/>
        <v>-412591.40856123017</v>
      </c>
      <c r="BR544" s="107">
        <f t="shared" si="148"/>
        <v>49068.599237249116</v>
      </c>
      <c r="BS544" s="107">
        <f t="shared" si="148"/>
        <v>-29784.453137739561</v>
      </c>
      <c r="BT544" s="108">
        <f>BS544-SUM(BG544:BR544)</f>
        <v>2.4447217583656311E-9</v>
      </c>
      <c r="BU544" s="107">
        <f t="shared" ref="BU544:CG544" si="149">BU190-BU542</f>
        <v>-380656.37455375964</v>
      </c>
      <c r="BV544" s="107">
        <f t="shared" si="149"/>
        <v>131629.97040815512</v>
      </c>
      <c r="BW544" s="107">
        <f t="shared" si="149"/>
        <v>55770.908111472556</v>
      </c>
      <c r="BX544" s="107">
        <f t="shared" si="149"/>
        <v>94926.777548024547</v>
      </c>
      <c r="BY544" s="107">
        <f t="shared" si="149"/>
        <v>105191.38717047533</v>
      </c>
      <c r="BZ544" s="107">
        <f t="shared" si="149"/>
        <v>86490.09042265563</v>
      </c>
      <c r="CA544" s="107">
        <f t="shared" si="149"/>
        <v>56589.85271238134</v>
      </c>
      <c r="CB544" s="107">
        <f t="shared" si="149"/>
        <v>60012.907324266504</v>
      </c>
      <c r="CC544" s="107">
        <f t="shared" si="149"/>
        <v>94482.90835504164</v>
      </c>
      <c r="CD544" s="107">
        <f t="shared" si="149"/>
        <v>70873.516459727136</v>
      </c>
      <c r="CE544" s="107">
        <f t="shared" si="149"/>
        <v>-422286.09105563635</v>
      </c>
      <c r="CF544" s="107">
        <f t="shared" si="149"/>
        <v>52033.762275717338</v>
      </c>
      <c r="CG544" s="107">
        <f t="shared" si="149"/>
        <v>5059.6151785273105</v>
      </c>
      <c r="CH544" s="108">
        <f>CG544-SUM(BU544:CF544)</f>
        <v>6.1700120568275452E-9</v>
      </c>
    </row>
    <row r="545" spans="1:86" ht="12" customHeight="1" x14ac:dyDescent="0.3">
      <c r="A545" s="72" t="s">
        <v>74</v>
      </c>
      <c r="B545" s="2" t="s">
        <v>74</v>
      </c>
      <c r="C545" s="101" t="s">
        <v>74</v>
      </c>
      <c r="D545" s="101" t="s">
        <v>74</v>
      </c>
      <c r="E545" s="101" t="s">
        <v>74</v>
      </c>
      <c r="F545" s="101" t="s">
        <v>74</v>
      </c>
      <c r="G545" s="101" t="s">
        <v>74</v>
      </c>
      <c r="H545" s="101" t="s">
        <v>74</v>
      </c>
      <c r="I545" s="101" t="s">
        <v>74</v>
      </c>
      <c r="J545" s="101" t="s">
        <v>74</v>
      </c>
      <c r="K545" s="101" t="s">
        <v>74</v>
      </c>
      <c r="L545" s="101" t="s">
        <v>74</v>
      </c>
      <c r="M545" s="101" t="s">
        <v>74</v>
      </c>
      <c r="N545" s="101" t="s">
        <v>74</v>
      </c>
      <c r="O545" s="101" t="s">
        <v>74</v>
      </c>
      <c r="P545" s="102" t="s">
        <v>74</v>
      </c>
      <c r="Q545" s="101" t="s">
        <v>74</v>
      </c>
      <c r="R545" s="101" t="s">
        <v>74</v>
      </c>
      <c r="S545" s="101" t="s">
        <v>74</v>
      </c>
      <c r="T545" s="101" t="s">
        <v>74</v>
      </c>
      <c r="U545" s="101" t="s">
        <v>74</v>
      </c>
      <c r="V545" s="101" t="s">
        <v>74</v>
      </c>
      <c r="W545" s="101" t="s">
        <v>74</v>
      </c>
      <c r="X545" s="101" t="s">
        <v>74</v>
      </c>
      <c r="Y545" s="101" t="s">
        <v>74</v>
      </c>
      <c r="Z545" s="101" t="s">
        <v>74</v>
      </c>
      <c r="AA545" s="101" t="s">
        <v>74</v>
      </c>
      <c r="AB545" s="101" t="s">
        <v>74</v>
      </c>
      <c r="AC545" s="101" t="s">
        <v>74</v>
      </c>
      <c r="AD545" s="102" t="s">
        <v>74</v>
      </c>
      <c r="AE545" s="101" t="s">
        <v>74</v>
      </c>
      <c r="AF545" s="101" t="s">
        <v>74</v>
      </c>
      <c r="AG545" s="101" t="s">
        <v>74</v>
      </c>
      <c r="AH545" s="101" t="s">
        <v>74</v>
      </c>
      <c r="AI545" s="101" t="s">
        <v>74</v>
      </c>
      <c r="AJ545" s="101" t="s">
        <v>74</v>
      </c>
      <c r="AK545" s="101" t="s">
        <v>74</v>
      </c>
      <c r="AL545" s="101" t="s">
        <v>74</v>
      </c>
      <c r="AM545" s="101" t="s">
        <v>74</v>
      </c>
      <c r="AN545" s="101" t="s">
        <v>74</v>
      </c>
      <c r="AO545" s="101" t="s">
        <v>74</v>
      </c>
      <c r="AP545" s="101" t="s">
        <v>74</v>
      </c>
      <c r="AQ545" s="101" t="s">
        <v>74</v>
      </c>
      <c r="AR545" s="102" t="s">
        <v>74</v>
      </c>
      <c r="AS545" s="101" t="s">
        <v>74</v>
      </c>
      <c r="AT545" s="101" t="s">
        <v>74</v>
      </c>
      <c r="AU545" s="101" t="s">
        <v>74</v>
      </c>
      <c r="AV545" s="101" t="s">
        <v>74</v>
      </c>
      <c r="AW545" s="101" t="s">
        <v>74</v>
      </c>
      <c r="AX545" s="101" t="s">
        <v>74</v>
      </c>
      <c r="AY545" s="101" t="s">
        <v>74</v>
      </c>
      <c r="AZ545" s="101" t="s">
        <v>74</v>
      </c>
      <c r="BA545" s="101" t="s">
        <v>74</v>
      </c>
      <c r="BB545" s="101" t="s">
        <v>74</v>
      </c>
      <c r="BC545" s="101" t="s">
        <v>74</v>
      </c>
      <c r="BD545" s="101" t="s">
        <v>74</v>
      </c>
      <c r="BE545" s="101" t="s">
        <v>74</v>
      </c>
      <c r="BF545" s="102" t="s">
        <v>74</v>
      </c>
      <c r="BG545" s="101" t="s">
        <v>74</v>
      </c>
      <c r="BH545" s="101" t="s">
        <v>74</v>
      </c>
      <c r="BI545" s="101" t="s">
        <v>74</v>
      </c>
      <c r="BJ545" s="101" t="s">
        <v>74</v>
      </c>
      <c r="BK545" s="101" t="s">
        <v>74</v>
      </c>
      <c r="BL545" s="101" t="s">
        <v>74</v>
      </c>
      <c r="BM545" s="101" t="s">
        <v>74</v>
      </c>
      <c r="BN545" s="101" t="s">
        <v>74</v>
      </c>
      <c r="BO545" s="101" t="s">
        <v>74</v>
      </c>
      <c r="BP545" s="101" t="s">
        <v>74</v>
      </c>
      <c r="BQ545" s="101" t="s">
        <v>74</v>
      </c>
      <c r="BR545" s="101" t="s">
        <v>74</v>
      </c>
      <c r="BS545" s="101" t="s">
        <v>74</v>
      </c>
      <c r="BT545" s="102" t="s">
        <v>74</v>
      </c>
      <c r="BU545" s="101" t="s">
        <v>74</v>
      </c>
      <c r="BV545" s="101" t="s">
        <v>74</v>
      </c>
      <c r="BW545" s="101" t="s">
        <v>74</v>
      </c>
      <c r="BX545" s="101" t="s">
        <v>74</v>
      </c>
      <c r="BY545" s="101" t="s">
        <v>74</v>
      </c>
      <c r="BZ545" s="101" t="s">
        <v>74</v>
      </c>
      <c r="CA545" s="101" t="s">
        <v>74</v>
      </c>
      <c r="CB545" s="101" t="s">
        <v>74</v>
      </c>
      <c r="CC545" s="101" t="s">
        <v>74</v>
      </c>
      <c r="CD545" s="101" t="s">
        <v>74</v>
      </c>
      <c r="CE545" s="101" t="s">
        <v>74</v>
      </c>
      <c r="CF545" s="101" t="s">
        <v>74</v>
      </c>
      <c r="CG545" s="101" t="s">
        <v>74</v>
      </c>
      <c r="CH545" s="102" t="s">
        <v>74</v>
      </c>
    </row>
    <row r="546" spans="1:86" ht="12" customHeight="1" x14ac:dyDescent="0.3">
      <c r="A546" s="72" t="s">
        <v>74</v>
      </c>
      <c r="B546" s="6" t="s">
        <v>646</v>
      </c>
      <c r="C546" s="101">
        <v>54654.07</v>
      </c>
      <c r="D546" s="101">
        <v>0</v>
      </c>
      <c r="E546" s="101">
        <v>166116.03</v>
      </c>
      <c r="F546" s="101">
        <v>-26682.87</v>
      </c>
      <c r="G546" s="101">
        <v>0</v>
      </c>
      <c r="H546" s="101">
        <v>191682.84</v>
      </c>
      <c r="I546" s="101">
        <v>0</v>
      </c>
      <c r="J546" s="101">
        <v>0</v>
      </c>
      <c r="K546" s="101">
        <v>0</v>
      </c>
      <c r="L546" s="101">
        <v>0</v>
      </c>
      <c r="M546" s="101">
        <v>0</v>
      </c>
      <c r="N546" s="101">
        <v>0</v>
      </c>
      <c r="O546" s="101"/>
      <c r="P546" s="102"/>
      <c r="Q546" s="101">
        <v>0</v>
      </c>
      <c r="R546" s="101">
        <v>0</v>
      </c>
      <c r="S546" s="101">
        <v>0</v>
      </c>
      <c r="T546" s="101">
        <v>0</v>
      </c>
      <c r="U546" s="101">
        <v>0</v>
      </c>
      <c r="V546" s="101">
        <v>165000</v>
      </c>
      <c r="W546" s="101">
        <v>0</v>
      </c>
      <c r="X546" s="101">
        <v>0</v>
      </c>
      <c r="Y546" s="101">
        <v>0</v>
      </c>
      <c r="Z546" s="101">
        <v>0</v>
      </c>
      <c r="AA546" s="101">
        <v>0</v>
      </c>
      <c r="AB546" s="101">
        <v>0</v>
      </c>
      <c r="AC546" s="101"/>
      <c r="AD546" s="102"/>
      <c r="AE546" s="101">
        <v>0</v>
      </c>
      <c r="AF546" s="101">
        <v>0</v>
      </c>
      <c r="AG546" s="101">
        <v>0</v>
      </c>
      <c r="AH546" s="101">
        <v>0</v>
      </c>
      <c r="AI546" s="101">
        <v>0</v>
      </c>
      <c r="AJ546" s="101">
        <v>165000</v>
      </c>
      <c r="AK546" s="101">
        <v>0</v>
      </c>
      <c r="AL546" s="101">
        <v>0</v>
      </c>
      <c r="AM546" s="101">
        <v>0</v>
      </c>
      <c r="AN546" s="101">
        <v>0</v>
      </c>
      <c r="AO546" s="101">
        <v>0</v>
      </c>
      <c r="AP546" s="101">
        <v>0</v>
      </c>
      <c r="AQ546" s="101"/>
      <c r="AR546" s="102"/>
      <c r="AS546" s="101">
        <v>0</v>
      </c>
      <c r="AT546" s="101">
        <v>0</v>
      </c>
      <c r="AU546" s="101">
        <v>0</v>
      </c>
      <c r="AV546" s="101">
        <v>0</v>
      </c>
      <c r="AW546" s="101">
        <v>0</v>
      </c>
      <c r="AX546" s="101">
        <v>0</v>
      </c>
      <c r="AY546" s="101">
        <v>0</v>
      </c>
      <c r="AZ546" s="101">
        <v>0</v>
      </c>
      <c r="BA546" s="101">
        <v>0</v>
      </c>
      <c r="BB546" s="101">
        <v>0</v>
      </c>
      <c r="BC546" s="101">
        <v>0</v>
      </c>
      <c r="BD546" s="101">
        <v>0</v>
      </c>
      <c r="BE546" s="101"/>
      <c r="BF546" s="102"/>
      <c r="BG546" s="101">
        <v>0</v>
      </c>
      <c r="BH546" s="101">
        <v>0</v>
      </c>
      <c r="BI546" s="101">
        <v>0</v>
      </c>
      <c r="BJ546" s="101">
        <v>0</v>
      </c>
      <c r="BK546" s="101">
        <v>0</v>
      </c>
      <c r="BL546" s="101">
        <v>0</v>
      </c>
      <c r="BM546" s="101">
        <v>0</v>
      </c>
      <c r="BN546" s="101">
        <v>0</v>
      </c>
      <c r="BO546" s="101">
        <v>0</v>
      </c>
      <c r="BP546" s="101">
        <v>0</v>
      </c>
      <c r="BQ546" s="101">
        <v>0</v>
      </c>
      <c r="BR546" s="101">
        <v>0</v>
      </c>
      <c r="BS546" s="101"/>
      <c r="BT546" s="102"/>
      <c r="BU546" s="101">
        <v>0</v>
      </c>
      <c r="BV546" s="101">
        <v>0</v>
      </c>
      <c r="BW546" s="101">
        <v>0</v>
      </c>
      <c r="BX546" s="101">
        <v>0</v>
      </c>
      <c r="BY546" s="101">
        <v>0</v>
      </c>
      <c r="BZ546" s="101">
        <v>0</v>
      </c>
      <c r="CA546" s="101">
        <v>0</v>
      </c>
      <c r="CB546" s="101">
        <v>0</v>
      </c>
      <c r="CC546" s="101">
        <v>0</v>
      </c>
      <c r="CD546" s="101">
        <v>0</v>
      </c>
      <c r="CE546" s="101">
        <v>0</v>
      </c>
      <c r="CF546" s="101">
        <v>0</v>
      </c>
      <c r="CG546" s="101"/>
      <c r="CH546" s="102"/>
    </row>
    <row r="547" spans="1:86" ht="12" hidden="1" customHeight="1" x14ac:dyDescent="0.3">
      <c r="A547" s="72" t="s">
        <v>74</v>
      </c>
      <c r="B547" s="6" t="s">
        <v>647</v>
      </c>
      <c r="C547" s="101">
        <v>0</v>
      </c>
      <c r="D547" s="101">
        <v>0</v>
      </c>
      <c r="E547" s="101">
        <v>0</v>
      </c>
      <c r="F547" s="101">
        <v>0</v>
      </c>
      <c r="G547" s="101">
        <v>0</v>
      </c>
      <c r="H547" s="101">
        <v>0</v>
      </c>
      <c r="I547" s="101">
        <v>0</v>
      </c>
      <c r="J547" s="101">
        <v>0</v>
      </c>
      <c r="K547" s="101">
        <v>0</v>
      </c>
      <c r="L547" s="101">
        <v>0</v>
      </c>
      <c r="M547" s="101">
        <v>0</v>
      </c>
      <c r="N547" s="101">
        <v>0</v>
      </c>
      <c r="O547" s="101"/>
      <c r="P547" s="102"/>
      <c r="Q547" s="101">
        <v>0</v>
      </c>
      <c r="R547" s="101">
        <v>0</v>
      </c>
      <c r="S547" s="101">
        <v>0</v>
      </c>
      <c r="T547" s="101">
        <v>0</v>
      </c>
      <c r="U547" s="101">
        <v>0</v>
      </c>
      <c r="V547" s="101">
        <v>0</v>
      </c>
      <c r="W547" s="101">
        <v>0</v>
      </c>
      <c r="X547" s="101">
        <v>0</v>
      </c>
      <c r="Y547" s="101">
        <v>0</v>
      </c>
      <c r="Z547" s="101">
        <v>0</v>
      </c>
      <c r="AA547" s="101">
        <v>0</v>
      </c>
      <c r="AB547" s="101">
        <v>0</v>
      </c>
      <c r="AC547" s="101"/>
      <c r="AD547" s="102"/>
      <c r="AE547" s="101">
        <v>0</v>
      </c>
      <c r="AF547" s="101">
        <v>0</v>
      </c>
      <c r="AG547" s="101">
        <v>0</v>
      </c>
      <c r="AH547" s="101">
        <v>0</v>
      </c>
      <c r="AI547" s="101">
        <v>0</v>
      </c>
      <c r="AJ547" s="101">
        <v>0</v>
      </c>
      <c r="AK547" s="101">
        <v>0</v>
      </c>
      <c r="AL547" s="101">
        <v>0</v>
      </c>
      <c r="AM547" s="101">
        <v>0</v>
      </c>
      <c r="AN547" s="101">
        <v>0</v>
      </c>
      <c r="AO547" s="101">
        <v>0</v>
      </c>
      <c r="AP547" s="101">
        <v>0</v>
      </c>
      <c r="AQ547" s="101"/>
      <c r="AR547" s="102"/>
      <c r="AS547" s="101">
        <v>0</v>
      </c>
      <c r="AT547" s="101">
        <v>0</v>
      </c>
      <c r="AU547" s="101">
        <v>0</v>
      </c>
      <c r="AV547" s="101">
        <v>0</v>
      </c>
      <c r="AW547" s="101">
        <v>0</v>
      </c>
      <c r="AX547" s="101">
        <v>0</v>
      </c>
      <c r="AY547" s="101">
        <v>0</v>
      </c>
      <c r="AZ547" s="101">
        <v>0</v>
      </c>
      <c r="BA547" s="101">
        <v>0</v>
      </c>
      <c r="BB547" s="101">
        <v>0</v>
      </c>
      <c r="BC547" s="101">
        <v>0</v>
      </c>
      <c r="BD547" s="101">
        <v>0</v>
      </c>
      <c r="BE547" s="101"/>
      <c r="BF547" s="102"/>
      <c r="BG547" s="101">
        <v>0</v>
      </c>
      <c r="BH547" s="101">
        <v>0</v>
      </c>
      <c r="BI547" s="101">
        <v>0</v>
      </c>
      <c r="BJ547" s="101">
        <v>0</v>
      </c>
      <c r="BK547" s="101">
        <v>0</v>
      </c>
      <c r="BL547" s="101">
        <v>0</v>
      </c>
      <c r="BM547" s="101">
        <v>0</v>
      </c>
      <c r="BN547" s="101">
        <v>0</v>
      </c>
      <c r="BO547" s="101">
        <v>0</v>
      </c>
      <c r="BP547" s="101">
        <v>0</v>
      </c>
      <c r="BQ547" s="101">
        <v>0</v>
      </c>
      <c r="BR547" s="101">
        <v>0</v>
      </c>
      <c r="BS547" s="101"/>
      <c r="BT547" s="102"/>
      <c r="BU547" s="101">
        <v>0</v>
      </c>
      <c r="BV547" s="101">
        <v>0</v>
      </c>
      <c r="BW547" s="101">
        <v>0</v>
      </c>
      <c r="BX547" s="101">
        <v>0</v>
      </c>
      <c r="BY547" s="101">
        <v>0</v>
      </c>
      <c r="BZ547" s="101">
        <v>0</v>
      </c>
      <c r="CA547" s="101">
        <v>0</v>
      </c>
      <c r="CB547" s="101">
        <v>0</v>
      </c>
      <c r="CC547" s="101">
        <v>0</v>
      </c>
      <c r="CD547" s="101">
        <v>0</v>
      </c>
      <c r="CE547" s="101">
        <v>0</v>
      </c>
      <c r="CF547" s="101">
        <v>0</v>
      </c>
      <c r="CG547" s="101"/>
      <c r="CH547" s="102"/>
    </row>
    <row r="548" spans="1:86" ht="12" customHeight="1" x14ac:dyDescent="0.3">
      <c r="A548" s="72"/>
      <c r="B548" s="6" t="s">
        <v>648</v>
      </c>
      <c r="C548" s="101">
        <v>4564.72</v>
      </c>
      <c r="D548" s="101">
        <v>0</v>
      </c>
      <c r="E548" s="101">
        <v>0</v>
      </c>
      <c r="F548" s="101">
        <v>0</v>
      </c>
      <c r="G548" s="101">
        <v>0</v>
      </c>
      <c r="H548" s="101">
        <v>0</v>
      </c>
      <c r="I548" s="101">
        <v>0</v>
      </c>
      <c r="J548" s="101">
        <v>0</v>
      </c>
      <c r="K548" s="101">
        <v>-179.9</v>
      </c>
      <c r="L548" s="101">
        <v>0</v>
      </c>
      <c r="M548" s="101">
        <v>-10509.68</v>
      </c>
      <c r="N548" s="101">
        <v>0</v>
      </c>
      <c r="O548" s="101"/>
      <c r="P548" s="102"/>
      <c r="Q548" s="101">
        <v>10689.58</v>
      </c>
      <c r="R548" s="101">
        <v>0</v>
      </c>
      <c r="S548" s="101">
        <v>0</v>
      </c>
      <c r="T548" s="101">
        <v>0</v>
      </c>
      <c r="U548" s="101">
        <v>0</v>
      </c>
      <c r="V548" s="101">
        <v>0</v>
      </c>
      <c r="W548" s="101">
        <v>0</v>
      </c>
      <c r="X548" s="101">
        <v>0</v>
      </c>
      <c r="Y548" s="101">
        <v>0</v>
      </c>
      <c r="Z548" s="101">
        <v>0</v>
      </c>
      <c r="AA548" s="101">
        <v>0</v>
      </c>
      <c r="AB548" s="101">
        <v>0</v>
      </c>
      <c r="AC548" s="101"/>
      <c r="AD548" s="102"/>
      <c r="AE548" s="101">
        <v>0</v>
      </c>
      <c r="AF548" s="101">
        <v>0</v>
      </c>
      <c r="AG548" s="101">
        <v>0</v>
      </c>
      <c r="AH548" s="101">
        <v>0</v>
      </c>
      <c r="AI548" s="101">
        <v>0</v>
      </c>
      <c r="AJ548" s="101">
        <v>0</v>
      </c>
      <c r="AK548" s="101">
        <v>0</v>
      </c>
      <c r="AL548" s="101">
        <v>0</v>
      </c>
      <c r="AM548" s="101">
        <v>0</v>
      </c>
      <c r="AN548" s="101">
        <v>0</v>
      </c>
      <c r="AO548" s="101">
        <v>0</v>
      </c>
      <c r="AP548" s="101">
        <v>0</v>
      </c>
      <c r="AQ548" s="101"/>
      <c r="AR548" s="102"/>
      <c r="AS548" s="101">
        <v>0</v>
      </c>
      <c r="AT548" s="101">
        <v>0</v>
      </c>
      <c r="AU548" s="101">
        <v>0</v>
      </c>
      <c r="AV548" s="101">
        <v>0</v>
      </c>
      <c r="AW548" s="101">
        <v>0</v>
      </c>
      <c r="AX548" s="101">
        <v>0</v>
      </c>
      <c r="AY548" s="101">
        <v>0</v>
      </c>
      <c r="AZ548" s="101">
        <v>0</v>
      </c>
      <c r="BA548" s="101">
        <v>0</v>
      </c>
      <c r="BB548" s="101">
        <v>0</v>
      </c>
      <c r="BC548" s="101">
        <v>0</v>
      </c>
      <c r="BD548" s="101">
        <v>0</v>
      </c>
      <c r="BE548" s="101"/>
      <c r="BF548" s="102"/>
      <c r="BG548" s="101">
        <v>0</v>
      </c>
      <c r="BH548" s="101">
        <v>0</v>
      </c>
      <c r="BI548" s="101">
        <v>0</v>
      </c>
      <c r="BJ548" s="101">
        <v>0</v>
      </c>
      <c r="BK548" s="101">
        <v>0</v>
      </c>
      <c r="BL548" s="101">
        <v>0</v>
      </c>
      <c r="BM548" s="101">
        <v>0</v>
      </c>
      <c r="BN548" s="101">
        <v>0</v>
      </c>
      <c r="BO548" s="101">
        <v>0</v>
      </c>
      <c r="BP548" s="101">
        <v>0</v>
      </c>
      <c r="BQ548" s="101">
        <v>0</v>
      </c>
      <c r="BR548" s="101">
        <v>0</v>
      </c>
      <c r="BS548" s="101"/>
      <c r="BT548" s="102"/>
      <c r="BU548" s="101">
        <v>0</v>
      </c>
      <c r="BV548" s="101">
        <v>0</v>
      </c>
      <c r="BW548" s="101">
        <v>0</v>
      </c>
      <c r="BX548" s="101">
        <v>0</v>
      </c>
      <c r="BY548" s="101">
        <v>0</v>
      </c>
      <c r="BZ548" s="101">
        <v>0</v>
      </c>
      <c r="CA548" s="101">
        <v>0</v>
      </c>
      <c r="CB548" s="101">
        <v>0</v>
      </c>
      <c r="CC548" s="101">
        <v>0</v>
      </c>
      <c r="CD548" s="101">
        <v>0</v>
      </c>
      <c r="CE548" s="101">
        <v>0</v>
      </c>
      <c r="CF548" s="101">
        <v>0</v>
      </c>
      <c r="CG548" s="101"/>
      <c r="CH548" s="102"/>
    </row>
    <row r="549" spans="1:86" ht="12" customHeight="1" x14ac:dyDescent="0.3">
      <c r="A549" s="72" t="s">
        <v>74</v>
      </c>
      <c r="B549" s="6" t="s">
        <v>649</v>
      </c>
      <c r="C549" s="101">
        <v>0</v>
      </c>
      <c r="D549" s="101">
        <v>0</v>
      </c>
      <c r="E549" s="101">
        <v>0</v>
      </c>
      <c r="F549" s="101">
        <v>0</v>
      </c>
      <c r="G549" s="101">
        <v>0</v>
      </c>
      <c r="H549" s="101">
        <v>52883.2400000001</v>
      </c>
      <c r="I549" s="101">
        <v>8363.0899999999201</v>
      </c>
      <c r="J549" s="101">
        <v>8363.0900000000202</v>
      </c>
      <c r="K549" s="101">
        <v>8363.0900000000493</v>
      </c>
      <c r="L549" s="101">
        <v>8758.2400000000307</v>
      </c>
      <c r="M549" s="101">
        <v>8246.6299999999192</v>
      </c>
      <c r="N549" s="101">
        <v>2806.6199999999899</v>
      </c>
      <c r="O549" s="101"/>
      <c r="P549" s="102"/>
      <c r="Q549" s="101">
        <v>7479.5</v>
      </c>
      <c r="R549" s="101">
        <v>7479.5</v>
      </c>
      <c r="S549" s="101">
        <v>7479.5</v>
      </c>
      <c r="T549" s="101">
        <v>7479.5</v>
      </c>
      <c r="U549" s="101">
        <v>7479.5</v>
      </c>
      <c r="V549" s="101">
        <v>7479.5</v>
      </c>
      <c r="W549" s="101">
        <v>7479.5</v>
      </c>
      <c r="X549" s="101">
        <v>7479.5</v>
      </c>
      <c r="Y549" s="101">
        <v>7479.5</v>
      </c>
      <c r="Z549" s="101">
        <v>7479.5</v>
      </c>
      <c r="AA549" s="101">
        <v>7479.5</v>
      </c>
      <c r="AB549" s="101">
        <v>7479.5</v>
      </c>
      <c r="AC549" s="101"/>
      <c r="AD549" s="102"/>
      <c r="AE549" s="101">
        <v>6786.4166666666697</v>
      </c>
      <c r="AF549" s="101">
        <v>6786.4166666666697</v>
      </c>
      <c r="AG549" s="101">
        <v>6786.4166666666697</v>
      </c>
      <c r="AH549" s="101">
        <v>6786.4166666666697</v>
      </c>
      <c r="AI549" s="101">
        <v>6786.4166666666697</v>
      </c>
      <c r="AJ549" s="101">
        <v>6786.4166666666697</v>
      </c>
      <c r="AK549" s="101">
        <v>6786.4166666666697</v>
      </c>
      <c r="AL549" s="101">
        <v>6786.4166666666697</v>
      </c>
      <c r="AM549" s="101">
        <v>6786.4166666666697</v>
      </c>
      <c r="AN549" s="101">
        <v>6786.4166666666697</v>
      </c>
      <c r="AO549" s="101">
        <v>6786.4166666666697</v>
      </c>
      <c r="AP549" s="101">
        <v>6786.4166666666697</v>
      </c>
      <c r="AQ549" s="101"/>
      <c r="AR549" s="102"/>
      <c r="AS549" s="101">
        <v>6705.6666666666697</v>
      </c>
      <c r="AT549" s="101">
        <v>6705.6666666666697</v>
      </c>
      <c r="AU549" s="101">
        <v>6705.6666666666697</v>
      </c>
      <c r="AV549" s="101">
        <v>6705.6666666666697</v>
      </c>
      <c r="AW549" s="101">
        <v>6705.6666666666697</v>
      </c>
      <c r="AX549" s="101">
        <v>6705.6666666666697</v>
      </c>
      <c r="AY549" s="101">
        <v>6705.6666666666697</v>
      </c>
      <c r="AZ549" s="101">
        <v>6705.6666666666697</v>
      </c>
      <c r="BA549" s="101">
        <v>6705.6666666666697</v>
      </c>
      <c r="BB549" s="101">
        <v>6705.6666666666697</v>
      </c>
      <c r="BC549" s="101">
        <v>6705.6666666666697</v>
      </c>
      <c r="BD549" s="101">
        <v>6705.6666666666697</v>
      </c>
      <c r="BE549" s="101"/>
      <c r="BF549" s="102"/>
      <c r="BG549" s="101">
        <v>6705.6666666666697</v>
      </c>
      <c r="BH549" s="101">
        <v>6705.6666666666697</v>
      </c>
      <c r="BI549" s="101">
        <v>6705.6666666666697</v>
      </c>
      <c r="BJ549" s="101">
        <v>6705.6666666666697</v>
      </c>
      <c r="BK549" s="101">
        <v>6705.6666666666697</v>
      </c>
      <c r="BL549" s="101">
        <v>6705.6666666666697</v>
      </c>
      <c r="BM549" s="101">
        <v>6705.6666666666697</v>
      </c>
      <c r="BN549" s="101">
        <v>6705.6666666666697</v>
      </c>
      <c r="BO549" s="101">
        <v>6705.6666666666697</v>
      </c>
      <c r="BP549" s="101">
        <v>6705.6666666666697</v>
      </c>
      <c r="BQ549" s="101">
        <v>6705.6666666666697</v>
      </c>
      <c r="BR549" s="101">
        <v>6705.6666666666697</v>
      </c>
      <c r="BS549" s="101"/>
      <c r="BT549" s="102"/>
      <c r="BU549" s="101">
        <v>6705.6666666666697</v>
      </c>
      <c r="BV549" s="101">
        <v>6705.6666666666697</v>
      </c>
      <c r="BW549" s="101">
        <v>6705.6666666666697</v>
      </c>
      <c r="BX549" s="101">
        <v>6705.6666666666697</v>
      </c>
      <c r="BY549" s="101">
        <v>6705.6666666666697</v>
      </c>
      <c r="BZ549" s="101">
        <v>6705.6666666666697</v>
      </c>
      <c r="CA549" s="101">
        <v>6705.6666666666697</v>
      </c>
      <c r="CB549" s="101">
        <v>6705.6666666666697</v>
      </c>
      <c r="CC549" s="101">
        <v>6705.6666666666697</v>
      </c>
      <c r="CD549" s="101">
        <v>6705.6666666666697</v>
      </c>
      <c r="CE549" s="101">
        <v>6705.6666666666697</v>
      </c>
      <c r="CF549" s="101">
        <v>6705.6666666666697</v>
      </c>
      <c r="CG549" s="101"/>
      <c r="CH549" s="102"/>
    </row>
    <row r="550" spans="1:86" ht="12" hidden="1" customHeight="1" x14ac:dyDescent="0.3">
      <c r="A550" s="72" t="s">
        <v>74</v>
      </c>
      <c r="B550" s="6" t="s">
        <v>650</v>
      </c>
      <c r="C550" s="101">
        <v>0</v>
      </c>
      <c r="D550" s="101">
        <v>0</v>
      </c>
      <c r="E550" s="101">
        <v>0</v>
      </c>
      <c r="F550" s="101">
        <v>0</v>
      </c>
      <c r="G550" s="101">
        <v>0</v>
      </c>
      <c r="H550" s="101">
        <v>0</v>
      </c>
      <c r="I550" s="101">
        <v>0</v>
      </c>
      <c r="J550" s="101">
        <v>0</v>
      </c>
      <c r="K550" s="101">
        <v>0</v>
      </c>
      <c r="L550" s="101">
        <v>0</v>
      </c>
      <c r="M550" s="101">
        <v>0</v>
      </c>
      <c r="N550" s="101">
        <v>0</v>
      </c>
      <c r="O550" s="101"/>
      <c r="P550" s="102"/>
      <c r="Q550" s="101">
        <v>0</v>
      </c>
      <c r="R550" s="101">
        <v>0</v>
      </c>
      <c r="S550" s="101">
        <v>0</v>
      </c>
      <c r="T550" s="101">
        <v>0</v>
      </c>
      <c r="U550" s="101">
        <v>0</v>
      </c>
      <c r="V550" s="101">
        <v>0</v>
      </c>
      <c r="W550" s="101">
        <v>0</v>
      </c>
      <c r="X550" s="101">
        <v>0</v>
      </c>
      <c r="Y550" s="101">
        <v>0</v>
      </c>
      <c r="Z550" s="101">
        <v>0</v>
      </c>
      <c r="AA550" s="101">
        <v>0</v>
      </c>
      <c r="AB550" s="101">
        <v>0</v>
      </c>
      <c r="AC550" s="101"/>
      <c r="AD550" s="102"/>
      <c r="AE550" s="101">
        <v>0</v>
      </c>
      <c r="AF550" s="101">
        <v>0</v>
      </c>
      <c r="AG550" s="101">
        <v>0</v>
      </c>
      <c r="AH550" s="101">
        <v>0</v>
      </c>
      <c r="AI550" s="101">
        <v>0</v>
      </c>
      <c r="AJ550" s="101">
        <v>0</v>
      </c>
      <c r="AK550" s="101">
        <v>0</v>
      </c>
      <c r="AL550" s="101">
        <v>0</v>
      </c>
      <c r="AM550" s="101">
        <v>0</v>
      </c>
      <c r="AN550" s="101">
        <v>0</v>
      </c>
      <c r="AO550" s="101">
        <v>0</v>
      </c>
      <c r="AP550" s="101">
        <v>0</v>
      </c>
      <c r="AQ550" s="101"/>
      <c r="AR550" s="102"/>
      <c r="AS550" s="101">
        <v>0</v>
      </c>
      <c r="AT550" s="101">
        <v>0</v>
      </c>
      <c r="AU550" s="101">
        <v>0</v>
      </c>
      <c r="AV550" s="101">
        <v>0</v>
      </c>
      <c r="AW550" s="101">
        <v>0</v>
      </c>
      <c r="AX550" s="101">
        <v>0</v>
      </c>
      <c r="AY550" s="101">
        <v>0</v>
      </c>
      <c r="AZ550" s="101">
        <v>0</v>
      </c>
      <c r="BA550" s="101">
        <v>0</v>
      </c>
      <c r="BB550" s="101">
        <v>0</v>
      </c>
      <c r="BC550" s="101">
        <v>0</v>
      </c>
      <c r="BD550" s="101">
        <v>0</v>
      </c>
      <c r="BE550" s="101"/>
      <c r="BF550" s="102"/>
      <c r="BG550" s="101">
        <v>0</v>
      </c>
      <c r="BH550" s="101">
        <v>0</v>
      </c>
      <c r="BI550" s="101">
        <v>0</v>
      </c>
      <c r="BJ550" s="101">
        <v>0</v>
      </c>
      <c r="BK550" s="101">
        <v>0</v>
      </c>
      <c r="BL550" s="101">
        <v>0</v>
      </c>
      <c r="BM550" s="101">
        <v>0</v>
      </c>
      <c r="BN550" s="101">
        <v>0</v>
      </c>
      <c r="BO550" s="101">
        <v>0</v>
      </c>
      <c r="BP550" s="101">
        <v>0</v>
      </c>
      <c r="BQ550" s="101">
        <v>0</v>
      </c>
      <c r="BR550" s="101">
        <v>0</v>
      </c>
      <c r="BS550" s="101"/>
      <c r="BT550" s="102"/>
      <c r="BU550" s="101">
        <v>0</v>
      </c>
      <c r="BV550" s="101">
        <v>0</v>
      </c>
      <c r="BW550" s="101">
        <v>0</v>
      </c>
      <c r="BX550" s="101">
        <v>0</v>
      </c>
      <c r="BY550" s="101">
        <v>0</v>
      </c>
      <c r="BZ550" s="101">
        <v>0</v>
      </c>
      <c r="CA550" s="101">
        <v>0</v>
      </c>
      <c r="CB550" s="101">
        <v>0</v>
      </c>
      <c r="CC550" s="101">
        <v>0</v>
      </c>
      <c r="CD550" s="101">
        <v>0</v>
      </c>
      <c r="CE550" s="101">
        <v>0</v>
      </c>
      <c r="CF550" s="101">
        <v>0</v>
      </c>
      <c r="CG550" s="101"/>
      <c r="CH550" s="102"/>
    </row>
    <row r="551" spans="1:86" ht="12" customHeight="1" x14ac:dyDescent="0.3">
      <c r="A551" s="72" t="s">
        <v>74</v>
      </c>
      <c r="B551" s="6" t="s">
        <v>651</v>
      </c>
      <c r="C551" s="101">
        <v>-7946.54</v>
      </c>
      <c r="D551" s="101">
        <v>0</v>
      </c>
      <c r="E551" s="101">
        <v>0</v>
      </c>
      <c r="F551" s="101">
        <v>0</v>
      </c>
      <c r="G551" s="101">
        <v>0</v>
      </c>
      <c r="H551" s="101">
        <v>0</v>
      </c>
      <c r="I551" s="101">
        <v>0</v>
      </c>
      <c r="J551" s="101">
        <v>0</v>
      </c>
      <c r="K551" s="101">
        <v>0</v>
      </c>
      <c r="L551" s="101">
        <v>0</v>
      </c>
      <c r="M551" s="101">
        <v>0</v>
      </c>
      <c r="N551" s="101">
        <v>0</v>
      </c>
      <c r="O551" s="101"/>
      <c r="P551" s="102"/>
      <c r="Q551" s="101">
        <v>0</v>
      </c>
      <c r="R551" s="101">
        <v>0</v>
      </c>
      <c r="S551" s="101">
        <v>0</v>
      </c>
      <c r="T551" s="101">
        <v>0</v>
      </c>
      <c r="U551" s="101">
        <v>0</v>
      </c>
      <c r="V551" s="101">
        <v>0</v>
      </c>
      <c r="W551" s="101">
        <v>0</v>
      </c>
      <c r="X551" s="101">
        <v>0</v>
      </c>
      <c r="Y551" s="101">
        <v>0</v>
      </c>
      <c r="Z551" s="101">
        <v>0</v>
      </c>
      <c r="AA551" s="101">
        <v>0</v>
      </c>
      <c r="AB551" s="101">
        <v>0</v>
      </c>
      <c r="AC551" s="101"/>
      <c r="AD551" s="102"/>
      <c r="AE551" s="101">
        <v>0</v>
      </c>
      <c r="AF551" s="101">
        <v>0</v>
      </c>
      <c r="AG551" s="101">
        <v>0</v>
      </c>
      <c r="AH551" s="101">
        <v>0</v>
      </c>
      <c r="AI551" s="101">
        <v>0</v>
      </c>
      <c r="AJ551" s="101">
        <v>0</v>
      </c>
      <c r="AK551" s="101">
        <v>0</v>
      </c>
      <c r="AL551" s="101">
        <v>0</v>
      </c>
      <c r="AM551" s="101">
        <v>0</v>
      </c>
      <c r="AN551" s="101">
        <v>0</v>
      </c>
      <c r="AO551" s="101">
        <v>0</v>
      </c>
      <c r="AP551" s="101">
        <v>0</v>
      </c>
      <c r="AQ551" s="101"/>
      <c r="AR551" s="102"/>
      <c r="AS551" s="101">
        <v>0</v>
      </c>
      <c r="AT551" s="101">
        <v>0</v>
      </c>
      <c r="AU551" s="101">
        <v>0</v>
      </c>
      <c r="AV551" s="101">
        <v>0</v>
      </c>
      <c r="AW551" s="101">
        <v>0</v>
      </c>
      <c r="AX551" s="101">
        <v>0</v>
      </c>
      <c r="AY551" s="101">
        <v>0</v>
      </c>
      <c r="AZ551" s="101">
        <v>0</v>
      </c>
      <c r="BA551" s="101">
        <v>0</v>
      </c>
      <c r="BB551" s="101">
        <v>0</v>
      </c>
      <c r="BC551" s="101">
        <v>0</v>
      </c>
      <c r="BD551" s="101">
        <v>0</v>
      </c>
      <c r="BE551" s="101"/>
      <c r="BF551" s="102"/>
      <c r="BG551" s="101">
        <v>0</v>
      </c>
      <c r="BH551" s="101">
        <v>0</v>
      </c>
      <c r="BI551" s="101">
        <v>0</v>
      </c>
      <c r="BJ551" s="101">
        <v>0</v>
      </c>
      <c r="BK551" s="101">
        <v>0</v>
      </c>
      <c r="BL551" s="101">
        <v>0</v>
      </c>
      <c r="BM551" s="101">
        <v>0</v>
      </c>
      <c r="BN551" s="101">
        <v>0</v>
      </c>
      <c r="BO551" s="101">
        <v>0</v>
      </c>
      <c r="BP551" s="101">
        <v>0</v>
      </c>
      <c r="BQ551" s="101">
        <v>0</v>
      </c>
      <c r="BR551" s="101">
        <v>0</v>
      </c>
      <c r="BS551" s="101"/>
      <c r="BT551" s="102"/>
      <c r="BU551" s="101">
        <v>0</v>
      </c>
      <c r="BV551" s="101">
        <v>0</v>
      </c>
      <c r="BW551" s="101">
        <v>0</v>
      </c>
      <c r="BX551" s="101">
        <v>0</v>
      </c>
      <c r="BY551" s="101">
        <v>0</v>
      </c>
      <c r="BZ551" s="101">
        <v>0</v>
      </c>
      <c r="CA551" s="101">
        <v>0</v>
      </c>
      <c r="CB551" s="101">
        <v>0</v>
      </c>
      <c r="CC551" s="101">
        <v>0</v>
      </c>
      <c r="CD551" s="101">
        <v>0</v>
      </c>
      <c r="CE551" s="101">
        <v>0</v>
      </c>
      <c r="CF551" s="101">
        <v>0</v>
      </c>
      <c r="CG551" s="101"/>
      <c r="CH551" s="102"/>
    </row>
    <row r="552" spans="1:86" ht="12" customHeight="1" x14ac:dyDescent="0.3">
      <c r="A552" s="72" t="s">
        <v>74</v>
      </c>
      <c r="B552" s="6" t="s">
        <v>652</v>
      </c>
      <c r="C552" s="101">
        <v>30964.58</v>
      </c>
      <c r="D552" s="101">
        <v>-39226.51</v>
      </c>
      <c r="E552" s="101">
        <v>6012.66</v>
      </c>
      <c r="F552" s="101">
        <v>5982.72</v>
      </c>
      <c r="G552" s="101">
        <v>-27516.75</v>
      </c>
      <c r="H552" s="101">
        <v>-12381.13</v>
      </c>
      <c r="I552" s="101">
        <v>7760.98</v>
      </c>
      <c r="J552" s="101">
        <v>11615.34</v>
      </c>
      <c r="K552" s="101">
        <v>131759.99</v>
      </c>
      <c r="L552" s="101">
        <v>-138148.41</v>
      </c>
      <c r="M552" s="101">
        <v>14576.09</v>
      </c>
      <c r="N552" s="101">
        <v>-61495.92</v>
      </c>
      <c r="O552" s="101"/>
      <c r="P552" s="102"/>
      <c r="Q552" s="101">
        <v>0</v>
      </c>
      <c r="R552" s="101">
        <v>0</v>
      </c>
      <c r="S552" s="101">
        <v>0</v>
      </c>
      <c r="T552" s="101">
        <v>0</v>
      </c>
      <c r="U552" s="101">
        <v>0</v>
      </c>
      <c r="V552" s="101">
        <v>0</v>
      </c>
      <c r="W552" s="101">
        <v>0</v>
      </c>
      <c r="X552" s="101">
        <v>0</v>
      </c>
      <c r="Y552" s="101">
        <v>0</v>
      </c>
      <c r="Z552" s="101">
        <v>0</v>
      </c>
      <c r="AA552" s="101">
        <v>0</v>
      </c>
      <c r="AB552" s="101">
        <v>0</v>
      </c>
      <c r="AC552" s="101"/>
      <c r="AD552" s="102"/>
      <c r="AE552" s="101">
        <v>0</v>
      </c>
      <c r="AF552" s="101">
        <v>0</v>
      </c>
      <c r="AG552" s="101">
        <v>0</v>
      </c>
      <c r="AH552" s="101">
        <v>0</v>
      </c>
      <c r="AI552" s="101">
        <v>0</v>
      </c>
      <c r="AJ552" s="101">
        <v>0</v>
      </c>
      <c r="AK552" s="101">
        <v>0</v>
      </c>
      <c r="AL552" s="101">
        <v>0</v>
      </c>
      <c r="AM552" s="101">
        <v>0</v>
      </c>
      <c r="AN552" s="101">
        <v>0</v>
      </c>
      <c r="AO552" s="101">
        <v>0</v>
      </c>
      <c r="AP552" s="101">
        <v>0</v>
      </c>
      <c r="AQ552" s="101"/>
      <c r="AR552" s="102"/>
      <c r="AS552" s="101">
        <v>0</v>
      </c>
      <c r="AT552" s="101">
        <v>0</v>
      </c>
      <c r="AU552" s="101">
        <v>0</v>
      </c>
      <c r="AV552" s="101">
        <v>0</v>
      </c>
      <c r="AW552" s="101">
        <v>0</v>
      </c>
      <c r="AX552" s="101">
        <v>0</v>
      </c>
      <c r="AY552" s="101">
        <v>0</v>
      </c>
      <c r="AZ552" s="101">
        <v>0</v>
      </c>
      <c r="BA552" s="101">
        <v>0</v>
      </c>
      <c r="BB552" s="101">
        <v>0</v>
      </c>
      <c r="BC552" s="101">
        <v>0</v>
      </c>
      <c r="BD552" s="101">
        <v>0</v>
      </c>
      <c r="BE552" s="101"/>
      <c r="BF552" s="102"/>
      <c r="BG552" s="101">
        <v>0</v>
      </c>
      <c r="BH552" s="101">
        <v>0</v>
      </c>
      <c r="BI552" s="101">
        <v>0</v>
      </c>
      <c r="BJ552" s="101">
        <v>0</v>
      </c>
      <c r="BK552" s="101">
        <v>0</v>
      </c>
      <c r="BL552" s="101">
        <v>0</v>
      </c>
      <c r="BM552" s="101">
        <v>0</v>
      </c>
      <c r="BN552" s="101">
        <v>0</v>
      </c>
      <c r="BO552" s="101">
        <v>0</v>
      </c>
      <c r="BP552" s="101">
        <v>0</v>
      </c>
      <c r="BQ552" s="101">
        <v>0</v>
      </c>
      <c r="BR552" s="101">
        <v>0</v>
      </c>
      <c r="BS552" s="101"/>
      <c r="BT552" s="102"/>
      <c r="BU552" s="101">
        <v>0</v>
      </c>
      <c r="BV552" s="101">
        <v>0</v>
      </c>
      <c r="BW552" s="101">
        <v>0</v>
      </c>
      <c r="BX552" s="101">
        <v>0</v>
      </c>
      <c r="BY552" s="101">
        <v>0</v>
      </c>
      <c r="BZ552" s="101">
        <v>0</v>
      </c>
      <c r="CA552" s="101">
        <v>0</v>
      </c>
      <c r="CB552" s="101">
        <v>0</v>
      </c>
      <c r="CC552" s="101">
        <v>0</v>
      </c>
      <c r="CD552" s="101">
        <v>0</v>
      </c>
      <c r="CE552" s="101">
        <v>0</v>
      </c>
      <c r="CF552" s="101">
        <v>0</v>
      </c>
      <c r="CG552" s="101"/>
      <c r="CH552" s="102"/>
    </row>
    <row r="553" spans="1:86" ht="12" hidden="1" customHeight="1" x14ac:dyDescent="0.3">
      <c r="A553" s="72" t="s">
        <v>74</v>
      </c>
      <c r="B553" s="6" t="s">
        <v>653</v>
      </c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2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2"/>
      <c r="AE553" s="101"/>
      <c r="AF553" s="101"/>
      <c r="AG553" s="101"/>
      <c r="AH553" s="101"/>
      <c r="AI553" s="101"/>
      <c r="AJ553" s="101"/>
      <c r="AK553" s="101"/>
      <c r="AL553" s="101"/>
      <c r="AM553" s="101"/>
      <c r="AN553" s="101"/>
      <c r="AO553" s="101"/>
      <c r="AP553" s="101"/>
      <c r="AQ553" s="101"/>
      <c r="AR553" s="102"/>
      <c r="AS553" s="101"/>
      <c r="AT553" s="101"/>
      <c r="AU553" s="101"/>
      <c r="AV553" s="101"/>
      <c r="AW553" s="101"/>
      <c r="AX553" s="101"/>
      <c r="AY553" s="101"/>
      <c r="AZ553" s="101"/>
      <c r="BA553" s="101"/>
      <c r="BB553" s="101"/>
      <c r="BC553" s="101"/>
      <c r="BD553" s="101"/>
      <c r="BE553" s="101"/>
      <c r="BF553" s="102"/>
      <c r="BG553" s="101"/>
      <c r="BH553" s="101"/>
      <c r="BI553" s="101"/>
      <c r="BJ553" s="101"/>
      <c r="BK553" s="101"/>
      <c r="BL553" s="101"/>
      <c r="BM553" s="101"/>
      <c r="BN553" s="101"/>
      <c r="BO553" s="101"/>
      <c r="BP553" s="101"/>
      <c r="BQ553" s="101"/>
      <c r="BR553" s="101"/>
      <c r="BS553" s="101"/>
      <c r="BT553" s="102"/>
      <c r="BU553" s="101"/>
      <c r="BV553" s="101"/>
      <c r="BW553" s="101"/>
      <c r="BX553" s="101"/>
      <c r="BY553" s="101"/>
      <c r="BZ553" s="101"/>
      <c r="CA553" s="101"/>
      <c r="CB553" s="101"/>
      <c r="CC553" s="101"/>
      <c r="CD553" s="101"/>
      <c r="CE553" s="101"/>
      <c r="CF553" s="101"/>
      <c r="CG553" s="101"/>
      <c r="CH553" s="102"/>
    </row>
    <row r="554" spans="1:86" ht="12" hidden="1" customHeight="1" x14ac:dyDescent="0.3">
      <c r="A554" s="72" t="s">
        <v>74</v>
      </c>
      <c r="B554" s="6" t="s">
        <v>654</v>
      </c>
      <c r="C554" s="101">
        <v>0</v>
      </c>
      <c r="D554" s="101">
        <v>0</v>
      </c>
      <c r="E554" s="101">
        <v>0</v>
      </c>
      <c r="F554" s="101">
        <v>0</v>
      </c>
      <c r="G554" s="101">
        <v>0</v>
      </c>
      <c r="H554" s="101">
        <v>0</v>
      </c>
      <c r="I554" s="101">
        <v>0</v>
      </c>
      <c r="J554" s="101">
        <v>0</v>
      </c>
      <c r="K554" s="101">
        <v>0</v>
      </c>
      <c r="L554" s="101">
        <v>0</v>
      </c>
      <c r="M554" s="101">
        <v>0</v>
      </c>
      <c r="N554" s="101">
        <v>0</v>
      </c>
      <c r="O554" s="101"/>
      <c r="P554" s="102"/>
      <c r="Q554" s="101">
        <v>0</v>
      </c>
      <c r="R554" s="101">
        <v>0</v>
      </c>
      <c r="S554" s="101">
        <v>0</v>
      </c>
      <c r="T554" s="101">
        <v>0</v>
      </c>
      <c r="U554" s="101">
        <v>0</v>
      </c>
      <c r="V554" s="101">
        <v>0</v>
      </c>
      <c r="W554" s="101">
        <v>0</v>
      </c>
      <c r="X554" s="101">
        <v>0</v>
      </c>
      <c r="Y554" s="101">
        <v>0</v>
      </c>
      <c r="Z554" s="101">
        <v>0</v>
      </c>
      <c r="AA554" s="101">
        <v>0</v>
      </c>
      <c r="AB554" s="101">
        <v>0</v>
      </c>
      <c r="AC554" s="101"/>
      <c r="AD554" s="102"/>
      <c r="AE554" s="101"/>
      <c r="AF554" s="101"/>
      <c r="AG554" s="101"/>
      <c r="AH554" s="101"/>
      <c r="AI554" s="101"/>
      <c r="AJ554" s="101"/>
      <c r="AK554" s="101"/>
      <c r="AL554" s="101"/>
      <c r="AM554" s="101"/>
      <c r="AN554" s="101"/>
      <c r="AO554" s="101"/>
      <c r="AP554" s="101"/>
      <c r="AQ554" s="101"/>
      <c r="AR554" s="102"/>
      <c r="AS554" s="101"/>
      <c r="AT554" s="101"/>
      <c r="AU554" s="101"/>
      <c r="AV554" s="101"/>
      <c r="AW554" s="101"/>
      <c r="AX554" s="101"/>
      <c r="AY554" s="101"/>
      <c r="AZ554" s="101"/>
      <c r="BA554" s="101"/>
      <c r="BB554" s="101"/>
      <c r="BC554" s="101"/>
      <c r="BD554" s="101"/>
      <c r="BE554" s="101"/>
      <c r="BF554" s="102"/>
      <c r="BG554" s="101"/>
      <c r="BH554" s="101"/>
      <c r="BI554" s="101"/>
      <c r="BJ554" s="101"/>
      <c r="BK554" s="101"/>
      <c r="BL554" s="101"/>
      <c r="BM554" s="101"/>
      <c r="BN554" s="101"/>
      <c r="BO554" s="101"/>
      <c r="BP554" s="101"/>
      <c r="BQ554" s="101"/>
      <c r="BR554" s="101"/>
      <c r="BS554" s="101"/>
      <c r="BT554" s="102"/>
      <c r="BU554" s="101"/>
      <c r="BV554" s="101"/>
      <c r="BW554" s="101"/>
      <c r="BX554" s="101"/>
      <c r="BY554" s="101"/>
      <c r="BZ554" s="101"/>
      <c r="CA554" s="101"/>
      <c r="CB554" s="101"/>
      <c r="CC554" s="101"/>
      <c r="CD554" s="101"/>
      <c r="CE554" s="101"/>
      <c r="CF554" s="101"/>
      <c r="CG554" s="101"/>
      <c r="CH554" s="102"/>
    </row>
    <row r="555" spans="1:86" ht="12" customHeight="1" x14ac:dyDescent="0.3">
      <c r="A555" s="72" t="s">
        <v>74</v>
      </c>
      <c r="B555" s="6" t="s">
        <v>655</v>
      </c>
      <c r="C555" s="101">
        <v>-11457.0800000002</v>
      </c>
      <c r="D555" s="101">
        <v>-11274.2599999997</v>
      </c>
      <c r="E555" s="101">
        <v>-11311.460000000299</v>
      </c>
      <c r="F555" s="101">
        <v>-11564.6599999997</v>
      </c>
      <c r="G555" s="101">
        <v>-11384.540000000299</v>
      </c>
      <c r="H555" s="101">
        <v>-11637.200000000101</v>
      </c>
      <c r="I555" s="101">
        <v>-11458.8999999997</v>
      </c>
      <c r="J555" s="101">
        <v>-11495.9900000002</v>
      </c>
      <c r="K555" s="101">
        <v>-12175.9900000001</v>
      </c>
      <c r="L555" s="101">
        <v>-496209.8</v>
      </c>
      <c r="M555" s="101">
        <v>-11821.639999999899</v>
      </c>
      <c r="N555" s="101">
        <v>-11521.918804684399</v>
      </c>
      <c r="O555" s="101"/>
      <c r="P555" s="102"/>
      <c r="Q555" s="101">
        <v>-11559.252694212</v>
      </c>
      <c r="R555" s="101">
        <v>-11597.2209201649</v>
      </c>
      <c r="S555" s="101">
        <v>-11635.324002167899</v>
      </c>
      <c r="T555" s="101">
        <v>-11673.562462022101</v>
      </c>
      <c r="U555" s="101">
        <v>-11711.936823715199</v>
      </c>
      <c r="V555" s="101">
        <v>-11750.4476134303</v>
      </c>
      <c r="W555" s="101">
        <v>-11789.095359556701</v>
      </c>
      <c r="X555" s="101">
        <v>-11827.880592698901</v>
      </c>
      <c r="Y555" s="101">
        <v>-11866.8038456871</v>
      </c>
      <c r="Z555" s="101">
        <v>-11905.865653587</v>
      </c>
      <c r="AA555" s="101">
        <v>-11945.066553709399</v>
      </c>
      <c r="AB555" s="101">
        <v>-11984.4070856207</v>
      </c>
      <c r="AC555" s="101"/>
      <c r="AD555" s="102"/>
      <c r="AE555" s="101">
        <v>-12023.8877911528</v>
      </c>
      <c r="AF555" s="101">
        <v>-12063.5092144135</v>
      </c>
      <c r="AG555" s="101">
        <v>-12103.271901795901</v>
      </c>
      <c r="AH555" s="101">
        <v>-12143.1764019897</v>
      </c>
      <c r="AI555" s="101">
        <v>-12183.2232659905</v>
      </c>
      <c r="AJ555" s="101">
        <v>-12223.4130471108</v>
      </c>
      <c r="AK555" s="101">
        <v>-12263.74630099</v>
      </c>
      <c r="AL555" s="101">
        <v>-12304.223585604899</v>
      </c>
      <c r="AM555" s="101">
        <v>-12344.8454612802</v>
      </c>
      <c r="AN555" s="101">
        <v>-12385.612490699101</v>
      </c>
      <c r="AO555" s="101">
        <v>-12426.5252389137</v>
      </c>
      <c r="AP555" s="101">
        <v>-12467.5842733556</v>
      </c>
      <c r="AQ555" s="101"/>
      <c r="AR555" s="102"/>
      <c r="AS555" s="101">
        <v>-12508.790163846799</v>
      </c>
      <c r="AT555" s="101">
        <v>-12550.143482610199</v>
      </c>
      <c r="AU555" s="101">
        <v>-12591.6448042802</v>
      </c>
      <c r="AV555" s="101">
        <v>-12633.294705914101</v>
      </c>
      <c r="AW555" s="101">
        <v>-12675.0937670023</v>
      </c>
      <c r="AX555" s="101">
        <v>-12717.042569479499</v>
      </c>
      <c r="AY555" s="101">
        <v>-12759.141697736</v>
      </c>
      <c r="AZ555" s="101">
        <v>-12801.391738627901</v>
      </c>
      <c r="BA555" s="101">
        <v>-12843.793281489099</v>
      </c>
      <c r="BB555" s="101">
        <v>-12886.3469181416</v>
      </c>
      <c r="BC555" s="101">
        <v>-12929.053242907399</v>
      </c>
      <c r="BD555" s="101">
        <v>-12971.912852619</v>
      </c>
      <c r="BE555" s="101"/>
      <c r="BF555" s="102"/>
      <c r="BG555" s="101">
        <v>-13014.9263466312</v>
      </c>
      <c r="BH555" s="101">
        <v>-13058.094326832501</v>
      </c>
      <c r="BI555" s="101">
        <v>-13101.4173976559</v>
      </c>
      <c r="BJ555" s="101">
        <v>-13144.896166090901</v>
      </c>
      <c r="BK555" s="101">
        <v>-13188.5312416947</v>
      </c>
      <c r="BL555" s="101">
        <v>-13232.323236603899</v>
      </c>
      <c r="BM555" s="101">
        <v>-13276.2727655458</v>
      </c>
      <c r="BN555" s="101">
        <v>-13320.3804458507</v>
      </c>
      <c r="BO555" s="101">
        <v>-13364.646897462701</v>
      </c>
      <c r="BP555" s="101">
        <v>-13409.072742952199</v>
      </c>
      <c r="BQ555" s="101">
        <v>-13453.658607527601</v>
      </c>
      <c r="BR555" s="101">
        <v>-13498.4051190466</v>
      </c>
      <c r="BS555" s="101"/>
      <c r="BT555" s="102"/>
      <c r="BU555" s="101">
        <v>-13543.3129080291</v>
      </c>
      <c r="BV555" s="101">
        <v>-13588.3826076682</v>
      </c>
      <c r="BW555" s="101">
        <v>-13633.614853842701</v>
      </c>
      <c r="BX555" s="101">
        <v>-13679.0102851295</v>
      </c>
      <c r="BY555" s="101">
        <v>-13724.569542815199</v>
      </c>
      <c r="BZ555" s="101">
        <v>-13770.2932709087</v>
      </c>
      <c r="CA555" s="101">
        <v>-13816.182116153001</v>
      </c>
      <c r="CB555" s="101">
        <v>-13862.2367280382</v>
      </c>
      <c r="CC555" s="101">
        <v>-13908.4577588132</v>
      </c>
      <c r="CD555" s="101">
        <v>-13954.8458634988</v>
      </c>
      <c r="CE555" s="101">
        <v>-14001.401699899599</v>
      </c>
      <c r="CF555" s="101">
        <v>-14048.125928616801</v>
      </c>
      <c r="CG555" s="101"/>
      <c r="CH555" s="102"/>
    </row>
    <row r="556" spans="1:86" ht="12" hidden="1" customHeight="1" x14ac:dyDescent="0.3">
      <c r="A556" s="72" t="s">
        <v>74</v>
      </c>
      <c r="B556" s="6" t="s">
        <v>656</v>
      </c>
      <c r="C556" s="101">
        <v>0</v>
      </c>
      <c r="D556" s="101">
        <v>0</v>
      </c>
      <c r="E556" s="101">
        <v>0</v>
      </c>
      <c r="F556" s="101">
        <v>0</v>
      </c>
      <c r="G556" s="101">
        <v>0</v>
      </c>
      <c r="H556" s="101">
        <v>0</v>
      </c>
      <c r="I556" s="101">
        <v>0</v>
      </c>
      <c r="J556" s="101">
        <v>0</v>
      </c>
      <c r="K556" s="101">
        <v>0</v>
      </c>
      <c r="L556" s="101">
        <v>0</v>
      </c>
      <c r="M556" s="101">
        <v>0</v>
      </c>
      <c r="N556" s="101">
        <v>0</v>
      </c>
      <c r="O556" s="101"/>
      <c r="P556" s="102"/>
      <c r="Q556" s="101">
        <v>0</v>
      </c>
      <c r="R556" s="101">
        <v>0</v>
      </c>
      <c r="S556" s="101">
        <v>0</v>
      </c>
      <c r="T556" s="101">
        <v>0</v>
      </c>
      <c r="U556" s="101">
        <v>0</v>
      </c>
      <c r="V556" s="101">
        <v>0</v>
      </c>
      <c r="W556" s="101">
        <v>0</v>
      </c>
      <c r="X556" s="101">
        <v>0</v>
      </c>
      <c r="Y556" s="101">
        <v>0</v>
      </c>
      <c r="Z556" s="101">
        <v>0</v>
      </c>
      <c r="AA556" s="101">
        <v>0</v>
      </c>
      <c r="AB556" s="101">
        <v>0</v>
      </c>
      <c r="AC556" s="101"/>
      <c r="AD556" s="102"/>
      <c r="AE556" s="101">
        <v>0</v>
      </c>
      <c r="AF556" s="101">
        <v>0</v>
      </c>
      <c r="AG556" s="101">
        <v>0</v>
      </c>
      <c r="AH556" s="101">
        <v>0</v>
      </c>
      <c r="AI556" s="101">
        <v>0</v>
      </c>
      <c r="AJ556" s="101">
        <v>0</v>
      </c>
      <c r="AK556" s="101">
        <v>0</v>
      </c>
      <c r="AL556" s="101">
        <v>0</v>
      </c>
      <c r="AM556" s="101">
        <v>0</v>
      </c>
      <c r="AN556" s="101">
        <v>0</v>
      </c>
      <c r="AO556" s="101">
        <v>0</v>
      </c>
      <c r="AP556" s="101">
        <v>0</v>
      </c>
      <c r="AQ556" s="101"/>
      <c r="AR556" s="102"/>
      <c r="AS556" s="101">
        <v>0</v>
      </c>
      <c r="AT556" s="101">
        <v>0</v>
      </c>
      <c r="AU556" s="101">
        <v>0</v>
      </c>
      <c r="AV556" s="101">
        <v>0</v>
      </c>
      <c r="AW556" s="101">
        <v>0</v>
      </c>
      <c r="AX556" s="101">
        <v>0</v>
      </c>
      <c r="AY556" s="101">
        <v>0</v>
      </c>
      <c r="AZ556" s="101">
        <v>0</v>
      </c>
      <c r="BA556" s="101">
        <v>0</v>
      </c>
      <c r="BB556" s="101">
        <v>0</v>
      </c>
      <c r="BC556" s="101">
        <v>0</v>
      </c>
      <c r="BD556" s="101">
        <v>0</v>
      </c>
      <c r="BE556" s="101"/>
      <c r="BF556" s="102"/>
      <c r="BG556" s="101">
        <v>0</v>
      </c>
      <c r="BH556" s="101">
        <v>0</v>
      </c>
      <c r="BI556" s="101">
        <v>0</v>
      </c>
      <c r="BJ556" s="101">
        <v>0</v>
      </c>
      <c r="BK556" s="101">
        <v>0</v>
      </c>
      <c r="BL556" s="101">
        <v>0</v>
      </c>
      <c r="BM556" s="101">
        <v>0</v>
      </c>
      <c r="BN556" s="101">
        <v>0</v>
      </c>
      <c r="BO556" s="101">
        <v>0</v>
      </c>
      <c r="BP556" s="101">
        <v>0</v>
      </c>
      <c r="BQ556" s="101">
        <v>0</v>
      </c>
      <c r="BR556" s="101">
        <v>0</v>
      </c>
      <c r="BS556" s="101"/>
      <c r="BT556" s="102"/>
      <c r="BU556" s="101">
        <v>0</v>
      </c>
      <c r="BV556" s="101">
        <v>0</v>
      </c>
      <c r="BW556" s="101">
        <v>0</v>
      </c>
      <c r="BX556" s="101">
        <v>0</v>
      </c>
      <c r="BY556" s="101">
        <v>0</v>
      </c>
      <c r="BZ556" s="101">
        <v>0</v>
      </c>
      <c r="CA556" s="101">
        <v>0</v>
      </c>
      <c r="CB556" s="101">
        <v>0</v>
      </c>
      <c r="CC556" s="101">
        <v>0</v>
      </c>
      <c r="CD556" s="101">
        <v>0</v>
      </c>
      <c r="CE556" s="101">
        <v>0</v>
      </c>
      <c r="CF556" s="101">
        <v>0</v>
      </c>
      <c r="CG556" s="101"/>
      <c r="CH556" s="102"/>
    </row>
    <row r="557" spans="1:86" ht="12" hidden="1" customHeight="1" x14ac:dyDescent="0.3">
      <c r="A557" s="72" t="s">
        <v>74</v>
      </c>
      <c r="B557" s="6" t="s">
        <v>657</v>
      </c>
      <c r="C557" s="101">
        <v>0</v>
      </c>
      <c r="D557" s="101">
        <v>0</v>
      </c>
      <c r="E557" s="101">
        <v>0</v>
      </c>
      <c r="F557" s="101">
        <v>0</v>
      </c>
      <c r="G557" s="101">
        <v>0</v>
      </c>
      <c r="H557" s="101">
        <v>0</v>
      </c>
      <c r="I557" s="101">
        <v>0</v>
      </c>
      <c r="J557" s="101">
        <v>0</v>
      </c>
      <c r="K557" s="101">
        <v>0</v>
      </c>
      <c r="L557" s="101">
        <v>0</v>
      </c>
      <c r="M557" s="101">
        <v>0</v>
      </c>
      <c r="N557" s="101">
        <v>0</v>
      </c>
      <c r="O557" s="101"/>
      <c r="P557" s="102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2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2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  <c r="BE557" s="101"/>
      <c r="BF557" s="102"/>
      <c r="BG557" s="101"/>
      <c r="BH557" s="101"/>
      <c r="BI557" s="101"/>
      <c r="BJ557" s="101"/>
      <c r="BK557" s="101"/>
      <c r="BL557" s="101"/>
      <c r="BM557" s="101"/>
      <c r="BN557" s="101"/>
      <c r="BO557" s="101"/>
      <c r="BP557" s="101"/>
      <c r="BQ557" s="101"/>
      <c r="BR557" s="101"/>
      <c r="BS557" s="101"/>
      <c r="BT557" s="102"/>
      <c r="BU557" s="101"/>
      <c r="BV557" s="101"/>
      <c r="BW557" s="101"/>
      <c r="BX557" s="101"/>
      <c r="BY557" s="101"/>
      <c r="BZ557" s="101"/>
      <c r="CA557" s="101"/>
      <c r="CB557" s="101"/>
      <c r="CC557" s="101"/>
      <c r="CD557" s="101"/>
      <c r="CE557" s="101"/>
      <c r="CF557" s="101"/>
      <c r="CG557" s="101"/>
      <c r="CH557" s="102"/>
    </row>
    <row r="558" spans="1:86" ht="12" customHeight="1" x14ac:dyDescent="0.3">
      <c r="A558" s="72" t="s">
        <v>74</v>
      </c>
      <c r="B558" s="2" t="s">
        <v>74</v>
      </c>
      <c r="C558" s="101" t="s">
        <v>74</v>
      </c>
      <c r="D558" s="101" t="s">
        <v>74</v>
      </c>
      <c r="E558" s="101" t="s">
        <v>74</v>
      </c>
      <c r="F558" s="101" t="s">
        <v>74</v>
      </c>
      <c r="G558" s="101" t="s">
        <v>74</v>
      </c>
      <c r="H558" s="101" t="s">
        <v>74</v>
      </c>
      <c r="I558" s="101" t="s">
        <v>74</v>
      </c>
      <c r="J558" s="101" t="s">
        <v>74</v>
      </c>
      <c r="K558" s="101" t="s">
        <v>74</v>
      </c>
      <c r="L558" s="101" t="s">
        <v>74</v>
      </c>
      <c r="M558" s="101" t="s">
        <v>74</v>
      </c>
      <c r="N558" s="101" t="s">
        <v>74</v>
      </c>
      <c r="O558" s="101" t="s">
        <v>74</v>
      </c>
      <c r="P558" s="102" t="s">
        <v>74</v>
      </c>
      <c r="Q558" s="101" t="s">
        <v>74</v>
      </c>
      <c r="R558" s="101" t="s">
        <v>74</v>
      </c>
      <c r="S558" s="101" t="s">
        <v>74</v>
      </c>
      <c r="T558" s="101" t="s">
        <v>74</v>
      </c>
      <c r="U558" s="101" t="s">
        <v>74</v>
      </c>
      <c r="V558" s="101" t="s">
        <v>74</v>
      </c>
      <c r="W558" s="101" t="s">
        <v>74</v>
      </c>
      <c r="X558" s="101" t="s">
        <v>74</v>
      </c>
      <c r="Y558" s="101" t="s">
        <v>74</v>
      </c>
      <c r="Z558" s="101" t="s">
        <v>74</v>
      </c>
      <c r="AA558" s="101" t="s">
        <v>74</v>
      </c>
      <c r="AB558" s="101" t="s">
        <v>74</v>
      </c>
      <c r="AC558" s="101" t="s">
        <v>74</v>
      </c>
      <c r="AD558" s="102" t="s">
        <v>74</v>
      </c>
      <c r="AE558" s="101" t="s">
        <v>74</v>
      </c>
      <c r="AF558" s="101" t="s">
        <v>74</v>
      </c>
      <c r="AG558" s="101" t="s">
        <v>74</v>
      </c>
      <c r="AH558" s="101" t="s">
        <v>74</v>
      </c>
      <c r="AI558" s="101" t="s">
        <v>74</v>
      </c>
      <c r="AJ558" s="101" t="s">
        <v>74</v>
      </c>
      <c r="AK558" s="101" t="s">
        <v>74</v>
      </c>
      <c r="AL558" s="101" t="s">
        <v>74</v>
      </c>
      <c r="AM558" s="101" t="s">
        <v>74</v>
      </c>
      <c r="AN558" s="101" t="s">
        <v>74</v>
      </c>
      <c r="AO558" s="101" t="s">
        <v>74</v>
      </c>
      <c r="AP558" s="101" t="s">
        <v>74</v>
      </c>
      <c r="AQ558" s="101" t="s">
        <v>74</v>
      </c>
      <c r="AR558" s="102" t="s">
        <v>74</v>
      </c>
      <c r="AS558" s="101" t="s">
        <v>74</v>
      </c>
      <c r="AT558" s="101" t="s">
        <v>74</v>
      </c>
      <c r="AU558" s="101" t="s">
        <v>74</v>
      </c>
      <c r="AV558" s="101" t="s">
        <v>74</v>
      </c>
      <c r="AW558" s="101" t="s">
        <v>74</v>
      </c>
      <c r="AX558" s="101" t="s">
        <v>74</v>
      </c>
      <c r="AY558" s="101" t="s">
        <v>74</v>
      </c>
      <c r="AZ558" s="101" t="s">
        <v>74</v>
      </c>
      <c r="BA558" s="101" t="s">
        <v>74</v>
      </c>
      <c r="BB558" s="101" t="s">
        <v>74</v>
      </c>
      <c r="BC558" s="101" t="s">
        <v>74</v>
      </c>
      <c r="BD558" s="101" t="s">
        <v>74</v>
      </c>
      <c r="BE558" s="101" t="s">
        <v>74</v>
      </c>
      <c r="BF558" s="102" t="s">
        <v>74</v>
      </c>
      <c r="BG558" s="101" t="s">
        <v>74</v>
      </c>
      <c r="BH558" s="101" t="s">
        <v>74</v>
      </c>
      <c r="BI558" s="101" t="s">
        <v>74</v>
      </c>
      <c r="BJ558" s="101" t="s">
        <v>74</v>
      </c>
      <c r="BK558" s="101" t="s">
        <v>74</v>
      </c>
      <c r="BL558" s="101" t="s">
        <v>74</v>
      </c>
      <c r="BM558" s="101" t="s">
        <v>74</v>
      </c>
      <c r="BN558" s="101" t="s">
        <v>74</v>
      </c>
      <c r="BO558" s="101" t="s">
        <v>74</v>
      </c>
      <c r="BP558" s="101" t="s">
        <v>74</v>
      </c>
      <c r="BQ558" s="101" t="s">
        <v>74</v>
      </c>
      <c r="BR558" s="101" t="s">
        <v>74</v>
      </c>
      <c r="BS558" s="101" t="s">
        <v>74</v>
      </c>
      <c r="BT558" s="102" t="s">
        <v>74</v>
      </c>
      <c r="BU558" s="101" t="s">
        <v>74</v>
      </c>
      <c r="BV558" s="101" t="s">
        <v>74</v>
      </c>
      <c r="BW558" s="101" t="s">
        <v>74</v>
      </c>
      <c r="BX558" s="101" t="s">
        <v>74</v>
      </c>
      <c r="BY558" s="101" t="s">
        <v>74</v>
      </c>
      <c r="BZ558" s="101" t="s">
        <v>74</v>
      </c>
      <c r="CA558" s="101" t="s">
        <v>74</v>
      </c>
      <c r="CB558" s="101" t="s">
        <v>74</v>
      </c>
      <c r="CC558" s="101" t="s">
        <v>74</v>
      </c>
      <c r="CD558" s="101" t="s">
        <v>74</v>
      </c>
      <c r="CE558" s="101" t="s">
        <v>74</v>
      </c>
      <c r="CF558" s="101" t="s">
        <v>74</v>
      </c>
      <c r="CG558" s="101" t="s">
        <v>74</v>
      </c>
      <c r="CH558" s="102" t="s">
        <v>74</v>
      </c>
    </row>
    <row r="559" spans="1:86" ht="12" customHeight="1" x14ac:dyDescent="0.3">
      <c r="A559" s="109" t="s">
        <v>658</v>
      </c>
      <c r="B559" s="110"/>
      <c r="C559" s="111">
        <f t="shared" ref="C559:N559" si="150">SUM(C544:C558)+C10</f>
        <v>1802458.4700000016</v>
      </c>
      <c r="D559" s="111">
        <f t="shared" si="150"/>
        <v>1798114.120000001</v>
      </c>
      <c r="E559" s="111">
        <f t="shared" si="150"/>
        <v>2047186.6600000006</v>
      </c>
      <c r="F559" s="111">
        <f t="shared" si="150"/>
        <v>2279978.0700000012</v>
      </c>
      <c r="G559" s="111">
        <f t="shared" si="150"/>
        <v>2373605.1700000023</v>
      </c>
      <c r="H559" s="111">
        <f t="shared" si="150"/>
        <v>2391787.700000002</v>
      </c>
      <c r="I559" s="111">
        <f t="shared" si="150"/>
        <v>2605441.4600000018</v>
      </c>
      <c r="J559" s="111">
        <f t="shared" si="150"/>
        <v>2906118.1900000018</v>
      </c>
      <c r="K559" s="111">
        <f t="shared" si="150"/>
        <v>3190861.660000002</v>
      </c>
      <c r="L559" s="111">
        <f t="shared" si="150"/>
        <v>3241194.2100000023</v>
      </c>
      <c r="M559" s="111">
        <f t="shared" si="150"/>
        <v>2853484.1300000027</v>
      </c>
      <c r="N559" s="111">
        <f t="shared" si="150"/>
        <v>3112355.0889100968</v>
      </c>
      <c r="O559" s="111" t="s">
        <v>74</v>
      </c>
      <c r="P559" s="112" t="s">
        <v>74</v>
      </c>
      <c r="Q559" s="111">
        <f t="shared" ref="Q559:AB559" si="151">SUM(Q544:Q558)+Q10</f>
        <v>2746777.0350525491</v>
      </c>
      <c r="R559" s="111">
        <f t="shared" si="151"/>
        <v>2830891.4628593372</v>
      </c>
      <c r="S559" s="111">
        <f t="shared" si="151"/>
        <v>3080327.8461232679</v>
      </c>
      <c r="T559" s="111">
        <f t="shared" si="151"/>
        <v>3127648.4533924642</v>
      </c>
      <c r="U559" s="111">
        <f t="shared" si="151"/>
        <v>3198849.7182206786</v>
      </c>
      <c r="V559" s="111">
        <f t="shared" si="151"/>
        <v>3656429.1602502619</v>
      </c>
      <c r="W559" s="111">
        <f t="shared" si="151"/>
        <v>3676825.6708527915</v>
      </c>
      <c r="X559" s="111">
        <f t="shared" si="151"/>
        <v>3700599.1814553211</v>
      </c>
      <c r="Y559" s="111">
        <f t="shared" si="151"/>
        <v>4000022.7220578506</v>
      </c>
      <c r="Z559" s="111">
        <f t="shared" si="151"/>
        <v>4034564.2326603797</v>
      </c>
      <c r="AA559" s="111">
        <f t="shared" si="151"/>
        <v>3634459.8134167553</v>
      </c>
      <c r="AB559" s="111">
        <f t="shared" si="151"/>
        <v>3901430.2543025715</v>
      </c>
      <c r="AC559" s="111" t="s">
        <v>74</v>
      </c>
      <c r="AD559" s="112" t="s">
        <v>74</v>
      </c>
      <c r="AE559" s="111">
        <f t="shared" ref="AE559:AP559" si="152">SUM(AE544:AE558)+AE10</f>
        <v>3533514.3488169629</v>
      </c>
      <c r="AF559" s="111">
        <f t="shared" si="152"/>
        <v>3643425.3565450604</v>
      </c>
      <c r="AG559" s="111">
        <f t="shared" si="152"/>
        <v>3780318.3197303009</v>
      </c>
      <c r="AH559" s="111">
        <f t="shared" si="152"/>
        <v>3853435.5069208066</v>
      </c>
      <c r="AI559" s="111">
        <f t="shared" si="152"/>
        <v>3938371.3682926539</v>
      </c>
      <c r="AJ559" s="111">
        <f t="shared" si="152"/>
        <v>4271612.3696270874</v>
      </c>
      <c r="AK559" s="111">
        <f t="shared" si="152"/>
        <v>4306255.4601509264</v>
      </c>
      <c r="AL559" s="111">
        <f t="shared" si="152"/>
        <v>4344275.5506747654</v>
      </c>
      <c r="AM559" s="111">
        <f t="shared" si="152"/>
        <v>4519605.6711986046</v>
      </c>
      <c r="AN559" s="111">
        <f t="shared" si="152"/>
        <v>4568393.7617224436</v>
      </c>
      <c r="AO559" s="111">
        <f t="shared" si="152"/>
        <v>4168536.3549416671</v>
      </c>
      <c r="AP559" s="111">
        <f t="shared" si="152"/>
        <v>4308955.8555359459</v>
      </c>
      <c r="AQ559" s="111" t="s">
        <v>74</v>
      </c>
      <c r="AR559" s="112" t="s">
        <v>74</v>
      </c>
      <c r="AS559" s="111">
        <f t="shared" ref="AS559:BD559" si="153">SUM(AS544:AS558)+AS10</f>
        <v>3938094.6312808809</v>
      </c>
      <c r="AT559" s="111">
        <f t="shared" si="153"/>
        <v>4052846.0053128228</v>
      </c>
      <c r="AU559" s="111">
        <f t="shared" si="153"/>
        <v>4194579.3348019077</v>
      </c>
      <c r="AV559" s="111">
        <f t="shared" si="153"/>
        <v>4272536.8882962577</v>
      </c>
      <c r="AW559" s="111">
        <f t="shared" si="153"/>
        <v>4361795.58909739</v>
      </c>
      <c r="AX559" s="111">
        <f t="shared" si="153"/>
        <v>4534629.2831599861</v>
      </c>
      <c r="AY559" s="111">
        <f t="shared" si="153"/>
        <v>4574112.7399876695</v>
      </c>
      <c r="AZ559" s="111">
        <f t="shared" si="153"/>
        <v>4616973.1968153529</v>
      </c>
      <c r="BA559" s="111">
        <f t="shared" si="153"/>
        <v>4797143.6836430365</v>
      </c>
      <c r="BB559" s="111">
        <f t="shared" si="153"/>
        <v>4850772.1404707199</v>
      </c>
      <c r="BC559" s="111">
        <f t="shared" si="153"/>
        <v>4441336.9632159416</v>
      </c>
      <c r="BD559" s="111">
        <f t="shared" si="153"/>
        <v>4584112.7011161782</v>
      </c>
      <c r="BE559" s="111" t="s">
        <v>74</v>
      </c>
      <c r="BF559" s="112" t="s">
        <v>74</v>
      </c>
      <c r="BG559" s="111">
        <f t="shared" ref="BG559:BR559" si="154">SUM(BG544:BG558)+BG10</f>
        <v>4205061.3279035734</v>
      </c>
      <c r="BH559" s="111">
        <f t="shared" si="154"/>
        <v>4324757.7276879707</v>
      </c>
      <c r="BI559" s="111">
        <f t="shared" si="154"/>
        <v>4368549.8329295116</v>
      </c>
      <c r="BJ559" s="111">
        <f t="shared" si="154"/>
        <v>4451452.4121763175</v>
      </c>
      <c r="BK559" s="111">
        <f t="shared" si="154"/>
        <v>4545123.0860491088</v>
      </c>
      <c r="BL559" s="111">
        <f t="shared" si="154"/>
        <v>4619760.4520812072</v>
      </c>
      <c r="BM559" s="111">
        <f t="shared" si="154"/>
        <v>4664188.9346613465</v>
      </c>
      <c r="BN559" s="111">
        <f t="shared" si="154"/>
        <v>4711994.4172414858</v>
      </c>
      <c r="BO559" s="111">
        <f t="shared" si="154"/>
        <v>4794223.6798216254</v>
      </c>
      <c r="BP559" s="111">
        <f t="shared" si="154"/>
        <v>4852797.1624017647</v>
      </c>
      <c r="BQ559" s="111">
        <f t="shared" si="154"/>
        <v>4433457.7618996734</v>
      </c>
      <c r="BR559" s="111">
        <f t="shared" si="154"/>
        <v>4475733.622684543</v>
      </c>
      <c r="BS559" s="111" t="s">
        <v>74</v>
      </c>
      <c r="BT559" s="112" t="s">
        <v>74</v>
      </c>
      <c r="BU559" s="111">
        <f t="shared" ref="BU559:CF559" si="155">SUM(BU544:BU558)+BU10</f>
        <v>4088239.6018894208</v>
      </c>
      <c r="BV559" s="111">
        <f t="shared" si="155"/>
        <v>4212986.8563565742</v>
      </c>
      <c r="BW559" s="111">
        <f t="shared" si="155"/>
        <v>4261829.8162808707</v>
      </c>
      <c r="BX559" s="111">
        <f t="shared" si="155"/>
        <v>4349783.2502104323</v>
      </c>
      <c r="BY559" s="111">
        <f t="shared" si="155"/>
        <v>4447955.7345047593</v>
      </c>
      <c r="BZ559" s="111">
        <f t="shared" si="155"/>
        <v>4527381.1983231725</v>
      </c>
      <c r="CA559" s="111">
        <f t="shared" si="155"/>
        <v>4576860.5355860675</v>
      </c>
      <c r="CB559" s="111">
        <f t="shared" si="155"/>
        <v>4629716.8728489624</v>
      </c>
      <c r="CC559" s="111">
        <f t="shared" si="155"/>
        <v>4716996.9901118577</v>
      </c>
      <c r="CD559" s="111">
        <f t="shared" si="155"/>
        <v>4780621.3273747526</v>
      </c>
      <c r="CE559" s="111">
        <f t="shared" si="155"/>
        <v>4351039.5012858836</v>
      </c>
      <c r="CF559" s="111">
        <f t="shared" si="155"/>
        <v>4395730.8042996507</v>
      </c>
      <c r="CG559" s="111" t="s">
        <v>74</v>
      </c>
      <c r="CH559" s="112" t="s">
        <v>74</v>
      </c>
    </row>
    <row r="560" spans="1:86" ht="12" customHeight="1" x14ac:dyDescent="0.3">
      <c r="A560" s="2" t="s">
        <v>659</v>
      </c>
      <c r="B560" s="2"/>
      <c r="C560" s="101">
        <f t="shared" ref="C560:N560" si="156">IFERROR(C559/($O542-SUMIF($A$7:$A$907,514,$O$7:$O$907))*365,"")</f>
        <v>152.33476249443018</v>
      </c>
      <c r="D560" s="101">
        <f t="shared" si="156"/>
        <v>151.96759979056895</v>
      </c>
      <c r="E560" s="101">
        <f t="shared" si="156"/>
        <v>173.01796342240587</v>
      </c>
      <c r="F560" s="101">
        <f t="shared" si="156"/>
        <v>192.69232748866563</v>
      </c>
      <c r="G560" s="101">
        <f t="shared" si="156"/>
        <v>200.60522106093327</v>
      </c>
      <c r="H560" s="101">
        <f t="shared" si="156"/>
        <v>202.14191743158412</v>
      </c>
      <c r="I560" s="101">
        <f t="shared" si="156"/>
        <v>220.19886316839319</v>
      </c>
      <c r="J560" s="101">
        <f t="shared" si="156"/>
        <v>245.6105544858369</v>
      </c>
      <c r="K560" s="101">
        <f t="shared" si="156"/>
        <v>269.67564646783961</v>
      </c>
      <c r="L560" s="101">
        <f t="shared" si="156"/>
        <v>273.92950150949787</v>
      </c>
      <c r="M560" s="101">
        <f t="shared" si="156"/>
        <v>241.16218734580653</v>
      </c>
      <c r="N560" s="101">
        <f t="shared" si="156"/>
        <v>263.04066426975726</v>
      </c>
      <c r="O560" s="101"/>
      <c r="P560" s="101"/>
      <c r="Q560" s="101">
        <f t="shared" ref="Q560:AB560" si="157">IFERROR(Q559/($AC542-SUMIF($A$7:$A$907,514,$AC$7:$AC$907))*365,"")</f>
        <v>181.51326346298103</v>
      </c>
      <c r="R560" s="101">
        <f t="shared" si="157"/>
        <v>187.07173584741295</v>
      </c>
      <c r="S560" s="101">
        <f t="shared" si="157"/>
        <v>203.55505843780034</v>
      </c>
      <c r="T560" s="101">
        <f t="shared" si="157"/>
        <v>206.68211161498607</v>
      </c>
      <c r="U560" s="101">
        <f t="shared" si="157"/>
        <v>211.3872528684384</v>
      </c>
      <c r="V560" s="101">
        <f t="shared" si="157"/>
        <v>241.62514140341756</v>
      </c>
      <c r="W560" s="101">
        <f t="shared" si="157"/>
        <v>242.97298913749901</v>
      </c>
      <c r="X560" s="101">
        <f t="shared" si="157"/>
        <v>244.5439966995869</v>
      </c>
      <c r="Y560" s="101">
        <f t="shared" si="157"/>
        <v>264.33058415056496</v>
      </c>
      <c r="Z560" s="101">
        <f t="shared" si="157"/>
        <v>266.6131656030804</v>
      </c>
      <c r="AA560" s="101">
        <f t="shared" si="157"/>
        <v>240.17335707982264</v>
      </c>
      <c r="AB560" s="101">
        <f t="shared" si="157"/>
        <v>257.8153700116834</v>
      </c>
      <c r="AC560" s="101"/>
      <c r="AD560" s="101"/>
      <c r="AE560" s="101">
        <f t="shared" ref="AE560:AP560" si="158">IFERROR(AE559/($AQ542-SUMIF($A$7:$A$907,514,$AQ$7:$AQ$907))*365,"")</f>
        <v>235.55783718859695</v>
      </c>
      <c r="AF560" s="101">
        <f t="shared" si="158"/>
        <v>242.88493330533356</v>
      </c>
      <c r="AG560" s="101">
        <f t="shared" si="158"/>
        <v>252.01075172603691</v>
      </c>
      <c r="AH560" s="101">
        <f t="shared" si="158"/>
        <v>256.88502837406458</v>
      </c>
      <c r="AI560" s="101">
        <f t="shared" si="158"/>
        <v>262.5471839023707</v>
      </c>
      <c r="AJ560" s="101">
        <f t="shared" si="158"/>
        <v>284.7623277472465</v>
      </c>
      <c r="AK560" s="101">
        <f t="shared" si="158"/>
        <v>287.07177117148404</v>
      </c>
      <c r="AL560" s="101">
        <f t="shared" si="158"/>
        <v>289.60633857645541</v>
      </c>
      <c r="AM560" s="101">
        <f t="shared" si="158"/>
        <v>301.29452770138118</v>
      </c>
      <c r="AN560" s="101">
        <f t="shared" si="158"/>
        <v>304.54693195104971</v>
      </c>
      <c r="AO560" s="101">
        <f t="shared" si="158"/>
        <v>277.89087890384593</v>
      </c>
      <c r="AP560" s="101">
        <f t="shared" si="158"/>
        <v>287.25179005174198</v>
      </c>
      <c r="AQ560" s="101"/>
      <c r="AR560" s="101"/>
      <c r="AS560" s="101">
        <f t="shared" ref="AS560:BD560" si="159">IFERROR(AS559/($BE542-SUMIF($A$7:$A$907,514,$BE$7:$BE$907))*365,"")</f>
        <v>257.56047139662553</v>
      </c>
      <c r="AT560" s="101">
        <f t="shared" si="159"/>
        <v>265.065475911833</v>
      </c>
      <c r="AU560" s="101">
        <f t="shared" si="159"/>
        <v>274.33516254299167</v>
      </c>
      <c r="AV560" s="101">
        <f t="shared" si="159"/>
        <v>279.43376633667492</v>
      </c>
      <c r="AW560" s="101">
        <f t="shared" si="159"/>
        <v>285.27149122829661</v>
      </c>
      <c r="AX560" s="101">
        <f t="shared" si="159"/>
        <v>296.57521342999075</v>
      </c>
      <c r="AY560" s="101">
        <f t="shared" si="159"/>
        <v>299.157522568052</v>
      </c>
      <c r="AZ560" s="101">
        <f t="shared" si="159"/>
        <v>301.96069529455968</v>
      </c>
      <c r="BA560" s="101">
        <f t="shared" si="159"/>
        <v>313.7442606640908</v>
      </c>
      <c r="BB560" s="101">
        <f t="shared" si="159"/>
        <v>317.25168542506435</v>
      </c>
      <c r="BC560" s="101">
        <f t="shared" si="159"/>
        <v>290.47368054360163</v>
      </c>
      <c r="BD560" s="101">
        <f t="shared" si="159"/>
        <v>299.81154308897811</v>
      </c>
      <c r="BE560" s="101"/>
      <c r="BF560" s="101"/>
      <c r="BG560" s="101">
        <f t="shared" ref="BG560:BR560" si="160">IFERROR(BG559/($BS542-SUMIF($A$7:$A$907,514,$BS$7:$BS$907))*365,"")</f>
        <v>269.50166391886626</v>
      </c>
      <c r="BH560" s="101">
        <f t="shared" si="160"/>
        <v>277.1729857835287</v>
      </c>
      <c r="BI560" s="101">
        <f t="shared" si="160"/>
        <v>279.97961434582578</v>
      </c>
      <c r="BJ560" s="101">
        <f t="shared" si="160"/>
        <v>285.29282652228619</v>
      </c>
      <c r="BK560" s="101">
        <f t="shared" si="160"/>
        <v>291.2961640483299</v>
      </c>
      <c r="BL560" s="101">
        <f t="shared" si="160"/>
        <v>296.07966011833855</v>
      </c>
      <c r="BM560" s="101">
        <f t="shared" si="160"/>
        <v>298.9270739958211</v>
      </c>
      <c r="BN560" s="101">
        <f t="shared" si="160"/>
        <v>301.99091922782748</v>
      </c>
      <c r="BO560" s="101">
        <f t="shared" si="160"/>
        <v>307.26097865386146</v>
      </c>
      <c r="BP560" s="101">
        <f t="shared" si="160"/>
        <v>311.01494317088793</v>
      </c>
      <c r="BQ560" s="101">
        <f t="shared" si="160"/>
        <v>284.13955245253283</v>
      </c>
      <c r="BR560" s="101">
        <f t="shared" si="160"/>
        <v>286.84900516598589</v>
      </c>
      <c r="BS560" s="101"/>
      <c r="BT560" s="101"/>
      <c r="BU560" s="101">
        <f t="shared" ref="BU560:CF560" si="161">IFERROR(BU559/($CG542-SUMIF($A$7:$A$907,514,$CG$7:$CG$907))*365,"")</f>
        <v>256.69206117509697</v>
      </c>
      <c r="BV560" s="101">
        <f t="shared" si="161"/>
        <v>264.52468181218217</v>
      </c>
      <c r="BW560" s="101">
        <f t="shared" si="161"/>
        <v>267.5914296737962</v>
      </c>
      <c r="BX560" s="101">
        <f t="shared" si="161"/>
        <v>273.11384284947519</v>
      </c>
      <c r="BY560" s="101">
        <f t="shared" si="161"/>
        <v>279.2778889422101</v>
      </c>
      <c r="BZ560" s="101">
        <f t="shared" si="161"/>
        <v>284.26484861255682</v>
      </c>
      <c r="CA560" s="101">
        <f t="shared" si="161"/>
        <v>287.37155328361382</v>
      </c>
      <c r="CB560" s="101">
        <f t="shared" si="161"/>
        <v>290.6902927606024</v>
      </c>
      <c r="CC560" s="101">
        <f t="shared" si="161"/>
        <v>296.17042978326191</v>
      </c>
      <c r="CD560" s="101">
        <f t="shared" si="161"/>
        <v>300.16526958310243</v>
      </c>
      <c r="CE560" s="101">
        <f t="shared" si="161"/>
        <v>273.19272024153463</v>
      </c>
      <c r="CF560" s="101">
        <f t="shared" si="161"/>
        <v>275.99879420107033</v>
      </c>
      <c r="CG560" s="101"/>
      <c r="CH560" s="101"/>
    </row>
    <row r="561" spans="1:86" ht="12" customHeight="1" x14ac:dyDescent="0.3">
      <c r="A561" s="2"/>
      <c r="B561" s="2"/>
      <c r="C561" s="11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</row>
    <row r="562" spans="1:86" ht="12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55"/>
      <c r="P562" s="55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55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55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55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55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55"/>
      <c r="CH562" s="2"/>
    </row>
    <row r="563" spans="1:86" ht="12" customHeight="1" x14ac:dyDescent="0.3">
      <c r="A563" s="2"/>
      <c r="B563" s="2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2"/>
      <c r="P563" s="55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2"/>
      <c r="AD563" s="2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2"/>
      <c r="AR563" s="2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2"/>
      <c r="BF563" s="2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2"/>
      <c r="BT563" s="2"/>
      <c r="BU563" s="114"/>
      <c r="BV563" s="114"/>
      <c r="BW563" s="114"/>
      <c r="BX563" s="114"/>
      <c r="BY563" s="114"/>
      <c r="BZ563" s="114"/>
      <c r="CA563" s="114"/>
      <c r="CB563" s="114"/>
      <c r="CC563" s="114"/>
      <c r="CD563" s="114"/>
      <c r="CE563" s="114"/>
      <c r="CF563" s="114"/>
      <c r="CG563" s="2"/>
      <c r="CH563" s="2"/>
    </row>
    <row r="564" spans="1:86" ht="12" customHeight="1" x14ac:dyDescent="0.3">
      <c r="A564" s="2"/>
      <c r="B564" s="2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2"/>
      <c r="P564" s="5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2"/>
      <c r="AD564" s="2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2"/>
      <c r="AR564" s="2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2"/>
      <c r="BF564" s="2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2"/>
      <c r="BT564" s="2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2"/>
      <c r="CH564" s="2"/>
    </row>
  </sheetData>
  <mergeCells count="12">
    <mergeCell ref="BU5:CH5"/>
    <mergeCell ref="C6:P6"/>
    <mergeCell ref="BU6:CH6"/>
    <mergeCell ref="Q6:AD6"/>
    <mergeCell ref="AE6:AR6"/>
    <mergeCell ref="AS6:BF6"/>
    <mergeCell ref="BG6:BT6"/>
    <mergeCell ref="C5:P5"/>
    <mergeCell ref="Q5:AD5"/>
    <mergeCell ref="AE5:AR5"/>
    <mergeCell ref="AS5:BF5"/>
    <mergeCell ref="BG5:BT5"/>
  </mergeCells>
  <conditionalFormatting sqref="C559:CH559">
    <cfRule type="cellIs" dxfId="1" priority="1" operator="lessThan">
      <formula>0</formula>
    </cfRule>
  </conditionalFormatting>
  <pageMargins left="0.75" right="0.75" top="1" bottom="1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BO1000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6640625" defaultRowHeight="15" customHeight="1" outlineLevelRow="1" outlineLevelCol="1" x14ac:dyDescent="0.3"/>
  <cols>
    <col min="1" max="1" width="5.1640625" customWidth="1"/>
    <col min="2" max="2" width="26.5" customWidth="1"/>
    <col min="3" max="3" width="13.9140625" hidden="1" customWidth="1" outlineLevel="1"/>
    <col min="4" max="4" width="28" hidden="1" customWidth="1" outlineLevel="1"/>
    <col min="5" max="5" width="8.75" hidden="1" customWidth="1" outlineLevel="1"/>
    <col min="6" max="6" width="8.75" customWidth="1" collapsed="1"/>
    <col min="7" max="7" width="10" customWidth="1"/>
    <col min="8" max="8" width="10.1640625" hidden="1" customWidth="1"/>
    <col min="9" max="9" width="10.1640625" customWidth="1"/>
    <col min="10" max="10" width="9.1640625" hidden="1" customWidth="1"/>
    <col min="11" max="11" width="8.75" hidden="1" customWidth="1"/>
    <col min="12" max="12" width="0.1640625" customWidth="1"/>
    <col min="13" max="13" width="10.1640625" hidden="1" customWidth="1"/>
    <col min="14" max="14" width="10.1640625" customWidth="1"/>
    <col min="15" max="15" width="9.1640625" hidden="1" customWidth="1"/>
    <col min="16" max="16" width="8.75" hidden="1" customWidth="1"/>
    <col min="17" max="17" width="0.1640625" customWidth="1"/>
    <col min="18" max="18" width="10.1640625" hidden="1" customWidth="1"/>
    <col min="19" max="19" width="10.1640625" customWidth="1"/>
    <col min="20" max="20" width="9.9140625" hidden="1" customWidth="1"/>
    <col min="21" max="21" width="8.75" hidden="1" customWidth="1"/>
    <col min="22" max="22" width="0.1640625" customWidth="1"/>
    <col min="23" max="23" width="10.1640625" hidden="1" customWidth="1"/>
    <col min="24" max="24" width="10.1640625" customWidth="1"/>
    <col min="25" max="25" width="9.9140625" hidden="1" customWidth="1"/>
    <col min="26" max="26" width="10.6640625" hidden="1" customWidth="1"/>
    <col min="27" max="27" width="0.1640625" customWidth="1"/>
    <col min="28" max="29" width="10.1640625" hidden="1" customWidth="1"/>
    <col min="30" max="30" width="9.9140625" hidden="1" customWidth="1"/>
    <col min="31" max="31" width="8.75" hidden="1" customWidth="1"/>
    <col min="32" max="32" width="0.1640625" hidden="1" customWidth="1"/>
    <col min="33" max="34" width="10.1640625" hidden="1" customWidth="1"/>
    <col min="35" max="35" width="9.9140625" hidden="1" customWidth="1"/>
    <col min="36" max="36" width="10.6640625" hidden="1" customWidth="1"/>
    <col min="37" max="37" width="0.1640625" hidden="1" customWidth="1"/>
    <col min="38" max="39" width="10.1640625" hidden="1" customWidth="1"/>
    <col min="40" max="40" width="9.9140625" hidden="1" customWidth="1"/>
    <col min="41" max="41" width="8.75" hidden="1" customWidth="1"/>
    <col min="42" max="42" width="0.1640625" hidden="1" customWidth="1"/>
    <col min="43" max="44" width="10.1640625" hidden="1" customWidth="1"/>
    <col min="45" max="45" width="9.9140625" hidden="1" customWidth="1"/>
    <col min="46" max="46" width="10.6640625" hidden="1" customWidth="1"/>
    <col min="47" max="47" width="0.1640625" hidden="1" customWidth="1"/>
    <col min="48" max="49" width="10.1640625" hidden="1" customWidth="1"/>
    <col min="50" max="50" width="9.9140625" hidden="1" customWidth="1"/>
    <col min="51" max="51" width="8.75" hidden="1" customWidth="1"/>
    <col min="52" max="52" width="0.1640625" hidden="1" customWidth="1"/>
    <col min="53" max="54" width="10.1640625" hidden="1" customWidth="1"/>
    <col min="55" max="55" width="9.9140625" hidden="1" customWidth="1"/>
    <col min="56" max="56" width="10.6640625" hidden="1" customWidth="1"/>
    <col min="57" max="57" width="0.1640625" hidden="1" customWidth="1"/>
    <col min="58" max="59" width="10.1640625" hidden="1" customWidth="1"/>
    <col min="60" max="60" width="9.9140625" hidden="1" customWidth="1"/>
    <col min="61" max="61" width="8.75" hidden="1" customWidth="1"/>
    <col min="62" max="62" width="0.1640625" hidden="1" customWidth="1"/>
    <col min="63" max="64" width="10.1640625" hidden="1" customWidth="1"/>
    <col min="65" max="65" width="9.9140625" hidden="1" customWidth="1"/>
    <col min="66" max="66" width="6.4140625" hidden="1" customWidth="1"/>
    <col min="67" max="67" width="8" customWidth="1"/>
  </cols>
  <sheetData>
    <row r="1" spans="1:67" ht="12" customHeight="1" outlineLevel="1" x14ac:dyDescent="0.35">
      <c r="A1" s="340" t="s">
        <v>0</v>
      </c>
      <c r="B1" s="341"/>
      <c r="C1" s="341"/>
      <c r="D1" s="341"/>
      <c r="E1" s="341"/>
      <c r="F1" s="341"/>
      <c r="G1" s="11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ht="12" customHeight="1" outlineLevel="1" x14ac:dyDescent="0.3">
      <c r="A2" s="342" t="s">
        <v>660</v>
      </c>
      <c r="B2" s="341"/>
      <c r="C2" s="341"/>
      <c r="D2" s="341"/>
      <c r="E2" s="341"/>
      <c r="F2" s="34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ht="12" customHeight="1" outlineLevel="1" x14ac:dyDescent="0.3">
      <c r="A3" s="342" t="s">
        <v>2</v>
      </c>
      <c r="B3" s="341"/>
      <c r="C3" s="341"/>
      <c r="D3" s="341"/>
      <c r="E3" s="341"/>
      <c r="F3" s="341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ht="12" customHeight="1" x14ac:dyDescent="0.3">
      <c r="A4" s="116"/>
      <c r="B4" s="116"/>
      <c r="C4" s="116"/>
      <c r="D4" s="116"/>
      <c r="E4" s="116"/>
      <c r="F4" s="116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ht="15" customHeight="1" x14ac:dyDescent="0.3">
      <c r="A5" s="343" t="s">
        <v>661</v>
      </c>
      <c r="B5" s="335"/>
      <c r="C5" s="335"/>
      <c r="D5" s="335"/>
      <c r="E5" s="335"/>
      <c r="F5" s="336"/>
      <c r="G5" s="347" t="s">
        <v>4</v>
      </c>
      <c r="H5" s="335"/>
      <c r="I5" s="335"/>
      <c r="J5" s="335"/>
      <c r="K5" s="335"/>
      <c r="L5" s="335"/>
      <c r="M5" s="335"/>
      <c r="N5" s="335"/>
      <c r="O5" s="335"/>
      <c r="P5" s="336"/>
      <c r="Q5" s="72"/>
      <c r="R5" s="334" t="s">
        <v>5</v>
      </c>
      <c r="S5" s="335"/>
      <c r="T5" s="335"/>
      <c r="U5" s="335"/>
      <c r="V5" s="335"/>
      <c r="W5" s="335"/>
      <c r="X5" s="335"/>
      <c r="Y5" s="335"/>
      <c r="Z5" s="336"/>
      <c r="AA5" s="72"/>
      <c r="AB5" s="334" t="s">
        <v>6</v>
      </c>
      <c r="AC5" s="335"/>
      <c r="AD5" s="335"/>
      <c r="AE5" s="335"/>
      <c r="AF5" s="335"/>
      <c r="AG5" s="335"/>
      <c r="AH5" s="335"/>
      <c r="AI5" s="335"/>
      <c r="AJ5" s="336"/>
      <c r="AK5" s="72"/>
      <c r="AL5" s="334" t="s">
        <v>7</v>
      </c>
      <c r="AM5" s="335"/>
      <c r="AN5" s="335"/>
      <c r="AO5" s="335"/>
      <c r="AP5" s="335"/>
      <c r="AQ5" s="335"/>
      <c r="AR5" s="335"/>
      <c r="AS5" s="335"/>
      <c r="AT5" s="336"/>
      <c r="AU5" s="72"/>
      <c r="AV5" s="334" t="s">
        <v>8</v>
      </c>
      <c r="AW5" s="335"/>
      <c r="AX5" s="335"/>
      <c r="AY5" s="335"/>
      <c r="AZ5" s="335"/>
      <c r="BA5" s="335"/>
      <c r="BB5" s="335"/>
      <c r="BC5" s="335"/>
      <c r="BD5" s="336"/>
      <c r="BE5" s="72"/>
      <c r="BF5" s="334" t="s">
        <v>9</v>
      </c>
      <c r="BG5" s="335"/>
      <c r="BH5" s="335"/>
      <c r="BI5" s="335"/>
      <c r="BJ5" s="335"/>
      <c r="BK5" s="335"/>
      <c r="BL5" s="335"/>
      <c r="BM5" s="335"/>
      <c r="BN5" s="335"/>
      <c r="BO5" s="72"/>
    </row>
    <row r="6" spans="1:67" ht="15" customHeight="1" x14ac:dyDescent="0.3">
      <c r="A6" s="344"/>
      <c r="B6" s="341"/>
      <c r="C6" s="341"/>
      <c r="D6" s="341"/>
      <c r="E6" s="341"/>
      <c r="F6" s="345"/>
      <c r="G6" s="337" t="s">
        <v>11</v>
      </c>
      <c r="H6" s="326"/>
      <c r="I6" s="326"/>
      <c r="J6" s="326"/>
      <c r="K6" s="326"/>
      <c r="L6" s="326"/>
      <c r="M6" s="326"/>
      <c r="N6" s="326"/>
      <c r="O6" s="326"/>
      <c r="P6" s="333"/>
      <c r="Q6" s="72"/>
      <c r="R6" s="329" t="s">
        <v>12</v>
      </c>
      <c r="S6" s="326"/>
      <c r="T6" s="326"/>
      <c r="U6" s="326"/>
      <c r="V6" s="326"/>
      <c r="W6" s="326"/>
      <c r="X6" s="326"/>
      <c r="Y6" s="326"/>
      <c r="Z6" s="333"/>
      <c r="AA6" s="72"/>
      <c r="AB6" s="329" t="s">
        <v>13</v>
      </c>
      <c r="AC6" s="326"/>
      <c r="AD6" s="326"/>
      <c r="AE6" s="326"/>
      <c r="AF6" s="326"/>
      <c r="AG6" s="326"/>
      <c r="AH6" s="326"/>
      <c r="AI6" s="326"/>
      <c r="AJ6" s="333"/>
      <c r="AK6" s="72"/>
      <c r="AL6" s="329" t="s">
        <v>14</v>
      </c>
      <c r="AM6" s="326"/>
      <c r="AN6" s="326"/>
      <c r="AO6" s="326"/>
      <c r="AP6" s="326"/>
      <c r="AQ6" s="326"/>
      <c r="AR6" s="326"/>
      <c r="AS6" s="326"/>
      <c r="AT6" s="333"/>
      <c r="AU6" s="72"/>
      <c r="AV6" s="329" t="s">
        <v>15</v>
      </c>
      <c r="AW6" s="326"/>
      <c r="AX6" s="326"/>
      <c r="AY6" s="326"/>
      <c r="AZ6" s="326"/>
      <c r="BA6" s="326"/>
      <c r="BB6" s="326"/>
      <c r="BC6" s="326"/>
      <c r="BD6" s="333"/>
      <c r="BE6" s="72"/>
      <c r="BF6" s="329" t="s">
        <v>16</v>
      </c>
      <c r="BG6" s="326"/>
      <c r="BH6" s="326"/>
      <c r="BI6" s="326"/>
      <c r="BJ6" s="326"/>
      <c r="BK6" s="326"/>
      <c r="BL6" s="326"/>
      <c r="BM6" s="326"/>
      <c r="BN6" s="326"/>
      <c r="BO6" s="72"/>
    </row>
    <row r="7" spans="1:67" ht="39" hidden="1" customHeight="1" x14ac:dyDescent="0.3">
      <c r="A7" s="346"/>
      <c r="B7" s="326"/>
      <c r="C7" s="326"/>
      <c r="D7" s="326"/>
      <c r="E7" s="326"/>
      <c r="F7" s="333"/>
      <c r="G7" s="119" t="s">
        <v>662</v>
      </c>
      <c r="H7" s="338" t="s">
        <v>663</v>
      </c>
      <c r="I7" s="331"/>
      <c r="J7" s="331"/>
      <c r="K7" s="331"/>
      <c r="L7" s="120"/>
      <c r="M7" s="339" t="s">
        <v>664</v>
      </c>
      <c r="N7" s="331"/>
      <c r="O7" s="331"/>
      <c r="P7" s="331"/>
      <c r="Q7" s="121"/>
      <c r="R7" s="338" t="s">
        <v>663</v>
      </c>
      <c r="S7" s="331"/>
      <c r="T7" s="331"/>
      <c r="U7" s="331"/>
      <c r="V7" s="120"/>
      <c r="W7" s="339" t="s">
        <v>664</v>
      </c>
      <c r="X7" s="331"/>
      <c r="Y7" s="331"/>
      <c r="Z7" s="331"/>
      <c r="AA7" s="121"/>
      <c r="AB7" s="338" t="s">
        <v>663</v>
      </c>
      <c r="AC7" s="331"/>
      <c r="AD7" s="331"/>
      <c r="AE7" s="331"/>
      <c r="AF7" s="120"/>
      <c r="AG7" s="339" t="s">
        <v>664</v>
      </c>
      <c r="AH7" s="331"/>
      <c r="AI7" s="331"/>
      <c r="AJ7" s="331"/>
      <c r="AK7" s="121"/>
      <c r="AL7" s="338" t="s">
        <v>663</v>
      </c>
      <c r="AM7" s="331"/>
      <c r="AN7" s="331"/>
      <c r="AO7" s="331"/>
      <c r="AP7" s="120"/>
      <c r="AQ7" s="339" t="s">
        <v>664</v>
      </c>
      <c r="AR7" s="331"/>
      <c r="AS7" s="331"/>
      <c r="AT7" s="331"/>
      <c r="AU7" s="121"/>
      <c r="AV7" s="338" t="s">
        <v>663</v>
      </c>
      <c r="AW7" s="331"/>
      <c r="AX7" s="331"/>
      <c r="AY7" s="331"/>
      <c r="AZ7" s="120"/>
      <c r="BA7" s="339" t="s">
        <v>664</v>
      </c>
      <c r="BB7" s="331"/>
      <c r="BC7" s="331"/>
      <c r="BD7" s="331"/>
      <c r="BE7" s="121"/>
      <c r="BF7" s="338" t="s">
        <v>663</v>
      </c>
      <c r="BG7" s="331"/>
      <c r="BH7" s="331"/>
      <c r="BI7" s="331"/>
      <c r="BJ7" s="120"/>
      <c r="BK7" s="339" t="s">
        <v>664</v>
      </c>
      <c r="BL7" s="331"/>
      <c r="BM7" s="331"/>
      <c r="BN7" s="331"/>
      <c r="BO7" s="62"/>
    </row>
    <row r="8" spans="1:67" ht="43.5" customHeight="1" x14ac:dyDescent="0.3">
      <c r="A8" s="122" t="s">
        <v>665</v>
      </c>
      <c r="B8" s="123" t="s">
        <v>666</v>
      </c>
      <c r="C8" s="123" t="s">
        <v>667</v>
      </c>
      <c r="D8" s="123" t="s">
        <v>668</v>
      </c>
      <c r="E8" s="124" t="s">
        <v>669</v>
      </c>
      <c r="F8" s="125" t="s">
        <v>670</v>
      </c>
      <c r="G8" s="126"/>
      <c r="H8" s="58" t="s">
        <v>74</v>
      </c>
      <c r="I8" s="58" t="s">
        <v>663</v>
      </c>
      <c r="J8" s="127"/>
      <c r="K8" s="128" t="s">
        <v>627</v>
      </c>
      <c r="L8" s="59"/>
      <c r="M8" s="127" t="s">
        <v>74</v>
      </c>
      <c r="N8" s="127" t="s">
        <v>664</v>
      </c>
      <c r="O8" s="127"/>
      <c r="P8" s="128" t="s">
        <v>627</v>
      </c>
      <c r="Q8" s="129"/>
      <c r="R8" s="58" t="s">
        <v>74</v>
      </c>
      <c r="S8" s="58" t="s">
        <v>663</v>
      </c>
      <c r="T8" s="58"/>
      <c r="U8" s="128" t="s">
        <v>627</v>
      </c>
      <c r="V8" s="59"/>
      <c r="W8" s="127" t="s">
        <v>74</v>
      </c>
      <c r="X8" s="127" t="s">
        <v>664</v>
      </c>
      <c r="Y8" s="127"/>
      <c r="Z8" s="128" t="s">
        <v>627</v>
      </c>
      <c r="AA8" s="129"/>
      <c r="AB8" s="58" t="s">
        <v>74</v>
      </c>
      <c r="AC8" s="58" t="s">
        <v>663</v>
      </c>
      <c r="AD8" s="58"/>
      <c r="AE8" s="128" t="s">
        <v>627</v>
      </c>
      <c r="AF8" s="59"/>
      <c r="AG8" s="127" t="s">
        <v>74</v>
      </c>
      <c r="AH8" s="127" t="s">
        <v>664</v>
      </c>
      <c r="AI8" s="127"/>
      <c r="AJ8" s="128" t="s">
        <v>627</v>
      </c>
      <c r="AK8" s="129"/>
      <c r="AL8" s="58" t="s">
        <v>74</v>
      </c>
      <c r="AM8" s="58" t="s">
        <v>663</v>
      </c>
      <c r="AN8" s="58"/>
      <c r="AO8" s="128" t="s">
        <v>627</v>
      </c>
      <c r="AP8" s="59"/>
      <c r="AQ8" s="127" t="s">
        <v>74</v>
      </c>
      <c r="AR8" s="127" t="s">
        <v>664</v>
      </c>
      <c r="AS8" s="127"/>
      <c r="AT8" s="128" t="s">
        <v>627</v>
      </c>
      <c r="AU8" s="129"/>
      <c r="AV8" s="58" t="s">
        <v>74</v>
      </c>
      <c r="AW8" s="58" t="s">
        <v>663</v>
      </c>
      <c r="AX8" s="58"/>
      <c r="AY8" s="128" t="s">
        <v>627</v>
      </c>
      <c r="AZ8" s="59"/>
      <c r="BA8" s="127" t="s">
        <v>74</v>
      </c>
      <c r="BB8" s="127" t="s">
        <v>664</v>
      </c>
      <c r="BC8" s="127"/>
      <c r="BD8" s="128" t="s">
        <v>627</v>
      </c>
      <c r="BE8" s="129"/>
      <c r="BF8" s="58" t="s">
        <v>74</v>
      </c>
      <c r="BG8" s="58" t="s">
        <v>663</v>
      </c>
      <c r="BH8" s="58"/>
      <c r="BI8" s="128" t="s">
        <v>627</v>
      </c>
      <c r="BJ8" s="59"/>
      <c r="BK8" s="127" t="s">
        <v>74</v>
      </c>
      <c r="BL8" s="127" t="s">
        <v>664</v>
      </c>
      <c r="BM8" s="127"/>
      <c r="BN8" s="58" t="s">
        <v>627</v>
      </c>
      <c r="BO8" s="129"/>
    </row>
    <row r="9" spans="1:67" ht="12.75" hidden="1" customHeight="1" x14ac:dyDescent="0.3">
      <c r="A9" s="18"/>
      <c r="B9" s="29"/>
      <c r="C9" s="29"/>
      <c r="D9" s="29"/>
      <c r="E9" s="29"/>
      <c r="F9" s="18"/>
      <c r="G9" s="18"/>
      <c r="H9" s="88"/>
      <c r="I9" s="88"/>
      <c r="J9" s="2"/>
      <c r="K9" s="2"/>
      <c r="L9" s="2"/>
      <c r="M9" s="88"/>
      <c r="N9" s="88"/>
      <c r="O9" s="2"/>
      <c r="P9" s="2"/>
      <c r="Q9" s="2"/>
      <c r="R9" s="2"/>
      <c r="S9" s="2"/>
      <c r="T9" s="2"/>
      <c r="U9" s="2"/>
      <c r="V9" s="2"/>
      <c r="W9" s="88"/>
      <c r="X9" s="88"/>
      <c r="Y9" s="2"/>
      <c r="Z9" s="2"/>
      <c r="AA9" s="2"/>
      <c r="AB9" s="2"/>
      <c r="AC9" s="2"/>
      <c r="AD9" s="2"/>
      <c r="AE9" s="2"/>
      <c r="AF9" s="2"/>
      <c r="AG9" s="88"/>
      <c r="AH9" s="88"/>
      <c r="AI9" s="2"/>
      <c r="AJ9" s="2"/>
      <c r="AK9" s="2"/>
      <c r="AL9" s="2"/>
      <c r="AM9" s="2"/>
      <c r="AN9" s="2"/>
      <c r="AO9" s="2"/>
      <c r="AP9" s="2"/>
      <c r="AQ9" s="88"/>
      <c r="AR9" s="88"/>
      <c r="AS9" s="2"/>
      <c r="AT9" s="2"/>
      <c r="AU9" s="2"/>
      <c r="AV9" s="2"/>
      <c r="AW9" s="2"/>
      <c r="AX9" s="2"/>
      <c r="AY9" s="2"/>
      <c r="AZ9" s="2"/>
      <c r="BA9" s="88"/>
      <c r="BB9" s="88"/>
      <c r="BC9" s="2"/>
      <c r="BD9" s="2"/>
      <c r="BE9" s="2"/>
      <c r="BF9" s="2"/>
      <c r="BG9" s="2"/>
      <c r="BH9" s="2"/>
      <c r="BI9" s="2"/>
      <c r="BJ9" s="2"/>
      <c r="BK9" s="88"/>
      <c r="BL9" s="88"/>
      <c r="BM9" s="2"/>
      <c r="BN9" s="2"/>
      <c r="BO9" s="72"/>
    </row>
    <row r="10" spans="1:67" ht="3.75" hidden="1" customHeight="1" x14ac:dyDescent="0.3">
      <c r="A10" s="130" t="s">
        <v>671</v>
      </c>
      <c r="B10" s="131"/>
      <c r="C10" s="131"/>
      <c r="D10" s="131"/>
      <c r="E10" s="131"/>
      <c r="F10" s="132"/>
      <c r="G10" s="133"/>
      <c r="H10" s="134"/>
      <c r="I10" s="134"/>
      <c r="J10" s="106"/>
      <c r="K10" s="134"/>
      <c r="L10" s="134"/>
      <c r="M10" s="135"/>
      <c r="N10" s="135"/>
      <c r="O10" s="135"/>
      <c r="P10" s="135"/>
      <c r="Q10" s="2"/>
      <c r="R10" s="134"/>
      <c r="S10" s="134"/>
      <c r="T10" s="106"/>
      <c r="U10" s="134"/>
      <c r="V10" s="134"/>
      <c r="W10" s="135"/>
      <c r="X10" s="135"/>
      <c r="Y10" s="135"/>
      <c r="Z10" s="135"/>
      <c r="AA10" s="2"/>
      <c r="AB10" s="134"/>
      <c r="AC10" s="134"/>
      <c r="AD10" s="106"/>
      <c r="AE10" s="134"/>
      <c r="AF10" s="134"/>
      <c r="AG10" s="135"/>
      <c r="AH10" s="135"/>
      <c r="AI10" s="135"/>
      <c r="AJ10" s="135"/>
      <c r="AK10" s="2"/>
      <c r="AL10" s="134"/>
      <c r="AM10" s="134"/>
      <c r="AN10" s="106"/>
      <c r="AO10" s="134"/>
      <c r="AP10" s="134"/>
      <c r="AQ10" s="135"/>
      <c r="AR10" s="135"/>
      <c r="AS10" s="135"/>
      <c r="AT10" s="135"/>
      <c r="AU10" s="2"/>
      <c r="AV10" s="134"/>
      <c r="AW10" s="134"/>
      <c r="AX10" s="106"/>
      <c r="AY10" s="134"/>
      <c r="AZ10" s="134"/>
      <c r="BA10" s="135"/>
      <c r="BB10" s="135"/>
      <c r="BC10" s="135"/>
      <c r="BD10" s="135"/>
      <c r="BE10" s="2"/>
      <c r="BF10" s="134"/>
      <c r="BG10" s="134"/>
      <c r="BH10" s="106"/>
      <c r="BI10" s="134"/>
      <c r="BJ10" s="134"/>
      <c r="BK10" s="135"/>
      <c r="BL10" s="135"/>
      <c r="BM10" s="135"/>
      <c r="BN10" s="135"/>
      <c r="BO10" s="72"/>
    </row>
    <row r="11" spans="1:67" ht="12" customHeight="1" x14ac:dyDescent="0.3">
      <c r="A11" s="136">
        <v>1</v>
      </c>
      <c r="B11" s="41" t="s">
        <v>672</v>
      </c>
      <c r="C11" s="41" t="s">
        <v>673</v>
      </c>
      <c r="D11" s="41" t="s">
        <v>674</v>
      </c>
      <c r="E11" s="137"/>
      <c r="F11" s="138">
        <v>116</v>
      </c>
      <c r="G11" s="139">
        <v>46004</v>
      </c>
      <c r="H11" s="55"/>
      <c r="I11" s="55">
        <v>46004</v>
      </c>
      <c r="J11" s="2"/>
      <c r="K11" s="140">
        <f t="shared" ref="K11:K65" si="0">SUM(H11:J11)</f>
        <v>46004</v>
      </c>
      <c r="L11" s="141"/>
      <c r="M11" s="115"/>
      <c r="N11" s="115">
        <v>1</v>
      </c>
      <c r="O11" s="115"/>
      <c r="P11" s="142">
        <f t="shared" ref="P11:P65" si="1">SUM(M11:O11)</f>
        <v>1</v>
      </c>
      <c r="Q11" s="72"/>
      <c r="R11" s="55"/>
      <c r="S11" s="55">
        <v>48764</v>
      </c>
      <c r="T11" s="2"/>
      <c r="U11" s="140">
        <f t="shared" ref="U11:U65" si="2">SUM(R11:T11)</f>
        <v>48764</v>
      </c>
      <c r="V11" s="141"/>
      <c r="W11" s="115"/>
      <c r="X11" s="115">
        <v>1</v>
      </c>
      <c r="Y11" s="115"/>
      <c r="Z11" s="142">
        <f t="shared" ref="Z11:Z65" si="3">SUM(W11:Y11)</f>
        <v>1</v>
      </c>
      <c r="AA11" s="72"/>
      <c r="AB11" s="55"/>
      <c r="AC11" s="55">
        <v>50226.92</v>
      </c>
      <c r="AD11" s="2"/>
      <c r="AE11" s="140">
        <f t="shared" ref="AE11:AE65" si="4">SUM(AB11:AD11)</f>
        <v>50226.92</v>
      </c>
      <c r="AF11" s="141"/>
      <c r="AG11" s="115"/>
      <c r="AH11" s="115">
        <v>1</v>
      </c>
      <c r="AI11" s="115"/>
      <c r="AJ11" s="142">
        <f t="shared" ref="AJ11:AJ65" si="5">SUM(AG11:AI11)</f>
        <v>1</v>
      </c>
      <c r="AK11" s="72"/>
      <c r="AL11" s="55"/>
      <c r="AM11" s="55">
        <v>51733.727599999998</v>
      </c>
      <c r="AN11" s="2"/>
      <c r="AO11" s="140">
        <f t="shared" ref="AO11:AO65" si="6">SUM(AL11:AN11)</f>
        <v>51733.727599999998</v>
      </c>
      <c r="AP11" s="141"/>
      <c r="AQ11" s="115"/>
      <c r="AR11" s="115">
        <v>1</v>
      </c>
      <c r="AS11" s="115"/>
      <c r="AT11" s="142">
        <f t="shared" ref="AT11:AT65" si="7">SUM(AQ11:AS11)</f>
        <v>1</v>
      </c>
      <c r="AU11" s="72"/>
      <c r="AV11" s="55"/>
      <c r="AW11" s="55">
        <v>53285.739428000001</v>
      </c>
      <c r="AX11" s="2"/>
      <c r="AY11" s="140">
        <f t="shared" ref="AY11:AY65" si="8">SUM(AV11:AX11)</f>
        <v>53285.739428000001</v>
      </c>
      <c r="AZ11" s="141"/>
      <c r="BA11" s="115"/>
      <c r="BB11" s="115">
        <v>1</v>
      </c>
      <c r="BC11" s="115"/>
      <c r="BD11" s="142">
        <f t="shared" ref="BD11:BD65" si="9">SUM(BA11:BC11)</f>
        <v>1</v>
      </c>
      <c r="BE11" s="72"/>
      <c r="BF11" s="55"/>
      <c r="BG11" s="55">
        <v>54884.311610839999</v>
      </c>
      <c r="BH11" s="2"/>
      <c r="BI11" s="140">
        <f t="shared" ref="BI11:BI65" si="10">SUM(BF11:BH11)</f>
        <v>54884.311610839999</v>
      </c>
      <c r="BJ11" s="141"/>
      <c r="BK11" s="115"/>
      <c r="BL11" s="115">
        <v>1</v>
      </c>
      <c r="BM11" s="115"/>
      <c r="BN11" s="142">
        <f t="shared" ref="BN11:BN65" si="11">SUM(BK11:BM11)</f>
        <v>1</v>
      </c>
      <c r="BO11" s="72"/>
    </row>
    <row r="12" spans="1:67" ht="12" customHeight="1" x14ac:dyDescent="0.3">
      <c r="A12" s="136">
        <v>1</v>
      </c>
      <c r="B12" s="41" t="s">
        <v>675</v>
      </c>
      <c r="C12" s="41" t="s">
        <v>676</v>
      </c>
      <c r="D12" s="41" t="s">
        <v>677</v>
      </c>
      <c r="E12" s="137">
        <v>44212</v>
      </c>
      <c r="F12" s="138">
        <v>162</v>
      </c>
      <c r="G12" s="139">
        <v>62500</v>
      </c>
      <c r="H12" s="55"/>
      <c r="I12" s="55">
        <v>28729.838709677399</v>
      </c>
      <c r="J12" s="2"/>
      <c r="K12" s="140">
        <f t="shared" si="0"/>
        <v>28729.838709677399</v>
      </c>
      <c r="L12" s="141"/>
      <c r="M12" s="115"/>
      <c r="N12" s="115">
        <v>0.45967741935483902</v>
      </c>
      <c r="O12" s="115"/>
      <c r="P12" s="142">
        <f t="shared" si="1"/>
        <v>0.45967741935483902</v>
      </c>
      <c r="Q12" s="72"/>
      <c r="R12" s="55"/>
      <c r="S12" s="55">
        <v>67500</v>
      </c>
      <c r="T12" s="2"/>
      <c r="U12" s="140">
        <f t="shared" si="2"/>
        <v>67500</v>
      </c>
      <c r="V12" s="141"/>
      <c r="W12" s="115"/>
      <c r="X12" s="115">
        <v>1</v>
      </c>
      <c r="Y12" s="115"/>
      <c r="Z12" s="142">
        <f t="shared" si="3"/>
        <v>1</v>
      </c>
      <c r="AA12" s="72"/>
      <c r="AB12" s="55"/>
      <c r="AC12" s="55">
        <v>69525</v>
      </c>
      <c r="AD12" s="2"/>
      <c r="AE12" s="140">
        <f t="shared" si="4"/>
        <v>69525</v>
      </c>
      <c r="AF12" s="141"/>
      <c r="AG12" s="115"/>
      <c r="AH12" s="115">
        <v>1</v>
      </c>
      <c r="AI12" s="115"/>
      <c r="AJ12" s="142">
        <f t="shared" si="5"/>
        <v>1</v>
      </c>
      <c r="AK12" s="72"/>
      <c r="AL12" s="55"/>
      <c r="AM12" s="55">
        <v>71610.75</v>
      </c>
      <c r="AN12" s="2"/>
      <c r="AO12" s="140">
        <f t="shared" si="6"/>
        <v>71610.75</v>
      </c>
      <c r="AP12" s="141"/>
      <c r="AQ12" s="115"/>
      <c r="AR12" s="115">
        <v>1</v>
      </c>
      <c r="AS12" s="115"/>
      <c r="AT12" s="142">
        <f t="shared" si="7"/>
        <v>1</v>
      </c>
      <c r="AU12" s="72"/>
      <c r="AV12" s="55"/>
      <c r="AW12" s="55">
        <v>73759.072499999995</v>
      </c>
      <c r="AX12" s="2"/>
      <c r="AY12" s="140">
        <f t="shared" si="8"/>
        <v>73759.072499999995</v>
      </c>
      <c r="AZ12" s="141"/>
      <c r="BA12" s="115"/>
      <c r="BB12" s="115">
        <v>1</v>
      </c>
      <c r="BC12" s="115"/>
      <c r="BD12" s="142">
        <f t="shared" si="9"/>
        <v>1</v>
      </c>
      <c r="BE12" s="72"/>
      <c r="BF12" s="55"/>
      <c r="BG12" s="55">
        <v>75971.844675</v>
      </c>
      <c r="BH12" s="2"/>
      <c r="BI12" s="140">
        <f t="shared" si="10"/>
        <v>75971.844675</v>
      </c>
      <c r="BJ12" s="141"/>
      <c r="BK12" s="115"/>
      <c r="BL12" s="115">
        <v>1</v>
      </c>
      <c r="BM12" s="115"/>
      <c r="BN12" s="142">
        <f t="shared" si="11"/>
        <v>1</v>
      </c>
      <c r="BO12" s="72"/>
    </row>
    <row r="13" spans="1:67" ht="12" customHeight="1" x14ac:dyDescent="0.3">
      <c r="A13" s="136">
        <v>1</v>
      </c>
      <c r="B13" s="41" t="s">
        <v>678</v>
      </c>
      <c r="C13" s="41" t="s">
        <v>679</v>
      </c>
      <c r="D13" s="41" t="s">
        <v>680</v>
      </c>
      <c r="E13" s="137"/>
      <c r="F13" s="138">
        <v>116</v>
      </c>
      <c r="G13" s="139">
        <v>56270</v>
      </c>
      <c r="H13" s="55"/>
      <c r="I13" s="55">
        <v>56270</v>
      </c>
      <c r="J13" s="2"/>
      <c r="K13" s="140">
        <f t="shared" si="0"/>
        <v>56270</v>
      </c>
      <c r="L13" s="141"/>
      <c r="M13" s="115"/>
      <c r="N13" s="115">
        <v>1</v>
      </c>
      <c r="O13" s="115"/>
      <c r="P13" s="142">
        <f t="shared" si="1"/>
        <v>1</v>
      </c>
      <c r="Q13" s="72"/>
      <c r="R13" s="55"/>
      <c r="S13" s="55">
        <v>59286</v>
      </c>
      <c r="T13" s="2"/>
      <c r="U13" s="140">
        <f t="shared" si="2"/>
        <v>59286</v>
      </c>
      <c r="V13" s="141"/>
      <c r="W13" s="115"/>
      <c r="X13" s="115">
        <v>1</v>
      </c>
      <c r="Y13" s="115"/>
      <c r="Z13" s="142">
        <f t="shared" si="3"/>
        <v>1</v>
      </c>
      <c r="AA13" s="72"/>
      <c r="AB13" s="55"/>
      <c r="AC13" s="55">
        <v>61064.58</v>
      </c>
      <c r="AD13" s="2"/>
      <c r="AE13" s="140">
        <f t="shared" si="4"/>
        <v>61064.58</v>
      </c>
      <c r="AF13" s="141"/>
      <c r="AG13" s="115"/>
      <c r="AH13" s="115">
        <v>1</v>
      </c>
      <c r="AI13" s="115"/>
      <c r="AJ13" s="142">
        <f t="shared" si="5"/>
        <v>1</v>
      </c>
      <c r="AK13" s="72"/>
      <c r="AL13" s="55"/>
      <c r="AM13" s="55">
        <v>62896.517399999997</v>
      </c>
      <c r="AN13" s="2"/>
      <c r="AO13" s="140">
        <f t="shared" si="6"/>
        <v>62896.517399999997</v>
      </c>
      <c r="AP13" s="141"/>
      <c r="AQ13" s="115"/>
      <c r="AR13" s="115">
        <v>1</v>
      </c>
      <c r="AS13" s="115"/>
      <c r="AT13" s="142">
        <f t="shared" si="7"/>
        <v>1</v>
      </c>
      <c r="AU13" s="72"/>
      <c r="AV13" s="55"/>
      <c r="AW13" s="55">
        <v>64783.412922000003</v>
      </c>
      <c r="AX13" s="2"/>
      <c r="AY13" s="140">
        <f t="shared" si="8"/>
        <v>64783.412922000003</v>
      </c>
      <c r="AZ13" s="141"/>
      <c r="BA13" s="115"/>
      <c r="BB13" s="115">
        <v>1</v>
      </c>
      <c r="BC13" s="115"/>
      <c r="BD13" s="142">
        <f t="shared" si="9"/>
        <v>1</v>
      </c>
      <c r="BE13" s="72"/>
      <c r="BF13" s="55"/>
      <c r="BG13" s="55">
        <v>66726.915309660006</v>
      </c>
      <c r="BH13" s="2"/>
      <c r="BI13" s="140">
        <f t="shared" si="10"/>
        <v>66726.915309660006</v>
      </c>
      <c r="BJ13" s="141"/>
      <c r="BK13" s="115"/>
      <c r="BL13" s="115">
        <v>1</v>
      </c>
      <c r="BM13" s="115"/>
      <c r="BN13" s="142">
        <f t="shared" si="11"/>
        <v>1</v>
      </c>
      <c r="BO13" s="72"/>
    </row>
    <row r="14" spans="1:67" ht="12" customHeight="1" x14ac:dyDescent="0.3">
      <c r="A14" s="136">
        <v>1</v>
      </c>
      <c r="B14" s="41" t="s">
        <v>681</v>
      </c>
      <c r="C14" s="41" t="s">
        <v>682</v>
      </c>
      <c r="D14" s="41" t="s">
        <v>683</v>
      </c>
      <c r="E14" s="137"/>
      <c r="F14" s="138">
        <v>162</v>
      </c>
      <c r="G14" s="139">
        <v>30900</v>
      </c>
      <c r="H14" s="55"/>
      <c r="I14" s="55">
        <v>30900</v>
      </c>
      <c r="J14" s="2"/>
      <c r="K14" s="140">
        <f t="shared" si="0"/>
        <v>30900</v>
      </c>
      <c r="L14" s="141"/>
      <c r="M14" s="115"/>
      <c r="N14" s="115">
        <v>1</v>
      </c>
      <c r="O14" s="115"/>
      <c r="P14" s="142">
        <f t="shared" si="1"/>
        <v>1</v>
      </c>
      <c r="Q14" s="72"/>
      <c r="R14" s="55"/>
      <c r="S14" s="55">
        <v>31827</v>
      </c>
      <c r="T14" s="2"/>
      <c r="U14" s="140">
        <f t="shared" si="2"/>
        <v>31827</v>
      </c>
      <c r="V14" s="141"/>
      <c r="W14" s="115"/>
      <c r="X14" s="115">
        <v>1</v>
      </c>
      <c r="Y14" s="115"/>
      <c r="Z14" s="142">
        <f t="shared" si="3"/>
        <v>1</v>
      </c>
      <c r="AA14" s="72"/>
      <c r="AB14" s="55"/>
      <c r="AC14" s="55">
        <v>32781.81</v>
      </c>
      <c r="AD14" s="2"/>
      <c r="AE14" s="140">
        <f t="shared" si="4"/>
        <v>32781.81</v>
      </c>
      <c r="AF14" s="141"/>
      <c r="AG14" s="115"/>
      <c r="AH14" s="115">
        <v>1</v>
      </c>
      <c r="AI14" s="115"/>
      <c r="AJ14" s="142">
        <f t="shared" si="5"/>
        <v>1</v>
      </c>
      <c r="AK14" s="72"/>
      <c r="AL14" s="55"/>
      <c r="AM14" s="55">
        <v>33765.264300000003</v>
      </c>
      <c r="AN14" s="2"/>
      <c r="AO14" s="140">
        <f t="shared" si="6"/>
        <v>33765.264300000003</v>
      </c>
      <c r="AP14" s="141"/>
      <c r="AQ14" s="115"/>
      <c r="AR14" s="115">
        <v>1</v>
      </c>
      <c r="AS14" s="115"/>
      <c r="AT14" s="142">
        <f t="shared" si="7"/>
        <v>1</v>
      </c>
      <c r="AU14" s="72"/>
      <c r="AV14" s="55"/>
      <c r="AW14" s="55">
        <v>34778.222228999999</v>
      </c>
      <c r="AX14" s="2"/>
      <c r="AY14" s="140">
        <f t="shared" si="8"/>
        <v>34778.222228999999</v>
      </c>
      <c r="AZ14" s="141"/>
      <c r="BA14" s="115"/>
      <c r="BB14" s="115">
        <v>1</v>
      </c>
      <c r="BC14" s="115"/>
      <c r="BD14" s="142">
        <f t="shared" si="9"/>
        <v>1</v>
      </c>
      <c r="BE14" s="72"/>
      <c r="BF14" s="55"/>
      <c r="BG14" s="55">
        <v>35821.568895869998</v>
      </c>
      <c r="BH14" s="2"/>
      <c r="BI14" s="140">
        <f t="shared" si="10"/>
        <v>35821.568895869998</v>
      </c>
      <c r="BJ14" s="141"/>
      <c r="BK14" s="115"/>
      <c r="BL14" s="115">
        <v>1</v>
      </c>
      <c r="BM14" s="115"/>
      <c r="BN14" s="142">
        <f t="shared" si="11"/>
        <v>1</v>
      </c>
      <c r="BO14" s="72"/>
    </row>
    <row r="15" spans="1:67" ht="12" customHeight="1" x14ac:dyDescent="0.3">
      <c r="A15" s="136">
        <v>1</v>
      </c>
      <c r="B15" s="41" t="s">
        <v>684</v>
      </c>
      <c r="C15" s="41" t="s">
        <v>685</v>
      </c>
      <c r="D15" s="41" t="s">
        <v>686</v>
      </c>
      <c r="E15" s="137"/>
      <c r="F15" s="138">
        <v>116</v>
      </c>
      <c r="G15" s="139">
        <v>48806</v>
      </c>
      <c r="H15" s="55"/>
      <c r="I15" s="55">
        <v>48806</v>
      </c>
      <c r="J15" s="2"/>
      <c r="K15" s="140">
        <f t="shared" si="0"/>
        <v>48806</v>
      </c>
      <c r="L15" s="141"/>
      <c r="M15" s="115"/>
      <c r="N15" s="115">
        <v>1</v>
      </c>
      <c r="O15" s="115"/>
      <c r="P15" s="142">
        <f t="shared" si="1"/>
        <v>1</v>
      </c>
      <c r="Q15" s="72"/>
      <c r="R15" s="55"/>
      <c r="S15" s="55">
        <v>51734</v>
      </c>
      <c r="T15" s="2"/>
      <c r="U15" s="140">
        <f t="shared" si="2"/>
        <v>51734</v>
      </c>
      <c r="V15" s="141"/>
      <c r="W15" s="115"/>
      <c r="X15" s="115">
        <v>1</v>
      </c>
      <c r="Y15" s="115"/>
      <c r="Z15" s="142">
        <f t="shared" si="3"/>
        <v>1</v>
      </c>
      <c r="AA15" s="72"/>
      <c r="AB15" s="55"/>
      <c r="AC15" s="55">
        <v>53286.02</v>
      </c>
      <c r="AD15" s="2"/>
      <c r="AE15" s="140">
        <f t="shared" si="4"/>
        <v>53286.02</v>
      </c>
      <c r="AF15" s="141"/>
      <c r="AG15" s="115"/>
      <c r="AH15" s="115">
        <v>1</v>
      </c>
      <c r="AI15" s="115"/>
      <c r="AJ15" s="142">
        <f t="shared" si="5"/>
        <v>1</v>
      </c>
      <c r="AK15" s="72"/>
      <c r="AL15" s="55"/>
      <c r="AM15" s="55">
        <v>54884.600599999998</v>
      </c>
      <c r="AN15" s="2"/>
      <c r="AO15" s="140">
        <f t="shared" si="6"/>
        <v>54884.600599999998</v>
      </c>
      <c r="AP15" s="141"/>
      <c r="AQ15" s="115"/>
      <c r="AR15" s="115">
        <v>1</v>
      </c>
      <c r="AS15" s="115"/>
      <c r="AT15" s="142">
        <f t="shared" si="7"/>
        <v>1</v>
      </c>
      <c r="AU15" s="72"/>
      <c r="AV15" s="55"/>
      <c r="AW15" s="55">
        <v>56531.138617999997</v>
      </c>
      <c r="AX15" s="2"/>
      <c r="AY15" s="140">
        <f t="shared" si="8"/>
        <v>56531.138617999997</v>
      </c>
      <c r="AZ15" s="141"/>
      <c r="BA15" s="115"/>
      <c r="BB15" s="115">
        <v>1</v>
      </c>
      <c r="BC15" s="115"/>
      <c r="BD15" s="142">
        <f t="shared" si="9"/>
        <v>1</v>
      </c>
      <c r="BE15" s="72"/>
      <c r="BF15" s="55"/>
      <c r="BG15" s="55">
        <v>58227.072776540001</v>
      </c>
      <c r="BH15" s="2"/>
      <c r="BI15" s="140">
        <f t="shared" si="10"/>
        <v>58227.072776540001</v>
      </c>
      <c r="BJ15" s="141"/>
      <c r="BK15" s="115"/>
      <c r="BL15" s="115">
        <v>1</v>
      </c>
      <c r="BM15" s="115"/>
      <c r="BN15" s="142">
        <f t="shared" si="11"/>
        <v>1</v>
      </c>
      <c r="BO15" s="72"/>
    </row>
    <row r="16" spans="1:67" ht="12" customHeight="1" x14ac:dyDescent="0.3">
      <c r="A16" s="136">
        <v>1</v>
      </c>
      <c r="B16" s="41" t="s">
        <v>684</v>
      </c>
      <c r="C16" s="41" t="s">
        <v>687</v>
      </c>
      <c r="D16" s="41" t="s">
        <v>688</v>
      </c>
      <c r="E16" s="137"/>
      <c r="F16" s="138">
        <v>105</v>
      </c>
      <c r="G16" s="139">
        <v>57680</v>
      </c>
      <c r="H16" s="55"/>
      <c r="I16" s="55">
        <v>57680</v>
      </c>
      <c r="J16" s="2"/>
      <c r="K16" s="140">
        <f t="shared" si="0"/>
        <v>57680</v>
      </c>
      <c r="L16" s="141"/>
      <c r="M16" s="115"/>
      <c r="N16" s="115">
        <v>1</v>
      </c>
      <c r="O16" s="115"/>
      <c r="P16" s="142">
        <f t="shared" si="1"/>
        <v>1</v>
      </c>
      <c r="Q16" s="72"/>
      <c r="R16" s="55"/>
      <c r="S16" s="55">
        <v>63564</v>
      </c>
      <c r="T16" s="2"/>
      <c r="U16" s="140">
        <f t="shared" si="2"/>
        <v>63564</v>
      </c>
      <c r="V16" s="141"/>
      <c r="W16" s="115"/>
      <c r="X16" s="115">
        <v>1</v>
      </c>
      <c r="Y16" s="115"/>
      <c r="Z16" s="142">
        <f t="shared" si="3"/>
        <v>1</v>
      </c>
      <c r="AA16" s="72"/>
      <c r="AB16" s="55"/>
      <c r="AC16" s="55">
        <v>65470.92</v>
      </c>
      <c r="AD16" s="2"/>
      <c r="AE16" s="140">
        <f t="shared" si="4"/>
        <v>65470.92</v>
      </c>
      <c r="AF16" s="141"/>
      <c r="AG16" s="115"/>
      <c r="AH16" s="115">
        <v>1</v>
      </c>
      <c r="AI16" s="115"/>
      <c r="AJ16" s="142">
        <f t="shared" si="5"/>
        <v>1</v>
      </c>
      <c r="AK16" s="72"/>
      <c r="AL16" s="55"/>
      <c r="AM16" s="55">
        <v>67435.047600000005</v>
      </c>
      <c r="AN16" s="2"/>
      <c r="AO16" s="140">
        <f t="shared" si="6"/>
        <v>67435.047600000005</v>
      </c>
      <c r="AP16" s="141"/>
      <c r="AQ16" s="115"/>
      <c r="AR16" s="115">
        <v>1</v>
      </c>
      <c r="AS16" s="115"/>
      <c r="AT16" s="142">
        <f t="shared" si="7"/>
        <v>1</v>
      </c>
      <c r="AU16" s="72"/>
      <c r="AV16" s="55"/>
      <c r="AW16" s="55">
        <v>69458.099027999997</v>
      </c>
      <c r="AX16" s="2"/>
      <c r="AY16" s="140">
        <f t="shared" si="8"/>
        <v>69458.099027999997</v>
      </c>
      <c r="AZ16" s="141"/>
      <c r="BA16" s="115"/>
      <c r="BB16" s="115">
        <v>1</v>
      </c>
      <c r="BC16" s="115"/>
      <c r="BD16" s="142">
        <f t="shared" si="9"/>
        <v>1</v>
      </c>
      <c r="BE16" s="72"/>
      <c r="BF16" s="55"/>
      <c r="BG16" s="55">
        <v>71541.841998839998</v>
      </c>
      <c r="BH16" s="2"/>
      <c r="BI16" s="140">
        <f t="shared" si="10"/>
        <v>71541.841998839998</v>
      </c>
      <c r="BJ16" s="141"/>
      <c r="BK16" s="115"/>
      <c r="BL16" s="115">
        <v>1</v>
      </c>
      <c r="BM16" s="115"/>
      <c r="BN16" s="142">
        <f t="shared" si="11"/>
        <v>1</v>
      </c>
      <c r="BO16" s="72"/>
    </row>
    <row r="17" spans="1:67" ht="12" customHeight="1" x14ac:dyDescent="0.3">
      <c r="A17" s="136">
        <v>1</v>
      </c>
      <c r="B17" s="41" t="s">
        <v>689</v>
      </c>
      <c r="C17" s="41" t="s">
        <v>690</v>
      </c>
      <c r="D17" s="41" t="s">
        <v>674</v>
      </c>
      <c r="E17" s="137"/>
      <c r="F17" s="138">
        <v>116</v>
      </c>
      <c r="G17" s="139">
        <v>48806</v>
      </c>
      <c r="H17" s="55"/>
      <c r="I17" s="55">
        <v>48806</v>
      </c>
      <c r="J17" s="2"/>
      <c r="K17" s="140">
        <f t="shared" si="0"/>
        <v>48806</v>
      </c>
      <c r="L17" s="141"/>
      <c r="M17" s="115"/>
      <c r="N17" s="115">
        <v>1</v>
      </c>
      <c r="O17" s="115"/>
      <c r="P17" s="142">
        <f t="shared" si="1"/>
        <v>1</v>
      </c>
      <c r="Q17" s="72"/>
      <c r="R17" s="55"/>
      <c r="S17" s="55">
        <v>51734</v>
      </c>
      <c r="T17" s="2"/>
      <c r="U17" s="140">
        <f t="shared" si="2"/>
        <v>51734</v>
      </c>
      <c r="V17" s="141"/>
      <c r="W17" s="115"/>
      <c r="X17" s="115">
        <v>1</v>
      </c>
      <c r="Y17" s="115"/>
      <c r="Z17" s="142">
        <f t="shared" si="3"/>
        <v>1</v>
      </c>
      <c r="AA17" s="72"/>
      <c r="AB17" s="55"/>
      <c r="AC17" s="55">
        <v>53286.02</v>
      </c>
      <c r="AD17" s="2"/>
      <c r="AE17" s="140">
        <f t="shared" si="4"/>
        <v>53286.02</v>
      </c>
      <c r="AF17" s="141"/>
      <c r="AG17" s="115"/>
      <c r="AH17" s="115">
        <v>1</v>
      </c>
      <c r="AI17" s="115"/>
      <c r="AJ17" s="142">
        <f t="shared" si="5"/>
        <v>1</v>
      </c>
      <c r="AK17" s="72"/>
      <c r="AL17" s="55"/>
      <c r="AM17" s="55">
        <v>54884.600599999998</v>
      </c>
      <c r="AN17" s="2"/>
      <c r="AO17" s="140">
        <f t="shared" si="6"/>
        <v>54884.600599999998</v>
      </c>
      <c r="AP17" s="141"/>
      <c r="AQ17" s="115"/>
      <c r="AR17" s="115">
        <v>1</v>
      </c>
      <c r="AS17" s="115"/>
      <c r="AT17" s="142">
        <f t="shared" si="7"/>
        <v>1</v>
      </c>
      <c r="AU17" s="72"/>
      <c r="AV17" s="55"/>
      <c r="AW17" s="55">
        <v>56531.138617999997</v>
      </c>
      <c r="AX17" s="2"/>
      <c r="AY17" s="140">
        <f t="shared" si="8"/>
        <v>56531.138617999997</v>
      </c>
      <c r="AZ17" s="141"/>
      <c r="BA17" s="115"/>
      <c r="BB17" s="115">
        <v>1</v>
      </c>
      <c r="BC17" s="115"/>
      <c r="BD17" s="142">
        <f t="shared" si="9"/>
        <v>1</v>
      </c>
      <c r="BE17" s="72"/>
      <c r="BF17" s="55"/>
      <c r="BG17" s="55">
        <v>58227.072776540001</v>
      </c>
      <c r="BH17" s="2"/>
      <c r="BI17" s="140">
        <f t="shared" si="10"/>
        <v>58227.072776540001</v>
      </c>
      <c r="BJ17" s="141"/>
      <c r="BK17" s="115"/>
      <c r="BL17" s="115">
        <v>1</v>
      </c>
      <c r="BM17" s="115"/>
      <c r="BN17" s="142">
        <f t="shared" si="11"/>
        <v>1</v>
      </c>
      <c r="BO17" s="72"/>
    </row>
    <row r="18" spans="1:67" ht="12" customHeight="1" x14ac:dyDescent="0.3">
      <c r="A18" s="136">
        <v>1</v>
      </c>
      <c r="B18" s="41" t="s">
        <v>691</v>
      </c>
      <c r="C18" s="41" t="s">
        <v>692</v>
      </c>
      <c r="D18" s="41" t="s">
        <v>693</v>
      </c>
      <c r="E18" s="137"/>
      <c r="F18" s="138">
        <v>116</v>
      </c>
      <c r="G18" s="139">
        <v>47384</v>
      </c>
      <c r="H18" s="55"/>
      <c r="I18" s="55">
        <v>47384</v>
      </c>
      <c r="J18" s="2"/>
      <c r="K18" s="140">
        <f t="shared" si="0"/>
        <v>47384</v>
      </c>
      <c r="L18" s="141"/>
      <c r="M18" s="115"/>
      <c r="N18" s="115">
        <v>1</v>
      </c>
      <c r="O18" s="115"/>
      <c r="P18" s="142">
        <f t="shared" si="1"/>
        <v>1</v>
      </c>
      <c r="Q18" s="72"/>
      <c r="R18" s="55"/>
      <c r="S18" s="55">
        <v>51227</v>
      </c>
      <c r="T18" s="2"/>
      <c r="U18" s="140">
        <f t="shared" si="2"/>
        <v>51227</v>
      </c>
      <c r="V18" s="141"/>
      <c r="W18" s="115"/>
      <c r="X18" s="115">
        <v>1</v>
      </c>
      <c r="Y18" s="115"/>
      <c r="Z18" s="142">
        <f t="shared" si="3"/>
        <v>1</v>
      </c>
      <c r="AA18" s="72"/>
      <c r="AB18" s="55"/>
      <c r="AC18" s="55">
        <v>52763.81</v>
      </c>
      <c r="AD18" s="2"/>
      <c r="AE18" s="140">
        <f t="shared" si="4"/>
        <v>52763.81</v>
      </c>
      <c r="AF18" s="141"/>
      <c r="AG18" s="115"/>
      <c r="AH18" s="115">
        <v>1</v>
      </c>
      <c r="AI18" s="115"/>
      <c r="AJ18" s="142">
        <f t="shared" si="5"/>
        <v>1</v>
      </c>
      <c r="AK18" s="72"/>
      <c r="AL18" s="55"/>
      <c r="AM18" s="55">
        <v>54346.724300000002</v>
      </c>
      <c r="AN18" s="2"/>
      <c r="AO18" s="140">
        <f t="shared" si="6"/>
        <v>54346.724300000002</v>
      </c>
      <c r="AP18" s="141"/>
      <c r="AQ18" s="115"/>
      <c r="AR18" s="115">
        <v>1</v>
      </c>
      <c r="AS18" s="115"/>
      <c r="AT18" s="142">
        <f t="shared" si="7"/>
        <v>1</v>
      </c>
      <c r="AU18" s="72"/>
      <c r="AV18" s="55"/>
      <c r="AW18" s="55">
        <v>55977.126028999999</v>
      </c>
      <c r="AX18" s="2"/>
      <c r="AY18" s="140">
        <f t="shared" si="8"/>
        <v>55977.126028999999</v>
      </c>
      <c r="AZ18" s="141"/>
      <c r="BA18" s="115"/>
      <c r="BB18" s="115">
        <v>1</v>
      </c>
      <c r="BC18" s="115"/>
      <c r="BD18" s="142">
        <f t="shared" si="9"/>
        <v>1</v>
      </c>
      <c r="BE18" s="72"/>
      <c r="BF18" s="55"/>
      <c r="BG18" s="55">
        <v>57656.439809869997</v>
      </c>
      <c r="BH18" s="2"/>
      <c r="BI18" s="140">
        <f t="shared" si="10"/>
        <v>57656.439809869997</v>
      </c>
      <c r="BJ18" s="141"/>
      <c r="BK18" s="115"/>
      <c r="BL18" s="115">
        <v>1</v>
      </c>
      <c r="BM18" s="115"/>
      <c r="BN18" s="142">
        <f t="shared" si="11"/>
        <v>1</v>
      </c>
      <c r="BO18" s="72"/>
    </row>
    <row r="19" spans="1:67" ht="12" customHeight="1" x14ac:dyDescent="0.3">
      <c r="A19" s="136">
        <v>1</v>
      </c>
      <c r="B19" s="41" t="s">
        <v>694</v>
      </c>
      <c r="C19" s="41" t="s">
        <v>695</v>
      </c>
      <c r="D19" s="41" t="s">
        <v>696</v>
      </c>
      <c r="E19" s="137">
        <v>44025</v>
      </c>
      <c r="F19" s="138">
        <v>116</v>
      </c>
      <c r="G19" s="139">
        <v>46004</v>
      </c>
      <c r="H19" s="55"/>
      <c r="I19" s="55">
        <v>44520</v>
      </c>
      <c r="J19" s="2"/>
      <c r="K19" s="140">
        <f t="shared" si="0"/>
        <v>44520</v>
      </c>
      <c r="L19" s="141"/>
      <c r="M19" s="115"/>
      <c r="N19" s="115">
        <v>0.967741935483871</v>
      </c>
      <c r="O19" s="115"/>
      <c r="P19" s="142">
        <f t="shared" si="1"/>
        <v>0.967741935483871</v>
      </c>
      <c r="Q19" s="72"/>
      <c r="R19" s="55"/>
      <c r="S19" s="55">
        <v>48764</v>
      </c>
      <c r="T19" s="2"/>
      <c r="U19" s="140">
        <f t="shared" si="2"/>
        <v>48764</v>
      </c>
      <c r="V19" s="141"/>
      <c r="W19" s="115"/>
      <c r="X19" s="115">
        <v>1</v>
      </c>
      <c r="Y19" s="115"/>
      <c r="Z19" s="142">
        <f t="shared" si="3"/>
        <v>1</v>
      </c>
      <c r="AA19" s="72"/>
      <c r="AB19" s="55"/>
      <c r="AC19" s="55">
        <v>50226.92</v>
      </c>
      <c r="AD19" s="2"/>
      <c r="AE19" s="140">
        <f t="shared" si="4"/>
        <v>50226.92</v>
      </c>
      <c r="AF19" s="141"/>
      <c r="AG19" s="115"/>
      <c r="AH19" s="115">
        <v>1</v>
      </c>
      <c r="AI19" s="115"/>
      <c r="AJ19" s="142">
        <f t="shared" si="5"/>
        <v>1</v>
      </c>
      <c r="AK19" s="72"/>
      <c r="AL19" s="55"/>
      <c r="AM19" s="55">
        <v>51733.727599999998</v>
      </c>
      <c r="AN19" s="2"/>
      <c r="AO19" s="140">
        <f t="shared" si="6"/>
        <v>51733.727599999998</v>
      </c>
      <c r="AP19" s="141"/>
      <c r="AQ19" s="115"/>
      <c r="AR19" s="115">
        <v>1</v>
      </c>
      <c r="AS19" s="115"/>
      <c r="AT19" s="142">
        <f t="shared" si="7"/>
        <v>1</v>
      </c>
      <c r="AU19" s="72"/>
      <c r="AV19" s="55"/>
      <c r="AW19" s="55">
        <v>53285.739428000001</v>
      </c>
      <c r="AX19" s="2"/>
      <c r="AY19" s="140">
        <f t="shared" si="8"/>
        <v>53285.739428000001</v>
      </c>
      <c r="AZ19" s="141"/>
      <c r="BA19" s="115"/>
      <c r="BB19" s="115">
        <v>1</v>
      </c>
      <c r="BC19" s="115"/>
      <c r="BD19" s="142">
        <f t="shared" si="9"/>
        <v>1</v>
      </c>
      <c r="BE19" s="72"/>
      <c r="BF19" s="55"/>
      <c r="BG19" s="55">
        <v>54884.311610839999</v>
      </c>
      <c r="BH19" s="2"/>
      <c r="BI19" s="140">
        <f t="shared" si="10"/>
        <v>54884.311610839999</v>
      </c>
      <c r="BJ19" s="141"/>
      <c r="BK19" s="115"/>
      <c r="BL19" s="115">
        <v>1</v>
      </c>
      <c r="BM19" s="115"/>
      <c r="BN19" s="142">
        <f t="shared" si="11"/>
        <v>1</v>
      </c>
      <c r="BO19" s="72"/>
    </row>
    <row r="20" spans="1:67" ht="12" customHeight="1" x14ac:dyDescent="0.3">
      <c r="A20" s="136">
        <v>1</v>
      </c>
      <c r="B20" s="41" t="s">
        <v>697</v>
      </c>
      <c r="C20" s="41" t="s">
        <v>698</v>
      </c>
      <c r="D20" s="41" t="s">
        <v>699</v>
      </c>
      <c r="E20" s="137"/>
      <c r="F20" s="138">
        <v>116</v>
      </c>
      <c r="G20" s="139">
        <v>52778</v>
      </c>
      <c r="H20" s="55"/>
      <c r="I20" s="55">
        <v>52778</v>
      </c>
      <c r="J20" s="2"/>
      <c r="K20" s="140">
        <f t="shared" si="0"/>
        <v>52778</v>
      </c>
      <c r="L20" s="141"/>
      <c r="M20" s="115"/>
      <c r="N20" s="115">
        <v>1</v>
      </c>
      <c r="O20" s="115"/>
      <c r="P20" s="142">
        <f t="shared" si="1"/>
        <v>1</v>
      </c>
      <c r="Q20" s="72"/>
      <c r="R20" s="55"/>
      <c r="S20" s="55">
        <v>55885</v>
      </c>
      <c r="T20" s="2"/>
      <c r="U20" s="140">
        <f t="shared" si="2"/>
        <v>55885</v>
      </c>
      <c r="V20" s="141"/>
      <c r="W20" s="115"/>
      <c r="X20" s="115">
        <v>1</v>
      </c>
      <c r="Y20" s="115"/>
      <c r="Z20" s="142">
        <f t="shared" si="3"/>
        <v>1</v>
      </c>
      <c r="AA20" s="72"/>
      <c r="AB20" s="55"/>
      <c r="AC20" s="55">
        <v>57561.55</v>
      </c>
      <c r="AD20" s="2"/>
      <c r="AE20" s="140">
        <f t="shared" si="4"/>
        <v>57561.55</v>
      </c>
      <c r="AF20" s="141"/>
      <c r="AG20" s="115"/>
      <c r="AH20" s="115">
        <v>1</v>
      </c>
      <c r="AI20" s="115"/>
      <c r="AJ20" s="142">
        <f t="shared" si="5"/>
        <v>1</v>
      </c>
      <c r="AK20" s="72"/>
      <c r="AL20" s="55"/>
      <c r="AM20" s="55">
        <v>59288.396500000003</v>
      </c>
      <c r="AN20" s="2"/>
      <c r="AO20" s="140">
        <f t="shared" si="6"/>
        <v>59288.396500000003</v>
      </c>
      <c r="AP20" s="141"/>
      <c r="AQ20" s="115"/>
      <c r="AR20" s="115">
        <v>1</v>
      </c>
      <c r="AS20" s="115"/>
      <c r="AT20" s="142">
        <f t="shared" si="7"/>
        <v>1</v>
      </c>
      <c r="AU20" s="72"/>
      <c r="AV20" s="55"/>
      <c r="AW20" s="55">
        <v>61067.048394999998</v>
      </c>
      <c r="AX20" s="2"/>
      <c r="AY20" s="140">
        <f t="shared" si="8"/>
        <v>61067.048394999998</v>
      </c>
      <c r="AZ20" s="141"/>
      <c r="BA20" s="115"/>
      <c r="BB20" s="115">
        <v>1</v>
      </c>
      <c r="BC20" s="115"/>
      <c r="BD20" s="142">
        <f t="shared" si="9"/>
        <v>1</v>
      </c>
      <c r="BE20" s="72"/>
      <c r="BF20" s="55"/>
      <c r="BG20" s="55">
        <v>62899.059846850003</v>
      </c>
      <c r="BH20" s="2"/>
      <c r="BI20" s="140">
        <f t="shared" si="10"/>
        <v>62899.059846850003</v>
      </c>
      <c r="BJ20" s="141"/>
      <c r="BK20" s="115"/>
      <c r="BL20" s="115">
        <v>1</v>
      </c>
      <c r="BM20" s="115"/>
      <c r="BN20" s="142">
        <f t="shared" si="11"/>
        <v>1</v>
      </c>
      <c r="BO20" s="72"/>
    </row>
    <row r="21" spans="1:67" ht="12" customHeight="1" x14ac:dyDescent="0.3">
      <c r="A21" s="136">
        <v>1</v>
      </c>
      <c r="B21" s="41" t="s">
        <v>697</v>
      </c>
      <c r="C21" s="41" t="s">
        <v>700</v>
      </c>
      <c r="D21" s="41" t="s">
        <v>701</v>
      </c>
      <c r="E21" s="137"/>
      <c r="F21" s="138">
        <v>116</v>
      </c>
      <c r="G21" s="139">
        <v>51778</v>
      </c>
      <c r="H21" s="55"/>
      <c r="I21" s="55">
        <v>51778</v>
      </c>
      <c r="J21" s="2"/>
      <c r="K21" s="140">
        <f t="shared" si="0"/>
        <v>51778</v>
      </c>
      <c r="L21" s="141"/>
      <c r="M21" s="115"/>
      <c r="N21" s="115">
        <v>1</v>
      </c>
      <c r="O21" s="115"/>
      <c r="P21" s="142">
        <f t="shared" si="1"/>
        <v>1</v>
      </c>
      <c r="Q21" s="72"/>
      <c r="R21" s="55"/>
      <c r="S21" s="55">
        <v>0</v>
      </c>
      <c r="T21" s="2"/>
      <c r="U21" s="140">
        <f t="shared" si="2"/>
        <v>0</v>
      </c>
      <c r="V21" s="141"/>
      <c r="W21" s="115"/>
      <c r="X21" s="115">
        <v>0</v>
      </c>
      <c r="Y21" s="115"/>
      <c r="Z21" s="142">
        <f t="shared" si="3"/>
        <v>0</v>
      </c>
      <c r="AA21" s="72"/>
      <c r="AB21" s="55"/>
      <c r="AC21" s="55">
        <v>0</v>
      </c>
      <c r="AD21" s="2"/>
      <c r="AE21" s="140">
        <f t="shared" si="4"/>
        <v>0</v>
      </c>
      <c r="AF21" s="141"/>
      <c r="AG21" s="115"/>
      <c r="AH21" s="115">
        <v>0</v>
      </c>
      <c r="AI21" s="115"/>
      <c r="AJ21" s="142">
        <f t="shared" si="5"/>
        <v>0</v>
      </c>
      <c r="AK21" s="72"/>
      <c r="AL21" s="55"/>
      <c r="AM21" s="55">
        <v>0</v>
      </c>
      <c r="AN21" s="2"/>
      <c r="AO21" s="140">
        <f t="shared" si="6"/>
        <v>0</v>
      </c>
      <c r="AP21" s="141"/>
      <c r="AQ21" s="115"/>
      <c r="AR21" s="115">
        <v>0</v>
      </c>
      <c r="AS21" s="115"/>
      <c r="AT21" s="142">
        <f t="shared" si="7"/>
        <v>0</v>
      </c>
      <c r="AU21" s="72"/>
      <c r="AV21" s="55"/>
      <c r="AW21" s="55">
        <v>0</v>
      </c>
      <c r="AX21" s="2"/>
      <c r="AY21" s="140">
        <f t="shared" si="8"/>
        <v>0</v>
      </c>
      <c r="AZ21" s="141"/>
      <c r="BA21" s="115"/>
      <c r="BB21" s="115">
        <v>0</v>
      </c>
      <c r="BC21" s="115"/>
      <c r="BD21" s="142">
        <f t="shared" si="9"/>
        <v>0</v>
      </c>
      <c r="BE21" s="72"/>
      <c r="BF21" s="55"/>
      <c r="BG21" s="55">
        <v>0</v>
      </c>
      <c r="BH21" s="2"/>
      <c r="BI21" s="140">
        <f t="shared" si="10"/>
        <v>0</v>
      </c>
      <c r="BJ21" s="141"/>
      <c r="BK21" s="115"/>
      <c r="BL21" s="115">
        <v>0</v>
      </c>
      <c r="BM21" s="115"/>
      <c r="BN21" s="142">
        <f t="shared" si="11"/>
        <v>0</v>
      </c>
      <c r="BO21" s="72"/>
    </row>
    <row r="22" spans="1:67" ht="12" customHeight="1" x14ac:dyDescent="0.3">
      <c r="A22" s="136">
        <v>1</v>
      </c>
      <c r="B22" s="41" t="s">
        <v>702</v>
      </c>
      <c r="C22" s="41" t="s">
        <v>703</v>
      </c>
      <c r="D22" s="41" t="s">
        <v>680</v>
      </c>
      <c r="E22" s="137"/>
      <c r="F22" s="138">
        <v>116</v>
      </c>
      <c r="G22" s="139">
        <v>47004</v>
      </c>
      <c r="H22" s="55"/>
      <c r="I22" s="55">
        <v>47004</v>
      </c>
      <c r="J22" s="2"/>
      <c r="K22" s="140">
        <f t="shared" si="0"/>
        <v>47004</v>
      </c>
      <c r="L22" s="141"/>
      <c r="M22" s="115"/>
      <c r="N22" s="115">
        <v>1</v>
      </c>
      <c r="O22" s="115"/>
      <c r="P22" s="142">
        <f t="shared" si="1"/>
        <v>1</v>
      </c>
      <c r="Q22" s="72"/>
      <c r="R22" s="55"/>
      <c r="S22" s="55">
        <v>49764</v>
      </c>
      <c r="T22" s="2"/>
      <c r="U22" s="140">
        <f t="shared" si="2"/>
        <v>49764</v>
      </c>
      <c r="V22" s="141"/>
      <c r="W22" s="115"/>
      <c r="X22" s="115">
        <v>1</v>
      </c>
      <c r="Y22" s="115"/>
      <c r="Z22" s="142">
        <f t="shared" si="3"/>
        <v>1</v>
      </c>
      <c r="AA22" s="72"/>
      <c r="AB22" s="55"/>
      <c r="AC22" s="55">
        <v>51256.92</v>
      </c>
      <c r="AD22" s="2"/>
      <c r="AE22" s="140">
        <f t="shared" si="4"/>
        <v>51256.92</v>
      </c>
      <c r="AF22" s="141"/>
      <c r="AG22" s="115"/>
      <c r="AH22" s="115">
        <v>1</v>
      </c>
      <c r="AI22" s="115"/>
      <c r="AJ22" s="142">
        <f t="shared" si="5"/>
        <v>1</v>
      </c>
      <c r="AK22" s="72"/>
      <c r="AL22" s="55"/>
      <c r="AM22" s="55">
        <v>52794.6276</v>
      </c>
      <c r="AN22" s="2"/>
      <c r="AO22" s="140">
        <f t="shared" si="6"/>
        <v>52794.6276</v>
      </c>
      <c r="AP22" s="141"/>
      <c r="AQ22" s="115"/>
      <c r="AR22" s="115">
        <v>1</v>
      </c>
      <c r="AS22" s="115"/>
      <c r="AT22" s="142">
        <f t="shared" si="7"/>
        <v>1</v>
      </c>
      <c r="AU22" s="72"/>
      <c r="AV22" s="55"/>
      <c r="AW22" s="55">
        <v>54378.466428</v>
      </c>
      <c r="AX22" s="2"/>
      <c r="AY22" s="140">
        <f t="shared" si="8"/>
        <v>54378.466428</v>
      </c>
      <c r="AZ22" s="141"/>
      <c r="BA22" s="115"/>
      <c r="BB22" s="115">
        <v>1</v>
      </c>
      <c r="BC22" s="115"/>
      <c r="BD22" s="142">
        <f t="shared" si="9"/>
        <v>1</v>
      </c>
      <c r="BE22" s="72"/>
      <c r="BF22" s="55"/>
      <c r="BG22" s="55">
        <v>56009.820420839998</v>
      </c>
      <c r="BH22" s="2"/>
      <c r="BI22" s="140">
        <f t="shared" si="10"/>
        <v>56009.820420839998</v>
      </c>
      <c r="BJ22" s="141"/>
      <c r="BK22" s="115"/>
      <c r="BL22" s="115">
        <v>1</v>
      </c>
      <c r="BM22" s="115"/>
      <c r="BN22" s="142">
        <f t="shared" si="11"/>
        <v>1</v>
      </c>
      <c r="BO22" s="72"/>
    </row>
    <row r="23" spans="1:67" ht="12" customHeight="1" x14ac:dyDescent="0.3">
      <c r="A23" s="136">
        <v>1</v>
      </c>
      <c r="B23" s="41" t="s">
        <v>704</v>
      </c>
      <c r="C23" s="41" t="s">
        <v>705</v>
      </c>
      <c r="D23" s="41" t="s">
        <v>706</v>
      </c>
      <c r="E23" s="137"/>
      <c r="F23" s="138">
        <v>116</v>
      </c>
      <c r="G23" s="139">
        <v>50270</v>
      </c>
      <c r="H23" s="55"/>
      <c r="I23" s="55">
        <v>50270</v>
      </c>
      <c r="J23" s="2"/>
      <c r="K23" s="140">
        <f t="shared" si="0"/>
        <v>50270</v>
      </c>
      <c r="L23" s="141"/>
      <c r="M23" s="115"/>
      <c r="N23" s="115">
        <v>1</v>
      </c>
      <c r="O23" s="115"/>
      <c r="P23" s="142">
        <f t="shared" si="1"/>
        <v>1</v>
      </c>
      <c r="Q23" s="72"/>
      <c r="R23" s="55"/>
      <c r="S23" s="55">
        <v>53286</v>
      </c>
      <c r="T23" s="2"/>
      <c r="U23" s="140">
        <f t="shared" si="2"/>
        <v>53286</v>
      </c>
      <c r="V23" s="141"/>
      <c r="W23" s="115"/>
      <c r="X23" s="115">
        <v>1</v>
      </c>
      <c r="Y23" s="115"/>
      <c r="Z23" s="142">
        <f t="shared" si="3"/>
        <v>1</v>
      </c>
      <c r="AA23" s="72"/>
      <c r="AB23" s="55"/>
      <c r="AC23" s="55">
        <v>54884.58</v>
      </c>
      <c r="AD23" s="2"/>
      <c r="AE23" s="140">
        <f t="shared" si="4"/>
        <v>54884.58</v>
      </c>
      <c r="AF23" s="141"/>
      <c r="AG23" s="115"/>
      <c r="AH23" s="115">
        <v>1</v>
      </c>
      <c r="AI23" s="115"/>
      <c r="AJ23" s="142">
        <f t="shared" si="5"/>
        <v>1</v>
      </c>
      <c r="AK23" s="72"/>
      <c r="AL23" s="55"/>
      <c r="AM23" s="55">
        <v>56531.117400000003</v>
      </c>
      <c r="AN23" s="2"/>
      <c r="AO23" s="140">
        <f t="shared" si="6"/>
        <v>56531.117400000003</v>
      </c>
      <c r="AP23" s="141"/>
      <c r="AQ23" s="115"/>
      <c r="AR23" s="115">
        <v>1</v>
      </c>
      <c r="AS23" s="115"/>
      <c r="AT23" s="142">
        <f t="shared" si="7"/>
        <v>1</v>
      </c>
      <c r="AU23" s="72"/>
      <c r="AV23" s="55"/>
      <c r="AW23" s="55">
        <v>58227.050922000002</v>
      </c>
      <c r="AX23" s="2"/>
      <c r="AY23" s="140">
        <f t="shared" si="8"/>
        <v>58227.050922000002</v>
      </c>
      <c r="AZ23" s="141"/>
      <c r="BA23" s="115"/>
      <c r="BB23" s="115">
        <v>1</v>
      </c>
      <c r="BC23" s="115"/>
      <c r="BD23" s="142">
        <f t="shared" si="9"/>
        <v>1</v>
      </c>
      <c r="BE23" s="72"/>
      <c r="BF23" s="55"/>
      <c r="BG23" s="55">
        <v>59973.862449660002</v>
      </c>
      <c r="BH23" s="2"/>
      <c r="BI23" s="140">
        <f t="shared" si="10"/>
        <v>59973.862449660002</v>
      </c>
      <c r="BJ23" s="141"/>
      <c r="BK23" s="115"/>
      <c r="BL23" s="115">
        <v>1</v>
      </c>
      <c r="BM23" s="115"/>
      <c r="BN23" s="142">
        <f t="shared" si="11"/>
        <v>1</v>
      </c>
      <c r="BO23" s="72"/>
    </row>
    <row r="24" spans="1:67" ht="12" customHeight="1" x14ac:dyDescent="0.3">
      <c r="A24" s="136">
        <v>1</v>
      </c>
      <c r="B24" s="41" t="s">
        <v>707</v>
      </c>
      <c r="C24" s="41" t="s">
        <v>708</v>
      </c>
      <c r="D24" s="41" t="s">
        <v>696</v>
      </c>
      <c r="E24" s="137"/>
      <c r="F24" s="138">
        <v>116</v>
      </c>
      <c r="G24" s="139"/>
      <c r="H24" s="55"/>
      <c r="I24" s="55">
        <v>0</v>
      </c>
      <c r="J24" s="2"/>
      <c r="K24" s="140">
        <f t="shared" si="0"/>
        <v>0</v>
      </c>
      <c r="L24" s="141"/>
      <c r="M24" s="115"/>
      <c r="N24" s="115">
        <v>0</v>
      </c>
      <c r="O24" s="115"/>
      <c r="P24" s="142">
        <f t="shared" si="1"/>
        <v>0</v>
      </c>
      <c r="Q24" s="72"/>
      <c r="R24" s="55"/>
      <c r="S24" s="55">
        <v>54885</v>
      </c>
      <c r="T24" s="2"/>
      <c r="U24" s="140">
        <f t="shared" si="2"/>
        <v>54885</v>
      </c>
      <c r="V24" s="141"/>
      <c r="W24" s="115"/>
      <c r="X24" s="115">
        <v>1</v>
      </c>
      <c r="Y24" s="115"/>
      <c r="Z24" s="142">
        <f t="shared" si="3"/>
        <v>1</v>
      </c>
      <c r="AA24" s="72"/>
      <c r="AB24" s="55"/>
      <c r="AC24" s="55">
        <v>56531.55</v>
      </c>
      <c r="AD24" s="2"/>
      <c r="AE24" s="140">
        <f t="shared" si="4"/>
        <v>56531.55</v>
      </c>
      <c r="AF24" s="141"/>
      <c r="AG24" s="115"/>
      <c r="AH24" s="115">
        <v>1</v>
      </c>
      <c r="AI24" s="115"/>
      <c r="AJ24" s="142">
        <f t="shared" si="5"/>
        <v>1</v>
      </c>
      <c r="AK24" s="72"/>
      <c r="AL24" s="55"/>
      <c r="AM24" s="55">
        <v>58227.496500000001</v>
      </c>
      <c r="AN24" s="2"/>
      <c r="AO24" s="140">
        <f t="shared" si="6"/>
        <v>58227.496500000001</v>
      </c>
      <c r="AP24" s="141"/>
      <c r="AQ24" s="115"/>
      <c r="AR24" s="115">
        <v>1</v>
      </c>
      <c r="AS24" s="115"/>
      <c r="AT24" s="142">
        <f t="shared" si="7"/>
        <v>1</v>
      </c>
      <c r="AU24" s="72"/>
      <c r="AV24" s="55"/>
      <c r="AW24" s="55">
        <v>59974.321394999999</v>
      </c>
      <c r="AX24" s="2"/>
      <c r="AY24" s="140">
        <f t="shared" si="8"/>
        <v>59974.321394999999</v>
      </c>
      <c r="AZ24" s="141"/>
      <c r="BA24" s="115"/>
      <c r="BB24" s="115">
        <v>1</v>
      </c>
      <c r="BC24" s="115"/>
      <c r="BD24" s="142">
        <f t="shared" si="9"/>
        <v>1</v>
      </c>
      <c r="BE24" s="72"/>
      <c r="BF24" s="55"/>
      <c r="BG24" s="55">
        <v>61773.551036850004</v>
      </c>
      <c r="BH24" s="2"/>
      <c r="BI24" s="140">
        <f t="shared" si="10"/>
        <v>61773.551036850004</v>
      </c>
      <c r="BJ24" s="141"/>
      <c r="BK24" s="115"/>
      <c r="BL24" s="115">
        <v>1</v>
      </c>
      <c r="BM24" s="115"/>
      <c r="BN24" s="142">
        <f t="shared" si="11"/>
        <v>1</v>
      </c>
      <c r="BO24" s="72"/>
    </row>
    <row r="25" spans="1:67" ht="12" customHeight="1" x14ac:dyDescent="0.3">
      <c r="A25" s="136">
        <v>1</v>
      </c>
      <c r="B25" s="41" t="s">
        <v>709</v>
      </c>
      <c r="C25" s="41" t="s">
        <v>710</v>
      </c>
      <c r="D25" s="41" t="s">
        <v>699</v>
      </c>
      <c r="E25" s="137">
        <v>44025</v>
      </c>
      <c r="F25" s="138">
        <v>116</v>
      </c>
      <c r="G25" s="139">
        <v>46004</v>
      </c>
      <c r="H25" s="55"/>
      <c r="I25" s="55">
        <v>44520</v>
      </c>
      <c r="J25" s="2"/>
      <c r="K25" s="140">
        <f t="shared" si="0"/>
        <v>44520</v>
      </c>
      <c r="L25" s="141"/>
      <c r="M25" s="115"/>
      <c r="N25" s="115">
        <v>0.967741935483871</v>
      </c>
      <c r="O25" s="115"/>
      <c r="P25" s="142">
        <f t="shared" si="1"/>
        <v>0.967741935483871</v>
      </c>
      <c r="Q25" s="72"/>
      <c r="R25" s="55"/>
      <c r="S25" s="55">
        <v>48764</v>
      </c>
      <c r="T25" s="2"/>
      <c r="U25" s="140">
        <f t="shared" si="2"/>
        <v>48764</v>
      </c>
      <c r="V25" s="141"/>
      <c r="W25" s="115"/>
      <c r="X25" s="115">
        <v>1</v>
      </c>
      <c r="Y25" s="115"/>
      <c r="Z25" s="142">
        <f t="shared" si="3"/>
        <v>1</v>
      </c>
      <c r="AA25" s="72"/>
      <c r="AB25" s="55"/>
      <c r="AC25" s="55">
        <v>50226.92</v>
      </c>
      <c r="AD25" s="2"/>
      <c r="AE25" s="140">
        <f t="shared" si="4"/>
        <v>50226.92</v>
      </c>
      <c r="AF25" s="141"/>
      <c r="AG25" s="115"/>
      <c r="AH25" s="115">
        <v>1</v>
      </c>
      <c r="AI25" s="115"/>
      <c r="AJ25" s="142">
        <f t="shared" si="5"/>
        <v>1</v>
      </c>
      <c r="AK25" s="72"/>
      <c r="AL25" s="55"/>
      <c r="AM25" s="55">
        <v>51733.727599999998</v>
      </c>
      <c r="AN25" s="2"/>
      <c r="AO25" s="140">
        <f t="shared" si="6"/>
        <v>51733.727599999998</v>
      </c>
      <c r="AP25" s="141"/>
      <c r="AQ25" s="115"/>
      <c r="AR25" s="115">
        <v>1</v>
      </c>
      <c r="AS25" s="115"/>
      <c r="AT25" s="142">
        <f t="shared" si="7"/>
        <v>1</v>
      </c>
      <c r="AU25" s="72"/>
      <c r="AV25" s="55"/>
      <c r="AW25" s="55">
        <v>53285.739428000001</v>
      </c>
      <c r="AX25" s="2"/>
      <c r="AY25" s="140">
        <f t="shared" si="8"/>
        <v>53285.739428000001</v>
      </c>
      <c r="AZ25" s="141"/>
      <c r="BA25" s="115"/>
      <c r="BB25" s="115">
        <v>1</v>
      </c>
      <c r="BC25" s="115"/>
      <c r="BD25" s="142">
        <f t="shared" si="9"/>
        <v>1</v>
      </c>
      <c r="BE25" s="72"/>
      <c r="BF25" s="55"/>
      <c r="BG25" s="55">
        <v>54884.311610839999</v>
      </c>
      <c r="BH25" s="2"/>
      <c r="BI25" s="140">
        <f t="shared" si="10"/>
        <v>54884.311610839999</v>
      </c>
      <c r="BJ25" s="141"/>
      <c r="BK25" s="115"/>
      <c r="BL25" s="115">
        <v>1</v>
      </c>
      <c r="BM25" s="115"/>
      <c r="BN25" s="142">
        <f t="shared" si="11"/>
        <v>1</v>
      </c>
      <c r="BO25" s="72"/>
    </row>
    <row r="26" spans="1:67" ht="12" customHeight="1" x14ac:dyDescent="0.3">
      <c r="A26" s="136">
        <v>1</v>
      </c>
      <c r="B26" s="41" t="s">
        <v>711</v>
      </c>
      <c r="C26" s="41" t="s">
        <v>712</v>
      </c>
      <c r="D26" s="41" t="s">
        <v>693</v>
      </c>
      <c r="E26" s="137"/>
      <c r="F26" s="138">
        <v>116</v>
      </c>
      <c r="G26" s="139">
        <v>49806</v>
      </c>
      <c r="H26" s="55"/>
      <c r="I26" s="55">
        <v>49806</v>
      </c>
      <c r="J26" s="2"/>
      <c r="K26" s="140">
        <f t="shared" si="0"/>
        <v>49806</v>
      </c>
      <c r="L26" s="141"/>
      <c r="M26" s="115"/>
      <c r="N26" s="115">
        <v>1</v>
      </c>
      <c r="O26" s="115"/>
      <c r="P26" s="142">
        <f t="shared" si="1"/>
        <v>1</v>
      </c>
      <c r="Q26" s="72"/>
      <c r="R26" s="55"/>
      <c r="S26" s="55">
        <v>52734</v>
      </c>
      <c r="T26" s="2"/>
      <c r="U26" s="140">
        <f t="shared" si="2"/>
        <v>52734</v>
      </c>
      <c r="V26" s="141"/>
      <c r="W26" s="115"/>
      <c r="X26" s="115">
        <v>1</v>
      </c>
      <c r="Y26" s="115"/>
      <c r="Z26" s="142">
        <f t="shared" si="3"/>
        <v>1</v>
      </c>
      <c r="AA26" s="72"/>
      <c r="AB26" s="55"/>
      <c r="AC26" s="55">
        <v>54316.02</v>
      </c>
      <c r="AD26" s="2"/>
      <c r="AE26" s="140">
        <f t="shared" si="4"/>
        <v>54316.02</v>
      </c>
      <c r="AF26" s="141"/>
      <c r="AG26" s="115"/>
      <c r="AH26" s="115">
        <v>1</v>
      </c>
      <c r="AI26" s="115"/>
      <c r="AJ26" s="142">
        <f t="shared" si="5"/>
        <v>1</v>
      </c>
      <c r="AK26" s="72"/>
      <c r="AL26" s="55"/>
      <c r="AM26" s="55">
        <v>55945.500599999999</v>
      </c>
      <c r="AN26" s="2"/>
      <c r="AO26" s="140">
        <f t="shared" si="6"/>
        <v>55945.500599999999</v>
      </c>
      <c r="AP26" s="141"/>
      <c r="AQ26" s="115"/>
      <c r="AR26" s="115">
        <v>1</v>
      </c>
      <c r="AS26" s="115"/>
      <c r="AT26" s="142">
        <f t="shared" si="7"/>
        <v>1</v>
      </c>
      <c r="AU26" s="72"/>
      <c r="AV26" s="55"/>
      <c r="AW26" s="55">
        <v>57623.865618000003</v>
      </c>
      <c r="AX26" s="2"/>
      <c r="AY26" s="140">
        <f t="shared" si="8"/>
        <v>57623.865618000003</v>
      </c>
      <c r="AZ26" s="141"/>
      <c r="BA26" s="115"/>
      <c r="BB26" s="115">
        <v>1</v>
      </c>
      <c r="BC26" s="115"/>
      <c r="BD26" s="142">
        <f t="shared" si="9"/>
        <v>1</v>
      </c>
      <c r="BE26" s="72"/>
      <c r="BF26" s="55"/>
      <c r="BG26" s="55">
        <v>59352.58158654</v>
      </c>
      <c r="BH26" s="2"/>
      <c r="BI26" s="140">
        <f t="shared" si="10"/>
        <v>59352.58158654</v>
      </c>
      <c r="BJ26" s="141"/>
      <c r="BK26" s="115"/>
      <c r="BL26" s="115">
        <v>1</v>
      </c>
      <c r="BM26" s="115"/>
      <c r="BN26" s="142">
        <f t="shared" si="11"/>
        <v>1</v>
      </c>
      <c r="BO26" s="72"/>
    </row>
    <row r="27" spans="1:67" ht="12" customHeight="1" x14ac:dyDescent="0.3">
      <c r="A27" s="136">
        <v>1</v>
      </c>
      <c r="B27" s="41" t="s">
        <v>713</v>
      </c>
      <c r="C27" s="41" t="s">
        <v>714</v>
      </c>
      <c r="D27" s="41" t="s">
        <v>686</v>
      </c>
      <c r="E27" s="137"/>
      <c r="F27" s="138">
        <v>116</v>
      </c>
      <c r="G27" s="139">
        <v>51270</v>
      </c>
      <c r="H27" s="55"/>
      <c r="I27" s="55">
        <v>51270</v>
      </c>
      <c r="J27" s="2"/>
      <c r="K27" s="140">
        <f t="shared" si="0"/>
        <v>51270</v>
      </c>
      <c r="L27" s="141"/>
      <c r="M27" s="115"/>
      <c r="N27" s="115">
        <v>1</v>
      </c>
      <c r="O27" s="115"/>
      <c r="P27" s="142">
        <f t="shared" si="1"/>
        <v>1</v>
      </c>
      <c r="Q27" s="72"/>
      <c r="R27" s="55"/>
      <c r="S27" s="55">
        <v>54286</v>
      </c>
      <c r="T27" s="2"/>
      <c r="U27" s="140">
        <f t="shared" si="2"/>
        <v>54286</v>
      </c>
      <c r="V27" s="141"/>
      <c r="W27" s="115"/>
      <c r="X27" s="115">
        <v>1</v>
      </c>
      <c r="Y27" s="115"/>
      <c r="Z27" s="142">
        <f t="shared" si="3"/>
        <v>1</v>
      </c>
      <c r="AA27" s="72"/>
      <c r="AB27" s="55"/>
      <c r="AC27" s="55">
        <v>55914.58</v>
      </c>
      <c r="AD27" s="2"/>
      <c r="AE27" s="140">
        <f t="shared" si="4"/>
        <v>55914.58</v>
      </c>
      <c r="AF27" s="141"/>
      <c r="AG27" s="115"/>
      <c r="AH27" s="115">
        <v>1</v>
      </c>
      <c r="AI27" s="115"/>
      <c r="AJ27" s="142">
        <f t="shared" si="5"/>
        <v>1</v>
      </c>
      <c r="AK27" s="72"/>
      <c r="AL27" s="55"/>
      <c r="AM27" s="55">
        <v>57592.017399999997</v>
      </c>
      <c r="AN27" s="2"/>
      <c r="AO27" s="140">
        <f t="shared" si="6"/>
        <v>57592.017399999997</v>
      </c>
      <c r="AP27" s="141"/>
      <c r="AQ27" s="115"/>
      <c r="AR27" s="115">
        <v>1</v>
      </c>
      <c r="AS27" s="115"/>
      <c r="AT27" s="142">
        <f t="shared" si="7"/>
        <v>1</v>
      </c>
      <c r="AU27" s="72"/>
      <c r="AV27" s="55"/>
      <c r="AW27" s="55">
        <v>59319.777922000001</v>
      </c>
      <c r="AX27" s="2"/>
      <c r="AY27" s="140">
        <f t="shared" si="8"/>
        <v>59319.777922000001</v>
      </c>
      <c r="AZ27" s="141"/>
      <c r="BA27" s="115"/>
      <c r="BB27" s="115">
        <v>1</v>
      </c>
      <c r="BC27" s="115"/>
      <c r="BD27" s="142">
        <f t="shared" si="9"/>
        <v>1</v>
      </c>
      <c r="BE27" s="72"/>
      <c r="BF27" s="55"/>
      <c r="BG27" s="55">
        <v>61099.371259660002</v>
      </c>
      <c r="BH27" s="2"/>
      <c r="BI27" s="140">
        <f t="shared" si="10"/>
        <v>61099.371259660002</v>
      </c>
      <c r="BJ27" s="141"/>
      <c r="BK27" s="115"/>
      <c r="BL27" s="115">
        <v>1</v>
      </c>
      <c r="BM27" s="115"/>
      <c r="BN27" s="142">
        <f t="shared" si="11"/>
        <v>1</v>
      </c>
      <c r="BO27" s="72"/>
    </row>
    <row r="28" spans="1:67" ht="12" customHeight="1" x14ac:dyDescent="0.3">
      <c r="A28" s="136">
        <v>1</v>
      </c>
      <c r="B28" s="41" t="s">
        <v>715</v>
      </c>
      <c r="C28" s="41" t="s">
        <v>716</v>
      </c>
      <c r="D28" s="41" t="s">
        <v>696</v>
      </c>
      <c r="E28" s="137"/>
      <c r="F28" s="138">
        <v>116</v>
      </c>
      <c r="G28" s="139">
        <v>52778</v>
      </c>
      <c r="H28" s="55"/>
      <c r="I28" s="55">
        <v>52778</v>
      </c>
      <c r="J28" s="2"/>
      <c r="K28" s="140">
        <f t="shared" si="0"/>
        <v>52778</v>
      </c>
      <c r="L28" s="141"/>
      <c r="M28" s="115"/>
      <c r="N28" s="115">
        <v>1</v>
      </c>
      <c r="O28" s="115"/>
      <c r="P28" s="142">
        <f t="shared" si="1"/>
        <v>1</v>
      </c>
      <c r="Q28" s="72"/>
      <c r="R28" s="55"/>
      <c r="S28" s="55">
        <v>55885</v>
      </c>
      <c r="T28" s="2"/>
      <c r="U28" s="140">
        <f t="shared" si="2"/>
        <v>55885</v>
      </c>
      <c r="V28" s="141"/>
      <c r="W28" s="115"/>
      <c r="X28" s="115">
        <v>1</v>
      </c>
      <c r="Y28" s="115"/>
      <c r="Z28" s="142">
        <f t="shared" si="3"/>
        <v>1</v>
      </c>
      <c r="AA28" s="72"/>
      <c r="AB28" s="55"/>
      <c r="AC28" s="55">
        <v>57561.55</v>
      </c>
      <c r="AD28" s="2"/>
      <c r="AE28" s="140">
        <f t="shared" si="4"/>
        <v>57561.55</v>
      </c>
      <c r="AF28" s="141"/>
      <c r="AG28" s="115"/>
      <c r="AH28" s="115">
        <v>1</v>
      </c>
      <c r="AI28" s="115"/>
      <c r="AJ28" s="142">
        <f t="shared" si="5"/>
        <v>1</v>
      </c>
      <c r="AK28" s="72"/>
      <c r="AL28" s="55"/>
      <c r="AM28" s="55">
        <v>59288.396500000003</v>
      </c>
      <c r="AN28" s="2"/>
      <c r="AO28" s="140">
        <f t="shared" si="6"/>
        <v>59288.396500000003</v>
      </c>
      <c r="AP28" s="141"/>
      <c r="AQ28" s="115"/>
      <c r="AR28" s="115">
        <v>1</v>
      </c>
      <c r="AS28" s="115"/>
      <c r="AT28" s="142">
        <f t="shared" si="7"/>
        <v>1</v>
      </c>
      <c r="AU28" s="72"/>
      <c r="AV28" s="55"/>
      <c r="AW28" s="55">
        <v>61067.048394999998</v>
      </c>
      <c r="AX28" s="2"/>
      <c r="AY28" s="140">
        <f t="shared" si="8"/>
        <v>61067.048394999998</v>
      </c>
      <c r="AZ28" s="141"/>
      <c r="BA28" s="115"/>
      <c r="BB28" s="115">
        <v>1</v>
      </c>
      <c r="BC28" s="115"/>
      <c r="BD28" s="142">
        <f t="shared" si="9"/>
        <v>1</v>
      </c>
      <c r="BE28" s="72"/>
      <c r="BF28" s="55"/>
      <c r="BG28" s="55">
        <v>62899.059846850003</v>
      </c>
      <c r="BH28" s="2"/>
      <c r="BI28" s="140">
        <f t="shared" si="10"/>
        <v>62899.059846850003</v>
      </c>
      <c r="BJ28" s="141"/>
      <c r="BK28" s="115"/>
      <c r="BL28" s="115">
        <v>1</v>
      </c>
      <c r="BM28" s="115"/>
      <c r="BN28" s="142">
        <f t="shared" si="11"/>
        <v>1</v>
      </c>
      <c r="BO28" s="72"/>
    </row>
    <row r="29" spans="1:67" ht="12" customHeight="1" x14ac:dyDescent="0.3">
      <c r="A29" s="136">
        <v>1</v>
      </c>
      <c r="B29" s="41" t="s">
        <v>717</v>
      </c>
      <c r="C29" s="41" t="s">
        <v>718</v>
      </c>
      <c r="D29" s="41" t="s">
        <v>719</v>
      </c>
      <c r="E29" s="137"/>
      <c r="F29" s="138">
        <v>162</v>
      </c>
      <c r="G29" s="139">
        <v>47678.7</v>
      </c>
      <c r="H29" s="55"/>
      <c r="I29" s="55">
        <v>47678.7</v>
      </c>
      <c r="J29" s="2"/>
      <c r="K29" s="140">
        <f t="shared" si="0"/>
        <v>47678.7</v>
      </c>
      <c r="L29" s="141"/>
      <c r="M29" s="115"/>
      <c r="N29" s="115">
        <v>1</v>
      </c>
      <c r="O29" s="115"/>
      <c r="P29" s="142">
        <f t="shared" si="1"/>
        <v>1</v>
      </c>
      <c r="Q29" s="72"/>
      <c r="R29" s="55"/>
      <c r="S29" s="55">
        <v>50109</v>
      </c>
      <c r="T29" s="2"/>
      <c r="U29" s="140">
        <f t="shared" si="2"/>
        <v>50109</v>
      </c>
      <c r="V29" s="141"/>
      <c r="W29" s="115"/>
      <c r="X29" s="115">
        <v>1</v>
      </c>
      <c r="Y29" s="115"/>
      <c r="Z29" s="142">
        <f t="shared" si="3"/>
        <v>1</v>
      </c>
      <c r="AA29" s="72"/>
      <c r="AB29" s="55"/>
      <c r="AC29" s="55">
        <v>51612.27</v>
      </c>
      <c r="AD29" s="2"/>
      <c r="AE29" s="140">
        <f t="shared" si="4"/>
        <v>51612.27</v>
      </c>
      <c r="AF29" s="141"/>
      <c r="AG29" s="115"/>
      <c r="AH29" s="115">
        <v>1</v>
      </c>
      <c r="AI29" s="115"/>
      <c r="AJ29" s="142">
        <f t="shared" si="5"/>
        <v>1</v>
      </c>
      <c r="AK29" s="72"/>
      <c r="AL29" s="55"/>
      <c r="AM29" s="55">
        <v>53160.638099999996</v>
      </c>
      <c r="AN29" s="2"/>
      <c r="AO29" s="140">
        <f t="shared" si="6"/>
        <v>53160.638099999996</v>
      </c>
      <c r="AP29" s="141"/>
      <c r="AQ29" s="115"/>
      <c r="AR29" s="115">
        <v>1</v>
      </c>
      <c r="AS29" s="115"/>
      <c r="AT29" s="142">
        <f t="shared" si="7"/>
        <v>1</v>
      </c>
      <c r="AU29" s="72"/>
      <c r="AV29" s="55"/>
      <c r="AW29" s="55">
        <v>54755.457242999997</v>
      </c>
      <c r="AX29" s="2"/>
      <c r="AY29" s="140">
        <f t="shared" si="8"/>
        <v>54755.457242999997</v>
      </c>
      <c r="AZ29" s="141"/>
      <c r="BA29" s="115"/>
      <c r="BB29" s="115">
        <v>1</v>
      </c>
      <c r="BC29" s="115"/>
      <c r="BD29" s="142">
        <f t="shared" si="9"/>
        <v>1</v>
      </c>
      <c r="BE29" s="72"/>
      <c r="BF29" s="55"/>
      <c r="BG29" s="55">
        <v>56398.120960289998</v>
      </c>
      <c r="BH29" s="2"/>
      <c r="BI29" s="140">
        <f t="shared" si="10"/>
        <v>56398.120960289998</v>
      </c>
      <c r="BJ29" s="141"/>
      <c r="BK29" s="115"/>
      <c r="BL29" s="115">
        <v>1</v>
      </c>
      <c r="BM29" s="115"/>
      <c r="BN29" s="142">
        <f t="shared" si="11"/>
        <v>1</v>
      </c>
      <c r="BO29" s="72"/>
    </row>
    <row r="30" spans="1:67" ht="12" customHeight="1" x14ac:dyDescent="0.3">
      <c r="A30" s="136">
        <v>1</v>
      </c>
      <c r="B30" s="41" t="s">
        <v>720</v>
      </c>
      <c r="C30" s="41" t="s">
        <v>721</v>
      </c>
      <c r="D30" s="41" t="s">
        <v>686</v>
      </c>
      <c r="E30" s="137"/>
      <c r="F30" s="138">
        <v>116</v>
      </c>
      <c r="G30" s="139">
        <v>47384</v>
      </c>
      <c r="H30" s="55"/>
      <c r="I30" s="55">
        <v>47384</v>
      </c>
      <c r="J30" s="2"/>
      <c r="K30" s="140">
        <f t="shared" si="0"/>
        <v>47384</v>
      </c>
      <c r="L30" s="141"/>
      <c r="M30" s="115"/>
      <c r="N30" s="115">
        <v>1</v>
      </c>
      <c r="O30" s="115"/>
      <c r="P30" s="142">
        <f t="shared" si="1"/>
        <v>1</v>
      </c>
      <c r="Q30" s="72"/>
      <c r="R30" s="55"/>
      <c r="S30" s="55">
        <v>50227</v>
      </c>
      <c r="T30" s="2"/>
      <c r="U30" s="140">
        <f t="shared" si="2"/>
        <v>50227</v>
      </c>
      <c r="V30" s="141"/>
      <c r="W30" s="115"/>
      <c r="X30" s="115">
        <v>1</v>
      </c>
      <c r="Y30" s="115"/>
      <c r="Z30" s="142">
        <f t="shared" si="3"/>
        <v>1</v>
      </c>
      <c r="AA30" s="72"/>
      <c r="AB30" s="55"/>
      <c r="AC30" s="55">
        <v>51733.81</v>
      </c>
      <c r="AD30" s="2"/>
      <c r="AE30" s="140">
        <f t="shared" si="4"/>
        <v>51733.81</v>
      </c>
      <c r="AF30" s="141"/>
      <c r="AG30" s="115"/>
      <c r="AH30" s="115">
        <v>1</v>
      </c>
      <c r="AI30" s="115"/>
      <c r="AJ30" s="142">
        <f t="shared" si="5"/>
        <v>1</v>
      </c>
      <c r="AK30" s="72"/>
      <c r="AL30" s="55"/>
      <c r="AM30" s="55">
        <v>53285.8243</v>
      </c>
      <c r="AN30" s="2"/>
      <c r="AO30" s="140">
        <f t="shared" si="6"/>
        <v>53285.8243</v>
      </c>
      <c r="AP30" s="141"/>
      <c r="AQ30" s="115"/>
      <c r="AR30" s="115">
        <v>1</v>
      </c>
      <c r="AS30" s="115"/>
      <c r="AT30" s="142">
        <f t="shared" si="7"/>
        <v>1</v>
      </c>
      <c r="AU30" s="72"/>
      <c r="AV30" s="55"/>
      <c r="AW30" s="55">
        <v>54884.399029</v>
      </c>
      <c r="AX30" s="2"/>
      <c r="AY30" s="140">
        <f t="shared" si="8"/>
        <v>54884.399029</v>
      </c>
      <c r="AZ30" s="141"/>
      <c r="BA30" s="115"/>
      <c r="BB30" s="115">
        <v>1</v>
      </c>
      <c r="BC30" s="115"/>
      <c r="BD30" s="142">
        <f t="shared" si="9"/>
        <v>1</v>
      </c>
      <c r="BE30" s="72"/>
      <c r="BF30" s="55"/>
      <c r="BG30" s="55">
        <v>56530.930999869997</v>
      </c>
      <c r="BH30" s="2"/>
      <c r="BI30" s="140">
        <f t="shared" si="10"/>
        <v>56530.930999869997</v>
      </c>
      <c r="BJ30" s="141"/>
      <c r="BK30" s="115"/>
      <c r="BL30" s="115">
        <v>1</v>
      </c>
      <c r="BM30" s="115"/>
      <c r="BN30" s="142">
        <f t="shared" si="11"/>
        <v>1</v>
      </c>
      <c r="BO30" s="72"/>
    </row>
    <row r="31" spans="1:67" ht="12" customHeight="1" x14ac:dyDescent="0.3">
      <c r="A31" s="136">
        <v>1</v>
      </c>
      <c r="B31" s="41" t="s">
        <v>722</v>
      </c>
      <c r="C31" s="41" t="s">
        <v>723</v>
      </c>
      <c r="D31" s="41" t="s">
        <v>724</v>
      </c>
      <c r="E31" s="137"/>
      <c r="F31" s="138">
        <v>116</v>
      </c>
      <c r="G31" s="139">
        <v>52778</v>
      </c>
      <c r="H31" s="55"/>
      <c r="I31" s="55">
        <v>52778</v>
      </c>
      <c r="J31" s="2"/>
      <c r="K31" s="140">
        <f t="shared" si="0"/>
        <v>52778</v>
      </c>
      <c r="L31" s="141"/>
      <c r="M31" s="115"/>
      <c r="N31" s="115">
        <v>1</v>
      </c>
      <c r="O31" s="115"/>
      <c r="P31" s="142">
        <f t="shared" si="1"/>
        <v>1</v>
      </c>
      <c r="Q31" s="72"/>
      <c r="R31" s="55"/>
      <c r="S31" s="55">
        <v>55885</v>
      </c>
      <c r="T31" s="2"/>
      <c r="U31" s="140">
        <f t="shared" si="2"/>
        <v>55885</v>
      </c>
      <c r="V31" s="141"/>
      <c r="W31" s="115"/>
      <c r="X31" s="115">
        <v>1</v>
      </c>
      <c r="Y31" s="115"/>
      <c r="Z31" s="142">
        <f t="shared" si="3"/>
        <v>1</v>
      </c>
      <c r="AA31" s="72"/>
      <c r="AB31" s="55"/>
      <c r="AC31" s="55">
        <v>57561.55</v>
      </c>
      <c r="AD31" s="2"/>
      <c r="AE31" s="140">
        <f t="shared" si="4"/>
        <v>57561.55</v>
      </c>
      <c r="AF31" s="141"/>
      <c r="AG31" s="115"/>
      <c r="AH31" s="115">
        <v>1</v>
      </c>
      <c r="AI31" s="115"/>
      <c r="AJ31" s="142">
        <f t="shared" si="5"/>
        <v>1</v>
      </c>
      <c r="AK31" s="72"/>
      <c r="AL31" s="55"/>
      <c r="AM31" s="55">
        <v>59288.396500000003</v>
      </c>
      <c r="AN31" s="2"/>
      <c r="AO31" s="140">
        <f t="shared" si="6"/>
        <v>59288.396500000003</v>
      </c>
      <c r="AP31" s="141"/>
      <c r="AQ31" s="115"/>
      <c r="AR31" s="115">
        <v>1</v>
      </c>
      <c r="AS31" s="115"/>
      <c r="AT31" s="142">
        <f t="shared" si="7"/>
        <v>1</v>
      </c>
      <c r="AU31" s="72"/>
      <c r="AV31" s="55"/>
      <c r="AW31" s="55">
        <v>61067.048394999998</v>
      </c>
      <c r="AX31" s="2"/>
      <c r="AY31" s="140">
        <f t="shared" si="8"/>
        <v>61067.048394999998</v>
      </c>
      <c r="AZ31" s="141"/>
      <c r="BA31" s="115"/>
      <c r="BB31" s="115">
        <v>1</v>
      </c>
      <c r="BC31" s="115"/>
      <c r="BD31" s="142">
        <f t="shared" si="9"/>
        <v>1</v>
      </c>
      <c r="BE31" s="72"/>
      <c r="BF31" s="55"/>
      <c r="BG31" s="55">
        <v>62899.059846850003</v>
      </c>
      <c r="BH31" s="2"/>
      <c r="BI31" s="140">
        <f t="shared" si="10"/>
        <v>62899.059846850003</v>
      </c>
      <c r="BJ31" s="141"/>
      <c r="BK31" s="115"/>
      <c r="BL31" s="115">
        <v>1</v>
      </c>
      <c r="BM31" s="115"/>
      <c r="BN31" s="142">
        <f t="shared" si="11"/>
        <v>1</v>
      </c>
      <c r="BO31" s="72"/>
    </row>
    <row r="32" spans="1:67" ht="12" customHeight="1" x14ac:dyDescent="0.3">
      <c r="A32" s="136">
        <v>1</v>
      </c>
      <c r="B32" s="41" t="s">
        <v>725</v>
      </c>
      <c r="C32" s="41" t="s">
        <v>726</v>
      </c>
      <c r="D32" s="41" t="s">
        <v>727</v>
      </c>
      <c r="E32" s="137"/>
      <c r="F32" s="138">
        <v>162</v>
      </c>
      <c r="G32" s="139">
        <v>39140</v>
      </c>
      <c r="H32" s="55"/>
      <c r="I32" s="55">
        <v>39140</v>
      </c>
      <c r="J32" s="2"/>
      <c r="K32" s="140">
        <f t="shared" si="0"/>
        <v>39140</v>
      </c>
      <c r="L32" s="141"/>
      <c r="M32" s="115"/>
      <c r="N32" s="115">
        <v>1</v>
      </c>
      <c r="O32" s="115"/>
      <c r="P32" s="142">
        <f t="shared" si="1"/>
        <v>1</v>
      </c>
      <c r="Q32" s="72"/>
      <c r="R32" s="55"/>
      <c r="S32" s="55">
        <v>43314</v>
      </c>
      <c r="T32" s="2"/>
      <c r="U32" s="140">
        <f t="shared" si="2"/>
        <v>43314</v>
      </c>
      <c r="V32" s="141"/>
      <c r="W32" s="115"/>
      <c r="X32" s="115">
        <v>1</v>
      </c>
      <c r="Y32" s="115"/>
      <c r="Z32" s="142">
        <f t="shared" si="3"/>
        <v>1</v>
      </c>
      <c r="AA32" s="72"/>
      <c r="AB32" s="55"/>
      <c r="AC32" s="55">
        <v>44613.42</v>
      </c>
      <c r="AD32" s="2"/>
      <c r="AE32" s="140">
        <f t="shared" si="4"/>
        <v>44613.42</v>
      </c>
      <c r="AF32" s="141"/>
      <c r="AG32" s="115"/>
      <c r="AH32" s="115">
        <v>1</v>
      </c>
      <c r="AI32" s="115"/>
      <c r="AJ32" s="142">
        <f t="shared" si="5"/>
        <v>1</v>
      </c>
      <c r="AK32" s="72"/>
      <c r="AL32" s="55"/>
      <c r="AM32" s="55">
        <v>45951.8226</v>
      </c>
      <c r="AN32" s="2"/>
      <c r="AO32" s="140">
        <f t="shared" si="6"/>
        <v>45951.8226</v>
      </c>
      <c r="AP32" s="141"/>
      <c r="AQ32" s="115"/>
      <c r="AR32" s="115">
        <v>1</v>
      </c>
      <c r="AS32" s="115"/>
      <c r="AT32" s="142">
        <f t="shared" si="7"/>
        <v>1</v>
      </c>
      <c r="AU32" s="72"/>
      <c r="AV32" s="55"/>
      <c r="AW32" s="55">
        <v>47330.377278</v>
      </c>
      <c r="AX32" s="2"/>
      <c r="AY32" s="140">
        <f t="shared" si="8"/>
        <v>47330.377278</v>
      </c>
      <c r="AZ32" s="141"/>
      <c r="BA32" s="115"/>
      <c r="BB32" s="115">
        <v>1</v>
      </c>
      <c r="BC32" s="115"/>
      <c r="BD32" s="142">
        <f t="shared" si="9"/>
        <v>1</v>
      </c>
      <c r="BE32" s="72"/>
      <c r="BF32" s="55"/>
      <c r="BG32" s="55">
        <v>48750.288596339997</v>
      </c>
      <c r="BH32" s="2"/>
      <c r="BI32" s="140">
        <f t="shared" si="10"/>
        <v>48750.288596339997</v>
      </c>
      <c r="BJ32" s="141"/>
      <c r="BK32" s="115"/>
      <c r="BL32" s="115">
        <v>1</v>
      </c>
      <c r="BM32" s="115"/>
      <c r="BN32" s="142">
        <f t="shared" si="11"/>
        <v>1</v>
      </c>
      <c r="BO32" s="72"/>
    </row>
    <row r="33" spans="1:67" ht="12" customHeight="1" x14ac:dyDescent="0.3">
      <c r="A33" s="136">
        <v>1</v>
      </c>
      <c r="B33" s="41" t="s">
        <v>728</v>
      </c>
      <c r="C33" s="41" t="s">
        <v>729</v>
      </c>
      <c r="D33" s="41" t="s">
        <v>730</v>
      </c>
      <c r="E33" s="137">
        <v>44277</v>
      </c>
      <c r="F33" s="138">
        <v>162</v>
      </c>
      <c r="G33" s="139">
        <v>38000</v>
      </c>
      <c r="H33" s="55"/>
      <c r="I33" s="55">
        <v>10521.505376344099</v>
      </c>
      <c r="J33" s="2"/>
      <c r="K33" s="140">
        <f t="shared" si="0"/>
        <v>10521.505376344099</v>
      </c>
      <c r="L33" s="141"/>
      <c r="M33" s="115"/>
      <c r="N33" s="115">
        <v>0.276881720430108</v>
      </c>
      <c r="O33" s="115"/>
      <c r="P33" s="142">
        <f t="shared" si="1"/>
        <v>0.276881720430108</v>
      </c>
      <c r="Q33" s="72"/>
      <c r="R33" s="55"/>
      <c r="S33" s="55">
        <v>47344</v>
      </c>
      <c r="T33" s="2"/>
      <c r="U33" s="140">
        <f t="shared" si="2"/>
        <v>47344</v>
      </c>
      <c r="V33" s="141"/>
      <c r="W33" s="115"/>
      <c r="X33" s="115">
        <v>1</v>
      </c>
      <c r="Y33" s="115"/>
      <c r="Z33" s="142">
        <f t="shared" si="3"/>
        <v>1</v>
      </c>
      <c r="AA33" s="72"/>
      <c r="AB33" s="55"/>
      <c r="AC33" s="55">
        <v>48764.32</v>
      </c>
      <c r="AD33" s="2"/>
      <c r="AE33" s="140">
        <f t="shared" si="4"/>
        <v>48764.32</v>
      </c>
      <c r="AF33" s="141"/>
      <c r="AG33" s="115"/>
      <c r="AH33" s="115">
        <v>1</v>
      </c>
      <c r="AI33" s="115"/>
      <c r="AJ33" s="142">
        <f t="shared" si="5"/>
        <v>1</v>
      </c>
      <c r="AK33" s="72"/>
      <c r="AL33" s="55"/>
      <c r="AM33" s="55">
        <v>50227.249600000003</v>
      </c>
      <c r="AN33" s="2"/>
      <c r="AO33" s="140">
        <f t="shared" si="6"/>
        <v>50227.249600000003</v>
      </c>
      <c r="AP33" s="141"/>
      <c r="AQ33" s="115"/>
      <c r="AR33" s="115">
        <v>1</v>
      </c>
      <c r="AS33" s="115"/>
      <c r="AT33" s="142">
        <f t="shared" si="7"/>
        <v>1</v>
      </c>
      <c r="AU33" s="72"/>
      <c r="AV33" s="55"/>
      <c r="AW33" s="55">
        <v>51734.067088000003</v>
      </c>
      <c r="AX33" s="2"/>
      <c r="AY33" s="140">
        <f t="shared" si="8"/>
        <v>51734.067088000003</v>
      </c>
      <c r="AZ33" s="141"/>
      <c r="BA33" s="115"/>
      <c r="BB33" s="115">
        <v>1</v>
      </c>
      <c r="BC33" s="115"/>
      <c r="BD33" s="142">
        <f t="shared" si="9"/>
        <v>1</v>
      </c>
      <c r="BE33" s="72"/>
      <c r="BF33" s="55"/>
      <c r="BG33" s="55">
        <v>53286.089100639998</v>
      </c>
      <c r="BH33" s="2"/>
      <c r="BI33" s="140">
        <f t="shared" si="10"/>
        <v>53286.089100639998</v>
      </c>
      <c r="BJ33" s="141"/>
      <c r="BK33" s="115"/>
      <c r="BL33" s="115">
        <v>1</v>
      </c>
      <c r="BM33" s="115"/>
      <c r="BN33" s="142">
        <f t="shared" si="11"/>
        <v>1</v>
      </c>
      <c r="BO33" s="72"/>
    </row>
    <row r="34" spans="1:67" ht="12" customHeight="1" x14ac:dyDescent="0.3">
      <c r="A34" s="136">
        <v>1</v>
      </c>
      <c r="B34" s="41" t="s">
        <v>731</v>
      </c>
      <c r="C34" s="41" t="s">
        <v>732</v>
      </c>
      <c r="D34" s="41" t="s">
        <v>733</v>
      </c>
      <c r="E34" s="137"/>
      <c r="F34" s="138">
        <v>105</v>
      </c>
      <c r="G34" s="139">
        <v>60255</v>
      </c>
      <c r="H34" s="55"/>
      <c r="I34" s="55">
        <v>60255</v>
      </c>
      <c r="J34" s="2"/>
      <c r="K34" s="140">
        <f t="shared" si="0"/>
        <v>60255</v>
      </c>
      <c r="L34" s="141"/>
      <c r="M34" s="115"/>
      <c r="N34" s="115">
        <v>1</v>
      </c>
      <c r="O34" s="115"/>
      <c r="P34" s="142">
        <f t="shared" si="1"/>
        <v>1</v>
      </c>
      <c r="Q34" s="72"/>
      <c r="R34" s="55"/>
      <c r="S34" s="55">
        <v>60255</v>
      </c>
      <c r="T34" s="2"/>
      <c r="U34" s="140">
        <f t="shared" si="2"/>
        <v>60255</v>
      </c>
      <c r="V34" s="141"/>
      <c r="W34" s="115"/>
      <c r="X34" s="115">
        <v>1</v>
      </c>
      <c r="Y34" s="115"/>
      <c r="Z34" s="142">
        <f t="shared" si="3"/>
        <v>1</v>
      </c>
      <c r="AA34" s="72"/>
      <c r="AB34" s="55"/>
      <c r="AC34" s="55">
        <v>62062.65</v>
      </c>
      <c r="AD34" s="2"/>
      <c r="AE34" s="140">
        <f t="shared" si="4"/>
        <v>62062.65</v>
      </c>
      <c r="AF34" s="141"/>
      <c r="AG34" s="115"/>
      <c r="AH34" s="115">
        <v>1</v>
      </c>
      <c r="AI34" s="115"/>
      <c r="AJ34" s="142">
        <f t="shared" si="5"/>
        <v>1</v>
      </c>
      <c r="AK34" s="72"/>
      <c r="AL34" s="55"/>
      <c r="AM34" s="55">
        <v>63924.529499999997</v>
      </c>
      <c r="AN34" s="2"/>
      <c r="AO34" s="140">
        <f t="shared" si="6"/>
        <v>63924.529499999997</v>
      </c>
      <c r="AP34" s="141"/>
      <c r="AQ34" s="115"/>
      <c r="AR34" s="115">
        <v>1</v>
      </c>
      <c r="AS34" s="115"/>
      <c r="AT34" s="142">
        <f t="shared" si="7"/>
        <v>1</v>
      </c>
      <c r="AU34" s="72"/>
      <c r="AV34" s="55"/>
      <c r="AW34" s="55">
        <v>65842.265385000006</v>
      </c>
      <c r="AX34" s="2"/>
      <c r="AY34" s="140">
        <f t="shared" si="8"/>
        <v>65842.265385000006</v>
      </c>
      <c r="AZ34" s="141"/>
      <c r="BA34" s="115"/>
      <c r="BB34" s="115">
        <v>1</v>
      </c>
      <c r="BC34" s="115"/>
      <c r="BD34" s="142">
        <f t="shared" si="9"/>
        <v>1</v>
      </c>
      <c r="BE34" s="72"/>
      <c r="BF34" s="55"/>
      <c r="BG34" s="55">
        <v>67817.533346550001</v>
      </c>
      <c r="BH34" s="2"/>
      <c r="BI34" s="140">
        <f t="shared" si="10"/>
        <v>67817.533346550001</v>
      </c>
      <c r="BJ34" s="141"/>
      <c r="BK34" s="115"/>
      <c r="BL34" s="115">
        <v>1</v>
      </c>
      <c r="BM34" s="115"/>
      <c r="BN34" s="142">
        <f t="shared" si="11"/>
        <v>1</v>
      </c>
      <c r="BO34" s="72"/>
    </row>
    <row r="35" spans="1:67" ht="12" customHeight="1" x14ac:dyDescent="0.3">
      <c r="A35" s="136">
        <v>1</v>
      </c>
      <c r="B35" s="41" t="s">
        <v>734</v>
      </c>
      <c r="C35" s="41" t="s">
        <v>735</v>
      </c>
      <c r="D35" s="41" t="s">
        <v>674</v>
      </c>
      <c r="E35" s="137"/>
      <c r="F35" s="138">
        <v>116</v>
      </c>
      <c r="G35" s="139">
        <v>48806</v>
      </c>
      <c r="H35" s="55"/>
      <c r="I35" s="55">
        <v>48806</v>
      </c>
      <c r="J35" s="2"/>
      <c r="K35" s="140">
        <f t="shared" si="0"/>
        <v>48806</v>
      </c>
      <c r="L35" s="141"/>
      <c r="M35" s="115"/>
      <c r="N35" s="115">
        <v>1</v>
      </c>
      <c r="O35" s="115"/>
      <c r="P35" s="142">
        <f t="shared" si="1"/>
        <v>1</v>
      </c>
      <c r="Q35" s="72"/>
      <c r="R35" s="55"/>
      <c r="S35" s="55">
        <v>52734</v>
      </c>
      <c r="T35" s="2"/>
      <c r="U35" s="140">
        <f t="shared" si="2"/>
        <v>52734</v>
      </c>
      <c r="V35" s="141"/>
      <c r="W35" s="115"/>
      <c r="X35" s="115">
        <v>1</v>
      </c>
      <c r="Y35" s="115"/>
      <c r="Z35" s="142">
        <f t="shared" si="3"/>
        <v>1</v>
      </c>
      <c r="AA35" s="72"/>
      <c r="AB35" s="55"/>
      <c r="AC35" s="55">
        <v>54316.02</v>
      </c>
      <c r="AD35" s="2"/>
      <c r="AE35" s="140">
        <f t="shared" si="4"/>
        <v>54316.02</v>
      </c>
      <c r="AF35" s="141"/>
      <c r="AG35" s="115"/>
      <c r="AH35" s="115">
        <v>1</v>
      </c>
      <c r="AI35" s="115"/>
      <c r="AJ35" s="142">
        <f t="shared" si="5"/>
        <v>1</v>
      </c>
      <c r="AK35" s="72"/>
      <c r="AL35" s="55"/>
      <c r="AM35" s="55">
        <v>55945.500599999999</v>
      </c>
      <c r="AN35" s="2"/>
      <c r="AO35" s="140">
        <f t="shared" si="6"/>
        <v>55945.500599999999</v>
      </c>
      <c r="AP35" s="141"/>
      <c r="AQ35" s="115"/>
      <c r="AR35" s="115">
        <v>1</v>
      </c>
      <c r="AS35" s="115"/>
      <c r="AT35" s="142">
        <f t="shared" si="7"/>
        <v>1</v>
      </c>
      <c r="AU35" s="72"/>
      <c r="AV35" s="55"/>
      <c r="AW35" s="55">
        <v>57623.865618000003</v>
      </c>
      <c r="AX35" s="2"/>
      <c r="AY35" s="140">
        <f t="shared" si="8"/>
        <v>57623.865618000003</v>
      </c>
      <c r="AZ35" s="141"/>
      <c r="BA35" s="115"/>
      <c r="BB35" s="115">
        <v>1</v>
      </c>
      <c r="BC35" s="115"/>
      <c r="BD35" s="142">
        <f t="shared" si="9"/>
        <v>1</v>
      </c>
      <c r="BE35" s="72"/>
      <c r="BF35" s="55"/>
      <c r="BG35" s="55">
        <v>59352.58158654</v>
      </c>
      <c r="BH35" s="2"/>
      <c r="BI35" s="140">
        <f t="shared" si="10"/>
        <v>59352.58158654</v>
      </c>
      <c r="BJ35" s="141"/>
      <c r="BK35" s="115"/>
      <c r="BL35" s="115">
        <v>1</v>
      </c>
      <c r="BM35" s="115"/>
      <c r="BN35" s="142">
        <f t="shared" si="11"/>
        <v>1</v>
      </c>
      <c r="BO35" s="72"/>
    </row>
    <row r="36" spans="1:67" ht="12" customHeight="1" x14ac:dyDescent="0.3">
      <c r="A36" s="136">
        <v>1</v>
      </c>
      <c r="B36" s="41" t="s">
        <v>736</v>
      </c>
      <c r="C36" s="41" t="s">
        <v>737</v>
      </c>
      <c r="D36" s="41" t="s">
        <v>738</v>
      </c>
      <c r="E36" s="137"/>
      <c r="F36" s="138">
        <v>162</v>
      </c>
      <c r="G36" s="139">
        <v>0</v>
      </c>
      <c r="H36" s="55"/>
      <c r="I36" s="55">
        <v>13209.75</v>
      </c>
      <c r="J36" s="2"/>
      <c r="K36" s="140">
        <f t="shared" si="0"/>
        <v>13209.75</v>
      </c>
      <c r="L36" s="141"/>
      <c r="M36" s="115"/>
      <c r="N36" s="115">
        <v>0.47499999999999998</v>
      </c>
      <c r="O36" s="115"/>
      <c r="P36" s="142">
        <f t="shared" si="1"/>
        <v>0.47499999999999998</v>
      </c>
      <c r="Q36" s="72"/>
      <c r="R36" s="55"/>
      <c r="S36" s="55">
        <v>13341.8475</v>
      </c>
      <c r="T36" s="2"/>
      <c r="U36" s="140">
        <f t="shared" si="2"/>
        <v>13341.8475</v>
      </c>
      <c r="V36" s="141"/>
      <c r="W36" s="115"/>
      <c r="X36" s="115">
        <v>0.47499999999999998</v>
      </c>
      <c r="Y36" s="115"/>
      <c r="Z36" s="142">
        <f t="shared" si="3"/>
        <v>0.47499999999999998</v>
      </c>
      <c r="AA36" s="72"/>
      <c r="AB36" s="55"/>
      <c r="AC36" s="55">
        <v>13742.102924999999</v>
      </c>
      <c r="AD36" s="2"/>
      <c r="AE36" s="140">
        <f t="shared" si="4"/>
        <v>13742.102924999999</v>
      </c>
      <c r="AF36" s="141"/>
      <c r="AG36" s="115"/>
      <c r="AH36" s="115">
        <v>0.47499999999999998</v>
      </c>
      <c r="AI36" s="115"/>
      <c r="AJ36" s="142">
        <f t="shared" si="5"/>
        <v>0.47499999999999998</v>
      </c>
      <c r="AK36" s="72"/>
      <c r="AL36" s="55"/>
      <c r="AM36" s="55">
        <v>14154.366012750001</v>
      </c>
      <c r="AN36" s="2"/>
      <c r="AO36" s="140">
        <f t="shared" si="6"/>
        <v>14154.366012750001</v>
      </c>
      <c r="AP36" s="141"/>
      <c r="AQ36" s="115"/>
      <c r="AR36" s="115">
        <v>0.47499999999999998</v>
      </c>
      <c r="AS36" s="115"/>
      <c r="AT36" s="142">
        <f t="shared" si="7"/>
        <v>0.47499999999999998</v>
      </c>
      <c r="AU36" s="72"/>
      <c r="AV36" s="55"/>
      <c r="AW36" s="55">
        <v>14578.996993132499</v>
      </c>
      <c r="AX36" s="2"/>
      <c r="AY36" s="140">
        <f t="shared" si="8"/>
        <v>14578.996993132499</v>
      </c>
      <c r="AZ36" s="141"/>
      <c r="BA36" s="115"/>
      <c r="BB36" s="115">
        <v>0.47499999999999998</v>
      </c>
      <c r="BC36" s="115"/>
      <c r="BD36" s="142">
        <f t="shared" si="9"/>
        <v>0.47499999999999998</v>
      </c>
      <c r="BE36" s="72"/>
      <c r="BF36" s="55"/>
      <c r="BG36" s="55">
        <v>15016.3669029265</v>
      </c>
      <c r="BH36" s="2"/>
      <c r="BI36" s="140">
        <f t="shared" si="10"/>
        <v>15016.3669029265</v>
      </c>
      <c r="BJ36" s="141"/>
      <c r="BK36" s="115"/>
      <c r="BL36" s="115">
        <v>0.47499999999999998</v>
      </c>
      <c r="BM36" s="115"/>
      <c r="BN36" s="142">
        <f t="shared" si="11"/>
        <v>0.47499999999999998</v>
      </c>
      <c r="BO36" s="72"/>
    </row>
    <row r="37" spans="1:67" ht="12" customHeight="1" x14ac:dyDescent="0.3">
      <c r="A37" s="136">
        <v>1</v>
      </c>
      <c r="B37" s="143" t="s">
        <v>739</v>
      </c>
      <c r="C37" s="143" t="s">
        <v>740</v>
      </c>
      <c r="D37" s="143" t="s">
        <v>688</v>
      </c>
      <c r="E37" s="144"/>
      <c r="F37" s="145">
        <v>105</v>
      </c>
      <c r="G37" s="146">
        <v>63654</v>
      </c>
      <c r="H37" s="147"/>
      <c r="I37" s="147">
        <v>63654</v>
      </c>
      <c r="J37" s="148"/>
      <c r="K37" s="149">
        <f t="shared" si="0"/>
        <v>63654</v>
      </c>
      <c r="L37" s="150"/>
      <c r="M37" s="151"/>
      <c r="N37" s="151">
        <v>1</v>
      </c>
      <c r="O37" s="151"/>
      <c r="P37" s="152">
        <f t="shared" si="1"/>
        <v>1</v>
      </c>
      <c r="Q37" s="153"/>
      <c r="R37" s="147"/>
      <c r="S37" s="147">
        <v>67837</v>
      </c>
      <c r="T37" s="148"/>
      <c r="U37" s="149">
        <f t="shared" si="2"/>
        <v>67837</v>
      </c>
      <c r="V37" s="150"/>
      <c r="W37" s="151"/>
      <c r="X37" s="151">
        <v>1</v>
      </c>
      <c r="Y37" s="115"/>
      <c r="Z37" s="142">
        <f t="shared" si="3"/>
        <v>1</v>
      </c>
      <c r="AA37" s="72"/>
      <c r="AB37" s="55"/>
      <c r="AC37" s="55">
        <v>69872.11</v>
      </c>
      <c r="AD37" s="2"/>
      <c r="AE37" s="140">
        <f t="shared" si="4"/>
        <v>69872.11</v>
      </c>
      <c r="AF37" s="141"/>
      <c r="AG37" s="115"/>
      <c r="AH37" s="115">
        <v>1</v>
      </c>
      <c r="AI37" s="115"/>
      <c r="AJ37" s="142">
        <f t="shared" si="5"/>
        <v>1</v>
      </c>
      <c r="AK37" s="72"/>
      <c r="AL37" s="55"/>
      <c r="AM37" s="55">
        <v>71968.273300000001</v>
      </c>
      <c r="AN37" s="2"/>
      <c r="AO37" s="140">
        <f t="shared" si="6"/>
        <v>71968.273300000001</v>
      </c>
      <c r="AP37" s="141"/>
      <c r="AQ37" s="115"/>
      <c r="AR37" s="115">
        <v>1</v>
      </c>
      <c r="AS37" s="115"/>
      <c r="AT37" s="142">
        <f t="shared" si="7"/>
        <v>1</v>
      </c>
      <c r="AU37" s="72"/>
      <c r="AV37" s="55"/>
      <c r="AW37" s="55">
        <v>74127.321498999998</v>
      </c>
      <c r="AX37" s="2"/>
      <c r="AY37" s="140">
        <f t="shared" si="8"/>
        <v>74127.321498999998</v>
      </c>
      <c r="AZ37" s="141"/>
      <c r="BA37" s="115"/>
      <c r="BB37" s="115">
        <v>1</v>
      </c>
      <c r="BC37" s="115"/>
      <c r="BD37" s="142">
        <f t="shared" si="9"/>
        <v>1</v>
      </c>
      <c r="BE37" s="72"/>
      <c r="BF37" s="55"/>
      <c r="BG37" s="55">
        <v>76351.141143970002</v>
      </c>
      <c r="BH37" s="2"/>
      <c r="BI37" s="140">
        <f t="shared" si="10"/>
        <v>76351.141143970002</v>
      </c>
      <c r="BJ37" s="141"/>
      <c r="BK37" s="115"/>
      <c r="BL37" s="115">
        <v>1</v>
      </c>
      <c r="BM37" s="115"/>
      <c r="BN37" s="142">
        <f t="shared" si="11"/>
        <v>1</v>
      </c>
      <c r="BO37" s="72"/>
    </row>
    <row r="38" spans="1:67" ht="12" customHeight="1" x14ac:dyDescent="0.3">
      <c r="A38" s="136">
        <v>1</v>
      </c>
      <c r="B38" s="41" t="s">
        <v>741</v>
      </c>
      <c r="C38" s="41" t="s">
        <v>742</v>
      </c>
      <c r="D38" s="41" t="s">
        <v>743</v>
      </c>
      <c r="E38" s="137"/>
      <c r="F38" s="138">
        <v>104</v>
      </c>
      <c r="G38" s="139">
        <v>107432.09</v>
      </c>
      <c r="H38" s="55"/>
      <c r="I38" s="55">
        <v>107432.09</v>
      </c>
      <c r="J38" s="2"/>
      <c r="K38" s="140">
        <f t="shared" si="0"/>
        <v>107432.09</v>
      </c>
      <c r="L38" s="141"/>
      <c r="M38" s="115"/>
      <c r="N38" s="115">
        <v>1</v>
      </c>
      <c r="O38" s="115"/>
      <c r="P38" s="142">
        <f t="shared" si="1"/>
        <v>1</v>
      </c>
      <c r="Q38" s="72"/>
      <c r="R38" s="55"/>
      <c r="S38" s="55">
        <v>112804</v>
      </c>
      <c r="T38" s="2"/>
      <c r="U38" s="140">
        <f t="shared" si="2"/>
        <v>112804</v>
      </c>
      <c r="V38" s="141"/>
      <c r="W38" s="115"/>
      <c r="X38" s="115">
        <v>1</v>
      </c>
      <c r="Y38" s="115"/>
      <c r="Z38" s="142">
        <f t="shared" si="3"/>
        <v>1</v>
      </c>
      <c r="AA38" s="72"/>
      <c r="AB38" s="55"/>
      <c r="AC38" s="55">
        <v>116188.12</v>
      </c>
      <c r="AD38" s="2"/>
      <c r="AE38" s="140">
        <f t="shared" si="4"/>
        <v>116188.12</v>
      </c>
      <c r="AF38" s="141"/>
      <c r="AG38" s="115"/>
      <c r="AH38" s="115">
        <v>1</v>
      </c>
      <c r="AI38" s="115"/>
      <c r="AJ38" s="142">
        <f t="shared" si="5"/>
        <v>1</v>
      </c>
      <c r="AK38" s="72"/>
      <c r="AL38" s="55"/>
      <c r="AM38" s="55">
        <v>119673.76360000001</v>
      </c>
      <c r="AN38" s="2"/>
      <c r="AO38" s="140">
        <f t="shared" si="6"/>
        <v>119673.76360000001</v>
      </c>
      <c r="AP38" s="141"/>
      <c r="AQ38" s="115"/>
      <c r="AR38" s="115">
        <v>1</v>
      </c>
      <c r="AS38" s="115"/>
      <c r="AT38" s="142">
        <f t="shared" si="7"/>
        <v>1</v>
      </c>
      <c r="AU38" s="72"/>
      <c r="AV38" s="55"/>
      <c r="AW38" s="55">
        <v>123263.97650800001</v>
      </c>
      <c r="AX38" s="2"/>
      <c r="AY38" s="140">
        <f t="shared" si="8"/>
        <v>123263.97650800001</v>
      </c>
      <c r="AZ38" s="141"/>
      <c r="BA38" s="115"/>
      <c r="BB38" s="115">
        <v>1</v>
      </c>
      <c r="BC38" s="115"/>
      <c r="BD38" s="142">
        <f t="shared" si="9"/>
        <v>1</v>
      </c>
      <c r="BE38" s="72"/>
      <c r="BF38" s="55"/>
      <c r="BG38" s="55">
        <v>126961.89580324</v>
      </c>
      <c r="BH38" s="2"/>
      <c r="BI38" s="140">
        <f t="shared" si="10"/>
        <v>126961.89580324</v>
      </c>
      <c r="BJ38" s="141"/>
      <c r="BK38" s="115"/>
      <c r="BL38" s="115">
        <v>1</v>
      </c>
      <c r="BM38" s="115"/>
      <c r="BN38" s="142">
        <f t="shared" si="11"/>
        <v>1</v>
      </c>
      <c r="BO38" s="72"/>
    </row>
    <row r="39" spans="1:67" ht="12" customHeight="1" x14ac:dyDescent="0.3">
      <c r="A39" s="136">
        <v>1</v>
      </c>
      <c r="B39" s="41" t="s">
        <v>744</v>
      </c>
      <c r="C39" s="41" t="s">
        <v>745</v>
      </c>
      <c r="D39" s="41" t="s">
        <v>693</v>
      </c>
      <c r="E39" s="137"/>
      <c r="F39" s="138">
        <v>116</v>
      </c>
      <c r="G39" s="139">
        <v>47384</v>
      </c>
      <c r="H39" s="55"/>
      <c r="I39" s="55">
        <v>47384</v>
      </c>
      <c r="J39" s="2"/>
      <c r="K39" s="140">
        <f t="shared" si="0"/>
        <v>47384</v>
      </c>
      <c r="L39" s="141"/>
      <c r="M39" s="115"/>
      <c r="N39" s="115">
        <v>1</v>
      </c>
      <c r="O39" s="115"/>
      <c r="P39" s="142">
        <f t="shared" si="1"/>
        <v>1</v>
      </c>
      <c r="Q39" s="72"/>
      <c r="R39" s="55"/>
      <c r="S39" s="55">
        <v>50227</v>
      </c>
      <c r="T39" s="2"/>
      <c r="U39" s="140">
        <f t="shared" si="2"/>
        <v>50227</v>
      </c>
      <c r="V39" s="141"/>
      <c r="W39" s="115"/>
      <c r="X39" s="115">
        <v>1</v>
      </c>
      <c r="Y39" s="115"/>
      <c r="Z39" s="142">
        <f t="shared" si="3"/>
        <v>1</v>
      </c>
      <c r="AA39" s="72"/>
      <c r="AB39" s="55"/>
      <c r="AC39" s="55">
        <v>51733.81</v>
      </c>
      <c r="AD39" s="2"/>
      <c r="AE39" s="140">
        <f t="shared" si="4"/>
        <v>51733.81</v>
      </c>
      <c r="AF39" s="141"/>
      <c r="AG39" s="115"/>
      <c r="AH39" s="115">
        <v>1</v>
      </c>
      <c r="AI39" s="115"/>
      <c r="AJ39" s="142">
        <f t="shared" si="5"/>
        <v>1</v>
      </c>
      <c r="AK39" s="72"/>
      <c r="AL39" s="55"/>
      <c r="AM39" s="55">
        <v>53285.8243</v>
      </c>
      <c r="AN39" s="2"/>
      <c r="AO39" s="140">
        <f t="shared" si="6"/>
        <v>53285.8243</v>
      </c>
      <c r="AP39" s="141"/>
      <c r="AQ39" s="115"/>
      <c r="AR39" s="115">
        <v>1</v>
      </c>
      <c r="AS39" s="115"/>
      <c r="AT39" s="142">
        <f t="shared" si="7"/>
        <v>1</v>
      </c>
      <c r="AU39" s="72"/>
      <c r="AV39" s="55"/>
      <c r="AW39" s="55">
        <v>54884.399029</v>
      </c>
      <c r="AX39" s="2"/>
      <c r="AY39" s="140">
        <f t="shared" si="8"/>
        <v>54884.399029</v>
      </c>
      <c r="AZ39" s="141"/>
      <c r="BA39" s="115"/>
      <c r="BB39" s="115">
        <v>1</v>
      </c>
      <c r="BC39" s="115"/>
      <c r="BD39" s="142">
        <f t="shared" si="9"/>
        <v>1</v>
      </c>
      <c r="BE39" s="72"/>
      <c r="BF39" s="55"/>
      <c r="BG39" s="55">
        <v>56530.930999869997</v>
      </c>
      <c r="BH39" s="2"/>
      <c r="BI39" s="140">
        <f t="shared" si="10"/>
        <v>56530.930999869997</v>
      </c>
      <c r="BJ39" s="141"/>
      <c r="BK39" s="115"/>
      <c r="BL39" s="115">
        <v>1</v>
      </c>
      <c r="BM39" s="115"/>
      <c r="BN39" s="142">
        <f t="shared" si="11"/>
        <v>1</v>
      </c>
      <c r="BO39" s="72"/>
    </row>
    <row r="40" spans="1:67" ht="12" customHeight="1" x14ac:dyDescent="0.3">
      <c r="A40" s="136">
        <v>1</v>
      </c>
      <c r="B40" s="41" t="s">
        <v>746</v>
      </c>
      <c r="C40" s="41" t="s">
        <v>747</v>
      </c>
      <c r="D40" s="41" t="s">
        <v>748</v>
      </c>
      <c r="E40" s="137"/>
      <c r="F40" s="138">
        <v>162</v>
      </c>
      <c r="G40" s="139">
        <v>43466</v>
      </c>
      <c r="H40" s="55"/>
      <c r="I40" s="55">
        <v>43466</v>
      </c>
      <c r="J40" s="2"/>
      <c r="K40" s="140">
        <f t="shared" si="0"/>
        <v>43466</v>
      </c>
      <c r="L40" s="141"/>
      <c r="M40" s="115"/>
      <c r="N40" s="115">
        <v>1</v>
      </c>
      <c r="O40" s="115"/>
      <c r="P40" s="142">
        <f t="shared" si="1"/>
        <v>1</v>
      </c>
      <c r="Q40" s="72"/>
      <c r="R40" s="55"/>
      <c r="S40" s="55">
        <v>45771</v>
      </c>
      <c r="T40" s="2"/>
      <c r="U40" s="140">
        <f t="shared" si="2"/>
        <v>45771</v>
      </c>
      <c r="V40" s="141"/>
      <c r="W40" s="115"/>
      <c r="X40" s="115">
        <v>1</v>
      </c>
      <c r="Y40" s="115"/>
      <c r="Z40" s="142">
        <f t="shared" si="3"/>
        <v>1</v>
      </c>
      <c r="AA40" s="72"/>
      <c r="AB40" s="55"/>
      <c r="AC40" s="55">
        <v>47144.13</v>
      </c>
      <c r="AD40" s="2"/>
      <c r="AE40" s="140">
        <f t="shared" si="4"/>
        <v>47144.13</v>
      </c>
      <c r="AF40" s="141"/>
      <c r="AG40" s="115"/>
      <c r="AH40" s="115">
        <v>1</v>
      </c>
      <c r="AI40" s="115"/>
      <c r="AJ40" s="142">
        <f t="shared" si="5"/>
        <v>1</v>
      </c>
      <c r="AK40" s="72"/>
      <c r="AL40" s="55"/>
      <c r="AM40" s="55">
        <v>48558.4539</v>
      </c>
      <c r="AN40" s="2"/>
      <c r="AO40" s="140">
        <f t="shared" si="6"/>
        <v>48558.4539</v>
      </c>
      <c r="AP40" s="141"/>
      <c r="AQ40" s="115"/>
      <c r="AR40" s="115">
        <v>1</v>
      </c>
      <c r="AS40" s="115"/>
      <c r="AT40" s="142">
        <f t="shared" si="7"/>
        <v>1</v>
      </c>
      <c r="AU40" s="72"/>
      <c r="AV40" s="55"/>
      <c r="AW40" s="55">
        <v>50015.207517000003</v>
      </c>
      <c r="AX40" s="2"/>
      <c r="AY40" s="140">
        <f t="shared" si="8"/>
        <v>50015.207517000003</v>
      </c>
      <c r="AZ40" s="141"/>
      <c r="BA40" s="115"/>
      <c r="BB40" s="115">
        <v>1</v>
      </c>
      <c r="BC40" s="115"/>
      <c r="BD40" s="142">
        <f t="shared" si="9"/>
        <v>1</v>
      </c>
      <c r="BE40" s="72"/>
      <c r="BF40" s="55"/>
      <c r="BG40" s="55">
        <v>51515.663742509998</v>
      </c>
      <c r="BH40" s="2"/>
      <c r="BI40" s="140">
        <f t="shared" si="10"/>
        <v>51515.663742509998</v>
      </c>
      <c r="BJ40" s="141"/>
      <c r="BK40" s="115"/>
      <c r="BL40" s="115">
        <v>1</v>
      </c>
      <c r="BM40" s="115"/>
      <c r="BN40" s="142">
        <f t="shared" si="11"/>
        <v>1</v>
      </c>
      <c r="BO40" s="72"/>
    </row>
    <row r="41" spans="1:67" ht="12" customHeight="1" x14ac:dyDescent="0.3">
      <c r="A41" s="136">
        <v>1</v>
      </c>
      <c r="B41" s="41" t="s">
        <v>749</v>
      </c>
      <c r="C41" s="41" t="s">
        <v>750</v>
      </c>
      <c r="D41" s="41" t="s">
        <v>751</v>
      </c>
      <c r="E41" s="137"/>
      <c r="F41" s="138">
        <v>116</v>
      </c>
      <c r="G41" s="139">
        <v>57778</v>
      </c>
      <c r="H41" s="55"/>
      <c r="I41" s="55">
        <v>57778</v>
      </c>
      <c r="J41" s="2"/>
      <c r="K41" s="140">
        <f t="shared" si="0"/>
        <v>57778</v>
      </c>
      <c r="L41" s="141"/>
      <c r="M41" s="115"/>
      <c r="N41" s="115">
        <v>1</v>
      </c>
      <c r="O41" s="115"/>
      <c r="P41" s="142">
        <f t="shared" si="1"/>
        <v>1</v>
      </c>
      <c r="Q41" s="72"/>
      <c r="R41" s="55"/>
      <c r="S41" s="55">
        <v>60885</v>
      </c>
      <c r="T41" s="2"/>
      <c r="U41" s="140">
        <f t="shared" si="2"/>
        <v>60885</v>
      </c>
      <c r="V41" s="141"/>
      <c r="W41" s="115"/>
      <c r="X41" s="115">
        <v>1</v>
      </c>
      <c r="Y41" s="115"/>
      <c r="Z41" s="142">
        <f t="shared" si="3"/>
        <v>1</v>
      </c>
      <c r="AA41" s="72"/>
      <c r="AB41" s="55"/>
      <c r="AC41" s="55">
        <v>62711.55</v>
      </c>
      <c r="AD41" s="2"/>
      <c r="AE41" s="140">
        <f t="shared" si="4"/>
        <v>62711.55</v>
      </c>
      <c r="AF41" s="141"/>
      <c r="AG41" s="115"/>
      <c r="AH41" s="115">
        <v>1</v>
      </c>
      <c r="AI41" s="115"/>
      <c r="AJ41" s="142">
        <f t="shared" si="5"/>
        <v>1</v>
      </c>
      <c r="AK41" s="72"/>
      <c r="AL41" s="55"/>
      <c r="AM41" s="55">
        <v>64592.896500000003</v>
      </c>
      <c r="AN41" s="2"/>
      <c r="AO41" s="140">
        <f t="shared" si="6"/>
        <v>64592.896500000003</v>
      </c>
      <c r="AP41" s="141"/>
      <c r="AQ41" s="115"/>
      <c r="AR41" s="115">
        <v>1</v>
      </c>
      <c r="AS41" s="115"/>
      <c r="AT41" s="142">
        <f t="shared" si="7"/>
        <v>1</v>
      </c>
      <c r="AU41" s="72"/>
      <c r="AV41" s="55"/>
      <c r="AW41" s="55">
        <v>66530.683395</v>
      </c>
      <c r="AX41" s="2"/>
      <c r="AY41" s="140">
        <f t="shared" si="8"/>
        <v>66530.683395</v>
      </c>
      <c r="AZ41" s="141"/>
      <c r="BA41" s="115"/>
      <c r="BB41" s="115">
        <v>1</v>
      </c>
      <c r="BC41" s="115"/>
      <c r="BD41" s="142">
        <f t="shared" si="9"/>
        <v>1</v>
      </c>
      <c r="BE41" s="72"/>
      <c r="BF41" s="55"/>
      <c r="BG41" s="55">
        <v>68526.603896850007</v>
      </c>
      <c r="BH41" s="2"/>
      <c r="BI41" s="140">
        <f t="shared" si="10"/>
        <v>68526.603896850007</v>
      </c>
      <c r="BJ41" s="141"/>
      <c r="BK41" s="115"/>
      <c r="BL41" s="115">
        <v>1</v>
      </c>
      <c r="BM41" s="115"/>
      <c r="BN41" s="142">
        <f t="shared" si="11"/>
        <v>1</v>
      </c>
      <c r="BO41" s="72"/>
    </row>
    <row r="42" spans="1:67" ht="12" customHeight="1" x14ac:dyDescent="0.3">
      <c r="A42" s="136">
        <v>1</v>
      </c>
      <c r="B42" s="41" t="s">
        <v>752</v>
      </c>
      <c r="C42" s="41" t="s">
        <v>753</v>
      </c>
      <c r="D42" s="41" t="s">
        <v>754</v>
      </c>
      <c r="E42" s="137"/>
      <c r="F42" s="138">
        <v>116</v>
      </c>
      <c r="G42" s="139">
        <v>52778</v>
      </c>
      <c r="H42" s="55"/>
      <c r="I42" s="55">
        <v>52778</v>
      </c>
      <c r="J42" s="2"/>
      <c r="K42" s="140">
        <f t="shared" si="0"/>
        <v>52778</v>
      </c>
      <c r="L42" s="141"/>
      <c r="M42" s="115"/>
      <c r="N42" s="115">
        <v>1</v>
      </c>
      <c r="O42" s="115"/>
      <c r="P42" s="142">
        <f t="shared" si="1"/>
        <v>1</v>
      </c>
      <c r="Q42" s="72"/>
      <c r="R42" s="55"/>
      <c r="S42" s="55">
        <v>55885</v>
      </c>
      <c r="T42" s="2"/>
      <c r="U42" s="140">
        <f t="shared" si="2"/>
        <v>55885</v>
      </c>
      <c r="V42" s="141"/>
      <c r="W42" s="115"/>
      <c r="X42" s="115">
        <v>1</v>
      </c>
      <c r="Y42" s="115"/>
      <c r="Z42" s="142">
        <f t="shared" si="3"/>
        <v>1</v>
      </c>
      <c r="AA42" s="72"/>
      <c r="AB42" s="55"/>
      <c r="AC42" s="55">
        <v>57561.55</v>
      </c>
      <c r="AD42" s="2"/>
      <c r="AE42" s="140">
        <f t="shared" si="4"/>
        <v>57561.55</v>
      </c>
      <c r="AF42" s="141"/>
      <c r="AG42" s="115"/>
      <c r="AH42" s="115">
        <v>1</v>
      </c>
      <c r="AI42" s="115"/>
      <c r="AJ42" s="142">
        <f t="shared" si="5"/>
        <v>1</v>
      </c>
      <c r="AK42" s="72"/>
      <c r="AL42" s="55"/>
      <c r="AM42" s="55">
        <v>59288.396500000003</v>
      </c>
      <c r="AN42" s="2"/>
      <c r="AO42" s="140">
        <f t="shared" si="6"/>
        <v>59288.396500000003</v>
      </c>
      <c r="AP42" s="141"/>
      <c r="AQ42" s="115"/>
      <c r="AR42" s="115">
        <v>1</v>
      </c>
      <c r="AS42" s="115"/>
      <c r="AT42" s="142">
        <f t="shared" si="7"/>
        <v>1</v>
      </c>
      <c r="AU42" s="72"/>
      <c r="AV42" s="55"/>
      <c r="AW42" s="55">
        <v>61067.048394999998</v>
      </c>
      <c r="AX42" s="2"/>
      <c r="AY42" s="140">
        <f t="shared" si="8"/>
        <v>61067.048394999998</v>
      </c>
      <c r="AZ42" s="141"/>
      <c r="BA42" s="115"/>
      <c r="BB42" s="115">
        <v>1</v>
      </c>
      <c r="BC42" s="115"/>
      <c r="BD42" s="142">
        <f t="shared" si="9"/>
        <v>1</v>
      </c>
      <c r="BE42" s="72"/>
      <c r="BF42" s="55"/>
      <c r="BG42" s="55">
        <v>62899.059846850003</v>
      </c>
      <c r="BH42" s="2"/>
      <c r="BI42" s="140">
        <f t="shared" si="10"/>
        <v>62899.059846850003</v>
      </c>
      <c r="BJ42" s="141"/>
      <c r="BK42" s="115"/>
      <c r="BL42" s="115">
        <v>1</v>
      </c>
      <c r="BM42" s="115"/>
      <c r="BN42" s="142">
        <f t="shared" si="11"/>
        <v>1</v>
      </c>
      <c r="BO42" s="72"/>
    </row>
    <row r="43" spans="1:67" ht="12" customHeight="1" x14ac:dyDescent="0.3">
      <c r="A43" s="136">
        <v>1</v>
      </c>
      <c r="B43" s="41" t="s">
        <v>755</v>
      </c>
      <c r="C43" s="41" t="s">
        <v>756</v>
      </c>
      <c r="D43" s="41" t="s">
        <v>693</v>
      </c>
      <c r="E43" s="137"/>
      <c r="F43" s="138">
        <v>116</v>
      </c>
      <c r="G43" s="139">
        <v>51778</v>
      </c>
      <c r="H43" s="55"/>
      <c r="I43" s="55">
        <v>51778</v>
      </c>
      <c r="J43" s="2"/>
      <c r="K43" s="140">
        <f t="shared" si="0"/>
        <v>51778</v>
      </c>
      <c r="L43" s="141"/>
      <c r="M43" s="115"/>
      <c r="N43" s="115">
        <v>1</v>
      </c>
      <c r="O43" s="115"/>
      <c r="P43" s="142">
        <f t="shared" si="1"/>
        <v>1</v>
      </c>
      <c r="Q43" s="72"/>
      <c r="R43" s="55"/>
      <c r="S43" s="55">
        <v>54885</v>
      </c>
      <c r="T43" s="2"/>
      <c r="U43" s="140">
        <f t="shared" si="2"/>
        <v>54885</v>
      </c>
      <c r="V43" s="141"/>
      <c r="W43" s="115"/>
      <c r="X43" s="115">
        <v>1</v>
      </c>
      <c r="Y43" s="115"/>
      <c r="Z43" s="142">
        <f t="shared" si="3"/>
        <v>1</v>
      </c>
      <c r="AA43" s="72"/>
      <c r="AB43" s="55"/>
      <c r="AC43" s="55">
        <v>56531.55</v>
      </c>
      <c r="AD43" s="2"/>
      <c r="AE43" s="140">
        <f t="shared" si="4"/>
        <v>56531.55</v>
      </c>
      <c r="AF43" s="141"/>
      <c r="AG43" s="115"/>
      <c r="AH43" s="115">
        <v>1</v>
      </c>
      <c r="AI43" s="115"/>
      <c r="AJ43" s="142">
        <f t="shared" si="5"/>
        <v>1</v>
      </c>
      <c r="AK43" s="72"/>
      <c r="AL43" s="55"/>
      <c r="AM43" s="55">
        <v>58227.496500000001</v>
      </c>
      <c r="AN43" s="2"/>
      <c r="AO43" s="140">
        <f t="shared" si="6"/>
        <v>58227.496500000001</v>
      </c>
      <c r="AP43" s="141"/>
      <c r="AQ43" s="115"/>
      <c r="AR43" s="115">
        <v>1</v>
      </c>
      <c r="AS43" s="115"/>
      <c r="AT43" s="142">
        <f t="shared" si="7"/>
        <v>1</v>
      </c>
      <c r="AU43" s="72"/>
      <c r="AV43" s="55"/>
      <c r="AW43" s="55">
        <v>59974.321394999999</v>
      </c>
      <c r="AX43" s="2"/>
      <c r="AY43" s="140">
        <f t="shared" si="8"/>
        <v>59974.321394999999</v>
      </c>
      <c r="AZ43" s="141"/>
      <c r="BA43" s="115"/>
      <c r="BB43" s="115">
        <v>1</v>
      </c>
      <c r="BC43" s="115"/>
      <c r="BD43" s="142">
        <f t="shared" si="9"/>
        <v>1</v>
      </c>
      <c r="BE43" s="72"/>
      <c r="BF43" s="55"/>
      <c r="BG43" s="55">
        <v>61773.551036850004</v>
      </c>
      <c r="BH43" s="2"/>
      <c r="BI43" s="140">
        <f t="shared" si="10"/>
        <v>61773.551036850004</v>
      </c>
      <c r="BJ43" s="141"/>
      <c r="BK43" s="115"/>
      <c r="BL43" s="115">
        <v>1</v>
      </c>
      <c r="BM43" s="115"/>
      <c r="BN43" s="142">
        <f t="shared" si="11"/>
        <v>1</v>
      </c>
      <c r="BO43" s="72"/>
    </row>
    <row r="44" spans="1:67" ht="12" customHeight="1" x14ac:dyDescent="0.3">
      <c r="A44" s="136">
        <v>1</v>
      </c>
      <c r="B44" s="41" t="s">
        <v>757</v>
      </c>
      <c r="C44" s="41" t="s">
        <v>758</v>
      </c>
      <c r="D44" s="41" t="s">
        <v>699</v>
      </c>
      <c r="E44" s="137"/>
      <c r="F44" s="138">
        <v>116</v>
      </c>
      <c r="G44" s="139">
        <v>47384</v>
      </c>
      <c r="H44" s="55"/>
      <c r="I44" s="55">
        <v>47384</v>
      </c>
      <c r="J44" s="2"/>
      <c r="K44" s="140">
        <f t="shared" si="0"/>
        <v>47384</v>
      </c>
      <c r="L44" s="141"/>
      <c r="M44" s="115"/>
      <c r="N44" s="115">
        <v>1</v>
      </c>
      <c r="O44" s="115"/>
      <c r="P44" s="142">
        <f t="shared" si="1"/>
        <v>1</v>
      </c>
      <c r="Q44" s="72"/>
      <c r="R44" s="55"/>
      <c r="S44" s="55">
        <v>0</v>
      </c>
      <c r="T44" s="2"/>
      <c r="U44" s="140">
        <f t="shared" si="2"/>
        <v>0</v>
      </c>
      <c r="V44" s="141"/>
      <c r="W44" s="115"/>
      <c r="X44" s="115">
        <v>0</v>
      </c>
      <c r="Y44" s="115"/>
      <c r="Z44" s="142">
        <f t="shared" si="3"/>
        <v>0</v>
      </c>
      <c r="AA44" s="72"/>
      <c r="AB44" s="55"/>
      <c r="AC44" s="55">
        <v>0</v>
      </c>
      <c r="AD44" s="2"/>
      <c r="AE44" s="140">
        <f t="shared" si="4"/>
        <v>0</v>
      </c>
      <c r="AF44" s="141"/>
      <c r="AG44" s="115"/>
      <c r="AH44" s="115">
        <v>0</v>
      </c>
      <c r="AI44" s="115"/>
      <c r="AJ44" s="142">
        <f t="shared" si="5"/>
        <v>0</v>
      </c>
      <c r="AK44" s="72"/>
      <c r="AL44" s="55"/>
      <c r="AM44" s="55">
        <v>0</v>
      </c>
      <c r="AN44" s="2"/>
      <c r="AO44" s="140">
        <f t="shared" si="6"/>
        <v>0</v>
      </c>
      <c r="AP44" s="141"/>
      <c r="AQ44" s="115"/>
      <c r="AR44" s="115">
        <v>0</v>
      </c>
      <c r="AS44" s="115"/>
      <c r="AT44" s="142">
        <f t="shared" si="7"/>
        <v>0</v>
      </c>
      <c r="AU44" s="72"/>
      <c r="AV44" s="55"/>
      <c r="AW44" s="55">
        <v>0</v>
      </c>
      <c r="AX44" s="2"/>
      <c r="AY44" s="140">
        <f t="shared" si="8"/>
        <v>0</v>
      </c>
      <c r="AZ44" s="141"/>
      <c r="BA44" s="115"/>
      <c r="BB44" s="115">
        <v>0</v>
      </c>
      <c r="BC44" s="115"/>
      <c r="BD44" s="142">
        <f t="shared" si="9"/>
        <v>0</v>
      </c>
      <c r="BE44" s="72"/>
      <c r="BF44" s="55"/>
      <c r="BG44" s="55">
        <v>0</v>
      </c>
      <c r="BH44" s="2"/>
      <c r="BI44" s="140">
        <f t="shared" si="10"/>
        <v>0</v>
      </c>
      <c r="BJ44" s="141"/>
      <c r="BK44" s="115"/>
      <c r="BL44" s="115">
        <v>0</v>
      </c>
      <c r="BM44" s="115"/>
      <c r="BN44" s="142">
        <f t="shared" si="11"/>
        <v>0</v>
      </c>
      <c r="BO44" s="72"/>
    </row>
    <row r="45" spans="1:67" ht="12" customHeight="1" x14ac:dyDescent="0.3">
      <c r="A45" s="136">
        <v>1</v>
      </c>
      <c r="B45" s="41" t="s">
        <v>759</v>
      </c>
      <c r="C45" s="41" t="s">
        <v>760</v>
      </c>
      <c r="D45" s="41" t="s">
        <v>761</v>
      </c>
      <c r="E45" s="137"/>
      <c r="F45" s="138">
        <v>105</v>
      </c>
      <c r="G45" s="139">
        <v>90176.5</v>
      </c>
      <c r="H45" s="55"/>
      <c r="I45" s="55">
        <v>90176.5</v>
      </c>
      <c r="J45" s="2"/>
      <c r="K45" s="140">
        <f t="shared" si="0"/>
        <v>90176.5</v>
      </c>
      <c r="L45" s="141"/>
      <c r="M45" s="115"/>
      <c r="N45" s="115">
        <v>1</v>
      </c>
      <c r="O45" s="115"/>
      <c r="P45" s="142">
        <f t="shared" si="1"/>
        <v>1</v>
      </c>
      <c r="Q45" s="72"/>
      <c r="R45" s="55"/>
      <c r="S45" s="55">
        <v>94685</v>
      </c>
      <c r="T45" s="2"/>
      <c r="U45" s="140">
        <f t="shared" si="2"/>
        <v>94685</v>
      </c>
      <c r="V45" s="141"/>
      <c r="W45" s="115"/>
      <c r="X45" s="115">
        <v>1</v>
      </c>
      <c r="Y45" s="115"/>
      <c r="Z45" s="142">
        <f t="shared" si="3"/>
        <v>1</v>
      </c>
      <c r="AA45" s="72"/>
      <c r="AB45" s="55"/>
      <c r="AC45" s="55">
        <v>97525.55</v>
      </c>
      <c r="AD45" s="2"/>
      <c r="AE45" s="140">
        <f t="shared" si="4"/>
        <v>97525.55</v>
      </c>
      <c r="AF45" s="141"/>
      <c r="AG45" s="115"/>
      <c r="AH45" s="115">
        <v>1</v>
      </c>
      <c r="AI45" s="115"/>
      <c r="AJ45" s="142">
        <f t="shared" si="5"/>
        <v>1</v>
      </c>
      <c r="AK45" s="72"/>
      <c r="AL45" s="55"/>
      <c r="AM45" s="55">
        <v>100451.3165</v>
      </c>
      <c r="AN45" s="2"/>
      <c r="AO45" s="140">
        <f t="shared" si="6"/>
        <v>100451.3165</v>
      </c>
      <c r="AP45" s="141"/>
      <c r="AQ45" s="115"/>
      <c r="AR45" s="115">
        <v>1</v>
      </c>
      <c r="AS45" s="115"/>
      <c r="AT45" s="142">
        <f t="shared" si="7"/>
        <v>1</v>
      </c>
      <c r="AU45" s="72"/>
      <c r="AV45" s="55"/>
      <c r="AW45" s="55">
        <v>103464.85599500001</v>
      </c>
      <c r="AX45" s="2"/>
      <c r="AY45" s="140">
        <f t="shared" si="8"/>
        <v>103464.85599500001</v>
      </c>
      <c r="AZ45" s="141"/>
      <c r="BA45" s="115"/>
      <c r="BB45" s="115">
        <v>1</v>
      </c>
      <c r="BC45" s="115"/>
      <c r="BD45" s="142">
        <f t="shared" si="9"/>
        <v>1</v>
      </c>
      <c r="BE45" s="72"/>
      <c r="BF45" s="55"/>
      <c r="BG45" s="55">
        <v>106568.80167484999</v>
      </c>
      <c r="BH45" s="2"/>
      <c r="BI45" s="140">
        <f t="shared" si="10"/>
        <v>106568.80167484999</v>
      </c>
      <c r="BJ45" s="141"/>
      <c r="BK45" s="115"/>
      <c r="BL45" s="115">
        <v>1</v>
      </c>
      <c r="BM45" s="115"/>
      <c r="BN45" s="142">
        <f t="shared" si="11"/>
        <v>1</v>
      </c>
      <c r="BO45" s="72"/>
    </row>
    <row r="46" spans="1:67" ht="12" customHeight="1" x14ac:dyDescent="0.3">
      <c r="A46" s="136">
        <v>1</v>
      </c>
      <c r="B46" s="41" t="s">
        <v>762</v>
      </c>
      <c r="C46" s="41" t="s">
        <v>763</v>
      </c>
      <c r="D46" s="41" t="s">
        <v>696</v>
      </c>
      <c r="E46" s="137"/>
      <c r="F46" s="138">
        <v>116</v>
      </c>
      <c r="G46" s="139">
        <v>48806</v>
      </c>
      <c r="H46" s="55"/>
      <c r="I46" s="55">
        <v>48806</v>
      </c>
      <c r="J46" s="2"/>
      <c r="K46" s="140">
        <f t="shared" si="0"/>
        <v>48806</v>
      </c>
      <c r="L46" s="141"/>
      <c r="M46" s="115"/>
      <c r="N46" s="115">
        <v>1</v>
      </c>
      <c r="O46" s="115"/>
      <c r="P46" s="142">
        <f t="shared" si="1"/>
        <v>1</v>
      </c>
      <c r="Q46" s="72"/>
      <c r="R46" s="55"/>
      <c r="S46" s="55">
        <v>52734</v>
      </c>
      <c r="T46" s="2"/>
      <c r="U46" s="140">
        <f t="shared" si="2"/>
        <v>52734</v>
      </c>
      <c r="V46" s="141"/>
      <c r="W46" s="115"/>
      <c r="X46" s="115">
        <v>1</v>
      </c>
      <c r="Y46" s="115"/>
      <c r="Z46" s="142">
        <f t="shared" si="3"/>
        <v>1</v>
      </c>
      <c r="AA46" s="72"/>
      <c r="AB46" s="55"/>
      <c r="AC46" s="55">
        <v>54316.02</v>
      </c>
      <c r="AD46" s="2"/>
      <c r="AE46" s="140">
        <f t="shared" si="4"/>
        <v>54316.02</v>
      </c>
      <c r="AF46" s="141"/>
      <c r="AG46" s="115"/>
      <c r="AH46" s="115">
        <v>1</v>
      </c>
      <c r="AI46" s="115"/>
      <c r="AJ46" s="142">
        <f t="shared" si="5"/>
        <v>1</v>
      </c>
      <c r="AK46" s="72"/>
      <c r="AL46" s="55"/>
      <c r="AM46" s="55">
        <v>55945.500599999999</v>
      </c>
      <c r="AN46" s="2"/>
      <c r="AO46" s="140">
        <f t="shared" si="6"/>
        <v>55945.500599999999</v>
      </c>
      <c r="AP46" s="141"/>
      <c r="AQ46" s="115"/>
      <c r="AR46" s="115">
        <v>1</v>
      </c>
      <c r="AS46" s="115"/>
      <c r="AT46" s="142">
        <f t="shared" si="7"/>
        <v>1</v>
      </c>
      <c r="AU46" s="72"/>
      <c r="AV46" s="55"/>
      <c r="AW46" s="55">
        <v>57623.865618000003</v>
      </c>
      <c r="AX46" s="2"/>
      <c r="AY46" s="140">
        <f t="shared" si="8"/>
        <v>57623.865618000003</v>
      </c>
      <c r="AZ46" s="141"/>
      <c r="BA46" s="115"/>
      <c r="BB46" s="115">
        <v>1</v>
      </c>
      <c r="BC46" s="115"/>
      <c r="BD46" s="142">
        <f t="shared" si="9"/>
        <v>1</v>
      </c>
      <c r="BE46" s="72"/>
      <c r="BF46" s="55"/>
      <c r="BG46" s="55">
        <v>59352.58158654</v>
      </c>
      <c r="BH46" s="2"/>
      <c r="BI46" s="140">
        <f t="shared" si="10"/>
        <v>59352.58158654</v>
      </c>
      <c r="BJ46" s="141"/>
      <c r="BK46" s="115"/>
      <c r="BL46" s="115">
        <v>1</v>
      </c>
      <c r="BM46" s="115"/>
      <c r="BN46" s="142">
        <f t="shared" si="11"/>
        <v>1</v>
      </c>
      <c r="BO46" s="72"/>
    </row>
    <row r="47" spans="1:67" ht="12" customHeight="1" x14ac:dyDescent="0.3">
      <c r="A47" s="136">
        <v>1</v>
      </c>
      <c r="B47" s="41" t="s">
        <v>764</v>
      </c>
      <c r="C47" s="41" t="s">
        <v>765</v>
      </c>
      <c r="D47" s="41" t="s">
        <v>680</v>
      </c>
      <c r="E47" s="137"/>
      <c r="F47" s="138">
        <v>116</v>
      </c>
      <c r="G47" s="139">
        <v>47384</v>
      </c>
      <c r="H47" s="55"/>
      <c r="I47" s="55">
        <v>47384</v>
      </c>
      <c r="J47" s="2"/>
      <c r="K47" s="140">
        <f t="shared" si="0"/>
        <v>47384</v>
      </c>
      <c r="L47" s="141"/>
      <c r="M47" s="115"/>
      <c r="N47" s="115">
        <v>1</v>
      </c>
      <c r="O47" s="115"/>
      <c r="P47" s="142">
        <f t="shared" si="1"/>
        <v>1</v>
      </c>
      <c r="Q47" s="72"/>
      <c r="R47" s="55"/>
      <c r="S47" s="55">
        <v>50227</v>
      </c>
      <c r="T47" s="2"/>
      <c r="U47" s="140">
        <f t="shared" si="2"/>
        <v>50227</v>
      </c>
      <c r="V47" s="141"/>
      <c r="W47" s="115"/>
      <c r="X47" s="115">
        <v>1</v>
      </c>
      <c r="Y47" s="115"/>
      <c r="Z47" s="142">
        <f t="shared" si="3"/>
        <v>1</v>
      </c>
      <c r="AA47" s="72"/>
      <c r="AB47" s="55"/>
      <c r="AC47" s="55">
        <v>51733.81</v>
      </c>
      <c r="AD47" s="2"/>
      <c r="AE47" s="140">
        <f t="shared" si="4"/>
        <v>51733.81</v>
      </c>
      <c r="AF47" s="141"/>
      <c r="AG47" s="115"/>
      <c r="AH47" s="115">
        <v>1</v>
      </c>
      <c r="AI47" s="115"/>
      <c r="AJ47" s="142">
        <f t="shared" si="5"/>
        <v>1</v>
      </c>
      <c r="AK47" s="72"/>
      <c r="AL47" s="55"/>
      <c r="AM47" s="55">
        <v>53285.8243</v>
      </c>
      <c r="AN47" s="2"/>
      <c r="AO47" s="140">
        <f t="shared" si="6"/>
        <v>53285.8243</v>
      </c>
      <c r="AP47" s="141"/>
      <c r="AQ47" s="115"/>
      <c r="AR47" s="115">
        <v>1</v>
      </c>
      <c r="AS47" s="115"/>
      <c r="AT47" s="142">
        <f t="shared" si="7"/>
        <v>1</v>
      </c>
      <c r="AU47" s="72"/>
      <c r="AV47" s="55"/>
      <c r="AW47" s="55">
        <v>54884.399029</v>
      </c>
      <c r="AX47" s="2"/>
      <c r="AY47" s="140">
        <f t="shared" si="8"/>
        <v>54884.399029</v>
      </c>
      <c r="AZ47" s="141"/>
      <c r="BA47" s="115"/>
      <c r="BB47" s="115">
        <v>1</v>
      </c>
      <c r="BC47" s="115"/>
      <c r="BD47" s="142">
        <f t="shared" si="9"/>
        <v>1</v>
      </c>
      <c r="BE47" s="72"/>
      <c r="BF47" s="55"/>
      <c r="BG47" s="55">
        <v>56530.930999869997</v>
      </c>
      <c r="BH47" s="2"/>
      <c r="BI47" s="140">
        <f t="shared" si="10"/>
        <v>56530.930999869997</v>
      </c>
      <c r="BJ47" s="141"/>
      <c r="BK47" s="115"/>
      <c r="BL47" s="115">
        <v>1</v>
      </c>
      <c r="BM47" s="115"/>
      <c r="BN47" s="142">
        <f t="shared" si="11"/>
        <v>1</v>
      </c>
      <c r="BO47" s="72"/>
    </row>
    <row r="48" spans="1:67" ht="12" customHeight="1" x14ac:dyDescent="0.3">
      <c r="A48" s="136">
        <v>1</v>
      </c>
      <c r="B48" s="41" t="s">
        <v>766</v>
      </c>
      <c r="C48" s="41" t="s">
        <v>767</v>
      </c>
      <c r="D48" s="41" t="s">
        <v>696</v>
      </c>
      <c r="E48" s="137"/>
      <c r="F48" s="138">
        <v>116</v>
      </c>
      <c r="G48" s="139"/>
      <c r="H48" s="55"/>
      <c r="I48" s="55">
        <v>0</v>
      </c>
      <c r="J48" s="2"/>
      <c r="K48" s="140">
        <f t="shared" si="0"/>
        <v>0</v>
      </c>
      <c r="L48" s="141"/>
      <c r="M48" s="115"/>
      <c r="N48" s="115">
        <v>0</v>
      </c>
      <c r="O48" s="115"/>
      <c r="P48" s="142">
        <f t="shared" si="1"/>
        <v>0</v>
      </c>
      <c r="Q48" s="72"/>
      <c r="R48" s="55"/>
      <c r="S48" s="55">
        <v>47344</v>
      </c>
      <c r="T48" s="2"/>
      <c r="U48" s="140">
        <f t="shared" si="2"/>
        <v>47344</v>
      </c>
      <c r="V48" s="141"/>
      <c r="W48" s="115"/>
      <c r="X48" s="115">
        <v>1</v>
      </c>
      <c r="Y48" s="115"/>
      <c r="Z48" s="142">
        <f t="shared" si="3"/>
        <v>1</v>
      </c>
      <c r="AA48" s="72"/>
      <c r="AB48" s="55"/>
      <c r="AC48" s="55">
        <v>48764.32</v>
      </c>
      <c r="AD48" s="2"/>
      <c r="AE48" s="140">
        <f t="shared" si="4"/>
        <v>48764.32</v>
      </c>
      <c r="AF48" s="141"/>
      <c r="AG48" s="115"/>
      <c r="AH48" s="115">
        <v>1</v>
      </c>
      <c r="AI48" s="115"/>
      <c r="AJ48" s="142">
        <f t="shared" si="5"/>
        <v>1</v>
      </c>
      <c r="AK48" s="72"/>
      <c r="AL48" s="55"/>
      <c r="AM48" s="55">
        <v>50227.249600000003</v>
      </c>
      <c r="AN48" s="2"/>
      <c r="AO48" s="140">
        <f t="shared" si="6"/>
        <v>50227.249600000003</v>
      </c>
      <c r="AP48" s="141"/>
      <c r="AQ48" s="115"/>
      <c r="AR48" s="115">
        <v>1</v>
      </c>
      <c r="AS48" s="115"/>
      <c r="AT48" s="142">
        <f t="shared" si="7"/>
        <v>1</v>
      </c>
      <c r="AU48" s="72"/>
      <c r="AV48" s="55"/>
      <c r="AW48" s="55">
        <v>51734.067088000003</v>
      </c>
      <c r="AX48" s="2"/>
      <c r="AY48" s="140">
        <f t="shared" si="8"/>
        <v>51734.067088000003</v>
      </c>
      <c r="AZ48" s="141"/>
      <c r="BA48" s="115"/>
      <c r="BB48" s="115">
        <v>1</v>
      </c>
      <c r="BC48" s="115"/>
      <c r="BD48" s="142">
        <f t="shared" si="9"/>
        <v>1</v>
      </c>
      <c r="BE48" s="72"/>
      <c r="BF48" s="55"/>
      <c r="BG48" s="55">
        <v>53286.089100639998</v>
      </c>
      <c r="BH48" s="2"/>
      <c r="BI48" s="140">
        <f t="shared" si="10"/>
        <v>53286.089100639998</v>
      </c>
      <c r="BJ48" s="141"/>
      <c r="BK48" s="115"/>
      <c r="BL48" s="115">
        <v>1</v>
      </c>
      <c r="BM48" s="115"/>
      <c r="BN48" s="142">
        <f t="shared" si="11"/>
        <v>1</v>
      </c>
      <c r="BO48" s="72"/>
    </row>
    <row r="49" spans="1:67" ht="12" customHeight="1" x14ac:dyDescent="0.3">
      <c r="A49" s="136">
        <v>1</v>
      </c>
      <c r="B49" s="41" t="s">
        <v>768</v>
      </c>
      <c r="C49" s="41" t="s">
        <v>708</v>
      </c>
      <c r="D49" s="41" t="s">
        <v>699</v>
      </c>
      <c r="E49" s="137"/>
      <c r="F49" s="138">
        <v>116</v>
      </c>
      <c r="G49" s="139">
        <v>47384</v>
      </c>
      <c r="H49" s="55"/>
      <c r="I49" s="55">
        <v>47384</v>
      </c>
      <c r="J49" s="2"/>
      <c r="K49" s="140">
        <f t="shared" si="0"/>
        <v>47384</v>
      </c>
      <c r="L49" s="141"/>
      <c r="M49" s="115"/>
      <c r="N49" s="115">
        <v>1</v>
      </c>
      <c r="O49" s="115"/>
      <c r="P49" s="142">
        <f t="shared" si="1"/>
        <v>1</v>
      </c>
      <c r="Q49" s="72"/>
      <c r="R49" s="55"/>
      <c r="S49" s="55">
        <v>50227</v>
      </c>
      <c r="T49" s="2"/>
      <c r="U49" s="140">
        <f t="shared" si="2"/>
        <v>50227</v>
      </c>
      <c r="V49" s="141"/>
      <c r="W49" s="115"/>
      <c r="X49" s="115">
        <v>1</v>
      </c>
      <c r="Y49" s="115"/>
      <c r="Z49" s="142">
        <f t="shared" si="3"/>
        <v>1</v>
      </c>
      <c r="AA49" s="72"/>
      <c r="AB49" s="55"/>
      <c r="AC49" s="55">
        <v>51733.81</v>
      </c>
      <c r="AD49" s="2"/>
      <c r="AE49" s="140">
        <f t="shared" si="4"/>
        <v>51733.81</v>
      </c>
      <c r="AF49" s="141"/>
      <c r="AG49" s="115"/>
      <c r="AH49" s="115">
        <v>1</v>
      </c>
      <c r="AI49" s="115"/>
      <c r="AJ49" s="142">
        <f t="shared" si="5"/>
        <v>1</v>
      </c>
      <c r="AK49" s="72"/>
      <c r="AL49" s="55"/>
      <c r="AM49" s="55">
        <v>53285.8243</v>
      </c>
      <c r="AN49" s="2"/>
      <c r="AO49" s="140">
        <f t="shared" si="6"/>
        <v>53285.8243</v>
      </c>
      <c r="AP49" s="141"/>
      <c r="AQ49" s="115"/>
      <c r="AR49" s="115">
        <v>1</v>
      </c>
      <c r="AS49" s="115"/>
      <c r="AT49" s="142">
        <f t="shared" si="7"/>
        <v>1</v>
      </c>
      <c r="AU49" s="72"/>
      <c r="AV49" s="55"/>
      <c r="AW49" s="55">
        <v>54884.399029</v>
      </c>
      <c r="AX49" s="2"/>
      <c r="AY49" s="140">
        <f t="shared" si="8"/>
        <v>54884.399029</v>
      </c>
      <c r="AZ49" s="141"/>
      <c r="BA49" s="115"/>
      <c r="BB49" s="115">
        <v>1</v>
      </c>
      <c r="BC49" s="115"/>
      <c r="BD49" s="142">
        <f t="shared" si="9"/>
        <v>1</v>
      </c>
      <c r="BE49" s="72"/>
      <c r="BF49" s="55"/>
      <c r="BG49" s="55">
        <v>56530.930999869997</v>
      </c>
      <c r="BH49" s="2"/>
      <c r="BI49" s="140">
        <f t="shared" si="10"/>
        <v>56530.930999869997</v>
      </c>
      <c r="BJ49" s="141"/>
      <c r="BK49" s="115"/>
      <c r="BL49" s="115">
        <v>1</v>
      </c>
      <c r="BM49" s="115"/>
      <c r="BN49" s="142">
        <f t="shared" si="11"/>
        <v>1</v>
      </c>
      <c r="BO49" s="72"/>
    </row>
    <row r="50" spans="1:67" ht="12" customHeight="1" x14ac:dyDescent="0.3">
      <c r="A50" s="136">
        <v>1</v>
      </c>
      <c r="B50" s="41" t="s">
        <v>769</v>
      </c>
      <c r="C50" s="41" t="s">
        <v>770</v>
      </c>
      <c r="D50" s="41" t="s">
        <v>771</v>
      </c>
      <c r="E50" s="137"/>
      <c r="F50" s="138">
        <v>105</v>
      </c>
      <c r="G50" s="139">
        <v>61800</v>
      </c>
      <c r="H50" s="55"/>
      <c r="I50" s="55">
        <v>61800</v>
      </c>
      <c r="J50" s="2"/>
      <c r="K50" s="140">
        <f t="shared" si="0"/>
        <v>61800</v>
      </c>
      <c r="L50" s="141"/>
      <c r="M50" s="115"/>
      <c r="N50" s="115">
        <v>1</v>
      </c>
      <c r="O50" s="115"/>
      <c r="P50" s="142">
        <f t="shared" si="1"/>
        <v>1</v>
      </c>
      <c r="Q50" s="72"/>
      <c r="R50" s="55"/>
      <c r="S50" s="55">
        <v>61800</v>
      </c>
      <c r="T50" s="2"/>
      <c r="U50" s="140">
        <f t="shared" si="2"/>
        <v>61800</v>
      </c>
      <c r="V50" s="141"/>
      <c r="W50" s="115"/>
      <c r="X50" s="115">
        <v>1</v>
      </c>
      <c r="Y50" s="115"/>
      <c r="Z50" s="142">
        <f t="shared" si="3"/>
        <v>1</v>
      </c>
      <c r="AA50" s="72"/>
      <c r="AB50" s="55"/>
      <c r="AC50" s="55">
        <v>63654</v>
      </c>
      <c r="AD50" s="2"/>
      <c r="AE50" s="140">
        <f t="shared" si="4"/>
        <v>63654</v>
      </c>
      <c r="AF50" s="141"/>
      <c r="AG50" s="115"/>
      <c r="AH50" s="115">
        <v>1</v>
      </c>
      <c r="AI50" s="115"/>
      <c r="AJ50" s="142">
        <f t="shared" si="5"/>
        <v>1</v>
      </c>
      <c r="AK50" s="72"/>
      <c r="AL50" s="55"/>
      <c r="AM50" s="55">
        <v>65563.62</v>
      </c>
      <c r="AN50" s="2"/>
      <c r="AO50" s="140">
        <f t="shared" si="6"/>
        <v>65563.62</v>
      </c>
      <c r="AP50" s="141"/>
      <c r="AQ50" s="115"/>
      <c r="AR50" s="115">
        <v>1</v>
      </c>
      <c r="AS50" s="115"/>
      <c r="AT50" s="142">
        <f t="shared" si="7"/>
        <v>1</v>
      </c>
      <c r="AU50" s="72"/>
      <c r="AV50" s="55"/>
      <c r="AW50" s="55">
        <v>67530.528600000005</v>
      </c>
      <c r="AX50" s="2"/>
      <c r="AY50" s="140">
        <f t="shared" si="8"/>
        <v>67530.528600000005</v>
      </c>
      <c r="AZ50" s="141"/>
      <c r="BA50" s="115"/>
      <c r="BB50" s="115">
        <v>1</v>
      </c>
      <c r="BC50" s="115"/>
      <c r="BD50" s="142">
        <f t="shared" si="9"/>
        <v>1</v>
      </c>
      <c r="BE50" s="72"/>
      <c r="BF50" s="55"/>
      <c r="BG50" s="55">
        <v>69556.444457999998</v>
      </c>
      <c r="BH50" s="2"/>
      <c r="BI50" s="140">
        <f t="shared" si="10"/>
        <v>69556.444457999998</v>
      </c>
      <c r="BJ50" s="141"/>
      <c r="BK50" s="115"/>
      <c r="BL50" s="115">
        <v>1</v>
      </c>
      <c r="BM50" s="115"/>
      <c r="BN50" s="142">
        <f t="shared" si="11"/>
        <v>1</v>
      </c>
      <c r="BO50" s="72"/>
    </row>
    <row r="51" spans="1:67" ht="12" customHeight="1" x14ac:dyDescent="0.3">
      <c r="A51" s="136">
        <v>1</v>
      </c>
      <c r="B51" s="41" t="s">
        <v>772</v>
      </c>
      <c r="C51" s="41" t="s">
        <v>773</v>
      </c>
      <c r="D51" s="41" t="s">
        <v>774</v>
      </c>
      <c r="E51" s="137"/>
      <c r="F51" s="138">
        <v>116</v>
      </c>
      <c r="G51" s="139"/>
      <c r="H51" s="55"/>
      <c r="I51" s="55">
        <v>0</v>
      </c>
      <c r="J51" s="2"/>
      <c r="K51" s="140">
        <f t="shared" si="0"/>
        <v>0</v>
      </c>
      <c r="L51" s="141"/>
      <c r="M51" s="115"/>
      <c r="N51" s="115">
        <v>0</v>
      </c>
      <c r="O51" s="115"/>
      <c r="P51" s="142">
        <f t="shared" si="1"/>
        <v>0</v>
      </c>
      <c r="Q51" s="72"/>
      <c r="R51" s="55"/>
      <c r="S51" s="55">
        <v>47344</v>
      </c>
      <c r="T51" s="2"/>
      <c r="U51" s="140">
        <f t="shared" si="2"/>
        <v>47344</v>
      </c>
      <c r="V51" s="141"/>
      <c r="W51" s="115"/>
      <c r="X51" s="115">
        <v>1</v>
      </c>
      <c r="Y51" s="115"/>
      <c r="Z51" s="142">
        <f t="shared" si="3"/>
        <v>1</v>
      </c>
      <c r="AA51" s="72"/>
      <c r="AB51" s="55"/>
      <c r="AC51" s="55">
        <v>48764.32</v>
      </c>
      <c r="AD51" s="2"/>
      <c r="AE51" s="140">
        <f t="shared" si="4"/>
        <v>48764.32</v>
      </c>
      <c r="AF51" s="141"/>
      <c r="AG51" s="115"/>
      <c r="AH51" s="115">
        <v>1</v>
      </c>
      <c r="AI51" s="115"/>
      <c r="AJ51" s="142">
        <f t="shared" si="5"/>
        <v>1</v>
      </c>
      <c r="AK51" s="72"/>
      <c r="AL51" s="55"/>
      <c r="AM51" s="55">
        <v>50227.249600000003</v>
      </c>
      <c r="AN51" s="2"/>
      <c r="AO51" s="140">
        <f t="shared" si="6"/>
        <v>50227.249600000003</v>
      </c>
      <c r="AP51" s="141"/>
      <c r="AQ51" s="115"/>
      <c r="AR51" s="115">
        <v>1</v>
      </c>
      <c r="AS51" s="115"/>
      <c r="AT51" s="142">
        <f t="shared" si="7"/>
        <v>1</v>
      </c>
      <c r="AU51" s="72"/>
      <c r="AV51" s="55"/>
      <c r="AW51" s="55">
        <v>51734.067088000003</v>
      </c>
      <c r="AX51" s="2"/>
      <c r="AY51" s="140">
        <f t="shared" si="8"/>
        <v>51734.067088000003</v>
      </c>
      <c r="AZ51" s="141"/>
      <c r="BA51" s="115"/>
      <c r="BB51" s="115">
        <v>1</v>
      </c>
      <c r="BC51" s="115"/>
      <c r="BD51" s="142">
        <f t="shared" si="9"/>
        <v>1</v>
      </c>
      <c r="BE51" s="72"/>
      <c r="BF51" s="55"/>
      <c r="BG51" s="55">
        <v>53286.089100639998</v>
      </c>
      <c r="BH51" s="2"/>
      <c r="BI51" s="140">
        <f t="shared" si="10"/>
        <v>53286.089100639998</v>
      </c>
      <c r="BJ51" s="141"/>
      <c r="BK51" s="115"/>
      <c r="BL51" s="115">
        <v>1</v>
      </c>
      <c r="BM51" s="115"/>
      <c r="BN51" s="142">
        <f t="shared" si="11"/>
        <v>1</v>
      </c>
      <c r="BO51" s="72"/>
    </row>
    <row r="52" spans="1:67" ht="12" customHeight="1" x14ac:dyDescent="0.3">
      <c r="A52" s="136">
        <v>1</v>
      </c>
      <c r="B52" s="41" t="s">
        <v>775</v>
      </c>
      <c r="C52" s="41" t="s">
        <v>776</v>
      </c>
      <c r="D52" s="41" t="s">
        <v>699</v>
      </c>
      <c r="E52" s="137">
        <v>44025</v>
      </c>
      <c r="F52" s="138">
        <v>116</v>
      </c>
      <c r="G52" s="139">
        <v>46004</v>
      </c>
      <c r="H52" s="55"/>
      <c r="I52" s="55">
        <v>44520</v>
      </c>
      <c r="J52" s="2"/>
      <c r="K52" s="140">
        <f t="shared" si="0"/>
        <v>44520</v>
      </c>
      <c r="L52" s="141"/>
      <c r="M52" s="115"/>
      <c r="N52" s="115">
        <v>0.967741935483871</v>
      </c>
      <c r="O52" s="115"/>
      <c r="P52" s="142">
        <f t="shared" si="1"/>
        <v>0.967741935483871</v>
      </c>
      <c r="Q52" s="72"/>
      <c r="R52" s="55"/>
      <c r="S52" s="55">
        <v>48764</v>
      </c>
      <c r="T52" s="2"/>
      <c r="U52" s="140">
        <f t="shared" si="2"/>
        <v>48764</v>
      </c>
      <c r="V52" s="141"/>
      <c r="W52" s="115"/>
      <c r="X52" s="115">
        <v>1</v>
      </c>
      <c r="Y52" s="115"/>
      <c r="Z52" s="142">
        <f t="shared" si="3"/>
        <v>1</v>
      </c>
      <c r="AA52" s="72"/>
      <c r="AB52" s="55"/>
      <c r="AC52" s="55">
        <v>50226.92</v>
      </c>
      <c r="AD52" s="2"/>
      <c r="AE52" s="140">
        <f t="shared" si="4"/>
        <v>50226.92</v>
      </c>
      <c r="AF52" s="141"/>
      <c r="AG52" s="115"/>
      <c r="AH52" s="115">
        <v>1</v>
      </c>
      <c r="AI52" s="115"/>
      <c r="AJ52" s="142">
        <f t="shared" si="5"/>
        <v>1</v>
      </c>
      <c r="AK52" s="72"/>
      <c r="AL52" s="55"/>
      <c r="AM52" s="55">
        <v>51733.727599999998</v>
      </c>
      <c r="AN52" s="2"/>
      <c r="AO52" s="140">
        <f t="shared" si="6"/>
        <v>51733.727599999998</v>
      </c>
      <c r="AP52" s="141"/>
      <c r="AQ52" s="115"/>
      <c r="AR52" s="115">
        <v>1</v>
      </c>
      <c r="AS52" s="115"/>
      <c r="AT52" s="142">
        <f t="shared" si="7"/>
        <v>1</v>
      </c>
      <c r="AU52" s="72"/>
      <c r="AV52" s="55"/>
      <c r="AW52" s="55">
        <v>53285.739428000001</v>
      </c>
      <c r="AX52" s="2"/>
      <c r="AY52" s="140">
        <f t="shared" si="8"/>
        <v>53285.739428000001</v>
      </c>
      <c r="AZ52" s="141"/>
      <c r="BA52" s="115"/>
      <c r="BB52" s="115">
        <v>1</v>
      </c>
      <c r="BC52" s="115"/>
      <c r="BD52" s="142">
        <f t="shared" si="9"/>
        <v>1</v>
      </c>
      <c r="BE52" s="72"/>
      <c r="BF52" s="55"/>
      <c r="BG52" s="55">
        <v>54884.311610839999</v>
      </c>
      <c r="BH52" s="2"/>
      <c r="BI52" s="140">
        <f t="shared" si="10"/>
        <v>54884.311610839999</v>
      </c>
      <c r="BJ52" s="141"/>
      <c r="BK52" s="115"/>
      <c r="BL52" s="115">
        <v>1</v>
      </c>
      <c r="BM52" s="115"/>
      <c r="BN52" s="142">
        <f t="shared" si="11"/>
        <v>1</v>
      </c>
      <c r="BO52" s="72"/>
    </row>
    <row r="53" spans="1:67" ht="12" customHeight="1" x14ac:dyDescent="0.3">
      <c r="A53" s="136">
        <v>1</v>
      </c>
      <c r="B53" s="41" t="s">
        <v>777</v>
      </c>
      <c r="C53" s="41" t="s">
        <v>778</v>
      </c>
      <c r="D53" s="41" t="s">
        <v>674</v>
      </c>
      <c r="E53" s="137"/>
      <c r="F53" s="138">
        <v>116</v>
      </c>
      <c r="G53" s="139">
        <v>49806</v>
      </c>
      <c r="H53" s="55"/>
      <c r="I53" s="55">
        <v>49806</v>
      </c>
      <c r="J53" s="2"/>
      <c r="K53" s="140">
        <f t="shared" si="0"/>
        <v>49806</v>
      </c>
      <c r="L53" s="141"/>
      <c r="M53" s="115"/>
      <c r="N53" s="115">
        <v>1</v>
      </c>
      <c r="O53" s="115"/>
      <c r="P53" s="142">
        <f t="shared" si="1"/>
        <v>1</v>
      </c>
      <c r="Q53" s="72"/>
      <c r="R53" s="55"/>
      <c r="S53" s="55">
        <v>52734</v>
      </c>
      <c r="T53" s="2"/>
      <c r="U53" s="140">
        <f t="shared" si="2"/>
        <v>52734</v>
      </c>
      <c r="V53" s="141"/>
      <c r="W53" s="115"/>
      <c r="X53" s="115">
        <v>1</v>
      </c>
      <c r="Y53" s="115"/>
      <c r="Z53" s="142">
        <f t="shared" si="3"/>
        <v>1</v>
      </c>
      <c r="AA53" s="72"/>
      <c r="AB53" s="55"/>
      <c r="AC53" s="55">
        <v>54316.02</v>
      </c>
      <c r="AD53" s="2"/>
      <c r="AE53" s="140">
        <f t="shared" si="4"/>
        <v>54316.02</v>
      </c>
      <c r="AF53" s="141"/>
      <c r="AG53" s="115"/>
      <c r="AH53" s="115">
        <v>1</v>
      </c>
      <c r="AI53" s="115"/>
      <c r="AJ53" s="142">
        <f t="shared" si="5"/>
        <v>1</v>
      </c>
      <c r="AK53" s="72"/>
      <c r="AL53" s="55"/>
      <c r="AM53" s="55">
        <v>55945.500599999999</v>
      </c>
      <c r="AN53" s="2"/>
      <c r="AO53" s="140">
        <f t="shared" si="6"/>
        <v>55945.500599999999</v>
      </c>
      <c r="AP53" s="141"/>
      <c r="AQ53" s="115"/>
      <c r="AR53" s="115">
        <v>1</v>
      </c>
      <c r="AS53" s="115"/>
      <c r="AT53" s="142">
        <f t="shared" si="7"/>
        <v>1</v>
      </c>
      <c r="AU53" s="72"/>
      <c r="AV53" s="55"/>
      <c r="AW53" s="55">
        <v>57623.865618000003</v>
      </c>
      <c r="AX53" s="2"/>
      <c r="AY53" s="140">
        <f t="shared" si="8"/>
        <v>57623.865618000003</v>
      </c>
      <c r="AZ53" s="141"/>
      <c r="BA53" s="115"/>
      <c r="BB53" s="115">
        <v>1</v>
      </c>
      <c r="BC53" s="115"/>
      <c r="BD53" s="142">
        <f t="shared" si="9"/>
        <v>1</v>
      </c>
      <c r="BE53" s="72"/>
      <c r="BF53" s="55"/>
      <c r="BG53" s="55">
        <v>59352.58158654</v>
      </c>
      <c r="BH53" s="2"/>
      <c r="BI53" s="140">
        <f t="shared" si="10"/>
        <v>59352.58158654</v>
      </c>
      <c r="BJ53" s="141"/>
      <c r="BK53" s="115"/>
      <c r="BL53" s="115">
        <v>1</v>
      </c>
      <c r="BM53" s="115"/>
      <c r="BN53" s="142">
        <f t="shared" si="11"/>
        <v>1</v>
      </c>
      <c r="BO53" s="72"/>
    </row>
    <row r="54" spans="1:67" ht="12" customHeight="1" x14ac:dyDescent="0.3">
      <c r="A54" s="136">
        <v>1</v>
      </c>
      <c r="B54" s="41" t="s">
        <v>779</v>
      </c>
      <c r="C54" s="41" t="s">
        <v>780</v>
      </c>
      <c r="D54" s="41" t="s">
        <v>693</v>
      </c>
      <c r="E54" s="137"/>
      <c r="F54" s="138">
        <v>116</v>
      </c>
      <c r="G54" s="139">
        <v>48384</v>
      </c>
      <c r="H54" s="55"/>
      <c r="I54" s="55">
        <v>48384</v>
      </c>
      <c r="J54" s="2"/>
      <c r="K54" s="140">
        <f t="shared" si="0"/>
        <v>48384</v>
      </c>
      <c r="L54" s="141"/>
      <c r="M54" s="115"/>
      <c r="N54" s="115">
        <v>1</v>
      </c>
      <c r="O54" s="115"/>
      <c r="P54" s="142">
        <f t="shared" si="1"/>
        <v>1</v>
      </c>
      <c r="Q54" s="72"/>
      <c r="R54" s="55"/>
      <c r="S54" s="55">
        <v>51227</v>
      </c>
      <c r="T54" s="2"/>
      <c r="U54" s="140">
        <f t="shared" si="2"/>
        <v>51227</v>
      </c>
      <c r="V54" s="141"/>
      <c r="W54" s="115"/>
      <c r="X54" s="115">
        <v>1</v>
      </c>
      <c r="Y54" s="115"/>
      <c r="Z54" s="142">
        <f t="shared" si="3"/>
        <v>1</v>
      </c>
      <c r="AA54" s="72"/>
      <c r="AB54" s="55"/>
      <c r="AC54" s="55">
        <v>52763.81</v>
      </c>
      <c r="AD54" s="2"/>
      <c r="AE54" s="140">
        <f t="shared" si="4"/>
        <v>52763.81</v>
      </c>
      <c r="AF54" s="141"/>
      <c r="AG54" s="115"/>
      <c r="AH54" s="115">
        <v>1</v>
      </c>
      <c r="AI54" s="115"/>
      <c r="AJ54" s="142">
        <f t="shared" si="5"/>
        <v>1</v>
      </c>
      <c r="AK54" s="72"/>
      <c r="AL54" s="55"/>
      <c r="AM54" s="55">
        <v>54346.724300000002</v>
      </c>
      <c r="AN54" s="2"/>
      <c r="AO54" s="140">
        <f t="shared" si="6"/>
        <v>54346.724300000002</v>
      </c>
      <c r="AP54" s="141"/>
      <c r="AQ54" s="115"/>
      <c r="AR54" s="115">
        <v>1</v>
      </c>
      <c r="AS54" s="115"/>
      <c r="AT54" s="142">
        <f t="shared" si="7"/>
        <v>1</v>
      </c>
      <c r="AU54" s="72"/>
      <c r="AV54" s="55"/>
      <c r="AW54" s="55">
        <v>55977.126028999999</v>
      </c>
      <c r="AX54" s="2"/>
      <c r="AY54" s="140">
        <f t="shared" si="8"/>
        <v>55977.126028999999</v>
      </c>
      <c r="AZ54" s="141"/>
      <c r="BA54" s="115"/>
      <c r="BB54" s="115">
        <v>1</v>
      </c>
      <c r="BC54" s="115"/>
      <c r="BD54" s="142">
        <f t="shared" si="9"/>
        <v>1</v>
      </c>
      <c r="BE54" s="72"/>
      <c r="BF54" s="55"/>
      <c r="BG54" s="55">
        <v>57656.439809869997</v>
      </c>
      <c r="BH54" s="2"/>
      <c r="BI54" s="140">
        <f t="shared" si="10"/>
        <v>57656.439809869997</v>
      </c>
      <c r="BJ54" s="141"/>
      <c r="BK54" s="115"/>
      <c r="BL54" s="115">
        <v>1</v>
      </c>
      <c r="BM54" s="115"/>
      <c r="BN54" s="142">
        <f t="shared" si="11"/>
        <v>1</v>
      </c>
      <c r="BO54" s="72"/>
    </row>
    <row r="55" spans="1:67" ht="12" customHeight="1" x14ac:dyDescent="0.3">
      <c r="A55" s="136">
        <v>1</v>
      </c>
      <c r="B55" s="41" t="s">
        <v>781</v>
      </c>
      <c r="C55" s="41" t="s">
        <v>782</v>
      </c>
      <c r="D55" s="41" t="s">
        <v>686</v>
      </c>
      <c r="E55" s="137"/>
      <c r="F55" s="138">
        <v>116</v>
      </c>
      <c r="G55" s="139">
        <v>47384</v>
      </c>
      <c r="H55" s="55"/>
      <c r="I55" s="55">
        <v>47384</v>
      </c>
      <c r="J55" s="2"/>
      <c r="K55" s="140">
        <f t="shared" si="0"/>
        <v>47384</v>
      </c>
      <c r="L55" s="141"/>
      <c r="M55" s="115"/>
      <c r="N55" s="115">
        <v>1</v>
      </c>
      <c r="O55" s="115"/>
      <c r="P55" s="142">
        <f t="shared" si="1"/>
        <v>1</v>
      </c>
      <c r="Q55" s="72"/>
      <c r="R55" s="55"/>
      <c r="S55" s="55">
        <v>50227</v>
      </c>
      <c r="T55" s="2"/>
      <c r="U55" s="140">
        <f t="shared" si="2"/>
        <v>50227</v>
      </c>
      <c r="V55" s="141"/>
      <c r="W55" s="115"/>
      <c r="X55" s="115">
        <v>1</v>
      </c>
      <c r="Y55" s="115"/>
      <c r="Z55" s="142">
        <f t="shared" si="3"/>
        <v>1</v>
      </c>
      <c r="AA55" s="72"/>
      <c r="AB55" s="55"/>
      <c r="AC55" s="55">
        <v>51733.81</v>
      </c>
      <c r="AD55" s="2"/>
      <c r="AE55" s="140">
        <f t="shared" si="4"/>
        <v>51733.81</v>
      </c>
      <c r="AF55" s="141"/>
      <c r="AG55" s="115"/>
      <c r="AH55" s="115">
        <v>1</v>
      </c>
      <c r="AI55" s="115"/>
      <c r="AJ55" s="142">
        <f t="shared" si="5"/>
        <v>1</v>
      </c>
      <c r="AK55" s="72"/>
      <c r="AL55" s="55"/>
      <c r="AM55" s="55">
        <v>53285.8243</v>
      </c>
      <c r="AN55" s="2"/>
      <c r="AO55" s="140">
        <f t="shared" si="6"/>
        <v>53285.8243</v>
      </c>
      <c r="AP55" s="141"/>
      <c r="AQ55" s="115"/>
      <c r="AR55" s="115">
        <v>1</v>
      </c>
      <c r="AS55" s="115"/>
      <c r="AT55" s="142">
        <f t="shared" si="7"/>
        <v>1</v>
      </c>
      <c r="AU55" s="72"/>
      <c r="AV55" s="55"/>
      <c r="AW55" s="55">
        <v>54884.399029</v>
      </c>
      <c r="AX55" s="2"/>
      <c r="AY55" s="140">
        <f t="shared" si="8"/>
        <v>54884.399029</v>
      </c>
      <c r="AZ55" s="141"/>
      <c r="BA55" s="115"/>
      <c r="BB55" s="115">
        <v>1</v>
      </c>
      <c r="BC55" s="115"/>
      <c r="BD55" s="142">
        <f t="shared" si="9"/>
        <v>1</v>
      </c>
      <c r="BE55" s="72"/>
      <c r="BF55" s="55"/>
      <c r="BG55" s="55">
        <v>56530.930999869997</v>
      </c>
      <c r="BH55" s="2"/>
      <c r="BI55" s="140">
        <f t="shared" si="10"/>
        <v>56530.930999869997</v>
      </c>
      <c r="BJ55" s="141"/>
      <c r="BK55" s="115"/>
      <c r="BL55" s="115">
        <v>1</v>
      </c>
      <c r="BM55" s="115"/>
      <c r="BN55" s="142">
        <f t="shared" si="11"/>
        <v>1</v>
      </c>
      <c r="BO55" s="72"/>
    </row>
    <row r="56" spans="1:67" ht="12" customHeight="1" x14ac:dyDescent="0.3">
      <c r="A56" s="136">
        <v>1</v>
      </c>
      <c r="B56" s="41" t="s">
        <v>783</v>
      </c>
      <c r="C56" s="41" t="s">
        <v>784</v>
      </c>
      <c r="D56" s="41" t="s">
        <v>696</v>
      </c>
      <c r="E56" s="137"/>
      <c r="F56" s="138">
        <v>116</v>
      </c>
      <c r="G56" s="139">
        <v>47384</v>
      </c>
      <c r="H56" s="55"/>
      <c r="I56" s="55">
        <v>47384</v>
      </c>
      <c r="J56" s="2"/>
      <c r="K56" s="140">
        <f t="shared" si="0"/>
        <v>47384</v>
      </c>
      <c r="L56" s="141"/>
      <c r="M56" s="115"/>
      <c r="N56" s="115">
        <v>1</v>
      </c>
      <c r="O56" s="115"/>
      <c r="P56" s="142">
        <f t="shared" si="1"/>
        <v>1</v>
      </c>
      <c r="Q56" s="72"/>
      <c r="R56" s="55"/>
      <c r="S56" s="55">
        <v>50227</v>
      </c>
      <c r="T56" s="2"/>
      <c r="U56" s="140">
        <f t="shared" si="2"/>
        <v>50227</v>
      </c>
      <c r="V56" s="141"/>
      <c r="W56" s="115"/>
      <c r="X56" s="115">
        <v>1</v>
      </c>
      <c r="Y56" s="115"/>
      <c r="Z56" s="142">
        <f t="shared" si="3"/>
        <v>1</v>
      </c>
      <c r="AA56" s="72"/>
      <c r="AB56" s="55"/>
      <c r="AC56" s="55">
        <v>51733.81</v>
      </c>
      <c r="AD56" s="2"/>
      <c r="AE56" s="140">
        <f t="shared" si="4"/>
        <v>51733.81</v>
      </c>
      <c r="AF56" s="141"/>
      <c r="AG56" s="115"/>
      <c r="AH56" s="115">
        <v>1</v>
      </c>
      <c r="AI56" s="115"/>
      <c r="AJ56" s="142">
        <f t="shared" si="5"/>
        <v>1</v>
      </c>
      <c r="AK56" s="72"/>
      <c r="AL56" s="55"/>
      <c r="AM56" s="55">
        <v>53285.8243</v>
      </c>
      <c r="AN56" s="2"/>
      <c r="AO56" s="140">
        <f t="shared" si="6"/>
        <v>53285.8243</v>
      </c>
      <c r="AP56" s="141"/>
      <c r="AQ56" s="115"/>
      <c r="AR56" s="115">
        <v>1</v>
      </c>
      <c r="AS56" s="115"/>
      <c r="AT56" s="142">
        <f t="shared" si="7"/>
        <v>1</v>
      </c>
      <c r="AU56" s="72"/>
      <c r="AV56" s="55"/>
      <c r="AW56" s="55">
        <v>54884.399029</v>
      </c>
      <c r="AX56" s="2"/>
      <c r="AY56" s="140">
        <f t="shared" si="8"/>
        <v>54884.399029</v>
      </c>
      <c r="AZ56" s="141"/>
      <c r="BA56" s="115"/>
      <c r="BB56" s="115">
        <v>1</v>
      </c>
      <c r="BC56" s="115"/>
      <c r="BD56" s="142">
        <f t="shared" si="9"/>
        <v>1</v>
      </c>
      <c r="BE56" s="72"/>
      <c r="BF56" s="55"/>
      <c r="BG56" s="55">
        <v>56530.930999869997</v>
      </c>
      <c r="BH56" s="2"/>
      <c r="BI56" s="140">
        <f t="shared" si="10"/>
        <v>56530.930999869997</v>
      </c>
      <c r="BJ56" s="141"/>
      <c r="BK56" s="115"/>
      <c r="BL56" s="115">
        <v>1</v>
      </c>
      <c r="BM56" s="115"/>
      <c r="BN56" s="142">
        <f t="shared" si="11"/>
        <v>1</v>
      </c>
      <c r="BO56" s="72"/>
    </row>
    <row r="57" spans="1:67" ht="12" customHeight="1" x14ac:dyDescent="0.3">
      <c r="A57" s="136">
        <v>1</v>
      </c>
      <c r="B57" s="41" t="s">
        <v>785</v>
      </c>
      <c r="C57" s="41" t="s">
        <v>786</v>
      </c>
      <c r="D57" s="41" t="s">
        <v>787</v>
      </c>
      <c r="E57" s="137"/>
      <c r="F57" s="138">
        <v>162</v>
      </c>
      <c r="G57" s="139"/>
      <c r="H57" s="55"/>
      <c r="I57" s="55">
        <v>0</v>
      </c>
      <c r="J57" s="2"/>
      <c r="K57" s="140">
        <f t="shared" si="0"/>
        <v>0</v>
      </c>
      <c r="L57" s="141"/>
      <c r="M57" s="115"/>
      <c r="N57" s="115">
        <v>0</v>
      </c>
      <c r="O57" s="115"/>
      <c r="P57" s="142">
        <f t="shared" si="1"/>
        <v>0</v>
      </c>
      <c r="Q57" s="72"/>
      <c r="R57" s="55"/>
      <c r="S57" s="55">
        <v>40000</v>
      </c>
      <c r="T57" s="2"/>
      <c r="U57" s="140">
        <f t="shared" si="2"/>
        <v>40000</v>
      </c>
      <c r="V57" s="141"/>
      <c r="W57" s="115"/>
      <c r="X57" s="115">
        <v>1</v>
      </c>
      <c r="Y57" s="115"/>
      <c r="Z57" s="142">
        <f t="shared" si="3"/>
        <v>1</v>
      </c>
      <c r="AA57" s="72"/>
      <c r="AB57" s="55"/>
      <c r="AC57" s="55">
        <v>41200</v>
      </c>
      <c r="AD57" s="2"/>
      <c r="AE57" s="140">
        <f t="shared" si="4"/>
        <v>41200</v>
      </c>
      <c r="AF57" s="141"/>
      <c r="AG57" s="115"/>
      <c r="AH57" s="115">
        <v>1</v>
      </c>
      <c r="AI57" s="115"/>
      <c r="AJ57" s="142">
        <f t="shared" si="5"/>
        <v>1</v>
      </c>
      <c r="AK57" s="72"/>
      <c r="AL57" s="55"/>
      <c r="AM57" s="55">
        <v>42436</v>
      </c>
      <c r="AN57" s="2"/>
      <c r="AO57" s="140">
        <f t="shared" si="6"/>
        <v>42436</v>
      </c>
      <c r="AP57" s="141"/>
      <c r="AQ57" s="115"/>
      <c r="AR57" s="115">
        <v>1</v>
      </c>
      <c r="AS57" s="115"/>
      <c r="AT57" s="142">
        <f t="shared" si="7"/>
        <v>1</v>
      </c>
      <c r="AU57" s="72"/>
      <c r="AV57" s="55"/>
      <c r="AW57" s="55">
        <v>43709.08</v>
      </c>
      <c r="AX57" s="2"/>
      <c r="AY57" s="140">
        <f t="shared" si="8"/>
        <v>43709.08</v>
      </c>
      <c r="AZ57" s="141"/>
      <c r="BA57" s="115"/>
      <c r="BB57" s="115">
        <v>1</v>
      </c>
      <c r="BC57" s="115"/>
      <c r="BD57" s="142">
        <f t="shared" si="9"/>
        <v>1</v>
      </c>
      <c r="BE57" s="72"/>
      <c r="BF57" s="55"/>
      <c r="BG57" s="55">
        <v>45020.352400000003</v>
      </c>
      <c r="BH57" s="2"/>
      <c r="BI57" s="140">
        <f t="shared" si="10"/>
        <v>45020.352400000003</v>
      </c>
      <c r="BJ57" s="141"/>
      <c r="BK57" s="115"/>
      <c r="BL57" s="115">
        <v>1</v>
      </c>
      <c r="BM57" s="115"/>
      <c r="BN57" s="142">
        <f t="shared" si="11"/>
        <v>1</v>
      </c>
      <c r="BO57" s="72"/>
    </row>
    <row r="58" spans="1:67" ht="12" customHeight="1" x14ac:dyDescent="0.3">
      <c r="A58" s="136">
        <v>1</v>
      </c>
      <c r="B58" s="41" t="s">
        <v>785</v>
      </c>
      <c r="C58" s="41" t="s">
        <v>786</v>
      </c>
      <c r="D58" s="41" t="s">
        <v>727</v>
      </c>
      <c r="E58" s="137"/>
      <c r="F58" s="138">
        <v>162</v>
      </c>
      <c r="G58" s="139"/>
      <c r="H58" s="55"/>
      <c r="I58" s="55">
        <v>0</v>
      </c>
      <c r="J58" s="2"/>
      <c r="K58" s="140">
        <f t="shared" si="0"/>
        <v>0</v>
      </c>
      <c r="L58" s="141"/>
      <c r="M58" s="115"/>
      <c r="N58" s="115">
        <v>0</v>
      </c>
      <c r="O58" s="115"/>
      <c r="P58" s="142">
        <f t="shared" si="1"/>
        <v>0</v>
      </c>
      <c r="Q58" s="72"/>
      <c r="R58" s="55"/>
      <c r="S58" s="55">
        <v>40000</v>
      </c>
      <c r="T58" s="2"/>
      <c r="U58" s="140">
        <f t="shared" si="2"/>
        <v>40000</v>
      </c>
      <c r="V58" s="141"/>
      <c r="W58" s="115"/>
      <c r="X58" s="115">
        <v>1</v>
      </c>
      <c r="Y58" s="115"/>
      <c r="Z58" s="142">
        <f t="shared" si="3"/>
        <v>1</v>
      </c>
      <c r="AA58" s="72"/>
      <c r="AB58" s="55"/>
      <c r="AC58" s="55">
        <v>41200</v>
      </c>
      <c r="AD58" s="2"/>
      <c r="AE58" s="140">
        <f t="shared" si="4"/>
        <v>41200</v>
      </c>
      <c r="AF58" s="141"/>
      <c r="AG58" s="115"/>
      <c r="AH58" s="115">
        <v>1</v>
      </c>
      <c r="AI58" s="115"/>
      <c r="AJ58" s="142">
        <f t="shared" si="5"/>
        <v>1</v>
      </c>
      <c r="AK58" s="72"/>
      <c r="AL58" s="55"/>
      <c r="AM58" s="55">
        <v>42436</v>
      </c>
      <c r="AN58" s="2"/>
      <c r="AO58" s="140">
        <f t="shared" si="6"/>
        <v>42436</v>
      </c>
      <c r="AP58" s="141"/>
      <c r="AQ58" s="115"/>
      <c r="AR58" s="115">
        <v>1</v>
      </c>
      <c r="AS58" s="115"/>
      <c r="AT58" s="142">
        <f t="shared" si="7"/>
        <v>1</v>
      </c>
      <c r="AU58" s="72"/>
      <c r="AV58" s="55"/>
      <c r="AW58" s="55">
        <v>43709.08</v>
      </c>
      <c r="AX58" s="2"/>
      <c r="AY58" s="140">
        <f t="shared" si="8"/>
        <v>43709.08</v>
      </c>
      <c r="AZ58" s="141"/>
      <c r="BA58" s="115"/>
      <c r="BB58" s="115">
        <v>1</v>
      </c>
      <c r="BC58" s="115"/>
      <c r="BD58" s="142">
        <f t="shared" si="9"/>
        <v>1</v>
      </c>
      <c r="BE58" s="72"/>
      <c r="BF58" s="55"/>
      <c r="BG58" s="55">
        <v>45020.352400000003</v>
      </c>
      <c r="BH58" s="2"/>
      <c r="BI58" s="140">
        <f t="shared" si="10"/>
        <v>45020.352400000003</v>
      </c>
      <c r="BJ58" s="141"/>
      <c r="BK58" s="115"/>
      <c r="BL58" s="115">
        <v>1</v>
      </c>
      <c r="BM58" s="115"/>
      <c r="BN58" s="142">
        <f t="shared" si="11"/>
        <v>1</v>
      </c>
      <c r="BO58" s="72"/>
    </row>
    <row r="59" spans="1:67" ht="12" customHeight="1" x14ac:dyDescent="0.3">
      <c r="A59" s="136">
        <v>1</v>
      </c>
      <c r="B59" s="41" t="s">
        <v>785</v>
      </c>
      <c r="C59" s="41" t="s">
        <v>786</v>
      </c>
      <c r="D59" s="41" t="s">
        <v>788</v>
      </c>
      <c r="E59" s="137"/>
      <c r="F59" s="138">
        <v>116</v>
      </c>
      <c r="G59" s="139"/>
      <c r="H59" s="55"/>
      <c r="I59" s="55">
        <v>0</v>
      </c>
      <c r="J59" s="2"/>
      <c r="K59" s="140">
        <f t="shared" si="0"/>
        <v>0</v>
      </c>
      <c r="L59" s="141"/>
      <c r="M59" s="115"/>
      <c r="N59" s="115">
        <v>0</v>
      </c>
      <c r="O59" s="115"/>
      <c r="P59" s="142">
        <f t="shared" si="1"/>
        <v>0</v>
      </c>
      <c r="Q59" s="72"/>
      <c r="R59" s="55"/>
      <c r="S59" s="55">
        <v>40000</v>
      </c>
      <c r="T59" s="2"/>
      <c r="U59" s="140">
        <f t="shared" si="2"/>
        <v>40000</v>
      </c>
      <c r="V59" s="141"/>
      <c r="W59" s="115"/>
      <c r="X59" s="115">
        <v>1</v>
      </c>
      <c r="Y59" s="115"/>
      <c r="Z59" s="142">
        <f t="shared" si="3"/>
        <v>1</v>
      </c>
      <c r="AA59" s="72"/>
      <c r="AB59" s="55"/>
      <c r="AC59" s="55">
        <v>41200</v>
      </c>
      <c r="AD59" s="2"/>
      <c r="AE59" s="140">
        <f t="shared" si="4"/>
        <v>41200</v>
      </c>
      <c r="AF59" s="141"/>
      <c r="AG59" s="115"/>
      <c r="AH59" s="115">
        <v>1</v>
      </c>
      <c r="AI59" s="115"/>
      <c r="AJ59" s="142">
        <f t="shared" si="5"/>
        <v>1</v>
      </c>
      <c r="AK59" s="72"/>
      <c r="AL59" s="55"/>
      <c r="AM59" s="55">
        <v>42436</v>
      </c>
      <c r="AN59" s="2"/>
      <c r="AO59" s="140">
        <f t="shared" si="6"/>
        <v>42436</v>
      </c>
      <c r="AP59" s="141"/>
      <c r="AQ59" s="115"/>
      <c r="AR59" s="115">
        <v>1</v>
      </c>
      <c r="AS59" s="115"/>
      <c r="AT59" s="142">
        <f t="shared" si="7"/>
        <v>1</v>
      </c>
      <c r="AU59" s="72"/>
      <c r="AV59" s="55"/>
      <c r="AW59" s="55">
        <v>43709.08</v>
      </c>
      <c r="AX59" s="2"/>
      <c r="AY59" s="140">
        <f t="shared" si="8"/>
        <v>43709.08</v>
      </c>
      <c r="AZ59" s="141"/>
      <c r="BA59" s="115"/>
      <c r="BB59" s="115">
        <v>1</v>
      </c>
      <c r="BC59" s="115"/>
      <c r="BD59" s="142">
        <f t="shared" si="9"/>
        <v>1</v>
      </c>
      <c r="BE59" s="72"/>
      <c r="BF59" s="55"/>
      <c r="BG59" s="55">
        <v>45020.352400000003</v>
      </c>
      <c r="BH59" s="2"/>
      <c r="BI59" s="140">
        <f t="shared" si="10"/>
        <v>45020.352400000003</v>
      </c>
      <c r="BJ59" s="141"/>
      <c r="BK59" s="115"/>
      <c r="BL59" s="115">
        <v>1</v>
      </c>
      <c r="BM59" s="115"/>
      <c r="BN59" s="142">
        <f t="shared" si="11"/>
        <v>1</v>
      </c>
      <c r="BO59" s="72"/>
    </row>
    <row r="60" spans="1:67" ht="12" customHeight="1" x14ac:dyDescent="0.3">
      <c r="A60" s="136"/>
      <c r="B60" s="41"/>
      <c r="C60" s="41"/>
      <c r="D60" s="41"/>
      <c r="E60" s="137"/>
      <c r="F60" s="138"/>
      <c r="G60" s="139"/>
      <c r="H60" s="55"/>
      <c r="I60" s="55">
        <v>0</v>
      </c>
      <c r="J60" s="2"/>
      <c r="K60" s="140">
        <f t="shared" si="0"/>
        <v>0</v>
      </c>
      <c r="L60" s="141"/>
      <c r="M60" s="115"/>
      <c r="N60" s="115">
        <v>0</v>
      </c>
      <c r="O60" s="115"/>
      <c r="P60" s="142">
        <f t="shared" si="1"/>
        <v>0</v>
      </c>
      <c r="Q60" s="72"/>
      <c r="R60" s="55"/>
      <c r="S60" s="55">
        <v>0</v>
      </c>
      <c r="T60" s="2"/>
      <c r="U60" s="140">
        <f t="shared" si="2"/>
        <v>0</v>
      </c>
      <c r="V60" s="141"/>
      <c r="W60" s="115"/>
      <c r="X60" s="115">
        <v>0</v>
      </c>
      <c r="Y60" s="115"/>
      <c r="Z60" s="142">
        <f t="shared" si="3"/>
        <v>0</v>
      </c>
      <c r="AA60" s="72"/>
      <c r="AB60" s="55"/>
      <c r="AC60" s="55">
        <v>0</v>
      </c>
      <c r="AD60" s="2"/>
      <c r="AE60" s="140">
        <f t="shared" si="4"/>
        <v>0</v>
      </c>
      <c r="AF60" s="141"/>
      <c r="AG60" s="115"/>
      <c r="AH60" s="115">
        <v>0</v>
      </c>
      <c r="AI60" s="115"/>
      <c r="AJ60" s="142">
        <f t="shared" si="5"/>
        <v>0</v>
      </c>
      <c r="AK60" s="72"/>
      <c r="AL60" s="55"/>
      <c r="AM60" s="55">
        <v>0</v>
      </c>
      <c r="AN60" s="2"/>
      <c r="AO60" s="140">
        <f t="shared" si="6"/>
        <v>0</v>
      </c>
      <c r="AP60" s="141"/>
      <c r="AQ60" s="115"/>
      <c r="AR60" s="115">
        <v>0</v>
      </c>
      <c r="AS60" s="115"/>
      <c r="AT60" s="142">
        <f t="shared" si="7"/>
        <v>0</v>
      </c>
      <c r="AU60" s="72"/>
      <c r="AV60" s="55"/>
      <c r="AW60" s="55">
        <v>0</v>
      </c>
      <c r="AX60" s="2"/>
      <c r="AY60" s="140">
        <f t="shared" si="8"/>
        <v>0</v>
      </c>
      <c r="AZ60" s="141"/>
      <c r="BA60" s="115"/>
      <c r="BB60" s="115">
        <v>0</v>
      </c>
      <c r="BC60" s="115"/>
      <c r="BD60" s="142">
        <f t="shared" si="9"/>
        <v>0</v>
      </c>
      <c r="BE60" s="72"/>
      <c r="BF60" s="55"/>
      <c r="BG60" s="55">
        <v>0</v>
      </c>
      <c r="BH60" s="2"/>
      <c r="BI60" s="140">
        <f t="shared" si="10"/>
        <v>0</v>
      </c>
      <c r="BJ60" s="141"/>
      <c r="BK60" s="115"/>
      <c r="BL60" s="115">
        <v>0</v>
      </c>
      <c r="BM60" s="115"/>
      <c r="BN60" s="142">
        <f t="shared" si="11"/>
        <v>0</v>
      </c>
      <c r="BO60" s="72"/>
    </row>
    <row r="61" spans="1:67" ht="12" customHeight="1" x14ac:dyDescent="0.3">
      <c r="A61" s="136">
        <v>1</v>
      </c>
      <c r="B61" s="41" t="s">
        <v>789</v>
      </c>
      <c r="C61" s="41" t="s">
        <v>790</v>
      </c>
      <c r="D61" s="41" t="s">
        <v>693</v>
      </c>
      <c r="E61" s="137"/>
      <c r="F61" s="138">
        <v>116</v>
      </c>
      <c r="G61" s="139">
        <v>48806</v>
      </c>
      <c r="H61" s="55"/>
      <c r="I61" s="55">
        <v>1967.9838709677399</v>
      </c>
      <c r="J61" s="2"/>
      <c r="K61" s="140">
        <f t="shared" si="0"/>
        <v>1967.9838709677399</v>
      </c>
      <c r="L61" s="141"/>
      <c r="M61" s="115"/>
      <c r="N61" s="115">
        <v>4.0322580645161303E-2</v>
      </c>
      <c r="O61" s="115"/>
      <c r="P61" s="142">
        <f t="shared" si="1"/>
        <v>4.0322580645161303E-2</v>
      </c>
      <c r="Q61" s="72"/>
      <c r="R61" s="55"/>
      <c r="S61" s="55">
        <v>0</v>
      </c>
      <c r="T61" s="2"/>
      <c r="U61" s="140">
        <f t="shared" si="2"/>
        <v>0</v>
      </c>
      <c r="V61" s="141"/>
      <c r="W61" s="115"/>
      <c r="X61" s="115">
        <v>0</v>
      </c>
      <c r="Y61" s="115"/>
      <c r="Z61" s="142">
        <f t="shared" si="3"/>
        <v>0</v>
      </c>
      <c r="AA61" s="72"/>
      <c r="AB61" s="55"/>
      <c r="AC61" s="55">
        <v>0</v>
      </c>
      <c r="AD61" s="2"/>
      <c r="AE61" s="140">
        <f t="shared" si="4"/>
        <v>0</v>
      </c>
      <c r="AF61" s="141"/>
      <c r="AG61" s="115"/>
      <c r="AH61" s="115">
        <v>0</v>
      </c>
      <c r="AI61" s="115"/>
      <c r="AJ61" s="142">
        <f t="shared" si="5"/>
        <v>0</v>
      </c>
      <c r="AK61" s="72"/>
      <c r="AL61" s="55"/>
      <c r="AM61" s="55">
        <v>0</v>
      </c>
      <c r="AN61" s="2"/>
      <c r="AO61" s="140">
        <f t="shared" si="6"/>
        <v>0</v>
      </c>
      <c r="AP61" s="141"/>
      <c r="AQ61" s="115"/>
      <c r="AR61" s="115">
        <v>0</v>
      </c>
      <c r="AS61" s="115"/>
      <c r="AT61" s="142">
        <f t="shared" si="7"/>
        <v>0</v>
      </c>
      <c r="AU61" s="72"/>
      <c r="AV61" s="55"/>
      <c r="AW61" s="55">
        <v>0</v>
      </c>
      <c r="AX61" s="2"/>
      <c r="AY61" s="140">
        <f t="shared" si="8"/>
        <v>0</v>
      </c>
      <c r="AZ61" s="141"/>
      <c r="BA61" s="115"/>
      <c r="BB61" s="115">
        <v>0</v>
      </c>
      <c r="BC61" s="115"/>
      <c r="BD61" s="142">
        <f t="shared" si="9"/>
        <v>0</v>
      </c>
      <c r="BE61" s="72"/>
      <c r="BF61" s="55"/>
      <c r="BG61" s="55">
        <v>0</v>
      </c>
      <c r="BH61" s="2"/>
      <c r="BI61" s="140">
        <f t="shared" si="10"/>
        <v>0</v>
      </c>
      <c r="BJ61" s="141"/>
      <c r="BK61" s="115"/>
      <c r="BL61" s="115">
        <v>0</v>
      </c>
      <c r="BM61" s="115"/>
      <c r="BN61" s="142">
        <f t="shared" si="11"/>
        <v>0</v>
      </c>
      <c r="BO61" s="72"/>
    </row>
    <row r="62" spans="1:67" ht="12" customHeight="1" x14ac:dyDescent="0.3">
      <c r="A62" s="136">
        <v>1</v>
      </c>
      <c r="B62" s="41" t="s">
        <v>675</v>
      </c>
      <c r="C62" s="41" t="s">
        <v>676</v>
      </c>
      <c r="D62" s="41" t="s">
        <v>791</v>
      </c>
      <c r="E62" s="137"/>
      <c r="F62" s="138">
        <v>162</v>
      </c>
      <c r="G62" s="139">
        <v>51500</v>
      </c>
      <c r="H62" s="55"/>
      <c r="I62" s="55">
        <v>27826.6129032258</v>
      </c>
      <c r="J62" s="2"/>
      <c r="K62" s="140">
        <f t="shared" si="0"/>
        <v>27826.6129032258</v>
      </c>
      <c r="L62" s="141"/>
      <c r="M62" s="115"/>
      <c r="N62" s="115">
        <v>0.54032258064516103</v>
      </c>
      <c r="O62" s="115"/>
      <c r="P62" s="142">
        <f t="shared" si="1"/>
        <v>0.54032258064516103</v>
      </c>
      <c r="Q62" s="72"/>
      <c r="R62" s="55"/>
      <c r="S62" s="55">
        <v>0</v>
      </c>
      <c r="T62" s="2"/>
      <c r="U62" s="140">
        <f t="shared" si="2"/>
        <v>0</v>
      </c>
      <c r="V62" s="141"/>
      <c r="W62" s="115"/>
      <c r="X62" s="115">
        <v>0</v>
      </c>
      <c r="Y62" s="115"/>
      <c r="Z62" s="142">
        <f t="shared" si="3"/>
        <v>0</v>
      </c>
      <c r="AA62" s="72"/>
      <c r="AB62" s="55"/>
      <c r="AC62" s="55">
        <v>0</v>
      </c>
      <c r="AD62" s="2"/>
      <c r="AE62" s="140">
        <f t="shared" si="4"/>
        <v>0</v>
      </c>
      <c r="AF62" s="141"/>
      <c r="AG62" s="115"/>
      <c r="AH62" s="115">
        <v>0</v>
      </c>
      <c r="AI62" s="115"/>
      <c r="AJ62" s="142">
        <f t="shared" si="5"/>
        <v>0</v>
      </c>
      <c r="AK62" s="72"/>
      <c r="AL62" s="55"/>
      <c r="AM62" s="55">
        <v>0</v>
      </c>
      <c r="AN62" s="2"/>
      <c r="AO62" s="140">
        <f t="shared" si="6"/>
        <v>0</v>
      </c>
      <c r="AP62" s="141"/>
      <c r="AQ62" s="115"/>
      <c r="AR62" s="115">
        <v>0</v>
      </c>
      <c r="AS62" s="115"/>
      <c r="AT62" s="142">
        <f t="shared" si="7"/>
        <v>0</v>
      </c>
      <c r="AU62" s="72"/>
      <c r="AV62" s="55"/>
      <c r="AW62" s="55">
        <v>0</v>
      </c>
      <c r="AX62" s="2"/>
      <c r="AY62" s="140">
        <f t="shared" si="8"/>
        <v>0</v>
      </c>
      <c r="AZ62" s="141"/>
      <c r="BA62" s="115"/>
      <c r="BB62" s="115">
        <v>0</v>
      </c>
      <c r="BC62" s="115"/>
      <c r="BD62" s="142">
        <f t="shared" si="9"/>
        <v>0</v>
      </c>
      <c r="BE62" s="72"/>
      <c r="BF62" s="55"/>
      <c r="BG62" s="55">
        <v>0</v>
      </c>
      <c r="BH62" s="2"/>
      <c r="BI62" s="140">
        <f t="shared" si="10"/>
        <v>0</v>
      </c>
      <c r="BJ62" s="141"/>
      <c r="BK62" s="115"/>
      <c r="BL62" s="115">
        <v>0</v>
      </c>
      <c r="BM62" s="115"/>
      <c r="BN62" s="142">
        <f t="shared" si="11"/>
        <v>0</v>
      </c>
      <c r="BO62" s="72"/>
    </row>
    <row r="63" spans="1:67" ht="12" customHeight="1" x14ac:dyDescent="0.3">
      <c r="A63" s="136">
        <v>1</v>
      </c>
      <c r="B63" s="41" t="s">
        <v>792</v>
      </c>
      <c r="C63" s="41" t="s">
        <v>793</v>
      </c>
      <c r="D63" s="41" t="s">
        <v>787</v>
      </c>
      <c r="E63" s="137"/>
      <c r="F63" s="138">
        <v>162</v>
      </c>
      <c r="G63" s="139">
        <v>41200</v>
      </c>
      <c r="H63" s="55"/>
      <c r="I63" s="55">
        <v>24033.333333333299</v>
      </c>
      <c r="J63" s="2"/>
      <c r="K63" s="140">
        <f t="shared" si="0"/>
        <v>24033.333333333299</v>
      </c>
      <c r="L63" s="141"/>
      <c r="M63" s="115"/>
      <c r="N63" s="115">
        <v>0.58333333333333304</v>
      </c>
      <c r="O63" s="115"/>
      <c r="P63" s="142">
        <f t="shared" si="1"/>
        <v>0.58333333333333304</v>
      </c>
      <c r="Q63" s="72"/>
      <c r="R63" s="55"/>
      <c r="S63" s="55">
        <v>0</v>
      </c>
      <c r="T63" s="2"/>
      <c r="U63" s="140">
        <f t="shared" si="2"/>
        <v>0</v>
      </c>
      <c r="V63" s="141"/>
      <c r="W63" s="115"/>
      <c r="X63" s="115">
        <v>0</v>
      </c>
      <c r="Y63" s="115"/>
      <c r="Z63" s="142">
        <f t="shared" si="3"/>
        <v>0</v>
      </c>
      <c r="AA63" s="72"/>
      <c r="AB63" s="55"/>
      <c r="AC63" s="55">
        <v>0</v>
      </c>
      <c r="AD63" s="2"/>
      <c r="AE63" s="140">
        <f t="shared" si="4"/>
        <v>0</v>
      </c>
      <c r="AF63" s="141"/>
      <c r="AG63" s="115"/>
      <c r="AH63" s="115">
        <v>0</v>
      </c>
      <c r="AI63" s="115"/>
      <c r="AJ63" s="142">
        <f t="shared" si="5"/>
        <v>0</v>
      </c>
      <c r="AK63" s="72"/>
      <c r="AL63" s="55"/>
      <c r="AM63" s="55">
        <v>0</v>
      </c>
      <c r="AN63" s="2"/>
      <c r="AO63" s="140">
        <f t="shared" si="6"/>
        <v>0</v>
      </c>
      <c r="AP63" s="141"/>
      <c r="AQ63" s="115"/>
      <c r="AR63" s="115">
        <v>0</v>
      </c>
      <c r="AS63" s="115"/>
      <c r="AT63" s="142">
        <f t="shared" si="7"/>
        <v>0</v>
      </c>
      <c r="AU63" s="72"/>
      <c r="AV63" s="55"/>
      <c r="AW63" s="55">
        <v>0</v>
      </c>
      <c r="AX63" s="2"/>
      <c r="AY63" s="140">
        <f t="shared" si="8"/>
        <v>0</v>
      </c>
      <c r="AZ63" s="141"/>
      <c r="BA63" s="115"/>
      <c r="BB63" s="115">
        <v>0</v>
      </c>
      <c r="BC63" s="115"/>
      <c r="BD63" s="142">
        <f t="shared" si="9"/>
        <v>0</v>
      </c>
      <c r="BE63" s="72"/>
      <c r="BF63" s="55"/>
      <c r="BG63" s="55">
        <v>0</v>
      </c>
      <c r="BH63" s="2"/>
      <c r="BI63" s="140">
        <f t="shared" si="10"/>
        <v>0</v>
      </c>
      <c r="BJ63" s="141"/>
      <c r="BK63" s="115"/>
      <c r="BL63" s="115">
        <v>0</v>
      </c>
      <c r="BM63" s="115"/>
      <c r="BN63" s="142">
        <f t="shared" si="11"/>
        <v>0</v>
      </c>
      <c r="BO63" s="72"/>
    </row>
    <row r="64" spans="1:67" ht="12" customHeight="1" x14ac:dyDescent="0.3">
      <c r="A64" s="136">
        <v>1</v>
      </c>
      <c r="B64" s="41" t="s">
        <v>794</v>
      </c>
      <c r="C64" s="41" t="s">
        <v>795</v>
      </c>
      <c r="D64" s="41" t="s">
        <v>693</v>
      </c>
      <c r="E64" s="137"/>
      <c r="F64" s="138">
        <v>116</v>
      </c>
      <c r="G64" s="139">
        <v>46004</v>
      </c>
      <c r="H64" s="55"/>
      <c r="I64" s="55">
        <v>30669.333333333299</v>
      </c>
      <c r="J64" s="2"/>
      <c r="K64" s="140">
        <f t="shared" si="0"/>
        <v>30669.333333333299</v>
      </c>
      <c r="L64" s="141"/>
      <c r="M64" s="115"/>
      <c r="N64" s="115">
        <v>0.66666666666666696</v>
      </c>
      <c r="O64" s="115"/>
      <c r="P64" s="142">
        <f t="shared" si="1"/>
        <v>0.66666666666666696</v>
      </c>
      <c r="Q64" s="72"/>
      <c r="R64" s="55"/>
      <c r="S64" s="55">
        <v>0</v>
      </c>
      <c r="T64" s="2"/>
      <c r="U64" s="140">
        <f t="shared" si="2"/>
        <v>0</v>
      </c>
      <c r="V64" s="141"/>
      <c r="W64" s="115"/>
      <c r="X64" s="115">
        <v>0</v>
      </c>
      <c r="Y64" s="115"/>
      <c r="Z64" s="142">
        <f t="shared" si="3"/>
        <v>0</v>
      </c>
      <c r="AA64" s="72"/>
      <c r="AB64" s="55"/>
      <c r="AC64" s="55">
        <v>0</v>
      </c>
      <c r="AD64" s="2"/>
      <c r="AE64" s="140">
        <f t="shared" si="4"/>
        <v>0</v>
      </c>
      <c r="AF64" s="141"/>
      <c r="AG64" s="115"/>
      <c r="AH64" s="115">
        <v>0</v>
      </c>
      <c r="AI64" s="115"/>
      <c r="AJ64" s="142">
        <f t="shared" si="5"/>
        <v>0</v>
      </c>
      <c r="AK64" s="72"/>
      <c r="AL64" s="55"/>
      <c r="AM64" s="55">
        <v>0</v>
      </c>
      <c r="AN64" s="2"/>
      <c r="AO64" s="140">
        <f t="shared" si="6"/>
        <v>0</v>
      </c>
      <c r="AP64" s="141"/>
      <c r="AQ64" s="115"/>
      <c r="AR64" s="115">
        <v>0</v>
      </c>
      <c r="AS64" s="115"/>
      <c r="AT64" s="142">
        <f t="shared" si="7"/>
        <v>0</v>
      </c>
      <c r="AU64" s="72"/>
      <c r="AV64" s="55"/>
      <c r="AW64" s="55">
        <v>0</v>
      </c>
      <c r="AX64" s="2"/>
      <c r="AY64" s="140">
        <f t="shared" si="8"/>
        <v>0</v>
      </c>
      <c r="AZ64" s="141"/>
      <c r="BA64" s="115"/>
      <c r="BB64" s="115">
        <v>0</v>
      </c>
      <c r="BC64" s="115"/>
      <c r="BD64" s="142">
        <f t="shared" si="9"/>
        <v>0</v>
      </c>
      <c r="BE64" s="72"/>
      <c r="BF64" s="55"/>
      <c r="BG64" s="55">
        <v>0</v>
      </c>
      <c r="BH64" s="2"/>
      <c r="BI64" s="140">
        <f t="shared" si="10"/>
        <v>0</v>
      </c>
      <c r="BJ64" s="141"/>
      <c r="BK64" s="115"/>
      <c r="BL64" s="115">
        <v>0</v>
      </c>
      <c r="BM64" s="115"/>
      <c r="BN64" s="142">
        <f t="shared" si="11"/>
        <v>0</v>
      </c>
      <c r="BO64" s="72"/>
    </row>
    <row r="65" spans="1:67" ht="12" hidden="1" customHeight="1" x14ac:dyDescent="0.3">
      <c r="A65" s="136"/>
      <c r="B65" s="41"/>
      <c r="C65" s="41"/>
      <c r="D65" s="41"/>
      <c r="E65" s="137"/>
      <c r="F65" s="138"/>
      <c r="G65" s="139"/>
      <c r="H65" s="55"/>
      <c r="I65" s="55"/>
      <c r="J65" s="2"/>
      <c r="K65" s="140">
        <f t="shared" si="0"/>
        <v>0</v>
      </c>
      <c r="L65" s="141"/>
      <c r="M65" s="115"/>
      <c r="N65" s="115"/>
      <c r="O65" s="115"/>
      <c r="P65" s="142">
        <f t="shared" si="1"/>
        <v>0</v>
      </c>
      <c r="Q65" s="72"/>
      <c r="R65" s="55"/>
      <c r="S65" s="55"/>
      <c r="T65" s="2"/>
      <c r="U65" s="140">
        <f t="shared" si="2"/>
        <v>0</v>
      </c>
      <c r="V65" s="141"/>
      <c r="W65" s="115"/>
      <c r="X65" s="115"/>
      <c r="Y65" s="115"/>
      <c r="Z65" s="142">
        <f t="shared" si="3"/>
        <v>0</v>
      </c>
      <c r="AA65" s="72"/>
      <c r="AB65" s="55"/>
      <c r="AC65" s="55"/>
      <c r="AD65" s="2"/>
      <c r="AE65" s="140">
        <f t="shared" si="4"/>
        <v>0</v>
      </c>
      <c r="AF65" s="141"/>
      <c r="AG65" s="115"/>
      <c r="AH65" s="115"/>
      <c r="AI65" s="115"/>
      <c r="AJ65" s="142">
        <f t="shared" si="5"/>
        <v>0</v>
      </c>
      <c r="AK65" s="72"/>
      <c r="AL65" s="55"/>
      <c r="AM65" s="55"/>
      <c r="AN65" s="2"/>
      <c r="AO65" s="140">
        <f t="shared" si="6"/>
        <v>0</v>
      </c>
      <c r="AP65" s="141"/>
      <c r="AQ65" s="115"/>
      <c r="AR65" s="115"/>
      <c r="AS65" s="115"/>
      <c r="AT65" s="142">
        <f t="shared" si="7"/>
        <v>0</v>
      </c>
      <c r="AU65" s="72"/>
      <c r="AV65" s="55"/>
      <c r="AW65" s="55"/>
      <c r="AX65" s="2"/>
      <c r="AY65" s="140">
        <f t="shared" si="8"/>
        <v>0</v>
      </c>
      <c r="AZ65" s="141"/>
      <c r="BA65" s="115"/>
      <c r="BB65" s="115"/>
      <c r="BC65" s="115"/>
      <c r="BD65" s="142">
        <f t="shared" si="9"/>
        <v>0</v>
      </c>
      <c r="BE65" s="72"/>
      <c r="BF65" s="55"/>
      <c r="BG65" s="55"/>
      <c r="BH65" s="2"/>
      <c r="BI65" s="140">
        <f t="shared" si="10"/>
        <v>0</v>
      </c>
      <c r="BJ65" s="141"/>
      <c r="BK65" s="115"/>
      <c r="BL65" s="115"/>
      <c r="BM65" s="115"/>
      <c r="BN65" s="142">
        <f t="shared" si="11"/>
        <v>0</v>
      </c>
      <c r="BO65" s="72"/>
    </row>
    <row r="66" spans="1:67" ht="12" hidden="1" customHeight="1" x14ac:dyDescent="0.3">
      <c r="A66" s="136"/>
      <c r="B66" s="154"/>
      <c r="C66" s="41"/>
      <c r="D66" s="41"/>
      <c r="E66" s="41"/>
      <c r="F66" s="138"/>
      <c r="G66" s="155"/>
      <c r="H66" s="55"/>
      <c r="I66" s="55"/>
      <c r="J66" s="2"/>
      <c r="K66" s="140"/>
      <c r="L66" s="141"/>
      <c r="M66" s="115"/>
      <c r="N66" s="115"/>
      <c r="O66" s="115"/>
      <c r="P66" s="142"/>
      <c r="Q66" s="72"/>
      <c r="R66" s="55"/>
      <c r="S66" s="55"/>
      <c r="T66" s="2"/>
      <c r="U66" s="140"/>
      <c r="V66" s="141"/>
      <c r="W66" s="115"/>
      <c r="X66" s="115"/>
      <c r="Y66" s="115"/>
      <c r="Z66" s="142"/>
      <c r="AA66" s="72"/>
      <c r="AB66" s="55"/>
      <c r="AC66" s="55"/>
      <c r="AD66" s="2"/>
      <c r="AE66" s="140"/>
      <c r="AF66" s="141"/>
      <c r="AG66" s="115"/>
      <c r="AH66" s="115"/>
      <c r="AI66" s="115"/>
      <c r="AJ66" s="142"/>
      <c r="AK66" s="72"/>
      <c r="AL66" s="55"/>
      <c r="AM66" s="55"/>
      <c r="AN66" s="2"/>
      <c r="AO66" s="140"/>
      <c r="AP66" s="141"/>
      <c r="AQ66" s="115"/>
      <c r="AR66" s="115"/>
      <c r="AS66" s="115"/>
      <c r="AT66" s="142"/>
      <c r="AU66" s="72"/>
      <c r="AV66" s="55"/>
      <c r="AW66" s="55"/>
      <c r="AX66" s="2"/>
      <c r="AY66" s="140"/>
      <c r="AZ66" s="141"/>
      <c r="BA66" s="115"/>
      <c r="BB66" s="115"/>
      <c r="BC66" s="115"/>
      <c r="BD66" s="142"/>
      <c r="BE66" s="72"/>
      <c r="BF66" s="55"/>
      <c r="BG66" s="55"/>
      <c r="BH66" s="2"/>
      <c r="BI66" s="140"/>
      <c r="BJ66" s="141"/>
      <c r="BK66" s="115"/>
      <c r="BL66" s="115"/>
      <c r="BM66" s="115"/>
      <c r="BN66" s="115"/>
      <c r="BO66" s="72"/>
    </row>
    <row r="67" spans="1:67" ht="12" customHeight="1" x14ac:dyDescent="0.3">
      <c r="A67" s="156" t="s">
        <v>796</v>
      </c>
      <c r="B67" s="157"/>
      <c r="C67" s="157"/>
      <c r="D67" s="157"/>
      <c r="E67" s="157"/>
      <c r="F67" s="158"/>
      <c r="G67" s="159">
        <f t="shared" ref="G67:I67" si="12">SUBTOTAL(9,G10:G66)</f>
        <v>2373760.29</v>
      </c>
      <c r="H67" s="160">
        <f t="shared" si="12"/>
        <v>0</v>
      </c>
      <c r="I67" s="160">
        <f t="shared" si="12"/>
        <v>2218256.6475268817</v>
      </c>
      <c r="J67" s="161"/>
      <c r="K67" s="162">
        <f t="shared" ref="K67:K68" si="13">SUM(H67:J67)</f>
        <v>2218256.6475268817</v>
      </c>
      <c r="L67" s="163"/>
      <c r="M67" s="164">
        <f t="shared" ref="M67:N67" si="14">SUBTOTAL(9,M10:M66)</f>
        <v>0</v>
      </c>
      <c r="N67" s="164">
        <f t="shared" si="14"/>
        <v>42.945430107526882</v>
      </c>
      <c r="O67" s="164"/>
      <c r="P67" s="165">
        <f t="shared" ref="P67:P68" si="15">SUM(M67:O67)</f>
        <v>42.945430107526882</v>
      </c>
      <c r="Q67" s="75"/>
      <c r="R67" s="160">
        <f t="shared" ref="R67:S67" si="16">SUBTOTAL(9,R10:R66)</f>
        <v>0</v>
      </c>
      <c r="S67" s="160">
        <f t="shared" si="16"/>
        <v>2498932.8475000001</v>
      </c>
      <c r="T67" s="161"/>
      <c r="U67" s="162">
        <f t="shared" ref="U67:U68" si="17">SUM(R67:T67)</f>
        <v>2498932.8475000001</v>
      </c>
      <c r="V67" s="163"/>
      <c r="W67" s="164">
        <f t="shared" ref="W67:X67" si="18">SUBTOTAL(9,W10:W66)</f>
        <v>0</v>
      </c>
      <c r="X67" s="164">
        <f t="shared" si="18"/>
        <v>46.475000000000001</v>
      </c>
      <c r="Y67" s="164"/>
      <c r="Z67" s="165">
        <f t="shared" ref="Z67:Z68" si="19">SUM(W67:Y67)</f>
        <v>46.475000000000001</v>
      </c>
      <c r="AA67" s="75"/>
      <c r="AB67" s="160">
        <f t="shared" ref="AB67:AC67" si="20">SUBTOTAL(9,AB10:AB66)</f>
        <v>0</v>
      </c>
      <c r="AC67" s="160">
        <f t="shared" si="20"/>
        <v>2573900.8329250007</v>
      </c>
      <c r="AD67" s="161"/>
      <c r="AE67" s="162">
        <f t="shared" ref="AE67:AE68" si="21">SUM(AB67:AD67)</f>
        <v>2573900.8329250007</v>
      </c>
      <c r="AF67" s="163"/>
      <c r="AG67" s="164">
        <f t="shared" ref="AG67:AH67" si="22">SUBTOTAL(9,AG10:AG66)</f>
        <v>0</v>
      </c>
      <c r="AH67" s="164">
        <f t="shared" si="22"/>
        <v>46.475000000000001</v>
      </c>
      <c r="AI67" s="164"/>
      <c r="AJ67" s="165">
        <f t="shared" ref="AJ67:AJ68" si="23">SUM(AG67:AI67)</f>
        <v>46.475000000000001</v>
      </c>
      <c r="AK67" s="75"/>
      <c r="AL67" s="160">
        <f t="shared" ref="AL67:AM67" si="24">SUBTOTAL(9,AL10:AL66)</f>
        <v>0</v>
      </c>
      <c r="AM67" s="160">
        <f t="shared" si="24"/>
        <v>2651117.85791275</v>
      </c>
      <c r="AN67" s="161"/>
      <c r="AO67" s="162">
        <f t="shared" ref="AO67:AO68" si="25">SUM(AL67:AN67)</f>
        <v>2651117.85791275</v>
      </c>
      <c r="AP67" s="163"/>
      <c r="AQ67" s="164">
        <f t="shared" ref="AQ67:AR67" si="26">SUBTOTAL(9,AQ10:AQ66)</f>
        <v>0</v>
      </c>
      <c r="AR67" s="164">
        <f t="shared" si="26"/>
        <v>46.475000000000001</v>
      </c>
      <c r="AS67" s="164"/>
      <c r="AT67" s="165">
        <f t="shared" ref="AT67:AT68" si="27">SUM(AQ67:AS67)</f>
        <v>46.475000000000001</v>
      </c>
      <c r="AU67" s="75"/>
      <c r="AV67" s="160">
        <f t="shared" ref="AV67:AW67" si="28">SUBTOTAL(9,AV10:AV66)</f>
        <v>0</v>
      </c>
      <c r="AW67" s="160">
        <f t="shared" si="28"/>
        <v>2730651.3936501327</v>
      </c>
      <c r="AX67" s="161"/>
      <c r="AY67" s="162">
        <f t="shared" ref="AY67:AY68" si="29">SUM(AV67:AX67)</f>
        <v>2730651.3936501327</v>
      </c>
      <c r="AZ67" s="163"/>
      <c r="BA67" s="164">
        <f t="shared" ref="BA67:BB67" si="30">SUBTOTAL(9,BA10:BA66)</f>
        <v>0</v>
      </c>
      <c r="BB67" s="164">
        <f t="shared" si="30"/>
        <v>46.475000000000001</v>
      </c>
      <c r="BC67" s="164"/>
      <c r="BD67" s="165">
        <f t="shared" ref="BD67:BD68" si="31">SUM(BA67:BC67)</f>
        <v>46.475000000000001</v>
      </c>
      <c r="BE67" s="75"/>
      <c r="BF67" s="160">
        <f t="shared" ref="BF67:BG67" si="32">SUBTOTAL(9,BF10:BF66)</f>
        <v>0</v>
      </c>
      <c r="BG67" s="160">
        <f t="shared" si="32"/>
        <v>2812570.9354596366</v>
      </c>
      <c r="BH67" s="161"/>
      <c r="BI67" s="162">
        <f t="shared" ref="BI67:BI68" si="33">SUM(BF67:BH67)</f>
        <v>2812570.9354596366</v>
      </c>
      <c r="BJ67" s="163"/>
      <c r="BK67" s="164">
        <f t="shared" ref="BK67:BL67" si="34">SUBTOTAL(9,BK10:BK66)</f>
        <v>0</v>
      </c>
      <c r="BL67" s="164">
        <f t="shared" si="34"/>
        <v>46.475000000000001</v>
      </c>
      <c r="BM67" s="164"/>
      <c r="BN67" s="164">
        <f t="shared" ref="BN67:BN68" si="35">SUM(BK67:BM67)</f>
        <v>46.475000000000001</v>
      </c>
      <c r="BO67" s="74"/>
    </row>
    <row r="68" spans="1:67" ht="12" hidden="1" customHeight="1" x14ac:dyDescent="0.3">
      <c r="A68" s="136"/>
      <c r="B68" s="41"/>
      <c r="C68" s="41"/>
      <c r="D68" s="41"/>
      <c r="E68" s="137"/>
      <c r="F68" s="138"/>
      <c r="G68" s="139"/>
      <c r="H68" s="55"/>
      <c r="I68" s="55"/>
      <c r="J68" s="2"/>
      <c r="K68" s="140">
        <f t="shared" si="13"/>
        <v>0</v>
      </c>
      <c r="L68" s="141"/>
      <c r="M68" s="115"/>
      <c r="N68" s="115"/>
      <c r="O68" s="115"/>
      <c r="P68" s="142">
        <f t="shared" si="15"/>
        <v>0</v>
      </c>
      <c r="Q68" s="72"/>
      <c r="R68" s="55"/>
      <c r="S68" s="55"/>
      <c r="T68" s="2"/>
      <c r="U68" s="140">
        <f t="shared" si="17"/>
        <v>0</v>
      </c>
      <c r="V68" s="141"/>
      <c r="W68" s="115"/>
      <c r="X68" s="115"/>
      <c r="Y68" s="115"/>
      <c r="Z68" s="142">
        <f t="shared" si="19"/>
        <v>0</v>
      </c>
      <c r="AA68" s="72"/>
      <c r="AB68" s="55"/>
      <c r="AC68" s="55"/>
      <c r="AD68" s="2"/>
      <c r="AE68" s="140">
        <f t="shared" si="21"/>
        <v>0</v>
      </c>
      <c r="AF68" s="141"/>
      <c r="AG68" s="115"/>
      <c r="AH68" s="115"/>
      <c r="AI68" s="115"/>
      <c r="AJ68" s="142">
        <f t="shared" si="23"/>
        <v>0</v>
      </c>
      <c r="AK68" s="72"/>
      <c r="AL68" s="55"/>
      <c r="AM68" s="55"/>
      <c r="AN68" s="2"/>
      <c r="AO68" s="140">
        <f t="shared" si="25"/>
        <v>0</v>
      </c>
      <c r="AP68" s="141"/>
      <c r="AQ68" s="115"/>
      <c r="AR68" s="115"/>
      <c r="AS68" s="115"/>
      <c r="AT68" s="142">
        <f t="shared" si="27"/>
        <v>0</v>
      </c>
      <c r="AU68" s="72"/>
      <c r="AV68" s="55"/>
      <c r="AW68" s="55"/>
      <c r="AX68" s="2"/>
      <c r="AY68" s="140">
        <f t="shared" si="29"/>
        <v>0</v>
      </c>
      <c r="AZ68" s="141"/>
      <c r="BA68" s="115"/>
      <c r="BB68" s="115"/>
      <c r="BC68" s="115"/>
      <c r="BD68" s="142">
        <f t="shared" si="31"/>
        <v>0</v>
      </c>
      <c r="BE68" s="72"/>
      <c r="BF68" s="55"/>
      <c r="BG68" s="55"/>
      <c r="BH68" s="2"/>
      <c r="BI68" s="140">
        <f t="shared" si="33"/>
        <v>0</v>
      </c>
      <c r="BJ68" s="141"/>
      <c r="BK68" s="115"/>
      <c r="BL68" s="115"/>
      <c r="BM68" s="115"/>
      <c r="BN68" s="142">
        <f t="shared" si="35"/>
        <v>0</v>
      </c>
      <c r="BO68" s="72"/>
    </row>
    <row r="69" spans="1:67" ht="12" customHeight="1" x14ac:dyDescent="0.3">
      <c r="A69" s="2"/>
      <c r="B69" s="2"/>
      <c r="C69" s="2"/>
      <c r="D69" s="2"/>
      <c r="E69" s="2"/>
      <c r="F69" s="2"/>
      <c r="G69" s="2"/>
      <c r="H69" s="55"/>
      <c r="I69" s="55"/>
      <c r="J69" s="2"/>
      <c r="K69" s="55"/>
      <c r="L69" s="55"/>
      <c r="M69" s="55"/>
      <c r="N69" s="55"/>
      <c r="O69" s="2"/>
      <c r="P69" s="55"/>
      <c r="Q69" s="2"/>
      <c r="R69" s="55"/>
      <c r="S69" s="55"/>
      <c r="T69" s="2"/>
      <c r="U69" s="55"/>
      <c r="V69" s="55"/>
      <c r="W69" s="55"/>
      <c r="X69" s="55"/>
      <c r="Y69" s="2"/>
      <c r="Z69" s="55"/>
      <c r="AA69" s="2"/>
      <c r="AB69" s="55"/>
      <c r="AC69" s="55"/>
      <c r="AD69" s="2"/>
      <c r="AE69" s="55"/>
      <c r="AF69" s="55"/>
      <c r="AG69" s="55"/>
      <c r="AH69" s="55"/>
      <c r="AI69" s="2"/>
      <c r="AJ69" s="55"/>
      <c r="AK69" s="2"/>
      <c r="AL69" s="55"/>
      <c r="AM69" s="55"/>
      <c r="AN69" s="2"/>
      <c r="AO69" s="55"/>
      <c r="AP69" s="55"/>
      <c r="AQ69" s="55"/>
      <c r="AR69" s="55"/>
      <c r="AS69" s="2"/>
      <c r="AT69" s="55"/>
      <c r="AU69" s="2"/>
      <c r="AV69" s="55"/>
      <c r="AW69" s="55"/>
      <c r="AX69" s="2"/>
      <c r="AY69" s="55"/>
      <c r="AZ69" s="55"/>
      <c r="BA69" s="55"/>
      <c r="BB69" s="55"/>
      <c r="BC69" s="2"/>
      <c r="BD69" s="55"/>
      <c r="BE69" s="2"/>
      <c r="BF69" s="55"/>
      <c r="BG69" s="55"/>
      <c r="BH69" s="2"/>
      <c r="BI69" s="55"/>
      <c r="BJ69" s="55"/>
      <c r="BK69" s="55"/>
      <c r="BL69" s="55"/>
      <c r="BM69" s="2"/>
      <c r="BN69" s="55"/>
      <c r="BO69" s="2"/>
    </row>
    <row r="70" spans="1:67" ht="12" customHeight="1" x14ac:dyDescent="0.3">
      <c r="A70" s="166" t="s">
        <v>797</v>
      </c>
      <c r="B70" s="167"/>
      <c r="C70" s="167"/>
      <c r="D70" s="167"/>
      <c r="E70" s="167"/>
      <c r="F70" s="168"/>
      <c r="G70" s="2"/>
      <c r="H70" s="55"/>
      <c r="I70" s="55"/>
      <c r="J70" s="2"/>
      <c r="K70" s="55"/>
      <c r="L70" s="55"/>
      <c r="M70" s="55"/>
      <c r="N70" s="55"/>
      <c r="O70" s="2"/>
      <c r="P70" s="55"/>
      <c r="Q70" s="2"/>
      <c r="R70" s="55"/>
      <c r="S70" s="55"/>
      <c r="T70" s="2"/>
      <c r="U70" s="55"/>
      <c r="V70" s="55"/>
      <c r="W70" s="55"/>
      <c r="X70" s="55"/>
      <c r="Y70" s="2"/>
      <c r="Z70" s="55"/>
      <c r="AA70" s="2"/>
      <c r="AB70" s="55"/>
      <c r="AC70" s="55"/>
      <c r="AD70" s="2"/>
      <c r="AE70" s="55"/>
      <c r="AF70" s="55"/>
      <c r="AG70" s="55"/>
      <c r="AH70" s="55"/>
      <c r="AI70" s="2"/>
      <c r="AJ70" s="55"/>
      <c r="AK70" s="2"/>
      <c r="AL70" s="55"/>
      <c r="AM70" s="55"/>
      <c r="AN70" s="2"/>
      <c r="AO70" s="55"/>
      <c r="AP70" s="55"/>
      <c r="AQ70" s="55"/>
      <c r="AR70" s="55"/>
      <c r="AS70" s="2"/>
      <c r="AT70" s="55"/>
      <c r="AU70" s="2"/>
      <c r="AV70" s="55"/>
      <c r="AW70" s="55"/>
      <c r="AX70" s="2"/>
      <c r="AY70" s="55"/>
      <c r="AZ70" s="55"/>
      <c r="BA70" s="55"/>
      <c r="BB70" s="55"/>
      <c r="BC70" s="2"/>
      <c r="BD70" s="55"/>
      <c r="BE70" s="2"/>
      <c r="BF70" s="55"/>
      <c r="BG70" s="55"/>
      <c r="BH70" s="2"/>
      <c r="BI70" s="55"/>
      <c r="BJ70" s="55"/>
      <c r="BK70" s="55"/>
      <c r="BL70" s="55"/>
      <c r="BM70" s="2"/>
      <c r="BN70" s="55"/>
      <c r="BO70" s="2"/>
    </row>
    <row r="71" spans="1:67" ht="12" customHeight="1" x14ac:dyDescent="0.3">
      <c r="A71" s="169" t="s">
        <v>798</v>
      </c>
      <c r="B71" s="170"/>
      <c r="C71" s="170"/>
      <c r="D71" s="170"/>
      <c r="E71" s="170"/>
      <c r="F71" s="128" t="s">
        <v>670</v>
      </c>
      <c r="G71" s="171"/>
      <c r="H71" s="127"/>
      <c r="I71" s="127"/>
      <c r="J71" s="127"/>
      <c r="K71" s="127"/>
      <c r="L71" s="127"/>
      <c r="M71" s="127"/>
      <c r="N71" s="127"/>
      <c r="O71" s="127"/>
      <c r="P71" s="127"/>
      <c r="Q71" s="172"/>
      <c r="R71" s="127"/>
      <c r="S71" s="127"/>
      <c r="T71" s="127"/>
      <c r="U71" s="127"/>
      <c r="V71" s="127"/>
      <c r="W71" s="127"/>
      <c r="X71" s="127"/>
      <c r="Y71" s="127"/>
      <c r="Z71" s="127"/>
      <c r="AA71" s="172"/>
      <c r="AB71" s="127"/>
      <c r="AC71" s="127"/>
      <c r="AD71" s="127"/>
      <c r="AE71" s="127"/>
      <c r="AF71" s="127"/>
      <c r="AG71" s="127"/>
      <c r="AH71" s="127"/>
      <c r="AI71" s="127"/>
      <c r="AJ71" s="127"/>
      <c r="AK71" s="172"/>
      <c r="AL71" s="127"/>
      <c r="AM71" s="127"/>
      <c r="AN71" s="127"/>
      <c r="AO71" s="127"/>
      <c r="AP71" s="127"/>
      <c r="AQ71" s="127"/>
      <c r="AR71" s="127"/>
      <c r="AS71" s="127"/>
      <c r="AT71" s="127"/>
      <c r="AU71" s="172"/>
      <c r="AV71" s="127"/>
      <c r="AW71" s="127"/>
      <c r="AX71" s="127"/>
      <c r="AY71" s="127"/>
      <c r="AZ71" s="127"/>
      <c r="BA71" s="127"/>
      <c r="BB71" s="127"/>
      <c r="BC71" s="127"/>
      <c r="BD71" s="127"/>
      <c r="BE71" s="172"/>
      <c r="BF71" s="127"/>
      <c r="BG71" s="127"/>
      <c r="BH71" s="127"/>
      <c r="BI71" s="127"/>
      <c r="BJ71" s="127"/>
      <c r="BK71" s="127"/>
      <c r="BL71" s="127"/>
      <c r="BM71" s="127"/>
      <c r="BN71" s="127"/>
      <c r="BO71" s="2"/>
    </row>
    <row r="72" spans="1:67" ht="12" hidden="1" customHeight="1" x14ac:dyDescent="0.3">
      <c r="A72" s="2"/>
      <c r="B72" s="2"/>
      <c r="C72" s="2"/>
      <c r="D72" s="2"/>
      <c r="E72" s="2"/>
      <c r="F72" s="2"/>
      <c r="G72" s="2"/>
      <c r="H72" s="55"/>
      <c r="I72" s="55"/>
      <c r="J72" s="2"/>
      <c r="K72" s="55"/>
      <c r="L72" s="55"/>
      <c r="M72" s="55"/>
      <c r="N72" s="55"/>
      <c r="O72" s="2"/>
      <c r="P72" s="55"/>
      <c r="Q72" s="2"/>
      <c r="R72" s="55"/>
      <c r="S72" s="55"/>
      <c r="T72" s="2"/>
      <c r="U72" s="55"/>
      <c r="V72" s="55"/>
      <c r="W72" s="55"/>
      <c r="X72" s="55"/>
      <c r="Y72" s="2"/>
      <c r="Z72" s="55"/>
      <c r="AA72" s="2"/>
      <c r="AB72" s="55"/>
      <c r="AC72" s="55"/>
      <c r="AD72" s="2"/>
      <c r="AE72" s="55"/>
      <c r="AF72" s="55"/>
      <c r="AG72" s="55"/>
      <c r="AH72" s="55"/>
      <c r="AI72" s="2"/>
      <c r="AJ72" s="55"/>
      <c r="AK72" s="2"/>
      <c r="AL72" s="55"/>
      <c r="AM72" s="55"/>
      <c r="AN72" s="2"/>
      <c r="AO72" s="55"/>
      <c r="AP72" s="55"/>
      <c r="AQ72" s="55"/>
      <c r="AR72" s="55"/>
      <c r="AS72" s="2"/>
      <c r="AT72" s="55"/>
      <c r="AU72" s="2"/>
      <c r="AV72" s="55"/>
      <c r="AW72" s="55"/>
      <c r="AX72" s="2"/>
      <c r="AY72" s="55"/>
      <c r="AZ72" s="55"/>
      <c r="BA72" s="55"/>
      <c r="BB72" s="55"/>
      <c r="BC72" s="2"/>
      <c r="BD72" s="55"/>
      <c r="BE72" s="2"/>
      <c r="BF72" s="55"/>
      <c r="BG72" s="55"/>
      <c r="BH72" s="2"/>
      <c r="BI72" s="55"/>
      <c r="BJ72" s="55"/>
      <c r="BK72" s="55"/>
      <c r="BL72" s="55"/>
      <c r="BM72" s="2"/>
      <c r="BN72" s="55"/>
      <c r="BO72" s="72"/>
    </row>
    <row r="73" spans="1:67" ht="12" hidden="1" customHeight="1" x14ac:dyDescent="0.3">
      <c r="A73" s="103"/>
      <c r="B73" s="40"/>
      <c r="C73" s="173"/>
      <c r="D73" s="173"/>
      <c r="E73" s="173"/>
      <c r="F73" s="174"/>
      <c r="G73" s="94"/>
      <c r="H73" s="55"/>
      <c r="I73" s="55"/>
      <c r="J73" s="55"/>
      <c r="K73" s="140">
        <f>SUM(H73:J73)</f>
        <v>0</v>
      </c>
      <c r="L73" s="141"/>
      <c r="M73" s="175"/>
      <c r="N73" s="175"/>
      <c r="O73" s="175"/>
      <c r="P73" s="175"/>
      <c r="Q73" s="72"/>
      <c r="R73" s="55"/>
      <c r="S73" s="55"/>
      <c r="T73" s="55"/>
      <c r="U73" s="140">
        <f>SUM(R73:T73)</f>
        <v>0</v>
      </c>
      <c r="V73" s="141"/>
      <c r="W73" s="175"/>
      <c r="X73" s="175"/>
      <c r="Y73" s="175"/>
      <c r="Z73" s="175"/>
      <c r="AA73" s="72"/>
      <c r="AB73" s="55"/>
      <c r="AC73" s="55"/>
      <c r="AD73" s="55"/>
      <c r="AE73" s="140">
        <f>SUM(AB73:AD73)</f>
        <v>0</v>
      </c>
      <c r="AF73" s="141"/>
      <c r="AG73" s="175"/>
      <c r="AH73" s="175"/>
      <c r="AI73" s="175"/>
      <c r="AJ73" s="175"/>
      <c r="AK73" s="72"/>
      <c r="AL73" s="55"/>
      <c r="AM73" s="55"/>
      <c r="AN73" s="55"/>
      <c r="AO73" s="140">
        <f>SUM(AL73:AN73)</f>
        <v>0</v>
      </c>
      <c r="AP73" s="141"/>
      <c r="AQ73" s="175"/>
      <c r="AR73" s="175"/>
      <c r="AS73" s="175"/>
      <c r="AT73" s="175"/>
      <c r="AU73" s="72"/>
      <c r="AV73" s="55"/>
      <c r="AW73" s="55"/>
      <c r="AX73" s="55"/>
      <c r="AY73" s="140">
        <f>SUM(AV73:AX73)</f>
        <v>0</v>
      </c>
      <c r="AZ73" s="141"/>
      <c r="BA73" s="175"/>
      <c r="BB73" s="175"/>
      <c r="BC73" s="175"/>
      <c r="BD73" s="175"/>
      <c r="BE73" s="72"/>
      <c r="BF73" s="55"/>
      <c r="BG73" s="55"/>
      <c r="BH73" s="55"/>
      <c r="BI73" s="140">
        <f>SUM(BF73:BH73)</f>
        <v>0</v>
      </c>
      <c r="BJ73" s="141"/>
      <c r="BK73" s="175"/>
      <c r="BL73" s="175"/>
      <c r="BM73" s="175"/>
      <c r="BN73" s="175"/>
      <c r="BO73" s="72"/>
    </row>
    <row r="74" spans="1:67" ht="12" hidden="1" customHeight="1" x14ac:dyDescent="0.3">
      <c r="A74" s="176"/>
      <c r="B74" s="177"/>
      <c r="C74" s="177"/>
      <c r="D74" s="177"/>
      <c r="E74" s="177"/>
      <c r="F74" s="176"/>
      <c r="G74" s="18"/>
      <c r="H74" s="106"/>
      <c r="I74" s="106"/>
      <c r="J74" s="106"/>
      <c r="K74" s="106"/>
      <c r="L74" s="2"/>
      <c r="M74" s="2"/>
      <c r="N74" s="2"/>
      <c r="O74" s="2"/>
      <c r="P74" s="2"/>
      <c r="Q74" s="2"/>
      <c r="R74" s="106"/>
      <c r="S74" s="106"/>
      <c r="T74" s="106"/>
      <c r="U74" s="106"/>
      <c r="V74" s="2"/>
      <c r="W74" s="2"/>
      <c r="X74" s="2"/>
      <c r="Y74" s="2"/>
      <c r="Z74" s="2"/>
      <c r="AA74" s="2"/>
      <c r="AB74" s="106"/>
      <c r="AC74" s="106"/>
      <c r="AD74" s="106"/>
      <c r="AE74" s="106"/>
      <c r="AF74" s="2"/>
      <c r="AG74" s="2"/>
      <c r="AH74" s="2"/>
      <c r="AI74" s="2"/>
      <c r="AJ74" s="2"/>
      <c r="AK74" s="2"/>
      <c r="AL74" s="106"/>
      <c r="AM74" s="106"/>
      <c r="AN74" s="106"/>
      <c r="AO74" s="106"/>
      <c r="AP74" s="2"/>
      <c r="AQ74" s="2"/>
      <c r="AR74" s="2"/>
      <c r="AS74" s="2"/>
      <c r="AT74" s="2"/>
      <c r="AU74" s="2"/>
      <c r="AV74" s="106"/>
      <c r="AW74" s="106"/>
      <c r="AX74" s="106"/>
      <c r="AY74" s="106"/>
      <c r="AZ74" s="2"/>
      <c r="BA74" s="2"/>
      <c r="BB74" s="2"/>
      <c r="BC74" s="2"/>
      <c r="BD74" s="2"/>
      <c r="BE74" s="2"/>
      <c r="BF74" s="106"/>
      <c r="BG74" s="106"/>
      <c r="BH74" s="106"/>
      <c r="BI74" s="106"/>
      <c r="BJ74" s="2"/>
      <c r="BK74" s="2"/>
      <c r="BL74" s="2"/>
      <c r="BM74" s="2"/>
      <c r="BN74" s="2"/>
      <c r="BO74" s="72"/>
    </row>
    <row r="75" spans="1:67" ht="12" hidden="1" customHeight="1" x14ac:dyDescent="0.3">
      <c r="A75" s="178" t="s">
        <v>671</v>
      </c>
      <c r="B75" s="178"/>
      <c r="C75" s="178"/>
      <c r="D75" s="178"/>
      <c r="E75" s="178"/>
      <c r="F75" s="178"/>
      <c r="G75" s="178"/>
      <c r="H75" s="179"/>
      <c r="I75" s="179"/>
      <c r="J75" s="178"/>
      <c r="K75" s="179"/>
      <c r="L75" s="179"/>
      <c r="M75" s="179"/>
      <c r="N75" s="179"/>
      <c r="O75" s="178"/>
      <c r="P75" s="179"/>
      <c r="Q75" s="178"/>
      <c r="R75" s="179"/>
      <c r="S75" s="179"/>
      <c r="T75" s="178"/>
      <c r="U75" s="179"/>
      <c r="V75" s="179"/>
      <c r="W75" s="179"/>
      <c r="X75" s="179"/>
      <c r="Y75" s="178"/>
      <c r="Z75" s="179"/>
      <c r="AA75" s="178"/>
      <c r="AB75" s="179"/>
      <c r="AC75" s="179"/>
      <c r="AD75" s="178"/>
      <c r="AE75" s="179"/>
      <c r="AF75" s="179"/>
      <c r="AG75" s="179"/>
      <c r="AH75" s="179"/>
      <c r="AI75" s="178"/>
      <c r="AJ75" s="179"/>
      <c r="AK75" s="178"/>
      <c r="AL75" s="179"/>
      <c r="AM75" s="179"/>
      <c r="AN75" s="178"/>
      <c r="AO75" s="179"/>
      <c r="AP75" s="179"/>
      <c r="AQ75" s="179"/>
      <c r="AR75" s="179"/>
      <c r="AS75" s="178"/>
      <c r="AT75" s="179"/>
      <c r="AU75" s="178"/>
      <c r="AV75" s="179"/>
      <c r="AW75" s="179"/>
      <c r="AX75" s="178"/>
      <c r="AY75" s="179"/>
      <c r="AZ75" s="179"/>
      <c r="BA75" s="179"/>
      <c r="BB75" s="179"/>
      <c r="BC75" s="178"/>
      <c r="BD75" s="179"/>
      <c r="BE75" s="178"/>
      <c r="BF75" s="179"/>
      <c r="BG75" s="179"/>
      <c r="BH75" s="178"/>
      <c r="BI75" s="179"/>
      <c r="BJ75" s="179"/>
      <c r="BK75" s="179"/>
      <c r="BL75" s="179"/>
      <c r="BM75" s="178"/>
      <c r="BN75" s="179"/>
      <c r="BO75" s="72"/>
    </row>
    <row r="76" spans="1:67" ht="12" customHeight="1" x14ac:dyDescent="0.3">
      <c r="A76" s="103" t="s">
        <v>799</v>
      </c>
      <c r="B76" s="40"/>
      <c r="C76" s="173"/>
      <c r="D76" s="173"/>
      <c r="E76" s="173"/>
      <c r="F76" s="174">
        <v>189</v>
      </c>
      <c r="G76" s="94"/>
      <c r="H76" s="55"/>
      <c r="I76" s="55">
        <v>42500</v>
      </c>
      <c r="J76" s="55"/>
      <c r="K76" s="140">
        <f t="shared" ref="K76:K81" si="36">SUM(H76:J76)</f>
        <v>42500</v>
      </c>
      <c r="L76" s="141"/>
      <c r="M76" s="175"/>
      <c r="N76" s="175"/>
      <c r="O76" s="175"/>
      <c r="P76" s="175"/>
      <c r="Q76" s="72"/>
      <c r="R76" s="55"/>
      <c r="S76" s="55">
        <v>42925</v>
      </c>
      <c r="T76" s="55"/>
      <c r="U76" s="140">
        <f t="shared" ref="U76:U81" si="37">SUM(R76:T76)</f>
        <v>42925</v>
      </c>
      <c r="V76" s="141"/>
      <c r="W76" s="175"/>
      <c r="X76" s="175"/>
      <c r="Y76" s="175"/>
      <c r="Z76" s="175"/>
      <c r="AA76" s="72"/>
      <c r="AB76" s="55"/>
      <c r="AC76" s="55">
        <v>44212.75</v>
      </c>
      <c r="AD76" s="55"/>
      <c r="AE76" s="140">
        <f t="shared" ref="AE76:AE81" si="38">SUM(AB76:AD76)</f>
        <v>44212.75</v>
      </c>
      <c r="AF76" s="141"/>
      <c r="AG76" s="175"/>
      <c r="AH76" s="175"/>
      <c r="AI76" s="175"/>
      <c r="AJ76" s="175"/>
      <c r="AK76" s="72"/>
      <c r="AL76" s="55"/>
      <c r="AM76" s="55">
        <v>45539.1325</v>
      </c>
      <c r="AN76" s="55"/>
      <c r="AO76" s="140">
        <f t="shared" ref="AO76:AO81" si="39">SUM(AL76:AN76)</f>
        <v>45539.1325</v>
      </c>
      <c r="AP76" s="141"/>
      <c r="AQ76" s="175"/>
      <c r="AR76" s="175"/>
      <c r="AS76" s="175"/>
      <c r="AT76" s="175"/>
      <c r="AU76" s="72"/>
      <c r="AV76" s="55"/>
      <c r="AW76" s="55">
        <v>46905.306474999998</v>
      </c>
      <c r="AX76" s="55"/>
      <c r="AY76" s="140">
        <f t="shared" ref="AY76:AY81" si="40">SUM(AV76:AX76)</f>
        <v>46905.306474999998</v>
      </c>
      <c r="AZ76" s="141"/>
      <c r="BA76" s="175"/>
      <c r="BB76" s="175"/>
      <c r="BC76" s="175"/>
      <c r="BD76" s="175"/>
      <c r="BE76" s="72"/>
      <c r="BF76" s="55"/>
      <c r="BG76" s="55">
        <v>48312.465669249999</v>
      </c>
      <c r="BH76" s="55"/>
      <c r="BI76" s="140">
        <f t="shared" ref="BI76:BI81" si="41">SUM(BF76:BH76)</f>
        <v>48312.465669249999</v>
      </c>
      <c r="BJ76" s="141"/>
      <c r="BK76" s="175"/>
      <c r="BL76" s="175"/>
      <c r="BM76" s="175"/>
      <c r="BN76" s="175"/>
      <c r="BO76" s="72"/>
    </row>
    <row r="77" spans="1:67" ht="12" customHeight="1" x14ac:dyDescent="0.3">
      <c r="A77" s="103" t="s">
        <v>800</v>
      </c>
      <c r="B77" s="40"/>
      <c r="C77" s="173"/>
      <c r="D77" s="173"/>
      <c r="E77" s="173"/>
      <c r="F77" s="174">
        <v>189</v>
      </c>
      <c r="G77" s="94"/>
      <c r="H77" s="55"/>
      <c r="I77" s="55">
        <v>8000</v>
      </c>
      <c r="J77" s="55"/>
      <c r="K77" s="140">
        <f t="shared" si="36"/>
        <v>8000</v>
      </c>
      <c r="L77" s="141"/>
      <c r="M77" s="175"/>
      <c r="N77" s="175"/>
      <c r="O77" s="175"/>
      <c r="P77" s="175"/>
      <c r="Q77" s="72"/>
      <c r="R77" s="55"/>
      <c r="S77" s="55">
        <v>8080</v>
      </c>
      <c r="T77" s="55"/>
      <c r="U77" s="140">
        <f t="shared" si="37"/>
        <v>8080</v>
      </c>
      <c r="V77" s="141"/>
      <c r="W77" s="175"/>
      <c r="X77" s="175"/>
      <c r="Y77" s="175"/>
      <c r="Z77" s="175"/>
      <c r="AA77" s="72"/>
      <c r="AB77" s="55"/>
      <c r="AC77" s="55">
        <v>8322.4</v>
      </c>
      <c r="AD77" s="55"/>
      <c r="AE77" s="140">
        <f t="shared" si="38"/>
        <v>8322.4</v>
      </c>
      <c r="AF77" s="141"/>
      <c r="AG77" s="175"/>
      <c r="AH77" s="175"/>
      <c r="AI77" s="175"/>
      <c r="AJ77" s="175"/>
      <c r="AK77" s="72"/>
      <c r="AL77" s="55"/>
      <c r="AM77" s="55">
        <v>8572.0720000000001</v>
      </c>
      <c r="AN77" s="55"/>
      <c r="AO77" s="140">
        <f t="shared" si="39"/>
        <v>8572.0720000000001</v>
      </c>
      <c r="AP77" s="141"/>
      <c r="AQ77" s="175"/>
      <c r="AR77" s="175"/>
      <c r="AS77" s="175"/>
      <c r="AT77" s="175"/>
      <c r="AU77" s="72"/>
      <c r="AV77" s="55"/>
      <c r="AW77" s="55">
        <v>8829.23416</v>
      </c>
      <c r="AX77" s="55"/>
      <c r="AY77" s="140">
        <f t="shared" si="40"/>
        <v>8829.23416</v>
      </c>
      <c r="AZ77" s="141"/>
      <c r="BA77" s="175"/>
      <c r="BB77" s="175"/>
      <c r="BC77" s="175"/>
      <c r="BD77" s="175"/>
      <c r="BE77" s="72"/>
      <c r="BF77" s="55"/>
      <c r="BG77" s="55">
        <v>9094.1111848</v>
      </c>
      <c r="BH77" s="55"/>
      <c r="BI77" s="140">
        <f t="shared" si="41"/>
        <v>9094.1111848</v>
      </c>
      <c r="BJ77" s="141"/>
      <c r="BK77" s="175"/>
      <c r="BL77" s="175"/>
      <c r="BM77" s="175"/>
      <c r="BN77" s="175"/>
      <c r="BO77" s="72"/>
    </row>
    <row r="78" spans="1:67" ht="12" customHeight="1" x14ac:dyDescent="0.3">
      <c r="A78" s="103" t="s">
        <v>801</v>
      </c>
      <c r="B78" s="40"/>
      <c r="C78" s="173"/>
      <c r="D78" s="173"/>
      <c r="E78" s="173"/>
      <c r="F78" s="174">
        <v>116</v>
      </c>
      <c r="G78" s="94"/>
      <c r="H78" s="55"/>
      <c r="I78" s="55">
        <v>14000</v>
      </c>
      <c r="J78" s="55"/>
      <c r="K78" s="140">
        <f t="shared" si="36"/>
        <v>14000</v>
      </c>
      <c r="L78" s="141"/>
      <c r="M78" s="175"/>
      <c r="N78" s="175"/>
      <c r="O78" s="175"/>
      <c r="P78" s="175"/>
      <c r="Q78" s="72"/>
      <c r="R78" s="55"/>
      <c r="S78" s="55">
        <v>14140</v>
      </c>
      <c r="T78" s="55"/>
      <c r="U78" s="140">
        <f t="shared" si="37"/>
        <v>14140</v>
      </c>
      <c r="V78" s="141"/>
      <c r="W78" s="175"/>
      <c r="X78" s="175"/>
      <c r="Y78" s="175"/>
      <c r="Z78" s="175"/>
      <c r="AA78" s="72"/>
      <c r="AB78" s="55"/>
      <c r="AC78" s="55">
        <v>14564.2</v>
      </c>
      <c r="AD78" s="55"/>
      <c r="AE78" s="140">
        <f t="shared" si="38"/>
        <v>14564.2</v>
      </c>
      <c r="AF78" s="141"/>
      <c r="AG78" s="175"/>
      <c r="AH78" s="175"/>
      <c r="AI78" s="175"/>
      <c r="AJ78" s="175"/>
      <c r="AK78" s="72"/>
      <c r="AL78" s="55"/>
      <c r="AM78" s="55">
        <v>15001.126</v>
      </c>
      <c r="AN78" s="55"/>
      <c r="AO78" s="140">
        <f t="shared" si="39"/>
        <v>15001.126</v>
      </c>
      <c r="AP78" s="141"/>
      <c r="AQ78" s="175"/>
      <c r="AR78" s="175"/>
      <c r="AS78" s="175"/>
      <c r="AT78" s="175"/>
      <c r="AU78" s="72"/>
      <c r="AV78" s="55"/>
      <c r="AW78" s="55">
        <v>15451.15978</v>
      </c>
      <c r="AX78" s="55"/>
      <c r="AY78" s="140">
        <f t="shared" si="40"/>
        <v>15451.15978</v>
      </c>
      <c r="AZ78" s="141"/>
      <c r="BA78" s="175"/>
      <c r="BB78" s="175"/>
      <c r="BC78" s="175"/>
      <c r="BD78" s="175"/>
      <c r="BE78" s="72"/>
      <c r="BF78" s="55"/>
      <c r="BG78" s="55">
        <v>15914.6945734</v>
      </c>
      <c r="BH78" s="55"/>
      <c r="BI78" s="140">
        <f t="shared" si="41"/>
        <v>15914.6945734</v>
      </c>
      <c r="BJ78" s="141"/>
      <c r="BK78" s="175"/>
      <c r="BL78" s="175"/>
      <c r="BM78" s="175"/>
      <c r="BN78" s="175"/>
      <c r="BO78" s="72"/>
    </row>
    <row r="79" spans="1:67" ht="12" customHeight="1" x14ac:dyDescent="0.3">
      <c r="A79" s="103" t="s">
        <v>802</v>
      </c>
      <c r="B79" s="40"/>
      <c r="C79" s="173"/>
      <c r="D79" s="173"/>
      <c r="E79" s="173"/>
      <c r="F79" s="174">
        <v>116</v>
      </c>
      <c r="G79" s="94"/>
      <c r="H79" s="55"/>
      <c r="I79" s="55">
        <v>13400</v>
      </c>
      <c r="J79" s="55"/>
      <c r="K79" s="140">
        <f t="shared" si="36"/>
        <v>13400</v>
      </c>
      <c r="L79" s="141"/>
      <c r="M79" s="175"/>
      <c r="N79" s="175"/>
      <c r="O79" s="175"/>
      <c r="P79" s="175"/>
      <c r="Q79" s="72"/>
      <c r="R79" s="55"/>
      <c r="S79" s="55">
        <v>13534</v>
      </c>
      <c r="T79" s="55"/>
      <c r="U79" s="140">
        <f t="shared" si="37"/>
        <v>13534</v>
      </c>
      <c r="V79" s="141"/>
      <c r="W79" s="175"/>
      <c r="X79" s="175"/>
      <c r="Y79" s="175"/>
      <c r="Z79" s="175"/>
      <c r="AA79" s="72"/>
      <c r="AB79" s="55"/>
      <c r="AC79" s="55">
        <v>13940.02</v>
      </c>
      <c r="AD79" s="55"/>
      <c r="AE79" s="140">
        <f t="shared" si="38"/>
        <v>13940.02</v>
      </c>
      <c r="AF79" s="141"/>
      <c r="AG79" s="175"/>
      <c r="AH79" s="175"/>
      <c r="AI79" s="175"/>
      <c r="AJ79" s="175"/>
      <c r="AK79" s="72"/>
      <c r="AL79" s="55"/>
      <c r="AM79" s="55">
        <v>14358.220600000001</v>
      </c>
      <c r="AN79" s="55"/>
      <c r="AO79" s="140">
        <f t="shared" si="39"/>
        <v>14358.220600000001</v>
      </c>
      <c r="AP79" s="141"/>
      <c r="AQ79" s="175"/>
      <c r="AR79" s="175"/>
      <c r="AS79" s="175"/>
      <c r="AT79" s="175"/>
      <c r="AU79" s="72"/>
      <c r="AV79" s="55"/>
      <c r="AW79" s="55">
        <v>14788.967218</v>
      </c>
      <c r="AX79" s="55"/>
      <c r="AY79" s="140">
        <f t="shared" si="40"/>
        <v>14788.967218</v>
      </c>
      <c r="AZ79" s="141"/>
      <c r="BA79" s="175"/>
      <c r="BB79" s="175"/>
      <c r="BC79" s="175"/>
      <c r="BD79" s="175"/>
      <c r="BE79" s="72"/>
      <c r="BF79" s="55"/>
      <c r="BG79" s="55">
        <v>15232.636234539999</v>
      </c>
      <c r="BH79" s="55"/>
      <c r="BI79" s="140">
        <f t="shared" si="41"/>
        <v>15232.636234539999</v>
      </c>
      <c r="BJ79" s="141"/>
      <c r="BK79" s="175"/>
      <c r="BL79" s="175"/>
      <c r="BM79" s="175"/>
      <c r="BN79" s="175"/>
      <c r="BO79" s="72"/>
    </row>
    <row r="80" spans="1:67" ht="12" customHeight="1" x14ac:dyDescent="0.3">
      <c r="A80" s="103" t="s">
        <v>803</v>
      </c>
      <c r="B80" s="40"/>
      <c r="C80" s="173"/>
      <c r="D80" s="173"/>
      <c r="E80" s="173"/>
      <c r="F80" s="174">
        <v>162</v>
      </c>
      <c r="G80" s="94"/>
      <c r="H80" s="55"/>
      <c r="I80" s="55">
        <v>10000</v>
      </c>
      <c r="J80" s="55"/>
      <c r="K80" s="140">
        <f t="shared" si="36"/>
        <v>10000</v>
      </c>
      <c r="L80" s="141"/>
      <c r="M80" s="175"/>
      <c r="N80" s="175"/>
      <c r="O80" s="175"/>
      <c r="P80" s="175"/>
      <c r="Q80" s="72"/>
      <c r="R80" s="55"/>
      <c r="S80" s="55">
        <v>10100</v>
      </c>
      <c r="T80" s="55"/>
      <c r="U80" s="140">
        <f t="shared" si="37"/>
        <v>10100</v>
      </c>
      <c r="V80" s="141"/>
      <c r="W80" s="175"/>
      <c r="X80" s="175"/>
      <c r="Y80" s="175"/>
      <c r="Z80" s="175"/>
      <c r="AA80" s="72"/>
      <c r="AB80" s="55"/>
      <c r="AC80" s="55">
        <v>10403</v>
      </c>
      <c r="AD80" s="55"/>
      <c r="AE80" s="140">
        <f t="shared" si="38"/>
        <v>10403</v>
      </c>
      <c r="AF80" s="141"/>
      <c r="AG80" s="175"/>
      <c r="AH80" s="175"/>
      <c r="AI80" s="175"/>
      <c r="AJ80" s="175"/>
      <c r="AK80" s="72"/>
      <c r="AL80" s="55"/>
      <c r="AM80" s="55">
        <v>10715.09</v>
      </c>
      <c r="AN80" s="55"/>
      <c r="AO80" s="140">
        <f t="shared" si="39"/>
        <v>10715.09</v>
      </c>
      <c r="AP80" s="141"/>
      <c r="AQ80" s="175"/>
      <c r="AR80" s="175"/>
      <c r="AS80" s="175"/>
      <c r="AT80" s="175"/>
      <c r="AU80" s="72"/>
      <c r="AV80" s="55"/>
      <c r="AW80" s="55">
        <v>11036.5427</v>
      </c>
      <c r="AX80" s="55"/>
      <c r="AY80" s="140">
        <f t="shared" si="40"/>
        <v>11036.5427</v>
      </c>
      <c r="AZ80" s="141"/>
      <c r="BA80" s="175"/>
      <c r="BB80" s="175"/>
      <c r="BC80" s="175"/>
      <c r="BD80" s="175"/>
      <c r="BE80" s="72"/>
      <c r="BF80" s="55"/>
      <c r="BG80" s="55">
        <v>11367.638981</v>
      </c>
      <c r="BH80" s="55"/>
      <c r="BI80" s="140">
        <f t="shared" si="41"/>
        <v>11367.638981</v>
      </c>
      <c r="BJ80" s="141"/>
      <c r="BK80" s="175"/>
      <c r="BL80" s="175"/>
      <c r="BM80" s="175"/>
      <c r="BN80" s="175"/>
      <c r="BO80" s="72"/>
    </row>
    <row r="81" spans="1:67" ht="12" hidden="1" customHeight="1" x14ac:dyDescent="0.3">
      <c r="A81" s="103"/>
      <c r="B81" s="40"/>
      <c r="C81" s="173"/>
      <c r="D81" s="173"/>
      <c r="E81" s="173"/>
      <c r="F81" s="174"/>
      <c r="G81" s="94"/>
      <c r="H81" s="55"/>
      <c r="I81" s="55"/>
      <c r="J81" s="55"/>
      <c r="K81" s="140">
        <f t="shared" si="36"/>
        <v>0</v>
      </c>
      <c r="L81" s="141"/>
      <c r="M81" s="175"/>
      <c r="N81" s="175"/>
      <c r="O81" s="175"/>
      <c r="P81" s="175"/>
      <c r="Q81" s="72"/>
      <c r="R81" s="55"/>
      <c r="S81" s="55"/>
      <c r="T81" s="55"/>
      <c r="U81" s="140">
        <f t="shared" si="37"/>
        <v>0</v>
      </c>
      <c r="V81" s="141"/>
      <c r="W81" s="175"/>
      <c r="X81" s="175"/>
      <c r="Y81" s="175"/>
      <c r="Z81" s="175"/>
      <c r="AA81" s="72"/>
      <c r="AB81" s="55"/>
      <c r="AC81" s="55"/>
      <c r="AD81" s="55"/>
      <c r="AE81" s="140">
        <f t="shared" si="38"/>
        <v>0</v>
      </c>
      <c r="AF81" s="141"/>
      <c r="AG81" s="175"/>
      <c r="AH81" s="175"/>
      <c r="AI81" s="175"/>
      <c r="AJ81" s="175"/>
      <c r="AK81" s="72"/>
      <c r="AL81" s="55"/>
      <c r="AM81" s="55"/>
      <c r="AN81" s="55"/>
      <c r="AO81" s="140">
        <f t="shared" si="39"/>
        <v>0</v>
      </c>
      <c r="AP81" s="141"/>
      <c r="AQ81" s="175"/>
      <c r="AR81" s="175"/>
      <c r="AS81" s="175"/>
      <c r="AT81" s="175"/>
      <c r="AU81" s="72"/>
      <c r="AV81" s="55"/>
      <c r="AW81" s="55"/>
      <c r="AX81" s="55"/>
      <c r="AY81" s="140">
        <f t="shared" si="40"/>
        <v>0</v>
      </c>
      <c r="AZ81" s="141"/>
      <c r="BA81" s="175"/>
      <c r="BB81" s="175"/>
      <c r="BC81" s="175"/>
      <c r="BD81" s="175"/>
      <c r="BE81" s="72"/>
      <c r="BF81" s="55"/>
      <c r="BG81" s="55"/>
      <c r="BH81" s="55"/>
      <c r="BI81" s="140">
        <f t="shared" si="41"/>
        <v>0</v>
      </c>
      <c r="BJ81" s="141"/>
      <c r="BK81" s="175"/>
      <c r="BL81" s="175"/>
      <c r="BM81" s="175"/>
      <c r="BN81" s="175"/>
      <c r="BO81" s="72"/>
    </row>
    <row r="82" spans="1:67" ht="12" hidden="1" customHeigh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72"/>
    </row>
    <row r="83" spans="1:67" ht="12" customHeight="1" x14ac:dyDescent="0.3">
      <c r="A83" s="180" t="s">
        <v>804</v>
      </c>
      <c r="B83" s="181"/>
      <c r="C83" s="181"/>
      <c r="D83" s="181"/>
      <c r="E83" s="181"/>
      <c r="F83" s="182"/>
      <c r="G83" s="183"/>
      <c r="H83" s="160">
        <f t="shared" ref="H83:I83" si="42">SUBTOTAL(9,H75:H82)</f>
        <v>0</v>
      </c>
      <c r="I83" s="160">
        <f t="shared" si="42"/>
        <v>87900</v>
      </c>
      <c r="J83" s="160"/>
      <c r="K83" s="162">
        <f>SUM(H83:J83)</f>
        <v>87900</v>
      </c>
      <c r="L83" s="163"/>
      <c r="M83" s="184"/>
      <c r="N83" s="184"/>
      <c r="O83" s="167"/>
      <c r="P83" s="184"/>
      <c r="Q83" s="167"/>
      <c r="R83" s="160">
        <f t="shared" ref="R83:S83" si="43">SUBTOTAL(9,R75:R82)</f>
        <v>0</v>
      </c>
      <c r="S83" s="160">
        <f t="shared" si="43"/>
        <v>88779</v>
      </c>
      <c r="T83" s="160"/>
      <c r="U83" s="162">
        <f>SUM(R83:T83)</f>
        <v>88779</v>
      </c>
      <c r="V83" s="163"/>
      <c r="W83" s="184"/>
      <c r="X83" s="184"/>
      <c r="Y83" s="167"/>
      <c r="Z83" s="184"/>
      <c r="AA83" s="167"/>
      <c r="AB83" s="160">
        <f t="shared" ref="AB83:AC83" si="44">SUBTOTAL(9,AB75:AB82)</f>
        <v>0</v>
      </c>
      <c r="AC83" s="160">
        <f t="shared" si="44"/>
        <v>91442.37000000001</v>
      </c>
      <c r="AD83" s="160"/>
      <c r="AE83" s="162">
        <f>SUM(AB83:AD83)</f>
        <v>91442.37000000001</v>
      </c>
      <c r="AF83" s="163"/>
      <c r="AG83" s="184"/>
      <c r="AH83" s="184"/>
      <c r="AI83" s="167"/>
      <c r="AJ83" s="184"/>
      <c r="AK83" s="167"/>
      <c r="AL83" s="160">
        <f t="shared" ref="AL83:AM83" si="45">SUBTOTAL(9,AL75:AL82)</f>
        <v>0</v>
      </c>
      <c r="AM83" s="160">
        <f t="shared" si="45"/>
        <v>94185.641099999993</v>
      </c>
      <c r="AN83" s="160"/>
      <c r="AO83" s="162">
        <f>SUM(AL83:AN83)</f>
        <v>94185.641099999993</v>
      </c>
      <c r="AP83" s="163"/>
      <c r="AQ83" s="184"/>
      <c r="AR83" s="184"/>
      <c r="AS83" s="167"/>
      <c r="AT83" s="184"/>
      <c r="AU83" s="167"/>
      <c r="AV83" s="160">
        <f t="shared" ref="AV83:AW83" si="46">SUBTOTAL(9,AV75:AV82)</f>
        <v>0</v>
      </c>
      <c r="AW83" s="160">
        <f t="shared" si="46"/>
        <v>97011.21033300001</v>
      </c>
      <c r="AX83" s="160"/>
      <c r="AY83" s="162">
        <f>SUM(AV83:AX83)</f>
        <v>97011.21033300001</v>
      </c>
      <c r="AZ83" s="163"/>
      <c r="BA83" s="184"/>
      <c r="BB83" s="184"/>
      <c r="BC83" s="167"/>
      <c r="BD83" s="184"/>
      <c r="BE83" s="167"/>
      <c r="BF83" s="160">
        <f t="shared" ref="BF83:BG83" si="47">SUBTOTAL(9,BF75:BF82)</f>
        <v>0</v>
      </c>
      <c r="BG83" s="160">
        <f t="shared" si="47"/>
        <v>99921.546642989997</v>
      </c>
      <c r="BH83" s="160"/>
      <c r="BI83" s="162">
        <f>SUM(BF83:BH83)</f>
        <v>99921.546642989997</v>
      </c>
      <c r="BJ83" s="163"/>
      <c r="BK83" s="184"/>
      <c r="BL83" s="184"/>
      <c r="BM83" s="167"/>
      <c r="BN83" s="184"/>
      <c r="BO83" s="74"/>
    </row>
    <row r="84" spans="1:67" ht="12" customHeight="1" x14ac:dyDescent="0.3">
      <c r="A84" s="2"/>
      <c r="B84" s="2"/>
      <c r="C84" s="2"/>
      <c r="D84" s="2"/>
      <c r="E84" s="2"/>
      <c r="F84" s="2"/>
      <c r="G84" s="2"/>
      <c r="H84" s="55"/>
      <c r="I84" s="55"/>
      <c r="J84" s="2"/>
      <c r="K84" s="55"/>
      <c r="L84" s="55"/>
      <c r="M84" s="55"/>
      <c r="N84" s="55"/>
      <c r="O84" s="2"/>
      <c r="P84" s="55"/>
      <c r="Q84" s="2"/>
      <c r="R84" s="55"/>
      <c r="S84" s="55"/>
      <c r="T84" s="2"/>
      <c r="U84" s="55"/>
      <c r="V84" s="55"/>
      <c r="W84" s="55"/>
      <c r="X84" s="55"/>
      <c r="Y84" s="2"/>
      <c r="Z84" s="55"/>
      <c r="AA84" s="2"/>
      <c r="AB84" s="55"/>
      <c r="AC84" s="55"/>
      <c r="AD84" s="2"/>
      <c r="AE84" s="55"/>
      <c r="AF84" s="55"/>
      <c r="AG84" s="55"/>
      <c r="AH84" s="55"/>
      <c r="AI84" s="2"/>
      <c r="AJ84" s="55"/>
      <c r="AK84" s="2"/>
      <c r="AL84" s="55"/>
      <c r="AM84" s="55"/>
      <c r="AN84" s="2"/>
      <c r="AO84" s="55"/>
      <c r="AP84" s="55"/>
      <c r="AQ84" s="55"/>
      <c r="AR84" s="55"/>
      <c r="AS84" s="2"/>
      <c r="AT84" s="55"/>
      <c r="AU84" s="2"/>
      <c r="AV84" s="55"/>
      <c r="AW84" s="55"/>
      <c r="AX84" s="2"/>
      <c r="AY84" s="55"/>
      <c r="AZ84" s="55"/>
      <c r="BA84" s="55"/>
      <c r="BB84" s="55"/>
      <c r="BC84" s="2"/>
      <c r="BD84" s="55"/>
      <c r="BE84" s="2"/>
      <c r="BF84" s="55"/>
      <c r="BG84" s="55"/>
      <c r="BH84" s="2"/>
      <c r="BI84" s="55"/>
      <c r="BJ84" s="55"/>
      <c r="BK84" s="55"/>
      <c r="BL84" s="55"/>
      <c r="BM84" s="2"/>
      <c r="BN84" s="55"/>
      <c r="BO84" s="2"/>
    </row>
    <row r="85" spans="1:67" ht="12" customHeight="1" x14ac:dyDescent="0.3">
      <c r="A85" s="180" t="s">
        <v>805</v>
      </c>
      <c r="B85" s="181"/>
      <c r="C85" s="181"/>
      <c r="D85" s="181"/>
      <c r="E85" s="181"/>
      <c r="F85" s="182"/>
      <c r="G85" s="185"/>
      <c r="H85" s="134"/>
      <c r="I85" s="134"/>
      <c r="J85" s="106"/>
      <c r="K85" s="134"/>
      <c r="L85" s="134"/>
      <c r="M85" s="134"/>
      <c r="N85" s="134"/>
      <c r="O85" s="106"/>
      <c r="P85" s="134"/>
      <c r="Q85" s="2"/>
      <c r="R85" s="134"/>
      <c r="S85" s="134"/>
      <c r="T85" s="106"/>
      <c r="U85" s="134"/>
      <c r="V85" s="134"/>
      <c r="W85" s="134"/>
      <c r="X85" s="134"/>
      <c r="Y85" s="106"/>
      <c r="Z85" s="134"/>
      <c r="AA85" s="2"/>
      <c r="AB85" s="134"/>
      <c r="AC85" s="134"/>
      <c r="AD85" s="106"/>
      <c r="AE85" s="134"/>
      <c r="AF85" s="134"/>
      <c r="AG85" s="134"/>
      <c r="AH85" s="134"/>
      <c r="AI85" s="106"/>
      <c r="AJ85" s="134"/>
      <c r="AK85" s="2"/>
      <c r="AL85" s="134"/>
      <c r="AM85" s="134"/>
      <c r="AN85" s="106"/>
      <c r="AO85" s="134"/>
      <c r="AP85" s="134"/>
      <c r="AQ85" s="134"/>
      <c r="AR85" s="134"/>
      <c r="AS85" s="106"/>
      <c r="AT85" s="134"/>
      <c r="AU85" s="2"/>
      <c r="AV85" s="134"/>
      <c r="AW85" s="134"/>
      <c r="AX85" s="106"/>
      <c r="AY85" s="134"/>
      <c r="AZ85" s="134"/>
      <c r="BA85" s="134"/>
      <c r="BB85" s="134"/>
      <c r="BC85" s="106"/>
      <c r="BD85" s="134"/>
      <c r="BE85" s="2"/>
      <c r="BF85" s="134"/>
      <c r="BG85" s="134"/>
      <c r="BH85" s="106"/>
      <c r="BI85" s="134"/>
      <c r="BJ85" s="134"/>
      <c r="BK85" s="134"/>
      <c r="BL85" s="134"/>
      <c r="BM85" s="106"/>
      <c r="BN85" s="134"/>
      <c r="BO85" s="2"/>
    </row>
    <row r="86" spans="1:67" ht="12" hidden="1" customHeight="1" x14ac:dyDescent="0.3">
      <c r="A86" s="103" t="s">
        <v>74</v>
      </c>
      <c r="B86" s="2"/>
      <c r="C86" s="2"/>
      <c r="D86" s="2"/>
      <c r="E86" s="2"/>
      <c r="F86" s="186"/>
      <c r="G86" s="186"/>
      <c r="H86" s="55"/>
      <c r="I86" s="55"/>
      <c r="J86" s="2"/>
      <c r="K86" s="140">
        <f t="shared" ref="K86:K140" si="48">SUM(H86:J86)</f>
        <v>0</v>
      </c>
      <c r="L86" s="141"/>
      <c r="M86" s="115"/>
      <c r="N86" s="115"/>
      <c r="O86" s="115"/>
      <c r="P86" s="142">
        <f t="shared" ref="P86:P140" si="49">SUM(M86:O86)</f>
        <v>0</v>
      </c>
      <c r="Q86" s="72"/>
      <c r="R86" s="55"/>
      <c r="S86" s="55"/>
      <c r="T86" s="2"/>
      <c r="U86" s="140">
        <f t="shared" ref="U86:U140" si="50">SUM(R86:T86)</f>
        <v>0</v>
      </c>
      <c r="V86" s="141"/>
      <c r="W86" s="115"/>
      <c r="X86" s="115"/>
      <c r="Y86" s="115"/>
      <c r="Z86" s="142">
        <f t="shared" ref="Z86:Z140" si="51">SUM(W86:Y86)</f>
        <v>0</v>
      </c>
      <c r="AA86" s="72"/>
      <c r="AB86" s="55"/>
      <c r="AC86" s="55"/>
      <c r="AD86" s="2"/>
      <c r="AE86" s="140">
        <f t="shared" ref="AE86:AE140" si="52">SUM(AB86:AD86)</f>
        <v>0</v>
      </c>
      <c r="AF86" s="141"/>
      <c r="AG86" s="115"/>
      <c r="AH86" s="115"/>
      <c r="AI86" s="115"/>
      <c r="AJ86" s="142">
        <f t="shared" ref="AJ86:AJ140" si="53">SUM(AG86:AI86)</f>
        <v>0</v>
      </c>
      <c r="AK86" s="72"/>
      <c r="AL86" s="55"/>
      <c r="AM86" s="55"/>
      <c r="AN86" s="2"/>
      <c r="AO86" s="140">
        <f t="shared" ref="AO86:AO140" si="54">SUM(AL86:AN86)</f>
        <v>0</v>
      </c>
      <c r="AP86" s="141"/>
      <c r="AQ86" s="115"/>
      <c r="AR86" s="115"/>
      <c r="AS86" s="115"/>
      <c r="AT86" s="142">
        <f t="shared" ref="AT86:AT140" si="55">SUM(AQ86:AS86)</f>
        <v>0</v>
      </c>
      <c r="AU86" s="72"/>
      <c r="AV86" s="55"/>
      <c r="AW86" s="55"/>
      <c r="AX86" s="2"/>
      <c r="AY86" s="140">
        <f t="shared" ref="AY86:AY140" si="56">SUM(AV86:AX86)</f>
        <v>0</v>
      </c>
      <c r="AZ86" s="141"/>
      <c r="BA86" s="115"/>
      <c r="BB86" s="115"/>
      <c r="BC86" s="115"/>
      <c r="BD86" s="142">
        <f t="shared" ref="BD86:BD140" si="57">SUM(BA86:BC86)</f>
        <v>0</v>
      </c>
      <c r="BE86" s="72"/>
      <c r="BF86" s="55"/>
      <c r="BG86" s="55"/>
      <c r="BH86" s="2"/>
      <c r="BI86" s="140">
        <f t="shared" ref="BI86:BI140" si="58">SUM(BF86:BH86)</f>
        <v>0</v>
      </c>
      <c r="BJ86" s="141"/>
      <c r="BK86" s="115"/>
      <c r="BL86" s="115"/>
      <c r="BM86" s="115"/>
      <c r="BN86" s="142">
        <f t="shared" ref="BN86:BN140" si="59">SUM(BK86:BM86)</f>
        <v>0</v>
      </c>
      <c r="BO86" s="72"/>
    </row>
    <row r="87" spans="1:67" ht="12" hidden="1" customHeight="1" x14ac:dyDescent="0.3">
      <c r="A87" s="103">
        <v>100</v>
      </c>
      <c r="B87" s="2" t="s">
        <v>249</v>
      </c>
      <c r="C87" s="2"/>
      <c r="D87" s="2"/>
      <c r="E87" s="2"/>
      <c r="F87" s="186"/>
      <c r="G87" s="186"/>
      <c r="H87" s="55"/>
      <c r="I87" s="55">
        <v>0</v>
      </c>
      <c r="J87" s="2"/>
      <c r="K87" s="140">
        <f t="shared" si="48"/>
        <v>0</v>
      </c>
      <c r="L87" s="141"/>
      <c r="M87" s="115"/>
      <c r="N87" s="115">
        <v>0</v>
      </c>
      <c r="O87" s="115"/>
      <c r="P87" s="142">
        <f t="shared" si="49"/>
        <v>0</v>
      </c>
      <c r="Q87" s="72"/>
      <c r="R87" s="55"/>
      <c r="S87" s="55">
        <v>0</v>
      </c>
      <c r="T87" s="2"/>
      <c r="U87" s="140">
        <f t="shared" si="50"/>
        <v>0</v>
      </c>
      <c r="V87" s="141"/>
      <c r="W87" s="115"/>
      <c r="X87" s="115">
        <v>0</v>
      </c>
      <c r="Y87" s="115"/>
      <c r="Z87" s="142">
        <f t="shared" si="51"/>
        <v>0</v>
      </c>
      <c r="AA87" s="72"/>
      <c r="AB87" s="55"/>
      <c r="AC87" s="55">
        <v>0</v>
      </c>
      <c r="AD87" s="2"/>
      <c r="AE87" s="140">
        <f t="shared" si="52"/>
        <v>0</v>
      </c>
      <c r="AF87" s="141"/>
      <c r="AG87" s="115"/>
      <c r="AH87" s="115">
        <v>0</v>
      </c>
      <c r="AI87" s="115"/>
      <c r="AJ87" s="142">
        <f t="shared" si="53"/>
        <v>0</v>
      </c>
      <c r="AK87" s="72"/>
      <c r="AL87" s="55"/>
      <c r="AM87" s="55">
        <v>0</v>
      </c>
      <c r="AN87" s="2"/>
      <c r="AO87" s="140">
        <f t="shared" si="54"/>
        <v>0</v>
      </c>
      <c r="AP87" s="141"/>
      <c r="AQ87" s="115"/>
      <c r="AR87" s="115">
        <v>0</v>
      </c>
      <c r="AS87" s="115"/>
      <c r="AT87" s="142">
        <f t="shared" si="55"/>
        <v>0</v>
      </c>
      <c r="AU87" s="72"/>
      <c r="AV87" s="55"/>
      <c r="AW87" s="55">
        <v>0</v>
      </c>
      <c r="AX87" s="2"/>
      <c r="AY87" s="140">
        <f t="shared" si="56"/>
        <v>0</v>
      </c>
      <c r="AZ87" s="141"/>
      <c r="BA87" s="115"/>
      <c r="BB87" s="115">
        <v>0</v>
      </c>
      <c r="BC87" s="115"/>
      <c r="BD87" s="142">
        <f t="shared" si="57"/>
        <v>0</v>
      </c>
      <c r="BE87" s="72"/>
      <c r="BF87" s="55"/>
      <c r="BG87" s="55">
        <v>0</v>
      </c>
      <c r="BH87" s="2"/>
      <c r="BI87" s="140">
        <f t="shared" si="58"/>
        <v>0</v>
      </c>
      <c r="BJ87" s="141"/>
      <c r="BK87" s="115"/>
      <c r="BL87" s="115">
        <v>0</v>
      </c>
      <c r="BM87" s="115"/>
      <c r="BN87" s="142">
        <f t="shared" si="59"/>
        <v>0</v>
      </c>
      <c r="BO87" s="72"/>
    </row>
    <row r="88" spans="1:67" ht="12" hidden="1" customHeight="1" x14ac:dyDescent="0.3">
      <c r="A88" s="103">
        <v>103</v>
      </c>
      <c r="B88" s="2" t="s">
        <v>250</v>
      </c>
      <c r="C88" s="2"/>
      <c r="D88" s="2"/>
      <c r="E88" s="2"/>
      <c r="F88" s="186"/>
      <c r="G88" s="186"/>
      <c r="H88" s="55"/>
      <c r="I88" s="55">
        <v>0</v>
      </c>
      <c r="J88" s="2"/>
      <c r="K88" s="140">
        <f t="shared" si="48"/>
        <v>0</v>
      </c>
      <c r="L88" s="141"/>
      <c r="M88" s="115"/>
      <c r="N88" s="115">
        <v>0</v>
      </c>
      <c r="O88" s="115"/>
      <c r="P88" s="142">
        <f t="shared" si="49"/>
        <v>0</v>
      </c>
      <c r="Q88" s="72"/>
      <c r="R88" s="55"/>
      <c r="S88" s="55">
        <v>0</v>
      </c>
      <c r="T88" s="2"/>
      <c r="U88" s="140">
        <f t="shared" si="50"/>
        <v>0</v>
      </c>
      <c r="V88" s="141"/>
      <c r="W88" s="115"/>
      <c r="X88" s="115">
        <v>0</v>
      </c>
      <c r="Y88" s="115"/>
      <c r="Z88" s="142">
        <f t="shared" si="51"/>
        <v>0</v>
      </c>
      <c r="AA88" s="72"/>
      <c r="AB88" s="55"/>
      <c r="AC88" s="55">
        <v>0</v>
      </c>
      <c r="AD88" s="2"/>
      <c r="AE88" s="140">
        <f t="shared" si="52"/>
        <v>0</v>
      </c>
      <c r="AF88" s="141"/>
      <c r="AG88" s="115"/>
      <c r="AH88" s="115">
        <v>0</v>
      </c>
      <c r="AI88" s="115"/>
      <c r="AJ88" s="142">
        <f t="shared" si="53"/>
        <v>0</v>
      </c>
      <c r="AK88" s="72"/>
      <c r="AL88" s="55"/>
      <c r="AM88" s="55">
        <v>0</v>
      </c>
      <c r="AN88" s="2"/>
      <c r="AO88" s="140">
        <f t="shared" si="54"/>
        <v>0</v>
      </c>
      <c r="AP88" s="141"/>
      <c r="AQ88" s="115"/>
      <c r="AR88" s="115">
        <v>0</v>
      </c>
      <c r="AS88" s="115"/>
      <c r="AT88" s="142">
        <f t="shared" si="55"/>
        <v>0</v>
      </c>
      <c r="AU88" s="72"/>
      <c r="AV88" s="55"/>
      <c r="AW88" s="55">
        <v>0</v>
      </c>
      <c r="AX88" s="2"/>
      <c r="AY88" s="140">
        <f t="shared" si="56"/>
        <v>0</v>
      </c>
      <c r="AZ88" s="141"/>
      <c r="BA88" s="115"/>
      <c r="BB88" s="115">
        <v>0</v>
      </c>
      <c r="BC88" s="115"/>
      <c r="BD88" s="142">
        <f t="shared" si="57"/>
        <v>0</v>
      </c>
      <c r="BE88" s="72"/>
      <c r="BF88" s="55"/>
      <c r="BG88" s="55">
        <v>0</v>
      </c>
      <c r="BH88" s="2"/>
      <c r="BI88" s="140">
        <f t="shared" si="58"/>
        <v>0</v>
      </c>
      <c r="BJ88" s="141"/>
      <c r="BK88" s="115"/>
      <c r="BL88" s="115">
        <v>0</v>
      </c>
      <c r="BM88" s="115"/>
      <c r="BN88" s="142">
        <f t="shared" si="59"/>
        <v>0</v>
      </c>
      <c r="BO88" s="72"/>
    </row>
    <row r="89" spans="1:67" ht="12" customHeight="1" x14ac:dyDescent="0.3">
      <c r="A89" s="103">
        <v>104</v>
      </c>
      <c r="B89" s="2" t="s">
        <v>251</v>
      </c>
      <c r="C89" s="2"/>
      <c r="D89" s="2"/>
      <c r="E89" s="2"/>
      <c r="F89" s="186"/>
      <c r="G89" s="186"/>
      <c r="H89" s="55"/>
      <c r="I89" s="55">
        <v>107432.09</v>
      </c>
      <c r="J89" s="2"/>
      <c r="K89" s="140">
        <f t="shared" si="48"/>
        <v>107432.09</v>
      </c>
      <c r="L89" s="141"/>
      <c r="M89" s="115"/>
      <c r="N89" s="115">
        <v>1</v>
      </c>
      <c r="O89" s="115"/>
      <c r="P89" s="142">
        <f t="shared" si="49"/>
        <v>1</v>
      </c>
      <c r="Q89" s="72"/>
      <c r="R89" s="55"/>
      <c r="S89" s="55">
        <v>112804</v>
      </c>
      <c r="T89" s="2"/>
      <c r="U89" s="140">
        <f t="shared" si="50"/>
        <v>112804</v>
      </c>
      <c r="V89" s="141"/>
      <c r="W89" s="115"/>
      <c r="X89" s="115">
        <v>1</v>
      </c>
      <c r="Y89" s="115"/>
      <c r="Z89" s="142">
        <f t="shared" si="51"/>
        <v>1</v>
      </c>
      <c r="AA89" s="72"/>
      <c r="AB89" s="55"/>
      <c r="AC89" s="55">
        <v>116188.12</v>
      </c>
      <c r="AD89" s="2"/>
      <c r="AE89" s="140">
        <f t="shared" si="52"/>
        <v>116188.12</v>
      </c>
      <c r="AF89" s="141"/>
      <c r="AG89" s="115"/>
      <c r="AH89" s="115">
        <v>1</v>
      </c>
      <c r="AI89" s="115"/>
      <c r="AJ89" s="142">
        <f t="shared" si="53"/>
        <v>1</v>
      </c>
      <c r="AK89" s="72"/>
      <c r="AL89" s="55"/>
      <c r="AM89" s="55">
        <v>119673.76360000001</v>
      </c>
      <c r="AN89" s="2"/>
      <c r="AO89" s="140">
        <f t="shared" si="54"/>
        <v>119673.76360000001</v>
      </c>
      <c r="AP89" s="141"/>
      <c r="AQ89" s="115"/>
      <c r="AR89" s="115">
        <v>1</v>
      </c>
      <c r="AS89" s="115"/>
      <c r="AT89" s="142">
        <f t="shared" si="55"/>
        <v>1</v>
      </c>
      <c r="AU89" s="72"/>
      <c r="AV89" s="55"/>
      <c r="AW89" s="55">
        <v>123263.97650800001</v>
      </c>
      <c r="AX89" s="2"/>
      <c r="AY89" s="140">
        <f t="shared" si="56"/>
        <v>123263.97650800001</v>
      </c>
      <c r="AZ89" s="141"/>
      <c r="BA89" s="115"/>
      <c r="BB89" s="115">
        <v>1</v>
      </c>
      <c r="BC89" s="115"/>
      <c r="BD89" s="142">
        <f t="shared" si="57"/>
        <v>1</v>
      </c>
      <c r="BE89" s="72"/>
      <c r="BF89" s="55"/>
      <c r="BG89" s="55">
        <v>126961.89580324</v>
      </c>
      <c r="BH89" s="2"/>
      <c r="BI89" s="140">
        <f t="shared" si="58"/>
        <v>126961.89580324</v>
      </c>
      <c r="BJ89" s="141"/>
      <c r="BK89" s="115"/>
      <c r="BL89" s="115">
        <v>1</v>
      </c>
      <c r="BM89" s="115"/>
      <c r="BN89" s="142">
        <f t="shared" si="59"/>
        <v>1</v>
      </c>
      <c r="BO89" s="72"/>
    </row>
    <row r="90" spans="1:67" ht="12" customHeight="1" x14ac:dyDescent="0.3">
      <c r="A90" s="103">
        <v>105</v>
      </c>
      <c r="B90" s="2" t="s">
        <v>253</v>
      </c>
      <c r="C90" s="2"/>
      <c r="D90" s="2"/>
      <c r="E90" s="2"/>
      <c r="F90" s="186"/>
      <c r="G90" s="186"/>
      <c r="H90" s="55"/>
      <c r="I90" s="55">
        <v>333565.5</v>
      </c>
      <c r="J90" s="2"/>
      <c r="K90" s="140">
        <f t="shared" si="48"/>
        <v>333565.5</v>
      </c>
      <c r="L90" s="141"/>
      <c r="M90" s="115"/>
      <c r="N90" s="115">
        <v>5</v>
      </c>
      <c r="O90" s="115"/>
      <c r="P90" s="142">
        <f t="shared" si="49"/>
        <v>5</v>
      </c>
      <c r="Q90" s="72"/>
      <c r="R90" s="55"/>
      <c r="S90" s="55">
        <v>348141</v>
      </c>
      <c r="T90" s="2"/>
      <c r="U90" s="140">
        <f t="shared" si="50"/>
        <v>348141</v>
      </c>
      <c r="V90" s="141"/>
      <c r="W90" s="115"/>
      <c r="X90" s="115">
        <v>5</v>
      </c>
      <c r="Y90" s="115"/>
      <c r="Z90" s="142">
        <f t="shared" si="51"/>
        <v>5</v>
      </c>
      <c r="AA90" s="72"/>
      <c r="AB90" s="55"/>
      <c r="AC90" s="55">
        <v>358585.23</v>
      </c>
      <c r="AD90" s="2"/>
      <c r="AE90" s="140">
        <f t="shared" si="52"/>
        <v>358585.23</v>
      </c>
      <c r="AF90" s="141"/>
      <c r="AG90" s="115"/>
      <c r="AH90" s="115">
        <v>5</v>
      </c>
      <c r="AI90" s="115"/>
      <c r="AJ90" s="142">
        <f t="shared" si="53"/>
        <v>5</v>
      </c>
      <c r="AK90" s="72"/>
      <c r="AL90" s="55"/>
      <c r="AM90" s="55">
        <v>369342.78690000001</v>
      </c>
      <c r="AN90" s="2"/>
      <c r="AO90" s="140">
        <f t="shared" si="54"/>
        <v>369342.78690000001</v>
      </c>
      <c r="AP90" s="141"/>
      <c r="AQ90" s="115"/>
      <c r="AR90" s="115">
        <v>5</v>
      </c>
      <c r="AS90" s="115"/>
      <c r="AT90" s="142">
        <f t="shared" si="55"/>
        <v>5</v>
      </c>
      <c r="AU90" s="72"/>
      <c r="AV90" s="55"/>
      <c r="AW90" s="55">
        <v>380423.07050700003</v>
      </c>
      <c r="AX90" s="2"/>
      <c r="AY90" s="140">
        <f t="shared" si="56"/>
        <v>380423.07050700003</v>
      </c>
      <c r="AZ90" s="141"/>
      <c r="BA90" s="115"/>
      <c r="BB90" s="115">
        <v>5</v>
      </c>
      <c r="BC90" s="115"/>
      <c r="BD90" s="142">
        <f t="shared" si="57"/>
        <v>5</v>
      </c>
      <c r="BE90" s="72"/>
      <c r="BF90" s="55"/>
      <c r="BG90" s="55">
        <v>391835.76262221002</v>
      </c>
      <c r="BH90" s="2"/>
      <c r="BI90" s="140">
        <f t="shared" si="58"/>
        <v>391835.76262221002</v>
      </c>
      <c r="BJ90" s="141"/>
      <c r="BK90" s="115"/>
      <c r="BL90" s="115">
        <v>5</v>
      </c>
      <c r="BM90" s="115"/>
      <c r="BN90" s="142">
        <f t="shared" si="59"/>
        <v>5</v>
      </c>
      <c r="BO90" s="72"/>
    </row>
    <row r="91" spans="1:67" ht="12" customHeight="1" x14ac:dyDescent="0.3">
      <c r="A91" s="103">
        <v>116</v>
      </c>
      <c r="B91" s="2" t="s">
        <v>69</v>
      </c>
      <c r="C91" s="2"/>
      <c r="D91" s="2"/>
      <c r="E91" s="2"/>
      <c r="F91" s="186"/>
      <c r="G91" s="186"/>
      <c r="H91" s="55"/>
      <c r="I91" s="55">
        <v>1539153.3172043001</v>
      </c>
      <c r="J91" s="2"/>
      <c r="K91" s="140">
        <f t="shared" si="48"/>
        <v>1539153.3172043001</v>
      </c>
      <c r="L91" s="141"/>
      <c r="M91" s="115"/>
      <c r="N91" s="115">
        <v>30.610215053763401</v>
      </c>
      <c r="O91" s="115"/>
      <c r="P91" s="142">
        <f t="shared" si="49"/>
        <v>30.610215053763401</v>
      </c>
      <c r="Q91" s="72"/>
      <c r="R91" s="55"/>
      <c r="S91" s="55">
        <v>1686455</v>
      </c>
      <c r="T91" s="2"/>
      <c r="U91" s="140">
        <f t="shared" si="50"/>
        <v>1686455</v>
      </c>
      <c r="V91" s="141"/>
      <c r="W91" s="115"/>
      <c r="X91" s="115">
        <v>32</v>
      </c>
      <c r="Y91" s="115"/>
      <c r="Z91" s="142">
        <f t="shared" si="51"/>
        <v>32</v>
      </c>
      <c r="AA91" s="72"/>
      <c r="AB91" s="55"/>
      <c r="AC91" s="55">
        <v>1737048.65</v>
      </c>
      <c r="AD91" s="2"/>
      <c r="AE91" s="140">
        <f t="shared" si="52"/>
        <v>1737048.65</v>
      </c>
      <c r="AF91" s="141"/>
      <c r="AG91" s="115"/>
      <c r="AH91" s="115">
        <v>32</v>
      </c>
      <c r="AI91" s="115"/>
      <c r="AJ91" s="142">
        <f t="shared" si="53"/>
        <v>32</v>
      </c>
      <c r="AK91" s="72"/>
      <c r="AL91" s="55"/>
      <c r="AM91" s="55">
        <v>1789160.1095</v>
      </c>
      <c r="AN91" s="2"/>
      <c r="AO91" s="140">
        <f t="shared" si="54"/>
        <v>1789160.1095</v>
      </c>
      <c r="AP91" s="141"/>
      <c r="AQ91" s="115"/>
      <c r="AR91" s="115">
        <v>32</v>
      </c>
      <c r="AS91" s="115"/>
      <c r="AT91" s="142">
        <f t="shared" si="55"/>
        <v>32</v>
      </c>
      <c r="AU91" s="72"/>
      <c r="AV91" s="55"/>
      <c r="AW91" s="55">
        <v>1842834.9127849999</v>
      </c>
      <c r="AX91" s="2"/>
      <c r="AY91" s="140">
        <f t="shared" si="56"/>
        <v>1842834.9127849999</v>
      </c>
      <c r="AZ91" s="141"/>
      <c r="BA91" s="115"/>
      <c r="BB91" s="115">
        <v>32</v>
      </c>
      <c r="BC91" s="115"/>
      <c r="BD91" s="142">
        <f t="shared" si="57"/>
        <v>32</v>
      </c>
      <c r="BE91" s="72"/>
      <c r="BF91" s="55"/>
      <c r="BG91" s="55">
        <v>1898119.96016855</v>
      </c>
      <c r="BH91" s="2"/>
      <c r="BI91" s="140">
        <f t="shared" si="58"/>
        <v>1898119.96016855</v>
      </c>
      <c r="BJ91" s="141"/>
      <c r="BK91" s="115"/>
      <c r="BL91" s="115">
        <v>32</v>
      </c>
      <c r="BM91" s="115"/>
      <c r="BN91" s="142">
        <f t="shared" si="59"/>
        <v>32</v>
      </c>
      <c r="BO91" s="72"/>
    </row>
    <row r="92" spans="1:67" ht="12" hidden="1" customHeight="1" x14ac:dyDescent="0.3">
      <c r="A92" s="103">
        <v>117</v>
      </c>
      <c r="B92" s="2" t="s">
        <v>182</v>
      </c>
      <c r="C92" s="2"/>
      <c r="D92" s="2"/>
      <c r="E92" s="2"/>
      <c r="F92" s="186"/>
      <c r="G92" s="186"/>
      <c r="H92" s="55"/>
      <c r="I92" s="55">
        <v>0</v>
      </c>
      <c r="J92" s="2"/>
      <c r="K92" s="140">
        <f t="shared" si="48"/>
        <v>0</v>
      </c>
      <c r="L92" s="141"/>
      <c r="M92" s="115"/>
      <c r="N92" s="115">
        <v>0</v>
      </c>
      <c r="O92" s="115"/>
      <c r="P92" s="142">
        <f t="shared" si="49"/>
        <v>0</v>
      </c>
      <c r="Q92" s="72"/>
      <c r="R92" s="55"/>
      <c r="S92" s="55">
        <v>0</v>
      </c>
      <c r="T92" s="2"/>
      <c r="U92" s="140">
        <f t="shared" si="50"/>
        <v>0</v>
      </c>
      <c r="V92" s="141"/>
      <c r="W92" s="115"/>
      <c r="X92" s="115">
        <v>0</v>
      </c>
      <c r="Y92" s="115"/>
      <c r="Z92" s="142">
        <f t="shared" si="51"/>
        <v>0</v>
      </c>
      <c r="AA92" s="72"/>
      <c r="AB92" s="55"/>
      <c r="AC92" s="55">
        <v>0</v>
      </c>
      <c r="AD92" s="2"/>
      <c r="AE92" s="140">
        <f t="shared" si="52"/>
        <v>0</v>
      </c>
      <c r="AF92" s="141"/>
      <c r="AG92" s="115"/>
      <c r="AH92" s="115">
        <v>0</v>
      </c>
      <c r="AI92" s="115"/>
      <c r="AJ92" s="142">
        <f t="shared" si="53"/>
        <v>0</v>
      </c>
      <c r="AK92" s="72"/>
      <c r="AL92" s="55"/>
      <c r="AM92" s="55">
        <v>0</v>
      </c>
      <c r="AN92" s="2"/>
      <c r="AO92" s="140">
        <f t="shared" si="54"/>
        <v>0</v>
      </c>
      <c r="AP92" s="141"/>
      <c r="AQ92" s="115"/>
      <c r="AR92" s="115">
        <v>0</v>
      </c>
      <c r="AS92" s="115"/>
      <c r="AT92" s="142">
        <f t="shared" si="55"/>
        <v>0</v>
      </c>
      <c r="AU92" s="72"/>
      <c r="AV92" s="55"/>
      <c r="AW92" s="55">
        <v>0</v>
      </c>
      <c r="AX92" s="2"/>
      <c r="AY92" s="140">
        <f t="shared" si="56"/>
        <v>0</v>
      </c>
      <c r="AZ92" s="141"/>
      <c r="BA92" s="115"/>
      <c r="BB92" s="115">
        <v>0</v>
      </c>
      <c r="BC92" s="115"/>
      <c r="BD92" s="142">
        <f t="shared" si="57"/>
        <v>0</v>
      </c>
      <c r="BE92" s="72"/>
      <c r="BF92" s="55"/>
      <c r="BG92" s="55">
        <v>0</v>
      </c>
      <c r="BH92" s="2"/>
      <c r="BI92" s="140">
        <f t="shared" si="58"/>
        <v>0</v>
      </c>
      <c r="BJ92" s="141"/>
      <c r="BK92" s="115"/>
      <c r="BL92" s="115">
        <v>0</v>
      </c>
      <c r="BM92" s="115"/>
      <c r="BN92" s="142">
        <f t="shared" si="59"/>
        <v>0</v>
      </c>
      <c r="BO92" s="72"/>
    </row>
    <row r="93" spans="1:67" ht="12" hidden="1" customHeight="1" x14ac:dyDescent="0.3">
      <c r="A93" s="103">
        <v>118</v>
      </c>
      <c r="B93" s="2" t="s">
        <v>254</v>
      </c>
      <c r="C93" s="2"/>
      <c r="D93" s="2"/>
      <c r="E93" s="2"/>
      <c r="F93" s="186"/>
      <c r="G93" s="186"/>
      <c r="H93" s="55"/>
      <c r="I93" s="55">
        <v>0</v>
      </c>
      <c r="J93" s="2"/>
      <c r="K93" s="140">
        <f t="shared" si="48"/>
        <v>0</v>
      </c>
      <c r="L93" s="141"/>
      <c r="M93" s="115"/>
      <c r="N93" s="115">
        <v>0</v>
      </c>
      <c r="O93" s="115"/>
      <c r="P93" s="142">
        <f t="shared" si="49"/>
        <v>0</v>
      </c>
      <c r="Q93" s="72"/>
      <c r="R93" s="55"/>
      <c r="S93" s="55">
        <v>0</v>
      </c>
      <c r="T93" s="2"/>
      <c r="U93" s="140">
        <f t="shared" si="50"/>
        <v>0</v>
      </c>
      <c r="V93" s="141"/>
      <c r="W93" s="115"/>
      <c r="X93" s="115">
        <v>0</v>
      </c>
      <c r="Y93" s="115"/>
      <c r="Z93" s="142">
        <f t="shared" si="51"/>
        <v>0</v>
      </c>
      <c r="AA93" s="72"/>
      <c r="AB93" s="55"/>
      <c r="AC93" s="55">
        <v>0</v>
      </c>
      <c r="AD93" s="2"/>
      <c r="AE93" s="140">
        <f t="shared" si="52"/>
        <v>0</v>
      </c>
      <c r="AF93" s="141"/>
      <c r="AG93" s="115"/>
      <c r="AH93" s="115">
        <v>0</v>
      </c>
      <c r="AI93" s="115"/>
      <c r="AJ93" s="142">
        <f t="shared" si="53"/>
        <v>0</v>
      </c>
      <c r="AK93" s="72"/>
      <c r="AL93" s="55"/>
      <c r="AM93" s="55">
        <v>0</v>
      </c>
      <c r="AN93" s="2"/>
      <c r="AO93" s="140">
        <f t="shared" si="54"/>
        <v>0</v>
      </c>
      <c r="AP93" s="141"/>
      <c r="AQ93" s="115"/>
      <c r="AR93" s="115">
        <v>0</v>
      </c>
      <c r="AS93" s="115"/>
      <c r="AT93" s="142">
        <f t="shared" si="55"/>
        <v>0</v>
      </c>
      <c r="AU93" s="72"/>
      <c r="AV93" s="55"/>
      <c r="AW93" s="55">
        <v>0</v>
      </c>
      <c r="AX93" s="2"/>
      <c r="AY93" s="140">
        <f t="shared" si="56"/>
        <v>0</v>
      </c>
      <c r="AZ93" s="141"/>
      <c r="BA93" s="115"/>
      <c r="BB93" s="115">
        <v>0</v>
      </c>
      <c r="BC93" s="115"/>
      <c r="BD93" s="142">
        <f t="shared" si="57"/>
        <v>0</v>
      </c>
      <c r="BE93" s="72"/>
      <c r="BF93" s="55"/>
      <c r="BG93" s="55">
        <v>0</v>
      </c>
      <c r="BH93" s="2"/>
      <c r="BI93" s="140">
        <f t="shared" si="58"/>
        <v>0</v>
      </c>
      <c r="BJ93" s="141"/>
      <c r="BK93" s="115"/>
      <c r="BL93" s="115">
        <v>0</v>
      </c>
      <c r="BM93" s="115"/>
      <c r="BN93" s="142">
        <f t="shared" si="59"/>
        <v>0</v>
      </c>
      <c r="BO93" s="72"/>
    </row>
    <row r="94" spans="1:67" ht="12" hidden="1" customHeight="1" x14ac:dyDescent="0.3">
      <c r="A94" s="103">
        <v>119</v>
      </c>
      <c r="B94" s="2" t="s">
        <v>255</v>
      </c>
      <c r="C94" s="2"/>
      <c r="D94" s="2"/>
      <c r="E94" s="2"/>
      <c r="F94" s="186"/>
      <c r="G94" s="186"/>
      <c r="H94" s="55"/>
      <c r="I94" s="55">
        <v>0</v>
      </c>
      <c r="J94" s="2"/>
      <c r="K94" s="140">
        <f t="shared" si="48"/>
        <v>0</v>
      </c>
      <c r="L94" s="141"/>
      <c r="M94" s="115"/>
      <c r="N94" s="115">
        <v>0</v>
      </c>
      <c r="O94" s="115"/>
      <c r="P94" s="142">
        <f t="shared" si="49"/>
        <v>0</v>
      </c>
      <c r="Q94" s="72"/>
      <c r="R94" s="55"/>
      <c r="S94" s="55">
        <v>0</v>
      </c>
      <c r="T94" s="2"/>
      <c r="U94" s="140">
        <f t="shared" si="50"/>
        <v>0</v>
      </c>
      <c r="V94" s="141"/>
      <c r="W94" s="115"/>
      <c r="X94" s="115">
        <v>0</v>
      </c>
      <c r="Y94" s="115"/>
      <c r="Z94" s="142">
        <f t="shared" si="51"/>
        <v>0</v>
      </c>
      <c r="AA94" s="72"/>
      <c r="AB94" s="55"/>
      <c r="AC94" s="55">
        <v>0</v>
      </c>
      <c r="AD94" s="2"/>
      <c r="AE94" s="140">
        <f t="shared" si="52"/>
        <v>0</v>
      </c>
      <c r="AF94" s="141"/>
      <c r="AG94" s="115"/>
      <c r="AH94" s="115">
        <v>0</v>
      </c>
      <c r="AI94" s="115"/>
      <c r="AJ94" s="142">
        <f t="shared" si="53"/>
        <v>0</v>
      </c>
      <c r="AK94" s="72"/>
      <c r="AL94" s="55"/>
      <c r="AM94" s="55">
        <v>0</v>
      </c>
      <c r="AN94" s="2"/>
      <c r="AO94" s="140">
        <f t="shared" si="54"/>
        <v>0</v>
      </c>
      <c r="AP94" s="141"/>
      <c r="AQ94" s="115"/>
      <c r="AR94" s="115">
        <v>0</v>
      </c>
      <c r="AS94" s="115"/>
      <c r="AT94" s="142">
        <f t="shared" si="55"/>
        <v>0</v>
      </c>
      <c r="AU94" s="72"/>
      <c r="AV94" s="55"/>
      <c r="AW94" s="55">
        <v>0</v>
      </c>
      <c r="AX94" s="2"/>
      <c r="AY94" s="140">
        <f t="shared" si="56"/>
        <v>0</v>
      </c>
      <c r="AZ94" s="141"/>
      <c r="BA94" s="115"/>
      <c r="BB94" s="115">
        <v>0</v>
      </c>
      <c r="BC94" s="115"/>
      <c r="BD94" s="142">
        <f t="shared" si="57"/>
        <v>0</v>
      </c>
      <c r="BE94" s="72"/>
      <c r="BF94" s="55"/>
      <c r="BG94" s="55">
        <v>0</v>
      </c>
      <c r="BH94" s="2"/>
      <c r="BI94" s="140">
        <f t="shared" si="58"/>
        <v>0</v>
      </c>
      <c r="BJ94" s="141"/>
      <c r="BK94" s="115"/>
      <c r="BL94" s="115">
        <v>0</v>
      </c>
      <c r="BM94" s="115"/>
      <c r="BN94" s="142">
        <f t="shared" si="59"/>
        <v>0</v>
      </c>
      <c r="BO94" s="72"/>
    </row>
    <row r="95" spans="1:67" ht="12" hidden="1" customHeight="1" x14ac:dyDescent="0.3">
      <c r="A95" s="103">
        <v>120</v>
      </c>
      <c r="B95" s="2" t="s">
        <v>256</v>
      </c>
      <c r="C95" s="2"/>
      <c r="D95" s="2"/>
      <c r="E95" s="2"/>
      <c r="F95" s="186"/>
      <c r="G95" s="186"/>
      <c r="H95" s="55"/>
      <c r="I95" s="55">
        <v>0</v>
      </c>
      <c r="J95" s="2"/>
      <c r="K95" s="140">
        <f t="shared" si="48"/>
        <v>0</v>
      </c>
      <c r="L95" s="141"/>
      <c r="M95" s="115"/>
      <c r="N95" s="115">
        <v>0</v>
      </c>
      <c r="O95" s="115"/>
      <c r="P95" s="142">
        <f t="shared" si="49"/>
        <v>0</v>
      </c>
      <c r="Q95" s="72"/>
      <c r="R95" s="55"/>
      <c r="S95" s="55">
        <v>0</v>
      </c>
      <c r="T95" s="2"/>
      <c r="U95" s="140">
        <f t="shared" si="50"/>
        <v>0</v>
      </c>
      <c r="V95" s="141"/>
      <c r="W95" s="115"/>
      <c r="X95" s="115">
        <v>0</v>
      </c>
      <c r="Y95" s="115"/>
      <c r="Z95" s="142">
        <f t="shared" si="51"/>
        <v>0</v>
      </c>
      <c r="AA95" s="72"/>
      <c r="AB95" s="55"/>
      <c r="AC95" s="55">
        <v>0</v>
      </c>
      <c r="AD95" s="2"/>
      <c r="AE95" s="140">
        <f t="shared" si="52"/>
        <v>0</v>
      </c>
      <c r="AF95" s="141"/>
      <c r="AG95" s="115"/>
      <c r="AH95" s="115">
        <v>0</v>
      </c>
      <c r="AI95" s="115"/>
      <c r="AJ95" s="142">
        <f t="shared" si="53"/>
        <v>0</v>
      </c>
      <c r="AK95" s="72"/>
      <c r="AL95" s="55"/>
      <c r="AM95" s="55">
        <v>0</v>
      </c>
      <c r="AN95" s="2"/>
      <c r="AO95" s="140">
        <f t="shared" si="54"/>
        <v>0</v>
      </c>
      <c r="AP95" s="141"/>
      <c r="AQ95" s="115"/>
      <c r="AR95" s="115">
        <v>0</v>
      </c>
      <c r="AS95" s="115"/>
      <c r="AT95" s="142">
        <f t="shared" si="55"/>
        <v>0</v>
      </c>
      <c r="AU95" s="72"/>
      <c r="AV95" s="55"/>
      <c r="AW95" s="55">
        <v>0</v>
      </c>
      <c r="AX95" s="2"/>
      <c r="AY95" s="140">
        <f t="shared" si="56"/>
        <v>0</v>
      </c>
      <c r="AZ95" s="141"/>
      <c r="BA95" s="115"/>
      <c r="BB95" s="115">
        <v>0</v>
      </c>
      <c r="BC95" s="115"/>
      <c r="BD95" s="142">
        <f t="shared" si="57"/>
        <v>0</v>
      </c>
      <c r="BE95" s="72"/>
      <c r="BF95" s="55"/>
      <c r="BG95" s="55">
        <v>0</v>
      </c>
      <c r="BH95" s="2"/>
      <c r="BI95" s="140">
        <f t="shared" si="58"/>
        <v>0</v>
      </c>
      <c r="BJ95" s="141"/>
      <c r="BK95" s="115"/>
      <c r="BL95" s="115">
        <v>0</v>
      </c>
      <c r="BM95" s="115"/>
      <c r="BN95" s="142">
        <f t="shared" si="59"/>
        <v>0</v>
      </c>
      <c r="BO95" s="72"/>
    </row>
    <row r="96" spans="1:67" ht="12" hidden="1" customHeight="1" x14ac:dyDescent="0.3">
      <c r="A96" s="103">
        <v>121</v>
      </c>
      <c r="B96" s="2" t="s">
        <v>257</v>
      </c>
      <c r="C96" s="2"/>
      <c r="D96" s="2"/>
      <c r="E96" s="2"/>
      <c r="F96" s="186"/>
      <c r="G96" s="186"/>
      <c r="H96" s="55"/>
      <c r="I96" s="55">
        <v>0</v>
      </c>
      <c r="J96" s="2"/>
      <c r="K96" s="140">
        <f t="shared" si="48"/>
        <v>0</v>
      </c>
      <c r="L96" s="141"/>
      <c r="M96" s="115"/>
      <c r="N96" s="115">
        <v>0</v>
      </c>
      <c r="O96" s="115"/>
      <c r="P96" s="142">
        <f t="shared" si="49"/>
        <v>0</v>
      </c>
      <c r="Q96" s="72"/>
      <c r="R96" s="55"/>
      <c r="S96" s="55">
        <v>0</v>
      </c>
      <c r="T96" s="2"/>
      <c r="U96" s="140">
        <f t="shared" si="50"/>
        <v>0</v>
      </c>
      <c r="V96" s="141"/>
      <c r="W96" s="115"/>
      <c r="X96" s="115">
        <v>0</v>
      </c>
      <c r="Y96" s="115"/>
      <c r="Z96" s="142">
        <f t="shared" si="51"/>
        <v>0</v>
      </c>
      <c r="AA96" s="72"/>
      <c r="AB96" s="55"/>
      <c r="AC96" s="55">
        <v>0</v>
      </c>
      <c r="AD96" s="2"/>
      <c r="AE96" s="140">
        <f t="shared" si="52"/>
        <v>0</v>
      </c>
      <c r="AF96" s="141"/>
      <c r="AG96" s="115"/>
      <c r="AH96" s="115">
        <v>0</v>
      </c>
      <c r="AI96" s="115"/>
      <c r="AJ96" s="142">
        <f t="shared" si="53"/>
        <v>0</v>
      </c>
      <c r="AK96" s="72"/>
      <c r="AL96" s="55"/>
      <c r="AM96" s="55">
        <v>0</v>
      </c>
      <c r="AN96" s="2"/>
      <c r="AO96" s="140">
        <f t="shared" si="54"/>
        <v>0</v>
      </c>
      <c r="AP96" s="141"/>
      <c r="AQ96" s="115"/>
      <c r="AR96" s="115">
        <v>0</v>
      </c>
      <c r="AS96" s="115"/>
      <c r="AT96" s="142">
        <f t="shared" si="55"/>
        <v>0</v>
      </c>
      <c r="AU96" s="72"/>
      <c r="AV96" s="55"/>
      <c r="AW96" s="55">
        <v>0</v>
      </c>
      <c r="AX96" s="2"/>
      <c r="AY96" s="140">
        <f t="shared" si="56"/>
        <v>0</v>
      </c>
      <c r="AZ96" s="141"/>
      <c r="BA96" s="115"/>
      <c r="BB96" s="115">
        <v>0</v>
      </c>
      <c r="BC96" s="115"/>
      <c r="BD96" s="142">
        <f t="shared" si="57"/>
        <v>0</v>
      </c>
      <c r="BE96" s="72"/>
      <c r="BF96" s="55"/>
      <c r="BG96" s="55">
        <v>0</v>
      </c>
      <c r="BH96" s="2"/>
      <c r="BI96" s="140">
        <f t="shared" si="58"/>
        <v>0</v>
      </c>
      <c r="BJ96" s="141"/>
      <c r="BK96" s="115"/>
      <c r="BL96" s="115">
        <v>0</v>
      </c>
      <c r="BM96" s="115"/>
      <c r="BN96" s="142">
        <f t="shared" si="59"/>
        <v>0</v>
      </c>
      <c r="BO96" s="72"/>
    </row>
    <row r="97" spans="1:67" ht="12" hidden="1" customHeight="1" x14ac:dyDescent="0.3">
      <c r="A97" s="103">
        <v>122</v>
      </c>
      <c r="B97" s="2" t="s">
        <v>258</v>
      </c>
      <c r="C97" s="2"/>
      <c r="D97" s="2"/>
      <c r="E97" s="2"/>
      <c r="F97" s="186"/>
      <c r="G97" s="186"/>
      <c r="H97" s="55"/>
      <c r="I97" s="55">
        <v>0</v>
      </c>
      <c r="J97" s="2"/>
      <c r="K97" s="140">
        <f t="shared" si="48"/>
        <v>0</v>
      </c>
      <c r="L97" s="141"/>
      <c r="M97" s="115"/>
      <c r="N97" s="115">
        <v>0</v>
      </c>
      <c r="O97" s="115"/>
      <c r="P97" s="142">
        <f t="shared" si="49"/>
        <v>0</v>
      </c>
      <c r="Q97" s="72"/>
      <c r="R97" s="55"/>
      <c r="S97" s="55">
        <v>0</v>
      </c>
      <c r="T97" s="2"/>
      <c r="U97" s="140">
        <f t="shared" si="50"/>
        <v>0</v>
      </c>
      <c r="V97" s="141"/>
      <c r="W97" s="115"/>
      <c r="X97" s="115">
        <v>0</v>
      </c>
      <c r="Y97" s="115"/>
      <c r="Z97" s="142">
        <f t="shared" si="51"/>
        <v>0</v>
      </c>
      <c r="AA97" s="72"/>
      <c r="AB97" s="55"/>
      <c r="AC97" s="55">
        <v>0</v>
      </c>
      <c r="AD97" s="2"/>
      <c r="AE97" s="140">
        <f t="shared" si="52"/>
        <v>0</v>
      </c>
      <c r="AF97" s="141"/>
      <c r="AG97" s="115"/>
      <c r="AH97" s="115">
        <v>0</v>
      </c>
      <c r="AI97" s="115"/>
      <c r="AJ97" s="142">
        <f t="shared" si="53"/>
        <v>0</v>
      </c>
      <c r="AK97" s="72"/>
      <c r="AL97" s="55"/>
      <c r="AM97" s="55">
        <v>0</v>
      </c>
      <c r="AN97" s="2"/>
      <c r="AO97" s="140">
        <f t="shared" si="54"/>
        <v>0</v>
      </c>
      <c r="AP97" s="141"/>
      <c r="AQ97" s="115"/>
      <c r="AR97" s="115">
        <v>0</v>
      </c>
      <c r="AS97" s="115"/>
      <c r="AT97" s="142">
        <f t="shared" si="55"/>
        <v>0</v>
      </c>
      <c r="AU97" s="72"/>
      <c r="AV97" s="55"/>
      <c r="AW97" s="55">
        <v>0</v>
      </c>
      <c r="AX97" s="2"/>
      <c r="AY97" s="140">
        <f t="shared" si="56"/>
        <v>0</v>
      </c>
      <c r="AZ97" s="141"/>
      <c r="BA97" s="115"/>
      <c r="BB97" s="115">
        <v>0</v>
      </c>
      <c r="BC97" s="115"/>
      <c r="BD97" s="142">
        <f t="shared" si="57"/>
        <v>0</v>
      </c>
      <c r="BE97" s="72"/>
      <c r="BF97" s="55"/>
      <c r="BG97" s="55">
        <v>0</v>
      </c>
      <c r="BH97" s="2"/>
      <c r="BI97" s="140">
        <f t="shared" si="58"/>
        <v>0</v>
      </c>
      <c r="BJ97" s="141"/>
      <c r="BK97" s="115"/>
      <c r="BL97" s="115">
        <v>0</v>
      </c>
      <c r="BM97" s="115"/>
      <c r="BN97" s="142">
        <f t="shared" si="59"/>
        <v>0</v>
      </c>
      <c r="BO97" s="72"/>
    </row>
    <row r="98" spans="1:67" ht="12" hidden="1" customHeight="1" x14ac:dyDescent="0.3">
      <c r="A98" s="103">
        <v>123</v>
      </c>
      <c r="B98" s="2" t="s">
        <v>259</v>
      </c>
      <c r="C98" s="2"/>
      <c r="D98" s="2"/>
      <c r="E98" s="2"/>
      <c r="F98" s="186"/>
      <c r="G98" s="186"/>
      <c r="H98" s="55"/>
      <c r="I98" s="55">
        <v>0</v>
      </c>
      <c r="J98" s="2"/>
      <c r="K98" s="140">
        <f t="shared" si="48"/>
        <v>0</v>
      </c>
      <c r="L98" s="141"/>
      <c r="M98" s="115"/>
      <c r="N98" s="115">
        <v>0</v>
      </c>
      <c r="O98" s="115"/>
      <c r="P98" s="142">
        <f t="shared" si="49"/>
        <v>0</v>
      </c>
      <c r="Q98" s="72"/>
      <c r="R98" s="55"/>
      <c r="S98" s="55">
        <v>0</v>
      </c>
      <c r="T98" s="2"/>
      <c r="U98" s="140">
        <f t="shared" si="50"/>
        <v>0</v>
      </c>
      <c r="V98" s="141"/>
      <c r="W98" s="115"/>
      <c r="X98" s="115">
        <v>0</v>
      </c>
      <c r="Y98" s="115"/>
      <c r="Z98" s="142">
        <f t="shared" si="51"/>
        <v>0</v>
      </c>
      <c r="AA98" s="72"/>
      <c r="AB98" s="55"/>
      <c r="AC98" s="55">
        <v>0</v>
      </c>
      <c r="AD98" s="2"/>
      <c r="AE98" s="140">
        <f t="shared" si="52"/>
        <v>0</v>
      </c>
      <c r="AF98" s="141"/>
      <c r="AG98" s="115"/>
      <c r="AH98" s="115">
        <v>0</v>
      </c>
      <c r="AI98" s="115"/>
      <c r="AJ98" s="142">
        <f t="shared" si="53"/>
        <v>0</v>
      </c>
      <c r="AK98" s="72"/>
      <c r="AL98" s="55"/>
      <c r="AM98" s="55">
        <v>0</v>
      </c>
      <c r="AN98" s="2"/>
      <c r="AO98" s="140">
        <f t="shared" si="54"/>
        <v>0</v>
      </c>
      <c r="AP98" s="141"/>
      <c r="AQ98" s="115"/>
      <c r="AR98" s="115">
        <v>0</v>
      </c>
      <c r="AS98" s="115"/>
      <c r="AT98" s="142">
        <f t="shared" si="55"/>
        <v>0</v>
      </c>
      <c r="AU98" s="72"/>
      <c r="AV98" s="55"/>
      <c r="AW98" s="55">
        <v>0</v>
      </c>
      <c r="AX98" s="2"/>
      <c r="AY98" s="140">
        <f t="shared" si="56"/>
        <v>0</v>
      </c>
      <c r="AZ98" s="141"/>
      <c r="BA98" s="115"/>
      <c r="BB98" s="115">
        <v>0</v>
      </c>
      <c r="BC98" s="115"/>
      <c r="BD98" s="142">
        <f t="shared" si="57"/>
        <v>0</v>
      </c>
      <c r="BE98" s="72"/>
      <c r="BF98" s="55"/>
      <c r="BG98" s="55">
        <v>0</v>
      </c>
      <c r="BH98" s="2"/>
      <c r="BI98" s="140">
        <f t="shared" si="58"/>
        <v>0</v>
      </c>
      <c r="BJ98" s="141"/>
      <c r="BK98" s="115"/>
      <c r="BL98" s="115">
        <v>0</v>
      </c>
      <c r="BM98" s="115"/>
      <c r="BN98" s="142">
        <f t="shared" si="59"/>
        <v>0</v>
      </c>
      <c r="BO98" s="72"/>
    </row>
    <row r="99" spans="1:67" ht="12" hidden="1" customHeight="1" x14ac:dyDescent="0.3">
      <c r="A99" s="103">
        <v>124</v>
      </c>
      <c r="B99" s="2" t="s">
        <v>260</v>
      </c>
      <c r="C99" s="2"/>
      <c r="D99" s="2"/>
      <c r="E99" s="2"/>
      <c r="F99" s="186"/>
      <c r="G99" s="186"/>
      <c r="H99" s="55"/>
      <c r="I99" s="55">
        <v>0</v>
      </c>
      <c r="J99" s="2"/>
      <c r="K99" s="140">
        <f t="shared" si="48"/>
        <v>0</v>
      </c>
      <c r="L99" s="141"/>
      <c r="M99" s="115"/>
      <c r="N99" s="115">
        <v>0</v>
      </c>
      <c r="O99" s="115"/>
      <c r="P99" s="142">
        <f t="shared" si="49"/>
        <v>0</v>
      </c>
      <c r="Q99" s="72"/>
      <c r="R99" s="55"/>
      <c r="S99" s="55">
        <v>0</v>
      </c>
      <c r="T99" s="2"/>
      <c r="U99" s="140">
        <f t="shared" si="50"/>
        <v>0</v>
      </c>
      <c r="V99" s="141"/>
      <c r="W99" s="115"/>
      <c r="X99" s="115">
        <v>0</v>
      </c>
      <c r="Y99" s="115"/>
      <c r="Z99" s="142">
        <f t="shared" si="51"/>
        <v>0</v>
      </c>
      <c r="AA99" s="72"/>
      <c r="AB99" s="55"/>
      <c r="AC99" s="55">
        <v>0</v>
      </c>
      <c r="AD99" s="2"/>
      <c r="AE99" s="140">
        <f t="shared" si="52"/>
        <v>0</v>
      </c>
      <c r="AF99" s="141"/>
      <c r="AG99" s="115"/>
      <c r="AH99" s="115">
        <v>0</v>
      </c>
      <c r="AI99" s="115"/>
      <c r="AJ99" s="142">
        <f t="shared" si="53"/>
        <v>0</v>
      </c>
      <c r="AK99" s="72"/>
      <c r="AL99" s="55"/>
      <c r="AM99" s="55">
        <v>0</v>
      </c>
      <c r="AN99" s="2"/>
      <c r="AO99" s="140">
        <f t="shared" si="54"/>
        <v>0</v>
      </c>
      <c r="AP99" s="141"/>
      <c r="AQ99" s="115"/>
      <c r="AR99" s="115">
        <v>0</v>
      </c>
      <c r="AS99" s="115"/>
      <c r="AT99" s="142">
        <f t="shared" si="55"/>
        <v>0</v>
      </c>
      <c r="AU99" s="72"/>
      <c r="AV99" s="55"/>
      <c r="AW99" s="55">
        <v>0</v>
      </c>
      <c r="AX99" s="2"/>
      <c r="AY99" s="140">
        <f t="shared" si="56"/>
        <v>0</v>
      </c>
      <c r="AZ99" s="141"/>
      <c r="BA99" s="115"/>
      <c r="BB99" s="115">
        <v>0</v>
      </c>
      <c r="BC99" s="115"/>
      <c r="BD99" s="142">
        <f t="shared" si="57"/>
        <v>0</v>
      </c>
      <c r="BE99" s="72"/>
      <c r="BF99" s="55"/>
      <c r="BG99" s="55">
        <v>0</v>
      </c>
      <c r="BH99" s="2"/>
      <c r="BI99" s="140">
        <f t="shared" si="58"/>
        <v>0</v>
      </c>
      <c r="BJ99" s="141"/>
      <c r="BK99" s="115"/>
      <c r="BL99" s="115">
        <v>0</v>
      </c>
      <c r="BM99" s="115"/>
      <c r="BN99" s="142">
        <f t="shared" si="59"/>
        <v>0</v>
      </c>
      <c r="BO99" s="72"/>
    </row>
    <row r="100" spans="1:67" ht="12" hidden="1" customHeight="1" x14ac:dyDescent="0.3">
      <c r="A100" s="103">
        <v>126</v>
      </c>
      <c r="B100" s="2" t="s">
        <v>261</v>
      </c>
      <c r="C100" s="2"/>
      <c r="D100" s="2"/>
      <c r="E100" s="2"/>
      <c r="F100" s="186"/>
      <c r="G100" s="186"/>
      <c r="H100" s="55"/>
      <c r="I100" s="55">
        <v>0</v>
      </c>
      <c r="J100" s="2"/>
      <c r="K100" s="140">
        <f t="shared" si="48"/>
        <v>0</v>
      </c>
      <c r="L100" s="141"/>
      <c r="M100" s="115"/>
      <c r="N100" s="115">
        <v>0</v>
      </c>
      <c r="O100" s="115"/>
      <c r="P100" s="142">
        <f t="shared" si="49"/>
        <v>0</v>
      </c>
      <c r="Q100" s="72"/>
      <c r="R100" s="55"/>
      <c r="S100" s="55">
        <v>0</v>
      </c>
      <c r="T100" s="2"/>
      <c r="U100" s="140">
        <f t="shared" si="50"/>
        <v>0</v>
      </c>
      <c r="V100" s="141"/>
      <c r="W100" s="115"/>
      <c r="X100" s="115">
        <v>0</v>
      </c>
      <c r="Y100" s="115"/>
      <c r="Z100" s="142">
        <f t="shared" si="51"/>
        <v>0</v>
      </c>
      <c r="AA100" s="72"/>
      <c r="AB100" s="55"/>
      <c r="AC100" s="55">
        <v>0</v>
      </c>
      <c r="AD100" s="2"/>
      <c r="AE100" s="140">
        <f t="shared" si="52"/>
        <v>0</v>
      </c>
      <c r="AF100" s="141"/>
      <c r="AG100" s="115"/>
      <c r="AH100" s="115">
        <v>0</v>
      </c>
      <c r="AI100" s="115"/>
      <c r="AJ100" s="142">
        <f t="shared" si="53"/>
        <v>0</v>
      </c>
      <c r="AK100" s="72"/>
      <c r="AL100" s="55"/>
      <c r="AM100" s="55">
        <v>0</v>
      </c>
      <c r="AN100" s="2"/>
      <c r="AO100" s="140">
        <f t="shared" si="54"/>
        <v>0</v>
      </c>
      <c r="AP100" s="141"/>
      <c r="AQ100" s="115"/>
      <c r="AR100" s="115">
        <v>0</v>
      </c>
      <c r="AS100" s="115"/>
      <c r="AT100" s="142">
        <f t="shared" si="55"/>
        <v>0</v>
      </c>
      <c r="AU100" s="72"/>
      <c r="AV100" s="55"/>
      <c r="AW100" s="55">
        <v>0</v>
      </c>
      <c r="AX100" s="2"/>
      <c r="AY100" s="140">
        <f t="shared" si="56"/>
        <v>0</v>
      </c>
      <c r="AZ100" s="141"/>
      <c r="BA100" s="115"/>
      <c r="BB100" s="115">
        <v>0</v>
      </c>
      <c r="BC100" s="115"/>
      <c r="BD100" s="142">
        <f t="shared" si="57"/>
        <v>0</v>
      </c>
      <c r="BE100" s="72"/>
      <c r="BF100" s="55"/>
      <c r="BG100" s="55">
        <v>0</v>
      </c>
      <c r="BH100" s="2"/>
      <c r="BI100" s="140">
        <f t="shared" si="58"/>
        <v>0</v>
      </c>
      <c r="BJ100" s="141"/>
      <c r="BK100" s="115"/>
      <c r="BL100" s="115">
        <v>0</v>
      </c>
      <c r="BM100" s="115"/>
      <c r="BN100" s="142">
        <f t="shared" si="59"/>
        <v>0</v>
      </c>
      <c r="BO100" s="72"/>
    </row>
    <row r="101" spans="1:67" ht="12" hidden="1" customHeight="1" x14ac:dyDescent="0.3">
      <c r="A101" s="103">
        <v>127</v>
      </c>
      <c r="B101" s="2" t="s">
        <v>262</v>
      </c>
      <c r="C101" s="2"/>
      <c r="D101" s="2"/>
      <c r="E101" s="2"/>
      <c r="F101" s="186"/>
      <c r="G101" s="186"/>
      <c r="H101" s="55"/>
      <c r="I101" s="55">
        <v>0</v>
      </c>
      <c r="J101" s="2"/>
      <c r="K101" s="140">
        <f t="shared" si="48"/>
        <v>0</v>
      </c>
      <c r="L101" s="141"/>
      <c r="M101" s="115"/>
      <c r="N101" s="115">
        <v>0</v>
      </c>
      <c r="O101" s="115"/>
      <c r="P101" s="142">
        <f t="shared" si="49"/>
        <v>0</v>
      </c>
      <c r="Q101" s="72"/>
      <c r="R101" s="55"/>
      <c r="S101" s="55">
        <v>0</v>
      </c>
      <c r="T101" s="2"/>
      <c r="U101" s="140">
        <f t="shared" si="50"/>
        <v>0</v>
      </c>
      <c r="V101" s="141"/>
      <c r="W101" s="115"/>
      <c r="X101" s="115">
        <v>0</v>
      </c>
      <c r="Y101" s="115"/>
      <c r="Z101" s="142">
        <f t="shared" si="51"/>
        <v>0</v>
      </c>
      <c r="AA101" s="72"/>
      <c r="AB101" s="55"/>
      <c r="AC101" s="55">
        <v>0</v>
      </c>
      <c r="AD101" s="2"/>
      <c r="AE101" s="140">
        <f t="shared" si="52"/>
        <v>0</v>
      </c>
      <c r="AF101" s="141"/>
      <c r="AG101" s="115"/>
      <c r="AH101" s="115">
        <v>0</v>
      </c>
      <c r="AI101" s="115"/>
      <c r="AJ101" s="142">
        <f t="shared" si="53"/>
        <v>0</v>
      </c>
      <c r="AK101" s="72"/>
      <c r="AL101" s="55"/>
      <c r="AM101" s="55">
        <v>0</v>
      </c>
      <c r="AN101" s="2"/>
      <c r="AO101" s="140">
        <f t="shared" si="54"/>
        <v>0</v>
      </c>
      <c r="AP101" s="141"/>
      <c r="AQ101" s="115"/>
      <c r="AR101" s="115">
        <v>0</v>
      </c>
      <c r="AS101" s="115"/>
      <c r="AT101" s="142">
        <f t="shared" si="55"/>
        <v>0</v>
      </c>
      <c r="AU101" s="72"/>
      <c r="AV101" s="55"/>
      <c r="AW101" s="55">
        <v>0</v>
      </c>
      <c r="AX101" s="2"/>
      <c r="AY101" s="140">
        <f t="shared" si="56"/>
        <v>0</v>
      </c>
      <c r="AZ101" s="141"/>
      <c r="BA101" s="115"/>
      <c r="BB101" s="115">
        <v>0</v>
      </c>
      <c r="BC101" s="115"/>
      <c r="BD101" s="142">
        <f t="shared" si="57"/>
        <v>0</v>
      </c>
      <c r="BE101" s="72"/>
      <c r="BF101" s="55"/>
      <c r="BG101" s="55">
        <v>0</v>
      </c>
      <c r="BH101" s="2"/>
      <c r="BI101" s="140">
        <f t="shared" si="58"/>
        <v>0</v>
      </c>
      <c r="BJ101" s="141"/>
      <c r="BK101" s="115"/>
      <c r="BL101" s="115">
        <v>0</v>
      </c>
      <c r="BM101" s="115"/>
      <c r="BN101" s="142">
        <f t="shared" si="59"/>
        <v>0</v>
      </c>
      <c r="BO101" s="72"/>
    </row>
    <row r="102" spans="1:67" ht="12" hidden="1" customHeight="1" x14ac:dyDescent="0.3">
      <c r="A102" s="103">
        <v>128</v>
      </c>
      <c r="B102" s="2" t="s">
        <v>263</v>
      </c>
      <c r="C102" s="2"/>
      <c r="D102" s="2"/>
      <c r="E102" s="2"/>
      <c r="F102" s="186"/>
      <c r="G102" s="186"/>
      <c r="H102" s="55"/>
      <c r="I102" s="55">
        <v>0</v>
      </c>
      <c r="J102" s="2"/>
      <c r="K102" s="140">
        <f t="shared" si="48"/>
        <v>0</v>
      </c>
      <c r="L102" s="141"/>
      <c r="M102" s="115"/>
      <c r="N102" s="115">
        <v>0</v>
      </c>
      <c r="O102" s="115"/>
      <c r="P102" s="142">
        <f t="shared" si="49"/>
        <v>0</v>
      </c>
      <c r="Q102" s="72"/>
      <c r="R102" s="55"/>
      <c r="S102" s="55">
        <v>0</v>
      </c>
      <c r="T102" s="2"/>
      <c r="U102" s="140">
        <f t="shared" si="50"/>
        <v>0</v>
      </c>
      <c r="V102" s="141"/>
      <c r="W102" s="115"/>
      <c r="X102" s="115">
        <v>0</v>
      </c>
      <c r="Y102" s="115"/>
      <c r="Z102" s="142">
        <f t="shared" si="51"/>
        <v>0</v>
      </c>
      <c r="AA102" s="72"/>
      <c r="AB102" s="55"/>
      <c r="AC102" s="55">
        <v>0</v>
      </c>
      <c r="AD102" s="2"/>
      <c r="AE102" s="140">
        <f t="shared" si="52"/>
        <v>0</v>
      </c>
      <c r="AF102" s="141"/>
      <c r="AG102" s="115"/>
      <c r="AH102" s="115">
        <v>0</v>
      </c>
      <c r="AI102" s="115"/>
      <c r="AJ102" s="142">
        <f t="shared" si="53"/>
        <v>0</v>
      </c>
      <c r="AK102" s="72"/>
      <c r="AL102" s="55"/>
      <c r="AM102" s="55">
        <v>0</v>
      </c>
      <c r="AN102" s="2"/>
      <c r="AO102" s="140">
        <f t="shared" si="54"/>
        <v>0</v>
      </c>
      <c r="AP102" s="141"/>
      <c r="AQ102" s="115"/>
      <c r="AR102" s="115">
        <v>0</v>
      </c>
      <c r="AS102" s="115"/>
      <c r="AT102" s="142">
        <f t="shared" si="55"/>
        <v>0</v>
      </c>
      <c r="AU102" s="72"/>
      <c r="AV102" s="55"/>
      <c r="AW102" s="55">
        <v>0</v>
      </c>
      <c r="AX102" s="2"/>
      <c r="AY102" s="140">
        <f t="shared" si="56"/>
        <v>0</v>
      </c>
      <c r="AZ102" s="141"/>
      <c r="BA102" s="115"/>
      <c r="BB102" s="115">
        <v>0</v>
      </c>
      <c r="BC102" s="115"/>
      <c r="BD102" s="142">
        <f t="shared" si="57"/>
        <v>0</v>
      </c>
      <c r="BE102" s="72"/>
      <c r="BF102" s="55"/>
      <c r="BG102" s="55">
        <v>0</v>
      </c>
      <c r="BH102" s="2"/>
      <c r="BI102" s="140">
        <f t="shared" si="58"/>
        <v>0</v>
      </c>
      <c r="BJ102" s="141"/>
      <c r="BK102" s="115"/>
      <c r="BL102" s="115">
        <v>0</v>
      </c>
      <c r="BM102" s="115"/>
      <c r="BN102" s="142">
        <f t="shared" si="59"/>
        <v>0</v>
      </c>
      <c r="BO102" s="72"/>
    </row>
    <row r="103" spans="1:67" ht="12" hidden="1" customHeight="1" x14ac:dyDescent="0.3">
      <c r="A103" s="103">
        <v>129</v>
      </c>
      <c r="B103" s="2" t="s">
        <v>264</v>
      </c>
      <c r="C103" s="2"/>
      <c r="D103" s="2"/>
      <c r="E103" s="2"/>
      <c r="F103" s="186"/>
      <c r="G103" s="186"/>
      <c r="H103" s="55"/>
      <c r="I103" s="55">
        <v>0</v>
      </c>
      <c r="J103" s="2"/>
      <c r="K103" s="140">
        <f t="shared" si="48"/>
        <v>0</v>
      </c>
      <c r="L103" s="141"/>
      <c r="M103" s="115"/>
      <c r="N103" s="115">
        <v>0</v>
      </c>
      <c r="O103" s="115"/>
      <c r="P103" s="142">
        <f t="shared" si="49"/>
        <v>0</v>
      </c>
      <c r="Q103" s="72"/>
      <c r="R103" s="55"/>
      <c r="S103" s="55">
        <v>0</v>
      </c>
      <c r="T103" s="2"/>
      <c r="U103" s="140">
        <f t="shared" si="50"/>
        <v>0</v>
      </c>
      <c r="V103" s="141"/>
      <c r="W103" s="115"/>
      <c r="X103" s="115">
        <v>0</v>
      </c>
      <c r="Y103" s="115"/>
      <c r="Z103" s="142">
        <f t="shared" si="51"/>
        <v>0</v>
      </c>
      <c r="AA103" s="72"/>
      <c r="AB103" s="55"/>
      <c r="AC103" s="55">
        <v>0</v>
      </c>
      <c r="AD103" s="2"/>
      <c r="AE103" s="140">
        <f t="shared" si="52"/>
        <v>0</v>
      </c>
      <c r="AF103" s="141"/>
      <c r="AG103" s="115"/>
      <c r="AH103" s="115">
        <v>0</v>
      </c>
      <c r="AI103" s="115"/>
      <c r="AJ103" s="142">
        <f t="shared" si="53"/>
        <v>0</v>
      </c>
      <c r="AK103" s="72"/>
      <c r="AL103" s="55"/>
      <c r="AM103" s="55">
        <v>0</v>
      </c>
      <c r="AN103" s="2"/>
      <c r="AO103" s="140">
        <f t="shared" si="54"/>
        <v>0</v>
      </c>
      <c r="AP103" s="141"/>
      <c r="AQ103" s="115"/>
      <c r="AR103" s="115">
        <v>0</v>
      </c>
      <c r="AS103" s="115"/>
      <c r="AT103" s="142">
        <f t="shared" si="55"/>
        <v>0</v>
      </c>
      <c r="AU103" s="72"/>
      <c r="AV103" s="55"/>
      <c r="AW103" s="55">
        <v>0</v>
      </c>
      <c r="AX103" s="2"/>
      <c r="AY103" s="140">
        <f t="shared" si="56"/>
        <v>0</v>
      </c>
      <c r="AZ103" s="141"/>
      <c r="BA103" s="115"/>
      <c r="BB103" s="115">
        <v>0</v>
      </c>
      <c r="BC103" s="115"/>
      <c r="BD103" s="142">
        <f t="shared" si="57"/>
        <v>0</v>
      </c>
      <c r="BE103" s="72"/>
      <c r="BF103" s="55"/>
      <c r="BG103" s="55">
        <v>0</v>
      </c>
      <c r="BH103" s="2"/>
      <c r="BI103" s="140">
        <f t="shared" si="58"/>
        <v>0</v>
      </c>
      <c r="BJ103" s="141"/>
      <c r="BK103" s="115"/>
      <c r="BL103" s="115">
        <v>0</v>
      </c>
      <c r="BM103" s="115"/>
      <c r="BN103" s="142">
        <f t="shared" si="59"/>
        <v>0</v>
      </c>
      <c r="BO103" s="72"/>
    </row>
    <row r="104" spans="1:67" ht="12" hidden="1" customHeight="1" x14ac:dyDescent="0.3">
      <c r="A104" s="103">
        <v>130</v>
      </c>
      <c r="B104" s="2" t="s">
        <v>265</v>
      </c>
      <c r="C104" s="2"/>
      <c r="D104" s="2"/>
      <c r="E104" s="2"/>
      <c r="F104" s="186"/>
      <c r="G104" s="186"/>
      <c r="H104" s="55"/>
      <c r="I104" s="55">
        <v>0</v>
      </c>
      <c r="J104" s="2"/>
      <c r="K104" s="140">
        <f t="shared" si="48"/>
        <v>0</v>
      </c>
      <c r="L104" s="141"/>
      <c r="M104" s="115"/>
      <c r="N104" s="115">
        <v>0</v>
      </c>
      <c r="O104" s="115"/>
      <c r="P104" s="142">
        <f t="shared" si="49"/>
        <v>0</v>
      </c>
      <c r="Q104" s="72"/>
      <c r="R104" s="55"/>
      <c r="S104" s="55">
        <v>0</v>
      </c>
      <c r="T104" s="2"/>
      <c r="U104" s="140">
        <f t="shared" si="50"/>
        <v>0</v>
      </c>
      <c r="V104" s="141"/>
      <c r="W104" s="115"/>
      <c r="X104" s="115">
        <v>0</v>
      </c>
      <c r="Y104" s="115"/>
      <c r="Z104" s="142">
        <f t="shared" si="51"/>
        <v>0</v>
      </c>
      <c r="AA104" s="72"/>
      <c r="AB104" s="55"/>
      <c r="AC104" s="55">
        <v>0</v>
      </c>
      <c r="AD104" s="2"/>
      <c r="AE104" s="140">
        <f t="shared" si="52"/>
        <v>0</v>
      </c>
      <c r="AF104" s="141"/>
      <c r="AG104" s="115"/>
      <c r="AH104" s="115">
        <v>0</v>
      </c>
      <c r="AI104" s="115"/>
      <c r="AJ104" s="142">
        <f t="shared" si="53"/>
        <v>0</v>
      </c>
      <c r="AK104" s="72"/>
      <c r="AL104" s="55"/>
      <c r="AM104" s="55">
        <v>0</v>
      </c>
      <c r="AN104" s="2"/>
      <c r="AO104" s="140">
        <f t="shared" si="54"/>
        <v>0</v>
      </c>
      <c r="AP104" s="141"/>
      <c r="AQ104" s="115"/>
      <c r="AR104" s="115">
        <v>0</v>
      </c>
      <c r="AS104" s="115"/>
      <c r="AT104" s="142">
        <f t="shared" si="55"/>
        <v>0</v>
      </c>
      <c r="AU104" s="72"/>
      <c r="AV104" s="55"/>
      <c r="AW104" s="55">
        <v>0</v>
      </c>
      <c r="AX104" s="2"/>
      <c r="AY104" s="140">
        <f t="shared" si="56"/>
        <v>0</v>
      </c>
      <c r="AZ104" s="141"/>
      <c r="BA104" s="115"/>
      <c r="BB104" s="115">
        <v>0</v>
      </c>
      <c r="BC104" s="115"/>
      <c r="BD104" s="142">
        <f t="shared" si="57"/>
        <v>0</v>
      </c>
      <c r="BE104" s="72"/>
      <c r="BF104" s="55"/>
      <c r="BG104" s="55">
        <v>0</v>
      </c>
      <c r="BH104" s="2"/>
      <c r="BI104" s="140">
        <f t="shared" si="58"/>
        <v>0</v>
      </c>
      <c r="BJ104" s="141"/>
      <c r="BK104" s="115"/>
      <c r="BL104" s="115">
        <v>0</v>
      </c>
      <c r="BM104" s="115"/>
      <c r="BN104" s="142">
        <f t="shared" si="59"/>
        <v>0</v>
      </c>
      <c r="BO104" s="72"/>
    </row>
    <row r="105" spans="1:67" ht="12" hidden="1" customHeight="1" x14ac:dyDescent="0.3">
      <c r="A105" s="103">
        <v>131</v>
      </c>
      <c r="B105" s="2" t="s">
        <v>266</v>
      </c>
      <c r="C105" s="2"/>
      <c r="D105" s="2"/>
      <c r="E105" s="2"/>
      <c r="F105" s="186"/>
      <c r="G105" s="186"/>
      <c r="H105" s="55"/>
      <c r="I105" s="55">
        <v>0</v>
      </c>
      <c r="J105" s="2"/>
      <c r="K105" s="140">
        <f t="shared" si="48"/>
        <v>0</v>
      </c>
      <c r="L105" s="141"/>
      <c r="M105" s="115"/>
      <c r="N105" s="115">
        <v>0</v>
      </c>
      <c r="O105" s="115"/>
      <c r="P105" s="142">
        <f t="shared" si="49"/>
        <v>0</v>
      </c>
      <c r="Q105" s="72"/>
      <c r="R105" s="55"/>
      <c r="S105" s="55">
        <v>0</v>
      </c>
      <c r="T105" s="2"/>
      <c r="U105" s="140">
        <f t="shared" si="50"/>
        <v>0</v>
      </c>
      <c r="V105" s="141"/>
      <c r="W105" s="115"/>
      <c r="X105" s="115">
        <v>0</v>
      </c>
      <c r="Y105" s="115"/>
      <c r="Z105" s="142">
        <f t="shared" si="51"/>
        <v>0</v>
      </c>
      <c r="AA105" s="72"/>
      <c r="AB105" s="55"/>
      <c r="AC105" s="55">
        <v>0</v>
      </c>
      <c r="AD105" s="2"/>
      <c r="AE105" s="140">
        <f t="shared" si="52"/>
        <v>0</v>
      </c>
      <c r="AF105" s="141"/>
      <c r="AG105" s="115"/>
      <c r="AH105" s="115">
        <v>0</v>
      </c>
      <c r="AI105" s="115"/>
      <c r="AJ105" s="142">
        <f t="shared" si="53"/>
        <v>0</v>
      </c>
      <c r="AK105" s="72"/>
      <c r="AL105" s="55"/>
      <c r="AM105" s="55">
        <v>0</v>
      </c>
      <c r="AN105" s="2"/>
      <c r="AO105" s="140">
        <f t="shared" si="54"/>
        <v>0</v>
      </c>
      <c r="AP105" s="141"/>
      <c r="AQ105" s="115"/>
      <c r="AR105" s="115">
        <v>0</v>
      </c>
      <c r="AS105" s="115"/>
      <c r="AT105" s="142">
        <f t="shared" si="55"/>
        <v>0</v>
      </c>
      <c r="AU105" s="72"/>
      <c r="AV105" s="55"/>
      <c r="AW105" s="55">
        <v>0</v>
      </c>
      <c r="AX105" s="2"/>
      <c r="AY105" s="140">
        <f t="shared" si="56"/>
        <v>0</v>
      </c>
      <c r="AZ105" s="141"/>
      <c r="BA105" s="115"/>
      <c r="BB105" s="115">
        <v>0</v>
      </c>
      <c r="BC105" s="115"/>
      <c r="BD105" s="142">
        <f t="shared" si="57"/>
        <v>0</v>
      </c>
      <c r="BE105" s="72"/>
      <c r="BF105" s="55"/>
      <c r="BG105" s="55">
        <v>0</v>
      </c>
      <c r="BH105" s="2"/>
      <c r="BI105" s="140">
        <f t="shared" si="58"/>
        <v>0</v>
      </c>
      <c r="BJ105" s="141"/>
      <c r="BK105" s="115"/>
      <c r="BL105" s="115">
        <v>0</v>
      </c>
      <c r="BM105" s="115"/>
      <c r="BN105" s="142">
        <f t="shared" si="59"/>
        <v>0</v>
      </c>
      <c r="BO105" s="72"/>
    </row>
    <row r="106" spans="1:67" ht="12" hidden="1" customHeight="1" x14ac:dyDescent="0.3">
      <c r="A106" s="103">
        <v>132</v>
      </c>
      <c r="B106" s="2" t="s">
        <v>267</v>
      </c>
      <c r="C106" s="2"/>
      <c r="D106" s="2"/>
      <c r="E106" s="2"/>
      <c r="F106" s="186"/>
      <c r="G106" s="186"/>
      <c r="H106" s="55"/>
      <c r="I106" s="55">
        <v>0</v>
      </c>
      <c r="J106" s="2"/>
      <c r="K106" s="140">
        <f t="shared" si="48"/>
        <v>0</v>
      </c>
      <c r="L106" s="141"/>
      <c r="M106" s="115"/>
      <c r="N106" s="115">
        <v>0</v>
      </c>
      <c r="O106" s="115"/>
      <c r="P106" s="142">
        <f t="shared" si="49"/>
        <v>0</v>
      </c>
      <c r="Q106" s="72"/>
      <c r="R106" s="55"/>
      <c r="S106" s="55">
        <v>0</v>
      </c>
      <c r="T106" s="2"/>
      <c r="U106" s="140">
        <f t="shared" si="50"/>
        <v>0</v>
      </c>
      <c r="V106" s="141"/>
      <c r="W106" s="115"/>
      <c r="X106" s="115">
        <v>0</v>
      </c>
      <c r="Y106" s="115"/>
      <c r="Z106" s="142">
        <f t="shared" si="51"/>
        <v>0</v>
      </c>
      <c r="AA106" s="72"/>
      <c r="AB106" s="55"/>
      <c r="AC106" s="55">
        <v>0</v>
      </c>
      <c r="AD106" s="2"/>
      <c r="AE106" s="140">
        <f t="shared" si="52"/>
        <v>0</v>
      </c>
      <c r="AF106" s="141"/>
      <c r="AG106" s="115"/>
      <c r="AH106" s="115">
        <v>0</v>
      </c>
      <c r="AI106" s="115"/>
      <c r="AJ106" s="142">
        <f t="shared" si="53"/>
        <v>0</v>
      </c>
      <c r="AK106" s="72"/>
      <c r="AL106" s="55"/>
      <c r="AM106" s="55">
        <v>0</v>
      </c>
      <c r="AN106" s="2"/>
      <c r="AO106" s="140">
        <f t="shared" si="54"/>
        <v>0</v>
      </c>
      <c r="AP106" s="141"/>
      <c r="AQ106" s="115"/>
      <c r="AR106" s="115">
        <v>0</v>
      </c>
      <c r="AS106" s="115"/>
      <c r="AT106" s="142">
        <f t="shared" si="55"/>
        <v>0</v>
      </c>
      <c r="AU106" s="72"/>
      <c r="AV106" s="55"/>
      <c r="AW106" s="55">
        <v>0</v>
      </c>
      <c r="AX106" s="2"/>
      <c r="AY106" s="140">
        <f t="shared" si="56"/>
        <v>0</v>
      </c>
      <c r="AZ106" s="141"/>
      <c r="BA106" s="115"/>
      <c r="BB106" s="115">
        <v>0</v>
      </c>
      <c r="BC106" s="115"/>
      <c r="BD106" s="142">
        <f t="shared" si="57"/>
        <v>0</v>
      </c>
      <c r="BE106" s="72"/>
      <c r="BF106" s="55"/>
      <c r="BG106" s="55">
        <v>0</v>
      </c>
      <c r="BH106" s="2"/>
      <c r="BI106" s="140">
        <f t="shared" si="58"/>
        <v>0</v>
      </c>
      <c r="BJ106" s="141"/>
      <c r="BK106" s="115"/>
      <c r="BL106" s="115">
        <v>0</v>
      </c>
      <c r="BM106" s="115"/>
      <c r="BN106" s="142">
        <f t="shared" si="59"/>
        <v>0</v>
      </c>
      <c r="BO106" s="72"/>
    </row>
    <row r="107" spans="1:67" ht="12" hidden="1" customHeight="1" x14ac:dyDescent="0.3">
      <c r="A107" s="103">
        <v>134</v>
      </c>
      <c r="B107" s="2" t="s">
        <v>268</v>
      </c>
      <c r="C107" s="2"/>
      <c r="D107" s="2"/>
      <c r="E107" s="2"/>
      <c r="F107" s="186"/>
      <c r="G107" s="186"/>
      <c r="H107" s="55"/>
      <c r="I107" s="55">
        <v>0</v>
      </c>
      <c r="J107" s="2"/>
      <c r="K107" s="140">
        <f t="shared" si="48"/>
        <v>0</v>
      </c>
      <c r="L107" s="141"/>
      <c r="M107" s="115"/>
      <c r="N107" s="115">
        <v>0</v>
      </c>
      <c r="O107" s="115"/>
      <c r="P107" s="142">
        <f t="shared" si="49"/>
        <v>0</v>
      </c>
      <c r="Q107" s="72"/>
      <c r="R107" s="55"/>
      <c r="S107" s="55">
        <v>0</v>
      </c>
      <c r="T107" s="2"/>
      <c r="U107" s="140">
        <f t="shared" si="50"/>
        <v>0</v>
      </c>
      <c r="V107" s="141"/>
      <c r="W107" s="115"/>
      <c r="X107" s="115">
        <v>0</v>
      </c>
      <c r="Y107" s="115"/>
      <c r="Z107" s="142">
        <f t="shared" si="51"/>
        <v>0</v>
      </c>
      <c r="AA107" s="72"/>
      <c r="AB107" s="55"/>
      <c r="AC107" s="55">
        <v>0</v>
      </c>
      <c r="AD107" s="2"/>
      <c r="AE107" s="140">
        <f t="shared" si="52"/>
        <v>0</v>
      </c>
      <c r="AF107" s="141"/>
      <c r="AG107" s="115"/>
      <c r="AH107" s="115">
        <v>0</v>
      </c>
      <c r="AI107" s="115"/>
      <c r="AJ107" s="142">
        <f t="shared" si="53"/>
        <v>0</v>
      </c>
      <c r="AK107" s="72"/>
      <c r="AL107" s="55"/>
      <c r="AM107" s="55">
        <v>0</v>
      </c>
      <c r="AN107" s="2"/>
      <c r="AO107" s="140">
        <f t="shared" si="54"/>
        <v>0</v>
      </c>
      <c r="AP107" s="141"/>
      <c r="AQ107" s="115"/>
      <c r="AR107" s="115">
        <v>0</v>
      </c>
      <c r="AS107" s="115"/>
      <c r="AT107" s="142">
        <f t="shared" si="55"/>
        <v>0</v>
      </c>
      <c r="AU107" s="72"/>
      <c r="AV107" s="55"/>
      <c r="AW107" s="55">
        <v>0</v>
      </c>
      <c r="AX107" s="2"/>
      <c r="AY107" s="140">
        <f t="shared" si="56"/>
        <v>0</v>
      </c>
      <c r="AZ107" s="141"/>
      <c r="BA107" s="115"/>
      <c r="BB107" s="115">
        <v>0</v>
      </c>
      <c r="BC107" s="115"/>
      <c r="BD107" s="142">
        <f t="shared" si="57"/>
        <v>0</v>
      </c>
      <c r="BE107" s="72"/>
      <c r="BF107" s="55"/>
      <c r="BG107" s="55">
        <v>0</v>
      </c>
      <c r="BH107" s="2"/>
      <c r="BI107" s="140">
        <f t="shared" si="58"/>
        <v>0</v>
      </c>
      <c r="BJ107" s="141"/>
      <c r="BK107" s="115"/>
      <c r="BL107" s="115">
        <v>0</v>
      </c>
      <c r="BM107" s="115"/>
      <c r="BN107" s="142">
        <f t="shared" si="59"/>
        <v>0</v>
      </c>
      <c r="BO107" s="72"/>
    </row>
    <row r="108" spans="1:67" ht="12" hidden="1" customHeight="1" x14ac:dyDescent="0.3">
      <c r="A108" s="103">
        <v>135</v>
      </c>
      <c r="B108" s="2" t="s">
        <v>269</v>
      </c>
      <c r="C108" s="2"/>
      <c r="D108" s="2"/>
      <c r="E108" s="2"/>
      <c r="F108" s="186"/>
      <c r="G108" s="186"/>
      <c r="H108" s="55"/>
      <c r="I108" s="55">
        <v>0</v>
      </c>
      <c r="J108" s="2"/>
      <c r="K108" s="140">
        <f t="shared" si="48"/>
        <v>0</v>
      </c>
      <c r="L108" s="141"/>
      <c r="M108" s="115"/>
      <c r="N108" s="115">
        <v>0</v>
      </c>
      <c r="O108" s="115"/>
      <c r="P108" s="142">
        <f t="shared" si="49"/>
        <v>0</v>
      </c>
      <c r="Q108" s="72"/>
      <c r="R108" s="55"/>
      <c r="S108" s="55">
        <v>0</v>
      </c>
      <c r="T108" s="2"/>
      <c r="U108" s="140">
        <f t="shared" si="50"/>
        <v>0</v>
      </c>
      <c r="V108" s="141"/>
      <c r="W108" s="115"/>
      <c r="X108" s="115">
        <v>0</v>
      </c>
      <c r="Y108" s="115"/>
      <c r="Z108" s="142">
        <f t="shared" si="51"/>
        <v>0</v>
      </c>
      <c r="AA108" s="72"/>
      <c r="AB108" s="55"/>
      <c r="AC108" s="55">
        <v>0</v>
      </c>
      <c r="AD108" s="2"/>
      <c r="AE108" s="140">
        <f t="shared" si="52"/>
        <v>0</v>
      </c>
      <c r="AF108" s="141"/>
      <c r="AG108" s="115"/>
      <c r="AH108" s="115">
        <v>0</v>
      </c>
      <c r="AI108" s="115"/>
      <c r="AJ108" s="142">
        <f t="shared" si="53"/>
        <v>0</v>
      </c>
      <c r="AK108" s="72"/>
      <c r="AL108" s="55"/>
      <c r="AM108" s="55">
        <v>0</v>
      </c>
      <c r="AN108" s="2"/>
      <c r="AO108" s="140">
        <f t="shared" si="54"/>
        <v>0</v>
      </c>
      <c r="AP108" s="141"/>
      <c r="AQ108" s="115"/>
      <c r="AR108" s="115">
        <v>0</v>
      </c>
      <c r="AS108" s="115"/>
      <c r="AT108" s="142">
        <f t="shared" si="55"/>
        <v>0</v>
      </c>
      <c r="AU108" s="72"/>
      <c r="AV108" s="55"/>
      <c r="AW108" s="55">
        <v>0</v>
      </c>
      <c r="AX108" s="2"/>
      <c r="AY108" s="140">
        <f t="shared" si="56"/>
        <v>0</v>
      </c>
      <c r="AZ108" s="141"/>
      <c r="BA108" s="115"/>
      <c r="BB108" s="115">
        <v>0</v>
      </c>
      <c r="BC108" s="115"/>
      <c r="BD108" s="142">
        <f t="shared" si="57"/>
        <v>0</v>
      </c>
      <c r="BE108" s="72"/>
      <c r="BF108" s="55"/>
      <c r="BG108" s="55">
        <v>0</v>
      </c>
      <c r="BH108" s="2"/>
      <c r="BI108" s="140">
        <f t="shared" si="58"/>
        <v>0</v>
      </c>
      <c r="BJ108" s="141"/>
      <c r="BK108" s="115"/>
      <c r="BL108" s="115">
        <v>0</v>
      </c>
      <c r="BM108" s="115"/>
      <c r="BN108" s="142">
        <f t="shared" si="59"/>
        <v>0</v>
      </c>
      <c r="BO108" s="72"/>
    </row>
    <row r="109" spans="1:67" ht="12" hidden="1" customHeight="1" x14ac:dyDescent="0.3">
      <c r="A109" s="103">
        <v>136</v>
      </c>
      <c r="B109" s="2" t="s">
        <v>270</v>
      </c>
      <c r="C109" s="2"/>
      <c r="D109" s="2"/>
      <c r="E109" s="2"/>
      <c r="F109" s="186"/>
      <c r="G109" s="186"/>
      <c r="H109" s="55"/>
      <c r="I109" s="55">
        <v>0</v>
      </c>
      <c r="J109" s="2"/>
      <c r="K109" s="140">
        <f t="shared" si="48"/>
        <v>0</v>
      </c>
      <c r="L109" s="141"/>
      <c r="M109" s="115"/>
      <c r="N109" s="115">
        <v>0</v>
      </c>
      <c r="O109" s="115"/>
      <c r="P109" s="142">
        <f t="shared" si="49"/>
        <v>0</v>
      </c>
      <c r="Q109" s="72"/>
      <c r="R109" s="55"/>
      <c r="S109" s="55">
        <v>0</v>
      </c>
      <c r="T109" s="2"/>
      <c r="U109" s="140">
        <f t="shared" si="50"/>
        <v>0</v>
      </c>
      <c r="V109" s="141"/>
      <c r="W109" s="115"/>
      <c r="X109" s="115">
        <v>0</v>
      </c>
      <c r="Y109" s="115"/>
      <c r="Z109" s="142">
        <f t="shared" si="51"/>
        <v>0</v>
      </c>
      <c r="AA109" s="72"/>
      <c r="AB109" s="55"/>
      <c r="AC109" s="55">
        <v>0</v>
      </c>
      <c r="AD109" s="2"/>
      <c r="AE109" s="140">
        <f t="shared" si="52"/>
        <v>0</v>
      </c>
      <c r="AF109" s="141"/>
      <c r="AG109" s="115"/>
      <c r="AH109" s="115">
        <v>0</v>
      </c>
      <c r="AI109" s="115"/>
      <c r="AJ109" s="142">
        <f t="shared" si="53"/>
        <v>0</v>
      </c>
      <c r="AK109" s="72"/>
      <c r="AL109" s="55"/>
      <c r="AM109" s="55">
        <v>0</v>
      </c>
      <c r="AN109" s="2"/>
      <c r="AO109" s="140">
        <f t="shared" si="54"/>
        <v>0</v>
      </c>
      <c r="AP109" s="141"/>
      <c r="AQ109" s="115"/>
      <c r="AR109" s="115">
        <v>0</v>
      </c>
      <c r="AS109" s="115"/>
      <c r="AT109" s="142">
        <f t="shared" si="55"/>
        <v>0</v>
      </c>
      <c r="AU109" s="72"/>
      <c r="AV109" s="55"/>
      <c r="AW109" s="55">
        <v>0</v>
      </c>
      <c r="AX109" s="2"/>
      <c r="AY109" s="140">
        <f t="shared" si="56"/>
        <v>0</v>
      </c>
      <c r="AZ109" s="141"/>
      <c r="BA109" s="115"/>
      <c r="BB109" s="115">
        <v>0</v>
      </c>
      <c r="BC109" s="115"/>
      <c r="BD109" s="142">
        <f t="shared" si="57"/>
        <v>0</v>
      </c>
      <c r="BE109" s="72"/>
      <c r="BF109" s="55"/>
      <c r="BG109" s="55">
        <v>0</v>
      </c>
      <c r="BH109" s="2"/>
      <c r="BI109" s="140">
        <f t="shared" si="58"/>
        <v>0</v>
      </c>
      <c r="BJ109" s="141"/>
      <c r="BK109" s="115"/>
      <c r="BL109" s="115">
        <v>0</v>
      </c>
      <c r="BM109" s="115"/>
      <c r="BN109" s="142">
        <f t="shared" si="59"/>
        <v>0</v>
      </c>
      <c r="BO109" s="72"/>
    </row>
    <row r="110" spans="1:67" ht="12" hidden="1" customHeight="1" x14ac:dyDescent="0.3">
      <c r="A110" s="103">
        <v>137</v>
      </c>
      <c r="B110" s="2" t="s">
        <v>271</v>
      </c>
      <c r="C110" s="2"/>
      <c r="D110" s="2"/>
      <c r="E110" s="2"/>
      <c r="F110" s="186"/>
      <c r="G110" s="186"/>
      <c r="H110" s="55"/>
      <c r="I110" s="55">
        <v>0</v>
      </c>
      <c r="J110" s="2"/>
      <c r="K110" s="140">
        <f t="shared" si="48"/>
        <v>0</v>
      </c>
      <c r="L110" s="141"/>
      <c r="M110" s="115"/>
      <c r="N110" s="115">
        <v>0</v>
      </c>
      <c r="O110" s="115"/>
      <c r="P110" s="142">
        <f t="shared" si="49"/>
        <v>0</v>
      </c>
      <c r="Q110" s="72"/>
      <c r="R110" s="55"/>
      <c r="S110" s="55">
        <v>0</v>
      </c>
      <c r="T110" s="2"/>
      <c r="U110" s="140">
        <f t="shared" si="50"/>
        <v>0</v>
      </c>
      <c r="V110" s="141"/>
      <c r="W110" s="115"/>
      <c r="X110" s="115">
        <v>0</v>
      </c>
      <c r="Y110" s="115"/>
      <c r="Z110" s="142">
        <f t="shared" si="51"/>
        <v>0</v>
      </c>
      <c r="AA110" s="72"/>
      <c r="AB110" s="55"/>
      <c r="AC110" s="55">
        <v>0</v>
      </c>
      <c r="AD110" s="2"/>
      <c r="AE110" s="140">
        <f t="shared" si="52"/>
        <v>0</v>
      </c>
      <c r="AF110" s="141"/>
      <c r="AG110" s="115"/>
      <c r="AH110" s="115">
        <v>0</v>
      </c>
      <c r="AI110" s="115"/>
      <c r="AJ110" s="142">
        <f t="shared" si="53"/>
        <v>0</v>
      </c>
      <c r="AK110" s="72"/>
      <c r="AL110" s="55"/>
      <c r="AM110" s="55">
        <v>0</v>
      </c>
      <c r="AN110" s="2"/>
      <c r="AO110" s="140">
        <f t="shared" si="54"/>
        <v>0</v>
      </c>
      <c r="AP110" s="141"/>
      <c r="AQ110" s="115"/>
      <c r="AR110" s="115">
        <v>0</v>
      </c>
      <c r="AS110" s="115"/>
      <c r="AT110" s="142">
        <f t="shared" si="55"/>
        <v>0</v>
      </c>
      <c r="AU110" s="72"/>
      <c r="AV110" s="55"/>
      <c r="AW110" s="55">
        <v>0</v>
      </c>
      <c r="AX110" s="2"/>
      <c r="AY110" s="140">
        <f t="shared" si="56"/>
        <v>0</v>
      </c>
      <c r="AZ110" s="141"/>
      <c r="BA110" s="115"/>
      <c r="BB110" s="115">
        <v>0</v>
      </c>
      <c r="BC110" s="115"/>
      <c r="BD110" s="142">
        <f t="shared" si="57"/>
        <v>0</v>
      </c>
      <c r="BE110" s="72"/>
      <c r="BF110" s="55"/>
      <c r="BG110" s="55">
        <v>0</v>
      </c>
      <c r="BH110" s="2"/>
      <c r="BI110" s="140">
        <f t="shared" si="58"/>
        <v>0</v>
      </c>
      <c r="BJ110" s="141"/>
      <c r="BK110" s="115"/>
      <c r="BL110" s="115">
        <v>0</v>
      </c>
      <c r="BM110" s="115"/>
      <c r="BN110" s="142">
        <f t="shared" si="59"/>
        <v>0</v>
      </c>
      <c r="BO110" s="72"/>
    </row>
    <row r="111" spans="1:67" ht="12" hidden="1" customHeight="1" x14ac:dyDescent="0.3">
      <c r="A111" s="103">
        <v>138</v>
      </c>
      <c r="B111" s="2" t="s">
        <v>272</v>
      </c>
      <c r="C111" s="2"/>
      <c r="D111" s="2"/>
      <c r="E111" s="2"/>
      <c r="F111" s="186"/>
      <c r="G111" s="186"/>
      <c r="H111" s="55"/>
      <c r="I111" s="55">
        <v>0</v>
      </c>
      <c r="J111" s="2"/>
      <c r="K111" s="140">
        <f t="shared" si="48"/>
        <v>0</v>
      </c>
      <c r="L111" s="141"/>
      <c r="M111" s="115"/>
      <c r="N111" s="115">
        <v>0</v>
      </c>
      <c r="O111" s="115"/>
      <c r="P111" s="142">
        <f t="shared" si="49"/>
        <v>0</v>
      </c>
      <c r="Q111" s="72"/>
      <c r="R111" s="55"/>
      <c r="S111" s="55">
        <v>0</v>
      </c>
      <c r="T111" s="2"/>
      <c r="U111" s="140">
        <f t="shared" si="50"/>
        <v>0</v>
      </c>
      <c r="V111" s="141"/>
      <c r="W111" s="115"/>
      <c r="X111" s="115">
        <v>0</v>
      </c>
      <c r="Y111" s="115"/>
      <c r="Z111" s="142">
        <f t="shared" si="51"/>
        <v>0</v>
      </c>
      <c r="AA111" s="72"/>
      <c r="AB111" s="55"/>
      <c r="AC111" s="55">
        <v>0</v>
      </c>
      <c r="AD111" s="2"/>
      <c r="AE111" s="140">
        <f t="shared" si="52"/>
        <v>0</v>
      </c>
      <c r="AF111" s="141"/>
      <c r="AG111" s="115"/>
      <c r="AH111" s="115">
        <v>0</v>
      </c>
      <c r="AI111" s="115"/>
      <c r="AJ111" s="142">
        <f t="shared" si="53"/>
        <v>0</v>
      </c>
      <c r="AK111" s="72"/>
      <c r="AL111" s="55"/>
      <c r="AM111" s="55">
        <v>0</v>
      </c>
      <c r="AN111" s="2"/>
      <c r="AO111" s="140">
        <f t="shared" si="54"/>
        <v>0</v>
      </c>
      <c r="AP111" s="141"/>
      <c r="AQ111" s="115"/>
      <c r="AR111" s="115">
        <v>0</v>
      </c>
      <c r="AS111" s="115"/>
      <c r="AT111" s="142">
        <f t="shared" si="55"/>
        <v>0</v>
      </c>
      <c r="AU111" s="72"/>
      <c r="AV111" s="55"/>
      <c r="AW111" s="55">
        <v>0</v>
      </c>
      <c r="AX111" s="2"/>
      <c r="AY111" s="140">
        <f t="shared" si="56"/>
        <v>0</v>
      </c>
      <c r="AZ111" s="141"/>
      <c r="BA111" s="115"/>
      <c r="BB111" s="115">
        <v>0</v>
      </c>
      <c r="BC111" s="115"/>
      <c r="BD111" s="142">
        <f t="shared" si="57"/>
        <v>0</v>
      </c>
      <c r="BE111" s="72"/>
      <c r="BF111" s="55"/>
      <c r="BG111" s="55">
        <v>0</v>
      </c>
      <c r="BH111" s="2"/>
      <c r="BI111" s="140">
        <f t="shared" si="58"/>
        <v>0</v>
      </c>
      <c r="BJ111" s="141"/>
      <c r="BK111" s="115"/>
      <c r="BL111" s="115">
        <v>0</v>
      </c>
      <c r="BM111" s="115"/>
      <c r="BN111" s="142">
        <f t="shared" si="59"/>
        <v>0</v>
      </c>
      <c r="BO111" s="72"/>
    </row>
    <row r="112" spans="1:67" ht="12" hidden="1" customHeight="1" x14ac:dyDescent="0.3">
      <c r="A112" s="103">
        <v>139</v>
      </c>
      <c r="B112" s="2" t="s">
        <v>273</v>
      </c>
      <c r="C112" s="2"/>
      <c r="D112" s="2"/>
      <c r="E112" s="2"/>
      <c r="F112" s="186"/>
      <c r="G112" s="186"/>
      <c r="H112" s="55"/>
      <c r="I112" s="55">
        <v>0</v>
      </c>
      <c r="J112" s="2"/>
      <c r="K112" s="140">
        <f t="shared" si="48"/>
        <v>0</v>
      </c>
      <c r="L112" s="141"/>
      <c r="M112" s="115"/>
      <c r="N112" s="115">
        <v>0</v>
      </c>
      <c r="O112" s="115"/>
      <c r="P112" s="142">
        <f t="shared" si="49"/>
        <v>0</v>
      </c>
      <c r="Q112" s="72"/>
      <c r="R112" s="55"/>
      <c r="S112" s="55">
        <v>0</v>
      </c>
      <c r="T112" s="2"/>
      <c r="U112" s="140">
        <f t="shared" si="50"/>
        <v>0</v>
      </c>
      <c r="V112" s="141"/>
      <c r="W112" s="115"/>
      <c r="X112" s="115">
        <v>0</v>
      </c>
      <c r="Y112" s="115"/>
      <c r="Z112" s="142">
        <f t="shared" si="51"/>
        <v>0</v>
      </c>
      <c r="AA112" s="72"/>
      <c r="AB112" s="55"/>
      <c r="AC112" s="55">
        <v>0</v>
      </c>
      <c r="AD112" s="2"/>
      <c r="AE112" s="140">
        <f t="shared" si="52"/>
        <v>0</v>
      </c>
      <c r="AF112" s="141"/>
      <c r="AG112" s="115"/>
      <c r="AH112" s="115">
        <v>0</v>
      </c>
      <c r="AI112" s="115"/>
      <c r="AJ112" s="142">
        <f t="shared" si="53"/>
        <v>0</v>
      </c>
      <c r="AK112" s="72"/>
      <c r="AL112" s="55"/>
      <c r="AM112" s="55">
        <v>0</v>
      </c>
      <c r="AN112" s="2"/>
      <c r="AO112" s="140">
        <f t="shared" si="54"/>
        <v>0</v>
      </c>
      <c r="AP112" s="141"/>
      <c r="AQ112" s="115"/>
      <c r="AR112" s="115">
        <v>0</v>
      </c>
      <c r="AS112" s="115"/>
      <c r="AT112" s="142">
        <f t="shared" si="55"/>
        <v>0</v>
      </c>
      <c r="AU112" s="72"/>
      <c r="AV112" s="55"/>
      <c r="AW112" s="55">
        <v>0</v>
      </c>
      <c r="AX112" s="2"/>
      <c r="AY112" s="140">
        <f t="shared" si="56"/>
        <v>0</v>
      </c>
      <c r="AZ112" s="141"/>
      <c r="BA112" s="115"/>
      <c r="BB112" s="115">
        <v>0</v>
      </c>
      <c r="BC112" s="115"/>
      <c r="BD112" s="142">
        <f t="shared" si="57"/>
        <v>0</v>
      </c>
      <c r="BE112" s="72"/>
      <c r="BF112" s="55"/>
      <c r="BG112" s="55">
        <v>0</v>
      </c>
      <c r="BH112" s="2"/>
      <c r="BI112" s="140">
        <f t="shared" si="58"/>
        <v>0</v>
      </c>
      <c r="BJ112" s="141"/>
      <c r="BK112" s="115"/>
      <c r="BL112" s="115">
        <v>0</v>
      </c>
      <c r="BM112" s="115"/>
      <c r="BN112" s="142">
        <f t="shared" si="59"/>
        <v>0</v>
      </c>
      <c r="BO112" s="72"/>
    </row>
    <row r="113" spans="1:67" ht="12" hidden="1" customHeight="1" x14ac:dyDescent="0.3">
      <c r="A113" s="103">
        <v>140</v>
      </c>
      <c r="B113" s="2" t="s">
        <v>274</v>
      </c>
      <c r="C113" s="2"/>
      <c r="D113" s="2"/>
      <c r="E113" s="2"/>
      <c r="F113" s="186"/>
      <c r="G113" s="186"/>
      <c r="H113" s="55"/>
      <c r="I113" s="55">
        <v>0</v>
      </c>
      <c r="J113" s="2"/>
      <c r="K113" s="140">
        <f t="shared" si="48"/>
        <v>0</v>
      </c>
      <c r="L113" s="141"/>
      <c r="M113" s="115"/>
      <c r="N113" s="115">
        <v>0</v>
      </c>
      <c r="O113" s="115"/>
      <c r="P113" s="142">
        <f t="shared" si="49"/>
        <v>0</v>
      </c>
      <c r="Q113" s="72"/>
      <c r="R113" s="55"/>
      <c r="S113" s="55">
        <v>0</v>
      </c>
      <c r="T113" s="2"/>
      <c r="U113" s="140">
        <f t="shared" si="50"/>
        <v>0</v>
      </c>
      <c r="V113" s="141"/>
      <c r="W113" s="115"/>
      <c r="X113" s="115">
        <v>0</v>
      </c>
      <c r="Y113" s="115"/>
      <c r="Z113" s="142">
        <f t="shared" si="51"/>
        <v>0</v>
      </c>
      <c r="AA113" s="72"/>
      <c r="AB113" s="55"/>
      <c r="AC113" s="55">
        <v>0</v>
      </c>
      <c r="AD113" s="2"/>
      <c r="AE113" s="140">
        <f t="shared" si="52"/>
        <v>0</v>
      </c>
      <c r="AF113" s="141"/>
      <c r="AG113" s="115"/>
      <c r="AH113" s="115">
        <v>0</v>
      </c>
      <c r="AI113" s="115"/>
      <c r="AJ113" s="142">
        <f t="shared" si="53"/>
        <v>0</v>
      </c>
      <c r="AK113" s="72"/>
      <c r="AL113" s="55"/>
      <c r="AM113" s="55">
        <v>0</v>
      </c>
      <c r="AN113" s="2"/>
      <c r="AO113" s="140">
        <f t="shared" si="54"/>
        <v>0</v>
      </c>
      <c r="AP113" s="141"/>
      <c r="AQ113" s="115"/>
      <c r="AR113" s="115">
        <v>0</v>
      </c>
      <c r="AS113" s="115"/>
      <c r="AT113" s="142">
        <f t="shared" si="55"/>
        <v>0</v>
      </c>
      <c r="AU113" s="72"/>
      <c r="AV113" s="55"/>
      <c r="AW113" s="55">
        <v>0</v>
      </c>
      <c r="AX113" s="2"/>
      <c r="AY113" s="140">
        <f t="shared" si="56"/>
        <v>0</v>
      </c>
      <c r="AZ113" s="141"/>
      <c r="BA113" s="115"/>
      <c r="BB113" s="115">
        <v>0</v>
      </c>
      <c r="BC113" s="115"/>
      <c r="BD113" s="142">
        <f t="shared" si="57"/>
        <v>0</v>
      </c>
      <c r="BE113" s="72"/>
      <c r="BF113" s="55"/>
      <c r="BG113" s="55">
        <v>0</v>
      </c>
      <c r="BH113" s="2"/>
      <c r="BI113" s="140">
        <f t="shared" si="58"/>
        <v>0</v>
      </c>
      <c r="BJ113" s="141"/>
      <c r="BK113" s="115"/>
      <c r="BL113" s="115">
        <v>0</v>
      </c>
      <c r="BM113" s="115"/>
      <c r="BN113" s="142">
        <f t="shared" si="59"/>
        <v>0</v>
      </c>
      <c r="BO113" s="72"/>
    </row>
    <row r="114" spans="1:67" ht="12" hidden="1" customHeight="1" x14ac:dyDescent="0.3">
      <c r="A114" s="103">
        <v>142</v>
      </c>
      <c r="B114" s="2" t="s">
        <v>275</v>
      </c>
      <c r="C114" s="2"/>
      <c r="D114" s="2"/>
      <c r="E114" s="2"/>
      <c r="F114" s="186"/>
      <c r="G114" s="186"/>
      <c r="H114" s="55"/>
      <c r="I114" s="55">
        <v>0</v>
      </c>
      <c r="J114" s="2"/>
      <c r="K114" s="140">
        <f t="shared" si="48"/>
        <v>0</v>
      </c>
      <c r="L114" s="141"/>
      <c r="M114" s="115"/>
      <c r="N114" s="115">
        <v>0</v>
      </c>
      <c r="O114" s="115"/>
      <c r="P114" s="142">
        <f t="shared" si="49"/>
        <v>0</v>
      </c>
      <c r="Q114" s="72"/>
      <c r="R114" s="55"/>
      <c r="S114" s="55">
        <v>0</v>
      </c>
      <c r="T114" s="2"/>
      <c r="U114" s="140">
        <f t="shared" si="50"/>
        <v>0</v>
      </c>
      <c r="V114" s="141"/>
      <c r="W114" s="115"/>
      <c r="X114" s="115">
        <v>0</v>
      </c>
      <c r="Y114" s="115"/>
      <c r="Z114" s="142">
        <f t="shared" si="51"/>
        <v>0</v>
      </c>
      <c r="AA114" s="72"/>
      <c r="AB114" s="55"/>
      <c r="AC114" s="55">
        <v>0</v>
      </c>
      <c r="AD114" s="2"/>
      <c r="AE114" s="140">
        <f t="shared" si="52"/>
        <v>0</v>
      </c>
      <c r="AF114" s="141"/>
      <c r="AG114" s="115"/>
      <c r="AH114" s="115">
        <v>0</v>
      </c>
      <c r="AI114" s="115"/>
      <c r="AJ114" s="142">
        <f t="shared" si="53"/>
        <v>0</v>
      </c>
      <c r="AK114" s="72"/>
      <c r="AL114" s="55"/>
      <c r="AM114" s="55">
        <v>0</v>
      </c>
      <c r="AN114" s="2"/>
      <c r="AO114" s="140">
        <f t="shared" si="54"/>
        <v>0</v>
      </c>
      <c r="AP114" s="141"/>
      <c r="AQ114" s="115"/>
      <c r="AR114" s="115">
        <v>0</v>
      </c>
      <c r="AS114" s="115"/>
      <c r="AT114" s="142">
        <f t="shared" si="55"/>
        <v>0</v>
      </c>
      <c r="AU114" s="72"/>
      <c r="AV114" s="55"/>
      <c r="AW114" s="55">
        <v>0</v>
      </c>
      <c r="AX114" s="2"/>
      <c r="AY114" s="140">
        <f t="shared" si="56"/>
        <v>0</v>
      </c>
      <c r="AZ114" s="141"/>
      <c r="BA114" s="115"/>
      <c r="BB114" s="115">
        <v>0</v>
      </c>
      <c r="BC114" s="115"/>
      <c r="BD114" s="142">
        <f t="shared" si="57"/>
        <v>0</v>
      </c>
      <c r="BE114" s="72"/>
      <c r="BF114" s="55"/>
      <c r="BG114" s="55">
        <v>0</v>
      </c>
      <c r="BH114" s="2"/>
      <c r="BI114" s="140">
        <f t="shared" si="58"/>
        <v>0</v>
      </c>
      <c r="BJ114" s="141"/>
      <c r="BK114" s="115"/>
      <c r="BL114" s="115">
        <v>0</v>
      </c>
      <c r="BM114" s="115"/>
      <c r="BN114" s="142">
        <f t="shared" si="59"/>
        <v>0</v>
      </c>
      <c r="BO114" s="72"/>
    </row>
    <row r="115" spans="1:67" ht="12" hidden="1" customHeight="1" x14ac:dyDescent="0.3">
      <c r="A115" s="103">
        <v>146</v>
      </c>
      <c r="B115" s="2" t="s">
        <v>276</v>
      </c>
      <c r="C115" s="2"/>
      <c r="D115" s="2"/>
      <c r="E115" s="2"/>
      <c r="F115" s="186"/>
      <c r="G115" s="186"/>
      <c r="H115" s="55"/>
      <c r="I115" s="55">
        <v>0</v>
      </c>
      <c r="J115" s="2"/>
      <c r="K115" s="140">
        <f t="shared" si="48"/>
        <v>0</v>
      </c>
      <c r="L115" s="141"/>
      <c r="M115" s="115"/>
      <c r="N115" s="115">
        <v>0</v>
      </c>
      <c r="O115" s="115"/>
      <c r="P115" s="142">
        <f t="shared" si="49"/>
        <v>0</v>
      </c>
      <c r="Q115" s="72"/>
      <c r="R115" s="55"/>
      <c r="S115" s="55">
        <v>0</v>
      </c>
      <c r="T115" s="2"/>
      <c r="U115" s="140">
        <f t="shared" si="50"/>
        <v>0</v>
      </c>
      <c r="V115" s="141"/>
      <c r="W115" s="115"/>
      <c r="X115" s="115">
        <v>0</v>
      </c>
      <c r="Y115" s="115"/>
      <c r="Z115" s="142">
        <f t="shared" si="51"/>
        <v>0</v>
      </c>
      <c r="AA115" s="72"/>
      <c r="AB115" s="55"/>
      <c r="AC115" s="55">
        <v>0</v>
      </c>
      <c r="AD115" s="2"/>
      <c r="AE115" s="140">
        <f t="shared" si="52"/>
        <v>0</v>
      </c>
      <c r="AF115" s="141"/>
      <c r="AG115" s="115"/>
      <c r="AH115" s="115">
        <v>0</v>
      </c>
      <c r="AI115" s="115"/>
      <c r="AJ115" s="142">
        <f t="shared" si="53"/>
        <v>0</v>
      </c>
      <c r="AK115" s="72"/>
      <c r="AL115" s="55"/>
      <c r="AM115" s="55">
        <v>0</v>
      </c>
      <c r="AN115" s="2"/>
      <c r="AO115" s="140">
        <f t="shared" si="54"/>
        <v>0</v>
      </c>
      <c r="AP115" s="141"/>
      <c r="AQ115" s="115"/>
      <c r="AR115" s="115">
        <v>0</v>
      </c>
      <c r="AS115" s="115"/>
      <c r="AT115" s="142">
        <f t="shared" si="55"/>
        <v>0</v>
      </c>
      <c r="AU115" s="72"/>
      <c r="AV115" s="55"/>
      <c r="AW115" s="55">
        <v>0</v>
      </c>
      <c r="AX115" s="2"/>
      <c r="AY115" s="140">
        <f t="shared" si="56"/>
        <v>0</v>
      </c>
      <c r="AZ115" s="141"/>
      <c r="BA115" s="115"/>
      <c r="BB115" s="115">
        <v>0</v>
      </c>
      <c r="BC115" s="115"/>
      <c r="BD115" s="142">
        <f t="shared" si="57"/>
        <v>0</v>
      </c>
      <c r="BE115" s="72"/>
      <c r="BF115" s="55"/>
      <c r="BG115" s="55">
        <v>0</v>
      </c>
      <c r="BH115" s="2"/>
      <c r="BI115" s="140">
        <f t="shared" si="58"/>
        <v>0</v>
      </c>
      <c r="BJ115" s="141"/>
      <c r="BK115" s="115"/>
      <c r="BL115" s="115">
        <v>0</v>
      </c>
      <c r="BM115" s="115"/>
      <c r="BN115" s="142">
        <f t="shared" si="59"/>
        <v>0</v>
      </c>
      <c r="BO115" s="72"/>
    </row>
    <row r="116" spans="1:67" ht="12" hidden="1" customHeight="1" x14ac:dyDescent="0.3">
      <c r="A116" s="103">
        <v>160</v>
      </c>
      <c r="B116" s="2" t="s">
        <v>277</v>
      </c>
      <c r="C116" s="2"/>
      <c r="D116" s="2"/>
      <c r="E116" s="2"/>
      <c r="F116" s="186"/>
      <c r="G116" s="186"/>
      <c r="H116" s="55"/>
      <c r="I116" s="55">
        <v>0</v>
      </c>
      <c r="J116" s="2"/>
      <c r="K116" s="140">
        <f t="shared" si="48"/>
        <v>0</v>
      </c>
      <c r="L116" s="141"/>
      <c r="M116" s="115"/>
      <c r="N116" s="115">
        <v>0</v>
      </c>
      <c r="O116" s="115"/>
      <c r="P116" s="142">
        <f t="shared" si="49"/>
        <v>0</v>
      </c>
      <c r="Q116" s="72"/>
      <c r="R116" s="55"/>
      <c r="S116" s="55">
        <v>0</v>
      </c>
      <c r="T116" s="2"/>
      <c r="U116" s="140">
        <f t="shared" si="50"/>
        <v>0</v>
      </c>
      <c r="V116" s="141"/>
      <c r="W116" s="115"/>
      <c r="X116" s="115">
        <v>0</v>
      </c>
      <c r="Y116" s="115"/>
      <c r="Z116" s="142">
        <f t="shared" si="51"/>
        <v>0</v>
      </c>
      <c r="AA116" s="72"/>
      <c r="AB116" s="55"/>
      <c r="AC116" s="55">
        <v>0</v>
      </c>
      <c r="AD116" s="2"/>
      <c r="AE116" s="140">
        <f t="shared" si="52"/>
        <v>0</v>
      </c>
      <c r="AF116" s="141"/>
      <c r="AG116" s="115"/>
      <c r="AH116" s="115">
        <v>0</v>
      </c>
      <c r="AI116" s="115"/>
      <c r="AJ116" s="142">
        <f t="shared" si="53"/>
        <v>0</v>
      </c>
      <c r="AK116" s="72"/>
      <c r="AL116" s="55"/>
      <c r="AM116" s="55">
        <v>0</v>
      </c>
      <c r="AN116" s="2"/>
      <c r="AO116" s="140">
        <f t="shared" si="54"/>
        <v>0</v>
      </c>
      <c r="AP116" s="141"/>
      <c r="AQ116" s="115"/>
      <c r="AR116" s="115">
        <v>0</v>
      </c>
      <c r="AS116" s="115"/>
      <c r="AT116" s="142">
        <f t="shared" si="55"/>
        <v>0</v>
      </c>
      <c r="AU116" s="72"/>
      <c r="AV116" s="55"/>
      <c r="AW116" s="55">
        <v>0</v>
      </c>
      <c r="AX116" s="2"/>
      <c r="AY116" s="140">
        <f t="shared" si="56"/>
        <v>0</v>
      </c>
      <c r="AZ116" s="141"/>
      <c r="BA116" s="115"/>
      <c r="BB116" s="115">
        <v>0</v>
      </c>
      <c r="BC116" s="115"/>
      <c r="BD116" s="142">
        <f t="shared" si="57"/>
        <v>0</v>
      </c>
      <c r="BE116" s="72"/>
      <c r="BF116" s="55"/>
      <c r="BG116" s="55">
        <v>0</v>
      </c>
      <c r="BH116" s="2"/>
      <c r="BI116" s="140">
        <f t="shared" si="58"/>
        <v>0</v>
      </c>
      <c r="BJ116" s="141"/>
      <c r="BK116" s="115"/>
      <c r="BL116" s="115">
        <v>0</v>
      </c>
      <c r="BM116" s="115"/>
      <c r="BN116" s="142">
        <f t="shared" si="59"/>
        <v>0</v>
      </c>
      <c r="BO116" s="72"/>
    </row>
    <row r="117" spans="1:67" ht="12" hidden="1" customHeight="1" x14ac:dyDescent="0.3">
      <c r="A117" s="103">
        <v>161</v>
      </c>
      <c r="B117" s="2" t="s">
        <v>278</v>
      </c>
      <c r="C117" s="2"/>
      <c r="D117" s="2"/>
      <c r="E117" s="2"/>
      <c r="F117" s="186"/>
      <c r="G117" s="186"/>
      <c r="H117" s="55"/>
      <c r="I117" s="55">
        <v>0</v>
      </c>
      <c r="J117" s="2"/>
      <c r="K117" s="140">
        <f t="shared" si="48"/>
        <v>0</v>
      </c>
      <c r="L117" s="141"/>
      <c r="M117" s="115"/>
      <c r="N117" s="115">
        <v>0</v>
      </c>
      <c r="O117" s="115"/>
      <c r="P117" s="142">
        <f t="shared" si="49"/>
        <v>0</v>
      </c>
      <c r="Q117" s="72"/>
      <c r="R117" s="55"/>
      <c r="S117" s="55">
        <v>0</v>
      </c>
      <c r="T117" s="2"/>
      <c r="U117" s="140">
        <f t="shared" si="50"/>
        <v>0</v>
      </c>
      <c r="V117" s="141"/>
      <c r="W117" s="115"/>
      <c r="X117" s="115">
        <v>0</v>
      </c>
      <c r="Y117" s="115"/>
      <c r="Z117" s="142">
        <f t="shared" si="51"/>
        <v>0</v>
      </c>
      <c r="AA117" s="72"/>
      <c r="AB117" s="55"/>
      <c r="AC117" s="55">
        <v>0</v>
      </c>
      <c r="AD117" s="2"/>
      <c r="AE117" s="140">
        <f t="shared" si="52"/>
        <v>0</v>
      </c>
      <c r="AF117" s="141"/>
      <c r="AG117" s="115"/>
      <c r="AH117" s="115">
        <v>0</v>
      </c>
      <c r="AI117" s="115"/>
      <c r="AJ117" s="142">
        <f t="shared" si="53"/>
        <v>0</v>
      </c>
      <c r="AK117" s="72"/>
      <c r="AL117" s="55"/>
      <c r="AM117" s="55">
        <v>0</v>
      </c>
      <c r="AN117" s="2"/>
      <c r="AO117" s="140">
        <f t="shared" si="54"/>
        <v>0</v>
      </c>
      <c r="AP117" s="141"/>
      <c r="AQ117" s="115"/>
      <c r="AR117" s="115">
        <v>0</v>
      </c>
      <c r="AS117" s="115"/>
      <c r="AT117" s="142">
        <f t="shared" si="55"/>
        <v>0</v>
      </c>
      <c r="AU117" s="72"/>
      <c r="AV117" s="55"/>
      <c r="AW117" s="55">
        <v>0</v>
      </c>
      <c r="AX117" s="2"/>
      <c r="AY117" s="140">
        <f t="shared" si="56"/>
        <v>0</v>
      </c>
      <c r="AZ117" s="141"/>
      <c r="BA117" s="115"/>
      <c r="BB117" s="115">
        <v>0</v>
      </c>
      <c r="BC117" s="115"/>
      <c r="BD117" s="142">
        <f t="shared" si="57"/>
        <v>0</v>
      </c>
      <c r="BE117" s="72"/>
      <c r="BF117" s="55"/>
      <c r="BG117" s="55">
        <v>0</v>
      </c>
      <c r="BH117" s="2"/>
      <c r="BI117" s="140">
        <f t="shared" si="58"/>
        <v>0</v>
      </c>
      <c r="BJ117" s="141"/>
      <c r="BK117" s="115"/>
      <c r="BL117" s="115">
        <v>0</v>
      </c>
      <c r="BM117" s="115"/>
      <c r="BN117" s="142">
        <f t="shared" si="59"/>
        <v>0</v>
      </c>
      <c r="BO117" s="72"/>
    </row>
    <row r="118" spans="1:67" ht="12" customHeight="1" x14ac:dyDescent="0.3">
      <c r="A118" s="103">
        <v>162</v>
      </c>
      <c r="B118" s="2" t="s">
        <v>279</v>
      </c>
      <c r="C118" s="2"/>
      <c r="D118" s="2"/>
      <c r="E118" s="2"/>
      <c r="F118" s="186"/>
      <c r="G118" s="186"/>
      <c r="H118" s="55"/>
      <c r="I118" s="55">
        <v>275505.74032258103</v>
      </c>
      <c r="J118" s="2"/>
      <c r="K118" s="140">
        <f t="shared" si="48"/>
        <v>275505.74032258103</v>
      </c>
      <c r="L118" s="141"/>
      <c r="M118" s="115"/>
      <c r="N118" s="115">
        <v>6.3352150537634397</v>
      </c>
      <c r="O118" s="115"/>
      <c r="P118" s="142">
        <f t="shared" si="49"/>
        <v>6.3352150537634397</v>
      </c>
      <c r="Q118" s="72"/>
      <c r="R118" s="55"/>
      <c r="S118" s="55">
        <v>389306.84749999997</v>
      </c>
      <c r="T118" s="2"/>
      <c r="U118" s="140">
        <f t="shared" si="50"/>
        <v>389306.84749999997</v>
      </c>
      <c r="V118" s="141"/>
      <c r="W118" s="115"/>
      <c r="X118" s="115">
        <v>8.4749999999999996</v>
      </c>
      <c r="Y118" s="115"/>
      <c r="Z118" s="142">
        <f t="shared" si="51"/>
        <v>8.4749999999999996</v>
      </c>
      <c r="AA118" s="72"/>
      <c r="AB118" s="55"/>
      <c r="AC118" s="55">
        <v>400986.05292500003</v>
      </c>
      <c r="AD118" s="2"/>
      <c r="AE118" s="140">
        <f t="shared" si="52"/>
        <v>400986.05292500003</v>
      </c>
      <c r="AF118" s="141"/>
      <c r="AG118" s="115"/>
      <c r="AH118" s="115">
        <v>8.4749999999999996</v>
      </c>
      <c r="AI118" s="115"/>
      <c r="AJ118" s="142">
        <f t="shared" si="53"/>
        <v>8.4749999999999996</v>
      </c>
      <c r="AK118" s="72"/>
      <c r="AL118" s="55"/>
      <c r="AM118" s="55">
        <v>413015.63451275002</v>
      </c>
      <c r="AN118" s="2"/>
      <c r="AO118" s="140">
        <f t="shared" si="54"/>
        <v>413015.63451275002</v>
      </c>
      <c r="AP118" s="141"/>
      <c r="AQ118" s="115"/>
      <c r="AR118" s="115">
        <v>8.4749999999999996</v>
      </c>
      <c r="AS118" s="115"/>
      <c r="AT118" s="142">
        <f t="shared" si="55"/>
        <v>8.4749999999999996</v>
      </c>
      <c r="AU118" s="72"/>
      <c r="AV118" s="55"/>
      <c r="AW118" s="55">
        <v>425406.103548132</v>
      </c>
      <c r="AX118" s="2"/>
      <c r="AY118" s="140">
        <f t="shared" si="56"/>
        <v>425406.103548132</v>
      </c>
      <c r="AZ118" s="141"/>
      <c r="BA118" s="115"/>
      <c r="BB118" s="115">
        <v>8.4749999999999996</v>
      </c>
      <c r="BC118" s="115"/>
      <c r="BD118" s="142">
        <f t="shared" si="57"/>
        <v>8.4749999999999996</v>
      </c>
      <c r="BE118" s="72"/>
      <c r="BF118" s="55"/>
      <c r="BG118" s="55">
        <v>438168.28665457602</v>
      </c>
      <c r="BH118" s="2"/>
      <c r="BI118" s="140">
        <f t="shared" si="58"/>
        <v>438168.28665457602</v>
      </c>
      <c r="BJ118" s="141"/>
      <c r="BK118" s="115"/>
      <c r="BL118" s="115">
        <v>8.4749999999999996</v>
      </c>
      <c r="BM118" s="115"/>
      <c r="BN118" s="142">
        <f t="shared" si="59"/>
        <v>8.4749999999999996</v>
      </c>
      <c r="BO118" s="72"/>
    </row>
    <row r="119" spans="1:67" ht="12" hidden="1" customHeight="1" x14ac:dyDescent="0.3">
      <c r="A119" s="103">
        <v>163</v>
      </c>
      <c r="B119" s="2" t="s">
        <v>280</v>
      </c>
      <c r="C119" s="2"/>
      <c r="D119" s="2"/>
      <c r="E119" s="2"/>
      <c r="F119" s="186"/>
      <c r="G119" s="186"/>
      <c r="H119" s="55"/>
      <c r="I119" s="55">
        <v>0</v>
      </c>
      <c r="J119" s="2"/>
      <c r="K119" s="140">
        <f t="shared" si="48"/>
        <v>0</v>
      </c>
      <c r="L119" s="141"/>
      <c r="M119" s="115"/>
      <c r="N119" s="115">
        <v>0</v>
      </c>
      <c r="O119" s="115"/>
      <c r="P119" s="142">
        <f t="shared" si="49"/>
        <v>0</v>
      </c>
      <c r="Q119" s="72"/>
      <c r="R119" s="55"/>
      <c r="S119" s="55">
        <v>0</v>
      </c>
      <c r="T119" s="2"/>
      <c r="U119" s="140">
        <f t="shared" si="50"/>
        <v>0</v>
      </c>
      <c r="V119" s="141"/>
      <c r="W119" s="115"/>
      <c r="X119" s="115">
        <v>0</v>
      </c>
      <c r="Y119" s="115"/>
      <c r="Z119" s="142">
        <f t="shared" si="51"/>
        <v>0</v>
      </c>
      <c r="AA119" s="72"/>
      <c r="AB119" s="55"/>
      <c r="AC119" s="55">
        <v>0</v>
      </c>
      <c r="AD119" s="2"/>
      <c r="AE119" s="140">
        <f t="shared" si="52"/>
        <v>0</v>
      </c>
      <c r="AF119" s="141"/>
      <c r="AG119" s="115"/>
      <c r="AH119" s="115">
        <v>0</v>
      </c>
      <c r="AI119" s="115"/>
      <c r="AJ119" s="142">
        <f t="shared" si="53"/>
        <v>0</v>
      </c>
      <c r="AK119" s="72"/>
      <c r="AL119" s="55"/>
      <c r="AM119" s="55">
        <v>0</v>
      </c>
      <c r="AN119" s="2"/>
      <c r="AO119" s="140">
        <f t="shared" si="54"/>
        <v>0</v>
      </c>
      <c r="AP119" s="141"/>
      <c r="AQ119" s="115"/>
      <c r="AR119" s="115">
        <v>0</v>
      </c>
      <c r="AS119" s="115"/>
      <c r="AT119" s="142">
        <f t="shared" si="55"/>
        <v>0</v>
      </c>
      <c r="AU119" s="72"/>
      <c r="AV119" s="55"/>
      <c r="AW119" s="55">
        <v>0</v>
      </c>
      <c r="AX119" s="2"/>
      <c r="AY119" s="140">
        <f t="shared" si="56"/>
        <v>0</v>
      </c>
      <c r="AZ119" s="141"/>
      <c r="BA119" s="115"/>
      <c r="BB119" s="115">
        <v>0</v>
      </c>
      <c r="BC119" s="115"/>
      <c r="BD119" s="142">
        <f t="shared" si="57"/>
        <v>0</v>
      </c>
      <c r="BE119" s="72"/>
      <c r="BF119" s="55"/>
      <c r="BG119" s="55">
        <v>0</v>
      </c>
      <c r="BH119" s="2"/>
      <c r="BI119" s="140">
        <f t="shared" si="58"/>
        <v>0</v>
      </c>
      <c r="BJ119" s="141"/>
      <c r="BK119" s="115"/>
      <c r="BL119" s="115">
        <v>0</v>
      </c>
      <c r="BM119" s="115"/>
      <c r="BN119" s="142">
        <f t="shared" si="59"/>
        <v>0</v>
      </c>
      <c r="BO119" s="72"/>
    </row>
    <row r="120" spans="1:67" ht="12" hidden="1" customHeight="1" x14ac:dyDescent="0.3">
      <c r="A120" s="103">
        <v>164</v>
      </c>
      <c r="B120" s="2" t="s">
        <v>281</v>
      </c>
      <c r="C120" s="2"/>
      <c r="D120" s="2"/>
      <c r="E120" s="2"/>
      <c r="F120" s="186"/>
      <c r="G120" s="186"/>
      <c r="H120" s="55"/>
      <c r="I120" s="55">
        <v>0</v>
      </c>
      <c r="J120" s="2"/>
      <c r="K120" s="140">
        <f t="shared" si="48"/>
        <v>0</v>
      </c>
      <c r="L120" s="141"/>
      <c r="M120" s="115"/>
      <c r="N120" s="115">
        <v>0</v>
      </c>
      <c r="O120" s="115"/>
      <c r="P120" s="142">
        <f t="shared" si="49"/>
        <v>0</v>
      </c>
      <c r="Q120" s="72"/>
      <c r="R120" s="55"/>
      <c r="S120" s="55">
        <v>0</v>
      </c>
      <c r="T120" s="2"/>
      <c r="U120" s="140">
        <f t="shared" si="50"/>
        <v>0</v>
      </c>
      <c r="V120" s="141"/>
      <c r="W120" s="115"/>
      <c r="X120" s="115">
        <v>0</v>
      </c>
      <c r="Y120" s="115"/>
      <c r="Z120" s="142">
        <f t="shared" si="51"/>
        <v>0</v>
      </c>
      <c r="AA120" s="72"/>
      <c r="AB120" s="55"/>
      <c r="AC120" s="55">
        <v>0</v>
      </c>
      <c r="AD120" s="2"/>
      <c r="AE120" s="140">
        <f t="shared" si="52"/>
        <v>0</v>
      </c>
      <c r="AF120" s="141"/>
      <c r="AG120" s="115"/>
      <c r="AH120" s="115">
        <v>0</v>
      </c>
      <c r="AI120" s="115"/>
      <c r="AJ120" s="142">
        <f t="shared" si="53"/>
        <v>0</v>
      </c>
      <c r="AK120" s="72"/>
      <c r="AL120" s="55"/>
      <c r="AM120" s="55">
        <v>0</v>
      </c>
      <c r="AN120" s="2"/>
      <c r="AO120" s="140">
        <f t="shared" si="54"/>
        <v>0</v>
      </c>
      <c r="AP120" s="141"/>
      <c r="AQ120" s="115"/>
      <c r="AR120" s="115">
        <v>0</v>
      </c>
      <c r="AS120" s="115"/>
      <c r="AT120" s="142">
        <f t="shared" si="55"/>
        <v>0</v>
      </c>
      <c r="AU120" s="72"/>
      <c r="AV120" s="55"/>
      <c r="AW120" s="55">
        <v>0</v>
      </c>
      <c r="AX120" s="2"/>
      <c r="AY120" s="140">
        <f t="shared" si="56"/>
        <v>0</v>
      </c>
      <c r="AZ120" s="141"/>
      <c r="BA120" s="115"/>
      <c r="BB120" s="115">
        <v>0</v>
      </c>
      <c r="BC120" s="115"/>
      <c r="BD120" s="142">
        <f t="shared" si="57"/>
        <v>0</v>
      </c>
      <c r="BE120" s="72"/>
      <c r="BF120" s="55"/>
      <c r="BG120" s="55">
        <v>0</v>
      </c>
      <c r="BH120" s="2"/>
      <c r="BI120" s="140">
        <f t="shared" si="58"/>
        <v>0</v>
      </c>
      <c r="BJ120" s="141"/>
      <c r="BK120" s="115"/>
      <c r="BL120" s="115">
        <v>0</v>
      </c>
      <c r="BM120" s="115"/>
      <c r="BN120" s="142">
        <f t="shared" si="59"/>
        <v>0</v>
      </c>
      <c r="BO120" s="72"/>
    </row>
    <row r="121" spans="1:67" ht="12" hidden="1" customHeight="1" x14ac:dyDescent="0.3">
      <c r="A121" s="103">
        <v>165</v>
      </c>
      <c r="B121" s="2" t="s">
        <v>282</v>
      </c>
      <c r="C121" s="2"/>
      <c r="D121" s="2"/>
      <c r="E121" s="2"/>
      <c r="F121" s="186"/>
      <c r="G121" s="186"/>
      <c r="H121" s="55"/>
      <c r="I121" s="55">
        <v>0</v>
      </c>
      <c r="J121" s="2"/>
      <c r="K121" s="140">
        <f t="shared" si="48"/>
        <v>0</v>
      </c>
      <c r="L121" s="141"/>
      <c r="M121" s="115"/>
      <c r="N121" s="115">
        <v>0</v>
      </c>
      <c r="O121" s="115"/>
      <c r="P121" s="142">
        <f t="shared" si="49"/>
        <v>0</v>
      </c>
      <c r="Q121" s="72"/>
      <c r="R121" s="55"/>
      <c r="S121" s="55">
        <v>0</v>
      </c>
      <c r="T121" s="2"/>
      <c r="U121" s="140">
        <f t="shared" si="50"/>
        <v>0</v>
      </c>
      <c r="V121" s="141"/>
      <c r="W121" s="115"/>
      <c r="X121" s="115">
        <v>0</v>
      </c>
      <c r="Y121" s="115"/>
      <c r="Z121" s="142">
        <f t="shared" si="51"/>
        <v>0</v>
      </c>
      <c r="AA121" s="72"/>
      <c r="AB121" s="55"/>
      <c r="AC121" s="55">
        <v>0</v>
      </c>
      <c r="AD121" s="2"/>
      <c r="AE121" s="140">
        <f t="shared" si="52"/>
        <v>0</v>
      </c>
      <c r="AF121" s="141"/>
      <c r="AG121" s="115"/>
      <c r="AH121" s="115">
        <v>0</v>
      </c>
      <c r="AI121" s="115"/>
      <c r="AJ121" s="142">
        <f t="shared" si="53"/>
        <v>0</v>
      </c>
      <c r="AK121" s="72"/>
      <c r="AL121" s="55"/>
      <c r="AM121" s="55">
        <v>0</v>
      </c>
      <c r="AN121" s="2"/>
      <c r="AO121" s="140">
        <f t="shared" si="54"/>
        <v>0</v>
      </c>
      <c r="AP121" s="141"/>
      <c r="AQ121" s="115"/>
      <c r="AR121" s="115">
        <v>0</v>
      </c>
      <c r="AS121" s="115"/>
      <c r="AT121" s="142">
        <f t="shared" si="55"/>
        <v>0</v>
      </c>
      <c r="AU121" s="72"/>
      <c r="AV121" s="55"/>
      <c r="AW121" s="55">
        <v>0</v>
      </c>
      <c r="AX121" s="2"/>
      <c r="AY121" s="140">
        <f t="shared" si="56"/>
        <v>0</v>
      </c>
      <c r="AZ121" s="141"/>
      <c r="BA121" s="115"/>
      <c r="BB121" s="115">
        <v>0</v>
      </c>
      <c r="BC121" s="115"/>
      <c r="BD121" s="142">
        <f t="shared" si="57"/>
        <v>0</v>
      </c>
      <c r="BE121" s="72"/>
      <c r="BF121" s="55"/>
      <c r="BG121" s="55">
        <v>0</v>
      </c>
      <c r="BH121" s="2"/>
      <c r="BI121" s="140">
        <f t="shared" si="58"/>
        <v>0</v>
      </c>
      <c r="BJ121" s="141"/>
      <c r="BK121" s="115"/>
      <c r="BL121" s="115">
        <v>0</v>
      </c>
      <c r="BM121" s="115"/>
      <c r="BN121" s="142">
        <f t="shared" si="59"/>
        <v>0</v>
      </c>
      <c r="BO121" s="72"/>
    </row>
    <row r="122" spans="1:67" ht="12" hidden="1" customHeight="1" x14ac:dyDescent="0.3">
      <c r="A122" s="103">
        <v>166</v>
      </c>
      <c r="B122" s="2" t="s">
        <v>283</v>
      </c>
      <c r="C122" s="2"/>
      <c r="D122" s="2"/>
      <c r="E122" s="2"/>
      <c r="F122" s="186"/>
      <c r="G122" s="186"/>
      <c r="H122" s="55"/>
      <c r="I122" s="55">
        <v>0</v>
      </c>
      <c r="J122" s="2"/>
      <c r="K122" s="140">
        <f t="shared" si="48"/>
        <v>0</v>
      </c>
      <c r="L122" s="141"/>
      <c r="M122" s="115"/>
      <c r="N122" s="115">
        <v>0</v>
      </c>
      <c r="O122" s="115"/>
      <c r="P122" s="142">
        <f t="shared" si="49"/>
        <v>0</v>
      </c>
      <c r="Q122" s="72"/>
      <c r="R122" s="55"/>
      <c r="S122" s="55">
        <v>0</v>
      </c>
      <c r="T122" s="2"/>
      <c r="U122" s="140">
        <f t="shared" si="50"/>
        <v>0</v>
      </c>
      <c r="V122" s="141"/>
      <c r="W122" s="115"/>
      <c r="X122" s="115">
        <v>0</v>
      </c>
      <c r="Y122" s="115"/>
      <c r="Z122" s="142">
        <f t="shared" si="51"/>
        <v>0</v>
      </c>
      <c r="AA122" s="72"/>
      <c r="AB122" s="55"/>
      <c r="AC122" s="55">
        <v>0</v>
      </c>
      <c r="AD122" s="2"/>
      <c r="AE122" s="140">
        <f t="shared" si="52"/>
        <v>0</v>
      </c>
      <c r="AF122" s="141"/>
      <c r="AG122" s="115"/>
      <c r="AH122" s="115">
        <v>0</v>
      </c>
      <c r="AI122" s="115"/>
      <c r="AJ122" s="142">
        <f t="shared" si="53"/>
        <v>0</v>
      </c>
      <c r="AK122" s="72"/>
      <c r="AL122" s="55"/>
      <c r="AM122" s="55">
        <v>0</v>
      </c>
      <c r="AN122" s="2"/>
      <c r="AO122" s="140">
        <f t="shared" si="54"/>
        <v>0</v>
      </c>
      <c r="AP122" s="141"/>
      <c r="AQ122" s="115"/>
      <c r="AR122" s="115">
        <v>0</v>
      </c>
      <c r="AS122" s="115"/>
      <c r="AT122" s="142">
        <f t="shared" si="55"/>
        <v>0</v>
      </c>
      <c r="AU122" s="72"/>
      <c r="AV122" s="55"/>
      <c r="AW122" s="55">
        <v>0</v>
      </c>
      <c r="AX122" s="2"/>
      <c r="AY122" s="140">
        <f t="shared" si="56"/>
        <v>0</v>
      </c>
      <c r="AZ122" s="141"/>
      <c r="BA122" s="115"/>
      <c r="BB122" s="115">
        <v>0</v>
      </c>
      <c r="BC122" s="115"/>
      <c r="BD122" s="142">
        <f t="shared" si="57"/>
        <v>0</v>
      </c>
      <c r="BE122" s="72"/>
      <c r="BF122" s="55"/>
      <c r="BG122" s="55">
        <v>0</v>
      </c>
      <c r="BH122" s="2"/>
      <c r="BI122" s="140">
        <f t="shared" si="58"/>
        <v>0</v>
      </c>
      <c r="BJ122" s="141"/>
      <c r="BK122" s="115"/>
      <c r="BL122" s="115">
        <v>0</v>
      </c>
      <c r="BM122" s="115"/>
      <c r="BN122" s="142">
        <f t="shared" si="59"/>
        <v>0</v>
      </c>
      <c r="BO122" s="72"/>
    </row>
    <row r="123" spans="1:67" ht="12" hidden="1" customHeight="1" x14ac:dyDescent="0.3">
      <c r="A123" s="103">
        <v>167</v>
      </c>
      <c r="B123" s="2" t="s">
        <v>284</v>
      </c>
      <c r="C123" s="2"/>
      <c r="D123" s="2"/>
      <c r="E123" s="2"/>
      <c r="F123" s="186"/>
      <c r="G123" s="186"/>
      <c r="H123" s="55"/>
      <c r="I123" s="55">
        <v>0</v>
      </c>
      <c r="J123" s="2"/>
      <c r="K123" s="140">
        <f t="shared" si="48"/>
        <v>0</v>
      </c>
      <c r="L123" s="141"/>
      <c r="M123" s="115"/>
      <c r="N123" s="115">
        <v>0</v>
      </c>
      <c r="O123" s="115"/>
      <c r="P123" s="142">
        <f t="shared" si="49"/>
        <v>0</v>
      </c>
      <c r="Q123" s="72"/>
      <c r="R123" s="55"/>
      <c r="S123" s="55">
        <v>0</v>
      </c>
      <c r="T123" s="2"/>
      <c r="U123" s="140">
        <f t="shared" si="50"/>
        <v>0</v>
      </c>
      <c r="V123" s="141"/>
      <c r="W123" s="115"/>
      <c r="X123" s="115">
        <v>0</v>
      </c>
      <c r="Y123" s="115"/>
      <c r="Z123" s="142">
        <f t="shared" si="51"/>
        <v>0</v>
      </c>
      <c r="AA123" s="72"/>
      <c r="AB123" s="55"/>
      <c r="AC123" s="55">
        <v>0</v>
      </c>
      <c r="AD123" s="2"/>
      <c r="AE123" s="140">
        <f t="shared" si="52"/>
        <v>0</v>
      </c>
      <c r="AF123" s="141"/>
      <c r="AG123" s="115"/>
      <c r="AH123" s="115">
        <v>0</v>
      </c>
      <c r="AI123" s="115"/>
      <c r="AJ123" s="142">
        <f t="shared" si="53"/>
        <v>0</v>
      </c>
      <c r="AK123" s="72"/>
      <c r="AL123" s="55"/>
      <c r="AM123" s="55">
        <v>0</v>
      </c>
      <c r="AN123" s="2"/>
      <c r="AO123" s="140">
        <f t="shared" si="54"/>
        <v>0</v>
      </c>
      <c r="AP123" s="141"/>
      <c r="AQ123" s="115"/>
      <c r="AR123" s="115">
        <v>0</v>
      </c>
      <c r="AS123" s="115"/>
      <c r="AT123" s="142">
        <f t="shared" si="55"/>
        <v>0</v>
      </c>
      <c r="AU123" s="72"/>
      <c r="AV123" s="55"/>
      <c r="AW123" s="55">
        <v>0</v>
      </c>
      <c r="AX123" s="2"/>
      <c r="AY123" s="140">
        <f t="shared" si="56"/>
        <v>0</v>
      </c>
      <c r="AZ123" s="141"/>
      <c r="BA123" s="115"/>
      <c r="BB123" s="115">
        <v>0</v>
      </c>
      <c r="BC123" s="115"/>
      <c r="BD123" s="142">
        <f t="shared" si="57"/>
        <v>0</v>
      </c>
      <c r="BE123" s="72"/>
      <c r="BF123" s="55"/>
      <c r="BG123" s="55">
        <v>0</v>
      </c>
      <c r="BH123" s="2"/>
      <c r="BI123" s="140">
        <f t="shared" si="58"/>
        <v>0</v>
      </c>
      <c r="BJ123" s="141"/>
      <c r="BK123" s="115"/>
      <c r="BL123" s="115">
        <v>0</v>
      </c>
      <c r="BM123" s="115"/>
      <c r="BN123" s="142">
        <f t="shared" si="59"/>
        <v>0</v>
      </c>
      <c r="BO123" s="72"/>
    </row>
    <row r="124" spans="1:67" ht="12" hidden="1" customHeight="1" x14ac:dyDescent="0.3">
      <c r="A124" s="103">
        <v>168</v>
      </c>
      <c r="B124" s="2" t="s">
        <v>285</v>
      </c>
      <c r="C124" s="2"/>
      <c r="D124" s="2"/>
      <c r="E124" s="2"/>
      <c r="F124" s="186"/>
      <c r="G124" s="186"/>
      <c r="H124" s="55"/>
      <c r="I124" s="55">
        <v>0</v>
      </c>
      <c r="J124" s="2"/>
      <c r="K124" s="140">
        <f t="shared" si="48"/>
        <v>0</v>
      </c>
      <c r="L124" s="141"/>
      <c r="M124" s="115"/>
      <c r="N124" s="115">
        <v>0</v>
      </c>
      <c r="O124" s="115"/>
      <c r="P124" s="142">
        <f t="shared" si="49"/>
        <v>0</v>
      </c>
      <c r="Q124" s="72"/>
      <c r="R124" s="55"/>
      <c r="S124" s="55">
        <v>0</v>
      </c>
      <c r="T124" s="2"/>
      <c r="U124" s="140">
        <f t="shared" si="50"/>
        <v>0</v>
      </c>
      <c r="V124" s="141"/>
      <c r="W124" s="115"/>
      <c r="X124" s="115">
        <v>0</v>
      </c>
      <c r="Y124" s="115"/>
      <c r="Z124" s="142">
        <f t="shared" si="51"/>
        <v>0</v>
      </c>
      <c r="AA124" s="72"/>
      <c r="AB124" s="55"/>
      <c r="AC124" s="55">
        <v>0</v>
      </c>
      <c r="AD124" s="2"/>
      <c r="AE124" s="140">
        <f t="shared" si="52"/>
        <v>0</v>
      </c>
      <c r="AF124" s="141"/>
      <c r="AG124" s="115"/>
      <c r="AH124" s="115">
        <v>0</v>
      </c>
      <c r="AI124" s="115"/>
      <c r="AJ124" s="142">
        <f t="shared" si="53"/>
        <v>0</v>
      </c>
      <c r="AK124" s="72"/>
      <c r="AL124" s="55"/>
      <c r="AM124" s="55">
        <v>0</v>
      </c>
      <c r="AN124" s="2"/>
      <c r="AO124" s="140">
        <f t="shared" si="54"/>
        <v>0</v>
      </c>
      <c r="AP124" s="141"/>
      <c r="AQ124" s="115"/>
      <c r="AR124" s="115">
        <v>0</v>
      </c>
      <c r="AS124" s="115"/>
      <c r="AT124" s="142">
        <f t="shared" si="55"/>
        <v>0</v>
      </c>
      <c r="AU124" s="72"/>
      <c r="AV124" s="55"/>
      <c r="AW124" s="55">
        <v>0</v>
      </c>
      <c r="AX124" s="2"/>
      <c r="AY124" s="140">
        <f t="shared" si="56"/>
        <v>0</v>
      </c>
      <c r="AZ124" s="141"/>
      <c r="BA124" s="115"/>
      <c r="BB124" s="115">
        <v>0</v>
      </c>
      <c r="BC124" s="115"/>
      <c r="BD124" s="142">
        <f t="shared" si="57"/>
        <v>0</v>
      </c>
      <c r="BE124" s="72"/>
      <c r="BF124" s="55"/>
      <c r="BG124" s="55">
        <v>0</v>
      </c>
      <c r="BH124" s="2"/>
      <c r="BI124" s="140">
        <f t="shared" si="58"/>
        <v>0</v>
      </c>
      <c r="BJ124" s="141"/>
      <c r="BK124" s="115"/>
      <c r="BL124" s="115">
        <v>0</v>
      </c>
      <c r="BM124" s="115"/>
      <c r="BN124" s="142">
        <f t="shared" si="59"/>
        <v>0</v>
      </c>
      <c r="BO124" s="72"/>
    </row>
    <row r="125" spans="1:67" ht="12" hidden="1" customHeight="1" x14ac:dyDescent="0.3">
      <c r="A125" s="103">
        <v>169</v>
      </c>
      <c r="B125" s="2" t="s">
        <v>286</v>
      </c>
      <c r="C125" s="2"/>
      <c r="D125" s="2"/>
      <c r="E125" s="2"/>
      <c r="F125" s="186"/>
      <c r="G125" s="186"/>
      <c r="H125" s="55"/>
      <c r="I125" s="55">
        <v>0</v>
      </c>
      <c r="J125" s="2"/>
      <c r="K125" s="140">
        <f t="shared" si="48"/>
        <v>0</v>
      </c>
      <c r="L125" s="141"/>
      <c r="M125" s="115"/>
      <c r="N125" s="115">
        <v>0</v>
      </c>
      <c r="O125" s="115"/>
      <c r="P125" s="142">
        <f t="shared" si="49"/>
        <v>0</v>
      </c>
      <c r="Q125" s="72"/>
      <c r="R125" s="55"/>
      <c r="S125" s="55">
        <v>0</v>
      </c>
      <c r="T125" s="2"/>
      <c r="U125" s="140">
        <f t="shared" si="50"/>
        <v>0</v>
      </c>
      <c r="V125" s="141"/>
      <c r="W125" s="115"/>
      <c r="X125" s="115">
        <v>0</v>
      </c>
      <c r="Y125" s="115"/>
      <c r="Z125" s="142">
        <f t="shared" si="51"/>
        <v>0</v>
      </c>
      <c r="AA125" s="72"/>
      <c r="AB125" s="55"/>
      <c r="AC125" s="55">
        <v>0</v>
      </c>
      <c r="AD125" s="2"/>
      <c r="AE125" s="140">
        <f t="shared" si="52"/>
        <v>0</v>
      </c>
      <c r="AF125" s="141"/>
      <c r="AG125" s="115"/>
      <c r="AH125" s="115">
        <v>0</v>
      </c>
      <c r="AI125" s="115"/>
      <c r="AJ125" s="142">
        <f t="shared" si="53"/>
        <v>0</v>
      </c>
      <c r="AK125" s="72"/>
      <c r="AL125" s="55"/>
      <c r="AM125" s="55">
        <v>0</v>
      </c>
      <c r="AN125" s="2"/>
      <c r="AO125" s="140">
        <f t="shared" si="54"/>
        <v>0</v>
      </c>
      <c r="AP125" s="141"/>
      <c r="AQ125" s="115"/>
      <c r="AR125" s="115">
        <v>0</v>
      </c>
      <c r="AS125" s="115"/>
      <c r="AT125" s="142">
        <f t="shared" si="55"/>
        <v>0</v>
      </c>
      <c r="AU125" s="72"/>
      <c r="AV125" s="55"/>
      <c r="AW125" s="55">
        <v>0</v>
      </c>
      <c r="AX125" s="2"/>
      <c r="AY125" s="140">
        <f t="shared" si="56"/>
        <v>0</v>
      </c>
      <c r="AZ125" s="141"/>
      <c r="BA125" s="115"/>
      <c r="BB125" s="115">
        <v>0</v>
      </c>
      <c r="BC125" s="115"/>
      <c r="BD125" s="142">
        <f t="shared" si="57"/>
        <v>0</v>
      </c>
      <c r="BE125" s="72"/>
      <c r="BF125" s="55"/>
      <c r="BG125" s="55">
        <v>0</v>
      </c>
      <c r="BH125" s="2"/>
      <c r="BI125" s="140">
        <f t="shared" si="58"/>
        <v>0</v>
      </c>
      <c r="BJ125" s="141"/>
      <c r="BK125" s="115"/>
      <c r="BL125" s="115">
        <v>0</v>
      </c>
      <c r="BM125" s="115"/>
      <c r="BN125" s="142">
        <f t="shared" si="59"/>
        <v>0</v>
      </c>
      <c r="BO125" s="72"/>
    </row>
    <row r="126" spans="1:67" ht="12" hidden="1" customHeight="1" x14ac:dyDescent="0.3">
      <c r="A126" s="103">
        <v>170</v>
      </c>
      <c r="B126" s="2" t="s">
        <v>287</v>
      </c>
      <c r="C126" s="2"/>
      <c r="D126" s="2"/>
      <c r="E126" s="2"/>
      <c r="F126" s="186"/>
      <c r="G126" s="186"/>
      <c r="H126" s="55"/>
      <c r="I126" s="55">
        <v>0</v>
      </c>
      <c r="J126" s="2"/>
      <c r="K126" s="140">
        <f t="shared" si="48"/>
        <v>0</v>
      </c>
      <c r="L126" s="141"/>
      <c r="M126" s="115"/>
      <c r="N126" s="115">
        <v>0</v>
      </c>
      <c r="O126" s="115"/>
      <c r="P126" s="142">
        <f t="shared" si="49"/>
        <v>0</v>
      </c>
      <c r="Q126" s="72"/>
      <c r="R126" s="55"/>
      <c r="S126" s="55">
        <v>0</v>
      </c>
      <c r="T126" s="2"/>
      <c r="U126" s="140">
        <f t="shared" si="50"/>
        <v>0</v>
      </c>
      <c r="V126" s="141"/>
      <c r="W126" s="115"/>
      <c r="X126" s="115">
        <v>0</v>
      </c>
      <c r="Y126" s="115"/>
      <c r="Z126" s="142">
        <f t="shared" si="51"/>
        <v>0</v>
      </c>
      <c r="AA126" s="72"/>
      <c r="AB126" s="55"/>
      <c r="AC126" s="55">
        <v>0</v>
      </c>
      <c r="AD126" s="2"/>
      <c r="AE126" s="140">
        <f t="shared" si="52"/>
        <v>0</v>
      </c>
      <c r="AF126" s="141"/>
      <c r="AG126" s="115"/>
      <c r="AH126" s="115">
        <v>0</v>
      </c>
      <c r="AI126" s="115"/>
      <c r="AJ126" s="142">
        <f t="shared" si="53"/>
        <v>0</v>
      </c>
      <c r="AK126" s="72"/>
      <c r="AL126" s="55"/>
      <c r="AM126" s="55">
        <v>0</v>
      </c>
      <c r="AN126" s="2"/>
      <c r="AO126" s="140">
        <f t="shared" si="54"/>
        <v>0</v>
      </c>
      <c r="AP126" s="141"/>
      <c r="AQ126" s="115"/>
      <c r="AR126" s="115">
        <v>0</v>
      </c>
      <c r="AS126" s="115"/>
      <c r="AT126" s="142">
        <f t="shared" si="55"/>
        <v>0</v>
      </c>
      <c r="AU126" s="72"/>
      <c r="AV126" s="55"/>
      <c r="AW126" s="55">
        <v>0</v>
      </c>
      <c r="AX126" s="2"/>
      <c r="AY126" s="140">
        <f t="shared" si="56"/>
        <v>0</v>
      </c>
      <c r="AZ126" s="141"/>
      <c r="BA126" s="115"/>
      <c r="BB126" s="115">
        <v>0</v>
      </c>
      <c r="BC126" s="115"/>
      <c r="BD126" s="142">
        <f t="shared" si="57"/>
        <v>0</v>
      </c>
      <c r="BE126" s="72"/>
      <c r="BF126" s="55"/>
      <c r="BG126" s="55">
        <v>0</v>
      </c>
      <c r="BH126" s="2"/>
      <c r="BI126" s="140">
        <f t="shared" si="58"/>
        <v>0</v>
      </c>
      <c r="BJ126" s="141"/>
      <c r="BK126" s="115"/>
      <c r="BL126" s="115">
        <v>0</v>
      </c>
      <c r="BM126" s="115"/>
      <c r="BN126" s="142">
        <f t="shared" si="59"/>
        <v>0</v>
      </c>
      <c r="BO126" s="72"/>
    </row>
    <row r="127" spans="1:67" ht="12" hidden="1" customHeight="1" x14ac:dyDescent="0.3">
      <c r="A127" s="103">
        <v>171</v>
      </c>
      <c r="B127" s="2" t="s">
        <v>288</v>
      </c>
      <c r="C127" s="2"/>
      <c r="D127" s="2"/>
      <c r="E127" s="2"/>
      <c r="F127" s="186"/>
      <c r="G127" s="186"/>
      <c r="H127" s="55"/>
      <c r="I127" s="55">
        <v>0</v>
      </c>
      <c r="J127" s="2"/>
      <c r="K127" s="140">
        <f t="shared" si="48"/>
        <v>0</v>
      </c>
      <c r="L127" s="141"/>
      <c r="M127" s="115"/>
      <c r="N127" s="115">
        <v>0</v>
      </c>
      <c r="O127" s="115"/>
      <c r="P127" s="142">
        <f t="shared" si="49"/>
        <v>0</v>
      </c>
      <c r="Q127" s="72"/>
      <c r="R127" s="55"/>
      <c r="S127" s="55">
        <v>0</v>
      </c>
      <c r="T127" s="2"/>
      <c r="U127" s="140">
        <f t="shared" si="50"/>
        <v>0</v>
      </c>
      <c r="V127" s="141"/>
      <c r="W127" s="115"/>
      <c r="X127" s="115">
        <v>0</v>
      </c>
      <c r="Y127" s="115"/>
      <c r="Z127" s="142">
        <f t="shared" si="51"/>
        <v>0</v>
      </c>
      <c r="AA127" s="72"/>
      <c r="AB127" s="55"/>
      <c r="AC127" s="55">
        <v>0</v>
      </c>
      <c r="AD127" s="2"/>
      <c r="AE127" s="140">
        <f t="shared" si="52"/>
        <v>0</v>
      </c>
      <c r="AF127" s="141"/>
      <c r="AG127" s="115"/>
      <c r="AH127" s="115">
        <v>0</v>
      </c>
      <c r="AI127" s="115"/>
      <c r="AJ127" s="142">
        <f t="shared" si="53"/>
        <v>0</v>
      </c>
      <c r="AK127" s="72"/>
      <c r="AL127" s="55"/>
      <c r="AM127" s="55">
        <v>0</v>
      </c>
      <c r="AN127" s="2"/>
      <c r="AO127" s="140">
        <f t="shared" si="54"/>
        <v>0</v>
      </c>
      <c r="AP127" s="141"/>
      <c r="AQ127" s="115"/>
      <c r="AR127" s="115">
        <v>0</v>
      </c>
      <c r="AS127" s="115"/>
      <c r="AT127" s="142">
        <f t="shared" si="55"/>
        <v>0</v>
      </c>
      <c r="AU127" s="72"/>
      <c r="AV127" s="55"/>
      <c r="AW127" s="55">
        <v>0</v>
      </c>
      <c r="AX127" s="2"/>
      <c r="AY127" s="140">
        <f t="shared" si="56"/>
        <v>0</v>
      </c>
      <c r="AZ127" s="141"/>
      <c r="BA127" s="115"/>
      <c r="BB127" s="115">
        <v>0</v>
      </c>
      <c r="BC127" s="115"/>
      <c r="BD127" s="142">
        <f t="shared" si="57"/>
        <v>0</v>
      </c>
      <c r="BE127" s="72"/>
      <c r="BF127" s="55"/>
      <c r="BG127" s="55">
        <v>0</v>
      </c>
      <c r="BH127" s="2"/>
      <c r="BI127" s="140">
        <f t="shared" si="58"/>
        <v>0</v>
      </c>
      <c r="BJ127" s="141"/>
      <c r="BK127" s="115"/>
      <c r="BL127" s="115">
        <v>0</v>
      </c>
      <c r="BM127" s="115"/>
      <c r="BN127" s="142">
        <f t="shared" si="59"/>
        <v>0</v>
      </c>
      <c r="BO127" s="72"/>
    </row>
    <row r="128" spans="1:67" ht="12" hidden="1" customHeight="1" x14ac:dyDescent="0.3">
      <c r="A128" s="103">
        <v>172</v>
      </c>
      <c r="B128" s="2" t="s">
        <v>289</v>
      </c>
      <c r="C128" s="2"/>
      <c r="D128" s="2"/>
      <c r="E128" s="2"/>
      <c r="F128" s="186"/>
      <c r="G128" s="186"/>
      <c r="H128" s="55"/>
      <c r="I128" s="55">
        <v>0</v>
      </c>
      <c r="J128" s="2"/>
      <c r="K128" s="140">
        <f t="shared" si="48"/>
        <v>0</v>
      </c>
      <c r="L128" s="141"/>
      <c r="M128" s="115"/>
      <c r="N128" s="115">
        <v>0</v>
      </c>
      <c r="O128" s="115"/>
      <c r="P128" s="142">
        <f t="shared" si="49"/>
        <v>0</v>
      </c>
      <c r="Q128" s="72"/>
      <c r="R128" s="55"/>
      <c r="S128" s="55">
        <v>0</v>
      </c>
      <c r="T128" s="2"/>
      <c r="U128" s="140">
        <f t="shared" si="50"/>
        <v>0</v>
      </c>
      <c r="V128" s="141"/>
      <c r="W128" s="115"/>
      <c r="X128" s="115">
        <v>0</v>
      </c>
      <c r="Y128" s="115"/>
      <c r="Z128" s="142">
        <f t="shared" si="51"/>
        <v>0</v>
      </c>
      <c r="AA128" s="72"/>
      <c r="AB128" s="55"/>
      <c r="AC128" s="55">
        <v>0</v>
      </c>
      <c r="AD128" s="2"/>
      <c r="AE128" s="140">
        <f t="shared" si="52"/>
        <v>0</v>
      </c>
      <c r="AF128" s="141"/>
      <c r="AG128" s="115"/>
      <c r="AH128" s="115">
        <v>0</v>
      </c>
      <c r="AI128" s="115"/>
      <c r="AJ128" s="142">
        <f t="shared" si="53"/>
        <v>0</v>
      </c>
      <c r="AK128" s="72"/>
      <c r="AL128" s="55"/>
      <c r="AM128" s="55">
        <v>0</v>
      </c>
      <c r="AN128" s="2"/>
      <c r="AO128" s="140">
        <f t="shared" si="54"/>
        <v>0</v>
      </c>
      <c r="AP128" s="141"/>
      <c r="AQ128" s="115"/>
      <c r="AR128" s="115">
        <v>0</v>
      </c>
      <c r="AS128" s="115"/>
      <c r="AT128" s="142">
        <f t="shared" si="55"/>
        <v>0</v>
      </c>
      <c r="AU128" s="72"/>
      <c r="AV128" s="55"/>
      <c r="AW128" s="55">
        <v>0</v>
      </c>
      <c r="AX128" s="2"/>
      <c r="AY128" s="140">
        <f t="shared" si="56"/>
        <v>0</v>
      </c>
      <c r="AZ128" s="141"/>
      <c r="BA128" s="115"/>
      <c r="BB128" s="115">
        <v>0</v>
      </c>
      <c r="BC128" s="115"/>
      <c r="BD128" s="142">
        <f t="shared" si="57"/>
        <v>0</v>
      </c>
      <c r="BE128" s="72"/>
      <c r="BF128" s="55"/>
      <c r="BG128" s="55">
        <v>0</v>
      </c>
      <c r="BH128" s="2"/>
      <c r="BI128" s="140">
        <f t="shared" si="58"/>
        <v>0</v>
      </c>
      <c r="BJ128" s="141"/>
      <c r="BK128" s="115"/>
      <c r="BL128" s="115">
        <v>0</v>
      </c>
      <c r="BM128" s="115"/>
      <c r="BN128" s="142">
        <f t="shared" si="59"/>
        <v>0</v>
      </c>
      <c r="BO128" s="72"/>
    </row>
    <row r="129" spans="1:67" ht="12" hidden="1" customHeight="1" x14ac:dyDescent="0.3">
      <c r="A129" s="103">
        <v>174</v>
      </c>
      <c r="B129" s="2" t="s">
        <v>290</v>
      </c>
      <c r="C129" s="2"/>
      <c r="D129" s="2"/>
      <c r="E129" s="2"/>
      <c r="F129" s="186"/>
      <c r="G129" s="186"/>
      <c r="H129" s="55"/>
      <c r="I129" s="55">
        <v>0</v>
      </c>
      <c r="J129" s="2"/>
      <c r="K129" s="140">
        <f t="shared" si="48"/>
        <v>0</v>
      </c>
      <c r="L129" s="141"/>
      <c r="M129" s="115"/>
      <c r="N129" s="115">
        <v>0</v>
      </c>
      <c r="O129" s="115"/>
      <c r="P129" s="142">
        <f t="shared" si="49"/>
        <v>0</v>
      </c>
      <c r="Q129" s="72"/>
      <c r="R129" s="55"/>
      <c r="S129" s="55">
        <v>0</v>
      </c>
      <c r="T129" s="2"/>
      <c r="U129" s="140">
        <f t="shared" si="50"/>
        <v>0</v>
      </c>
      <c r="V129" s="141"/>
      <c r="W129" s="115"/>
      <c r="X129" s="115">
        <v>0</v>
      </c>
      <c r="Y129" s="115"/>
      <c r="Z129" s="142">
        <f t="shared" si="51"/>
        <v>0</v>
      </c>
      <c r="AA129" s="72"/>
      <c r="AB129" s="55"/>
      <c r="AC129" s="55">
        <v>0</v>
      </c>
      <c r="AD129" s="2"/>
      <c r="AE129" s="140">
        <f t="shared" si="52"/>
        <v>0</v>
      </c>
      <c r="AF129" s="141"/>
      <c r="AG129" s="115"/>
      <c r="AH129" s="115">
        <v>0</v>
      </c>
      <c r="AI129" s="115"/>
      <c r="AJ129" s="142">
        <f t="shared" si="53"/>
        <v>0</v>
      </c>
      <c r="AK129" s="72"/>
      <c r="AL129" s="55"/>
      <c r="AM129" s="55">
        <v>0</v>
      </c>
      <c r="AN129" s="2"/>
      <c r="AO129" s="140">
        <f t="shared" si="54"/>
        <v>0</v>
      </c>
      <c r="AP129" s="141"/>
      <c r="AQ129" s="115"/>
      <c r="AR129" s="115">
        <v>0</v>
      </c>
      <c r="AS129" s="115"/>
      <c r="AT129" s="142">
        <f t="shared" si="55"/>
        <v>0</v>
      </c>
      <c r="AU129" s="72"/>
      <c r="AV129" s="55"/>
      <c r="AW129" s="55">
        <v>0</v>
      </c>
      <c r="AX129" s="2"/>
      <c r="AY129" s="140">
        <f t="shared" si="56"/>
        <v>0</v>
      </c>
      <c r="AZ129" s="141"/>
      <c r="BA129" s="115"/>
      <c r="BB129" s="115">
        <v>0</v>
      </c>
      <c r="BC129" s="115"/>
      <c r="BD129" s="142">
        <f t="shared" si="57"/>
        <v>0</v>
      </c>
      <c r="BE129" s="72"/>
      <c r="BF129" s="55"/>
      <c r="BG129" s="55">
        <v>0</v>
      </c>
      <c r="BH129" s="2"/>
      <c r="BI129" s="140">
        <f t="shared" si="58"/>
        <v>0</v>
      </c>
      <c r="BJ129" s="141"/>
      <c r="BK129" s="115"/>
      <c r="BL129" s="115">
        <v>0</v>
      </c>
      <c r="BM129" s="115"/>
      <c r="BN129" s="142">
        <f t="shared" si="59"/>
        <v>0</v>
      </c>
      <c r="BO129" s="72"/>
    </row>
    <row r="130" spans="1:67" ht="12" hidden="1" customHeight="1" x14ac:dyDescent="0.3">
      <c r="A130" s="103">
        <v>176</v>
      </c>
      <c r="B130" s="2" t="s">
        <v>291</v>
      </c>
      <c r="C130" s="2"/>
      <c r="D130" s="2"/>
      <c r="E130" s="2"/>
      <c r="F130" s="186"/>
      <c r="G130" s="186"/>
      <c r="H130" s="55"/>
      <c r="I130" s="55">
        <v>0</v>
      </c>
      <c r="J130" s="2"/>
      <c r="K130" s="140">
        <f t="shared" si="48"/>
        <v>0</v>
      </c>
      <c r="L130" s="141"/>
      <c r="M130" s="115"/>
      <c r="N130" s="115">
        <v>0</v>
      </c>
      <c r="O130" s="115"/>
      <c r="P130" s="142">
        <f t="shared" si="49"/>
        <v>0</v>
      </c>
      <c r="Q130" s="72"/>
      <c r="R130" s="55"/>
      <c r="S130" s="55">
        <v>0</v>
      </c>
      <c r="T130" s="2"/>
      <c r="U130" s="140">
        <f t="shared" si="50"/>
        <v>0</v>
      </c>
      <c r="V130" s="141"/>
      <c r="W130" s="115"/>
      <c r="X130" s="115">
        <v>0</v>
      </c>
      <c r="Y130" s="115"/>
      <c r="Z130" s="142">
        <f t="shared" si="51"/>
        <v>0</v>
      </c>
      <c r="AA130" s="72"/>
      <c r="AB130" s="55"/>
      <c r="AC130" s="55">
        <v>0</v>
      </c>
      <c r="AD130" s="2"/>
      <c r="AE130" s="140">
        <f t="shared" si="52"/>
        <v>0</v>
      </c>
      <c r="AF130" s="141"/>
      <c r="AG130" s="115"/>
      <c r="AH130" s="115">
        <v>0</v>
      </c>
      <c r="AI130" s="115"/>
      <c r="AJ130" s="142">
        <f t="shared" si="53"/>
        <v>0</v>
      </c>
      <c r="AK130" s="72"/>
      <c r="AL130" s="55"/>
      <c r="AM130" s="55">
        <v>0</v>
      </c>
      <c r="AN130" s="2"/>
      <c r="AO130" s="140">
        <f t="shared" si="54"/>
        <v>0</v>
      </c>
      <c r="AP130" s="141"/>
      <c r="AQ130" s="115"/>
      <c r="AR130" s="115">
        <v>0</v>
      </c>
      <c r="AS130" s="115"/>
      <c r="AT130" s="142">
        <f t="shared" si="55"/>
        <v>0</v>
      </c>
      <c r="AU130" s="72"/>
      <c r="AV130" s="55"/>
      <c r="AW130" s="55">
        <v>0</v>
      </c>
      <c r="AX130" s="2"/>
      <c r="AY130" s="140">
        <f t="shared" si="56"/>
        <v>0</v>
      </c>
      <c r="AZ130" s="141"/>
      <c r="BA130" s="115"/>
      <c r="BB130" s="115">
        <v>0</v>
      </c>
      <c r="BC130" s="115"/>
      <c r="BD130" s="142">
        <f t="shared" si="57"/>
        <v>0</v>
      </c>
      <c r="BE130" s="72"/>
      <c r="BF130" s="55"/>
      <c r="BG130" s="55">
        <v>0</v>
      </c>
      <c r="BH130" s="2"/>
      <c r="BI130" s="140">
        <f t="shared" si="58"/>
        <v>0</v>
      </c>
      <c r="BJ130" s="141"/>
      <c r="BK130" s="115"/>
      <c r="BL130" s="115">
        <v>0</v>
      </c>
      <c r="BM130" s="115"/>
      <c r="BN130" s="142">
        <f t="shared" si="59"/>
        <v>0</v>
      </c>
      <c r="BO130" s="72"/>
    </row>
    <row r="131" spans="1:67" ht="12" hidden="1" customHeight="1" x14ac:dyDescent="0.3">
      <c r="A131" s="103">
        <v>178</v>
      </c>
      <c r="B131" s="2" t="s">
        <v>292</v>
      </c>
      <c r="C131" s="2"/>
      <c r="D131" s="2"/>
      <c r="E131" s="2"/>
      <c r="F131" s="186"/>
      <c r="G131" s="186"/>
      <c r="H131" s="55"/>
      <c r="I131" s="55">
        <v>0</v>
      </c>
      <c r="J131" s="2"/>
      <c r="K131" s="140">
        <f t="shared" si="48"/>
        <v>0</v>
      </c>
      <c r="L131" s="141"/>
      <c r="M131" s="115"/>
      <c r="N131" s="115">
        <v>0</v>
      </c>
      <c r="O131" s="115"/>
      <c r="P131" s="142">
        <f t="shared" si="49"/>
        <v>0</v>
      </c>
      <c r="Q131" s="72"/>
      <c r="R131" s="55"/>
      <c r="S131" s="55">
        <v>0</v>
      </c>
      <c r="T131" s="2"/>
      <c r="U131" s="140">
        <f t="shared" si="50"/>
        <v>0</v>
      </c>
      <c r="V131" s="141"/>
      <c r="W131" s="115"/>
      <c r="X131" s="115">
        <v>0</v>
      </c>
      <c r="Y131" s="115"/>
      <c r="Z131" s="142">
        <f t="shared" si="51"/>
        <v>0</v>
      </c>
      <c r="AA131" s="72"/>
      <c r="AB131" s="55"/>
      <c r="AC131" s="55">
        <v>0</v>
      </c>
      <c r="AD131" s="2"/>
      <c r="AE131" s="140">
        <f t="shared" si="52"/>
        <v>0</v>
      </c>
      <c r="AF131" s="141"/>
      <c r="AG131" s="115"/>
      <c r="AH131" s="115">
        <v>0</v>
      </c>
      <c r="AI131" s="115"/>
      <c r="AJ131" s="142">
        <f t="shared" si="53"/>
        <v>0</v>
      </c>
      <c r="AK131" s="72"/>
      <c r="AL131" s="55"/>
      <c r="AM131" s="55">
        <v>0</v>
      </c>
      <c r="AN131" s="2"/>
      <c r="AO131" s="140">
        <f t="shared" si="54"/>
        <v>0</v>
      </c>
      <c r="AP131" s="141"/>
      <c r="AQ131" s="115"/>
      <c r="AR131" s="115">
        <v>0</v>
      </c>
      <c r="AS131" s="115"/>
      <c r="AT131" s="142">
        <f t="shared" si="55"/>
        <v>0</v>
      </c>
      <c r="AU131" s="72"/>
      <c r="AV131" s="55"/>
      <c r="AW131" s="55">
        <v>0</v>
      </c>
      <c r="AX131" s="2"/>
      <c r="AY131" s="140">
        <f t="shared" si="56"/>
        <v>0</v>
      </c>
      <c r="AZ131" s="141"/>
      <c r="BA131" s="115"/>
      <c r="BB131" s="115">
        <v>0</v>
      </c>
      <c r="BC131" s="115"/>
      <c r="BD131" s="142">
        <f t="shared" si="57"/>
        <v>0</v>
      </c>
      <c r="BE131" s="72"/>
      <c r="BF131" s="55"/>
      <c r="BG131" s="55">
        <v>0</v>
      </c>
      <c r="BH131" s="2"/>
      <c r="BI131" s="140">
        <f t="shared" si="58"/>
        <v>0</v>
      </c>
      <c r="BJ131" s="141"/>
      <c r="BK131" s="115"/>
      <c r="BL131" s="115">
        <v>0</v>
      </c>
      <c r="BM131" s="115"/>
      <c r="BN131" s="142">
        <f t="shared" si="59"/>
        <v>0</v>
      </c>
      <c r="BO131" s="72"/>
    </row>
    <row r="132" spans="1:67" ht="12" hidden="1" customHeight="1" x14ac:dyDescent="0.3">
      <c r="A132" s="103">
        <v>181</v>
      </c>
      <c r="B132" s="2" t="s">
        <v>293</v>
      </c>
      <c r="C132" s="2"/>
      <c r="D132" s="2"/>
      <c r="E132" s="2"/>
      <c r="F132" s="186"/>
      <c r="G132" s="186"/>
      <c r="H132" s="55"/>
      <c r="I132" s="55">
        <v>0</v>
      </c>
      <c r="J132" s="2"/>
      <c r="K132" s="140">
        <f t="shared" si="48"/>
        <v>0</v>
      </c>
      <c r="L132" s="141"/>
      <c r="M132" s="115"/>
      <c r="N132" s="115">
        <v>0</v>
      </c>
      <c r="O132" s="115"/>
      <c r="P132" s="142">
        <f t="shared" si="49"/>
        <v>0</v>
      </c>
      <c r="Q132" s="72"/>
      <c r="R132" s="55"/>
      <c r="S132" s="55">
        <v>0</v>
      </c>
      <c r="T132" s="2"/>
      <c r="U132" s="140">
        <f t="shared" si="50"/>
        <v>0</v>
      </c>
      <c r="V132" s="141"/>
      <c r="W132" s="115"/>
      <c r="X132" s="115">
        <v>0</v>
      </c>
      <c r="Y132" s="115"/>
      <c r="Z132" s="142">
        <f t="shared" si="51"/>
        <v>0</v>
      </c>
      <c r="AA132" s="72"/>
      <c r="AB132" s="55"/>
      <c r="AC132" s="55">
        <v>0</v>
      </c>
      <c r="AD132" s="2"/>
      <c r="AE132" s="140">
        <f t="shared" si="52"/>
        <v>0</v>
      </c>
      <c r="AF132" s="141"/>
      <c r="AG132" s="115"/>
      <c r="AH132" s="115">
        <v>0</v>
      </c>
      <c r="AI132" s="115"/>
      <c r="AJ132" s="142">
        <f t="shared" si="53"/>
        <v>0</v>
      </c>
      <c r="AK132" s="72"/>
      <c r="AL132" s="55"/>
      <c r="AM132" s="55">
        <v>0</v>
      </c>
      <c r="AN132" s="2"/>
      <c r="AO132" s="140">
        <f t="shared" si="54"/>
        <v>0</v>
      </c>
      <c r="AP132" s="141"/>
      <c r="AQ132" s="115"/>
      <c r="AR132" s="115">
        <v>0</v>
      </c>
      <c r="AS132" s="115"/>
      <c r="AT132" s="142">
        <f t="shared" si="55"/>
        <v>0</v>
      </c>
      <c r="AU132" s="72"/>
      <c r="AV132" s="55"/>
      <c r="AW132" s="55">
        <v>0</v>
      </c>
      <c r="AX132" s="2"/>
      <c r="AY132" s="140">
        <f t="shared" si="56"/>
        <v>0</v>
      </c>
      <c r="AZ132" s="141"/>
      <c r="BA132" s="115"/>
      <c r="BB132" s="115">
        <v>0</v>
      </c>
      <c r="BC132" s="115"/>
      <c r="BD132" s="142">
        <f t="shared" si="57"/>
        <v>0</v>
      </c>
      <c r="BE132" s="72"/>
      <c r="BF132" s="55"/>
      <c r="BG132" s="55">
        <v>0</v>
      </c>
      <c r="BH132" s="2"/>
      <c r="BI132" s="140">
        <f t="shared" si="58"/>
        <v>0</v>
      </c>
      <c r="BJ132" s="141"/>
      <c r="BK132" s="115"/>
      <c r="BL132" s="115">
        <v>0</v>
      </c>
      <c r="BM132" s="115"/>
      <c r="BN132" s="142">
        <f t="shared" si="59"/>
        <v>0</v>
      </c>
      <c r="BO132" s="72"/>
    </row>
    <row r="133" spans="1:67" ht="12" customHeight="1" x14ac:dyDescent="0.3">
      <c r="A133" s="103">
        <v>189</v>
      </c>
      <c r="B133" s="2" t="s">
        <v>294</v>
      </c>
      <c r="C133" s="2"/>
      <c r="D133" s="2"/>
      <c r="E133" s="2"/>
      <c r="F133" s="186"/>
      <c r="G133" s="186"/>
      <c r="H133" s="55"/>
      <c r="I133" s="55">
        <v>50500</v>
      </c>
      <c r="J133" s="2"/>
      <c r="K133" s="140">
        <f t="shared" si="48"/>
        <v>50500</v>
      </c>
      <c r="L133" s="141"/>
      <c r="M133" s="115"/>
      <c r="N133" s="115">
        <v>0</v>
      </c>
      <c r="O133" s="115"/>
      <c r="P133" s="142">
        <f t="shared" si="49"/>
        <v>0</v>
      </c>
      <c r="Q133" s="72"/>
      <c r="R133" s="55"/>
      <c r="S133" s="55">
        <v>51005</v>
      </c>
      <c r="T133" s="2"/>
      <c r="U133" s="140">
        <f t="shared" si="50"/>
        <v>51005</v>
      </c>
      <c r="V133" s="141"/>
      <c r="W133" s="115"/>
      <c r="X133" s="115">
        <v>0</v>
      </c>
      <c r="Y133" s="115"/>
      <c r="Z133" s="142">
        <f t="shared" si="51"/>
        <v>0</v>
      </c>
      <c r="AA133" s="72"/>
      <c r="AB133" s="55"/>
      <c r="AC133" s="55">
        <v>52535.15</v>
      </c>
      <c r="AD133" s="2"/>
      <c r="AE133" s="140">
        <f t="shared" si="52"/>
        <v>52535.15</v>
      </c>
      <c r="AF133" s="141"/>
      <c r="AG133" s="115"/>
      <c r="AH133" s="115">
        <v>0</v>
      </c>
      <c r="AI133" s="115"/>
      <c r="AJ133" s="142">
        <f t="shared" si="53"/>
        <v>0</v>
      </c>
      <c r="AK133" s="72"/>
      <c r="AL133" s="55"/>
      <c r="AM133" s="55">
        <v>54111.2045</v>
      </c>
      <c r="AN133" s="2"/>
      <c r="AO133" s="140">
        <f t="shared" si="54"/>
        <v>54111.2045</v>
      </c>
      <c r="AP133" s="141"/>
      <c r="AQ133" s="115"/>
      <c r="AR133" s="115">
        <v>0</v>
      </c>
      <c r="AS133" s="115"/>
      <c r="AT133" s="142">
        <f t="shared" si="55"/>
        <v>0</v>
      </c>
      <c r="AU133" s="72"/>
      <c r="AV133" s="55"/>
      <c r="AW133" s="55">
        <v>55734.540634999998</v>
      </c>
      <c r="AX133" s="2"/>
      <c r="AY133" s="140">
        <f t="shared" si="56"/>
        <v>55734.540634999998</v>
      </c>
      <c r="AZ133" s="141"/>
      <c r="BA133" s="115"/>
      <c r="BB133" s="115">
        <v>0</v>
      </c>
      <c r="BC133" s="115"/>
      <c r="BD133" s="142">
        <f t="shared" si="57"/>
        <v>0</v>
      </c>
      <c r="BE133" s="72"/>
      <c r="BF133" s="55"/>
      <c r="BG133" s="55">
        <v>57406.576854049999</v>
      </c>
      <c r="BH133" s="2"/>
      <c r="BI133" s="140">
        <f t="shared" si="58"/>
        <v>57406.576854049999</v>
      </c>
      <c r="BJ133" s="141"/>
      <c r="BK133" s="115"/>
      <c r="BL133" s="115">
        <v>0</v>
      </c>
      <c r="BM133" s="115"/>
      <c r="BN133" s="142">
        <f t="shared" si="59"/>
        <v>0</v>
      </c>
      <c r="BO133" s="72"/>
    </row>
    <row r="134" spans="1:67" ht="12" hidden="1" customHeight="1" x14ac:dyDescent="0.3">
      <c r="A134" s="103">
        <v>189.1</v>
      </c>
      <c r="B134" s="2" t="s">
        <v>295</v>
      </c>
      <c r="C134" s="2"/>
      <c r="D134" s="2"/>
      <c r="E134" s="2"/>
      <c r="F134" s="186"/>
      <c r="G134" s="186"/>
      <c r="H134" s="55"/>
      <c r="I134" s="55">
        <v>0</v>
      </c>
      <c r="J134" s="2"/>
      <c r="K134" s="140">
        <f t="shared" si="48"/>
        <v>0</v>
      </c>
      <c r="L134" s="141"/>
      <c r="M134" s="115"/>
      <c r="N134" s="115">
        <v>0</v>
      </c>
      <c r="O134" s="115"/>
      <c r="P134" s="142">
        <f t="shared" si="49"/>
        <v>0</v>
      </c>
      <c r="Q134" s="72"/>
      <c r="R134" s="55"/>
      <c r="S134" s="55">
        <v>0</v>
      </c>
      <c r="T134" s="2"/>
      <c r="U134" s="140">
        <f t="shared" si="50"/>
        <v>0</v>
      </c>
      <c r="V134" s="141"/>
      <c r="W134" s="115"/>
      <c r="X134" s="115">
        <v>0</v>
      </c>
      <c r="Y134" s="115"/>
      <c r="Z134" s="142">
        <f t="shared" si="51"/>
        <v>0</v>
      </c>
      <c r="AA134" s="72"/>
      <c r="AB134" s="55"/>
      <c r="AC134" s="55">
        <v>0</v>
      </c>
      <c r="AD134" s="2"/>
      <c r="AE134" s="140">
        <f t="shared" si="52"/>
        <v>0</v>
      </c>
      <c r="AF134" s="141"/>
      <c r="AG134" s="115"/>
      <c r="AH134" s="115">
        <v>0</v>
      </c>
      <c r="AI134" s="115"/>
      <c r="AJ134" s="142">
        <f t="shared" si="53"/>
        <v>0</v>
      </c>
      <c r="AK134" s="72"/>
      <c r="AL134" s="55"/>
      <c r="AM134" s="55">
        <v>0</v>
      </c>
      <c r="AN134" s="2"/>
      <c r="AO134" s="140">
        <f t="shared" si="54"/>
        <v>0</v>
      </c>
      <c r="AP134" s="141"/>
      <c r="AQ134" s="115"/>
      <c r="AR134" s="115">
        <v>0</v>
      </c>
      <c r="AS134" s="115"/>
      <c r="AT134" s="142">
        <f t="shared" si="55"/>
        <v>0</v>
      </c>
      <c r="AU134" s="72"/>
      <c r="AV134" s="55"/>
      <c r="AW134" s="55">
        <v>0</v>
      </c>
      <c r="AX134" s="2"/>
      <c r="AY134" s="140">
        <f t="shared" si="56"/>
        <v>0</v>
      </c>
      <c r="AZ134" s="141"/>
      <c r="BA134" s="115"/>
      <c r="BB134" s="115">
        <v>0</v>
      </c>
      <c r="BC134" s="115"/>
      <c r="BD134" s="142">
        <f t="shared" si="57"/>
        <v>0</v>
      </c>
      <c r="BE134" s="72"/>
      <c r="BF134" s="55"/>
      <c r="BG134" s="55">
        <v>0</v>
      </c>
      <c r="BH134" s="2"/>
      <c r="BI134" s="140">
        <f t="shared" si="58"/>
        <v>0</v>
      </c>
      <c r="BJ134" s="141"/>
      <c r="BK134" s="115"/>
      <c r="BL134" s="115">
        <v>0</v>
      </c>
      <c r="BM134" s="115"/>
      <c r="BN134" s="142">
        <f t="shared" si="59"/>
        <v>0</v>
      </c>
      <c r="BO134" s="72"/>
    </row>
    <row r="135" spans="1:67" ht="12" hidden="1" customHeight="1" x14ac:dyDescent="0.3">
      <c r="A135" s="103">
        <v>189.2</v>
      </c>
      <c r="B135" s="2" t="s">
        <v>296</v>
      </c>
      <c r="C135" s="2"/>
      <c r="D135" s="2"/>
      <c r="E135" s="2"/>
      <c r="F135" s="186"/>
      <c r="G135" s="186"/>
      <c r="H135" s="55"/>
      <c r="I135" s="55">
        <v>0</v>
      </c>
      <c r="J135" s="2"/>
      <c r="K135" s="140">
        <f t="shared" si="48"/>
        <v>0</v>
      </c>
      <c r="L135" s="141"/>
      <c r="M135" s="115"/>
      <c r="N135" s="115">
        <v>0</v>
      </c>
      <c r="O135" s="115"/>
      <c r="P135" s="142">
        <f t="shared" si="49"/>
        <v>0</v>
      </c>
      <c r="Q135" s="72"/>
      <c r="R135" s="55"/>
      <c r="S135" s="55">
        <v>0</v>
      </c>
      <c r="T135" s="2"/>
      <c r="U135" s="140">
        <f t="shared" si="50"/>
        <v>0</v>
      </c>
      <c r="V135" s="141"/>
      <c r="W135" s="115"/>
      <c r="X135" s="115">
        <v>0</v>
      </c>
      <c r="Y135" s="115"/>
      <c r="Z135" s="142">
        <f t="shared" si="51"/>
        <v>0</v>
      </c>
      <c r="AA135" s="72"/>
      <c r="AB135" s="55"/>
      <c r="AC135" s="55">
        <v>0</v>
      </c>
      <c r="AD135" s="2"/>
      <c r="AE135" s="140">
        <f t="shared" si="52"/>
        <v>0</v>
      </c>
      <c r="AF135" s="141"/>
      <c r="AG135" s="115"/>
      <c r="AH135" s="115">
        <v>0</v>
      </c>
      <c r="AI135" s="115"/>
      <c r="AJ135" s="142">
        <f t="shared" si="53"/>
        <v>0</v>
      </c>
      <c r="AK135" s="72"/>
      <c r="AL135" s="55"/>
      <c r="AM135" s="55">
        <v>0</v>
      </c>
      <c r="AN135" s="2"/>
      <c r="AO135" s="140">
        <f t="shared" si="54"/>
        <v>0</v>
      </c>
      <c r="AP135" s="141"/>
      <c r="AQ135" s="115"/>
      <c r="AR135" s="115">
        <v>0</v>
      </c>
      <c r="AS135" s="115"/>
      <c r="AT135" s="142">
        <f t="shared" si="55"/>
        <v>0</v>
      </c>
      <c r="AU135" s="72"/>
      <c r="AV135" s="55"/>
      <c r="AW135" s="55">
        <v>0</v>
      </c>
      <c r="AX135" s="2"/>
      <c r="AY135" s="140">
        <f t="shared" si="56"/>
        <v>0</v>
      </c>
      <c r="AZ135" s="141"/>
      <c r="BA135" s="115"/>
      <c r="BB135" s="115">
        <v>0</v>
      </c>
      <c r="BC135" s="115"/>
      <c r="BD135" s="142">
        <f t="shared" si="57"/>
        <v>0</v>
      </c>
      <c r="BE135" s="72"/>
      <c r="BF135" s="55"/>
      <c r="BG135" s="55">
        <v>0</v>
      </c>
      <c r="BH135" s="2"/>
      <c r="BI135" s="140">
        <f t="shared" si="58"/>
        <v>0</v>
      </c>
      <c r="BJ135" s="141"/>
      <c r="BK135" s="115"/>
      <c r="BL135" s="115">
        <v>0</v>
      </c>
      <c r="BM135" s="115"/>
      <c r="BN135" s="142">
        <f t="shared" si="59"/>
        <v>0</v>
      </c>
      <c r="BO135" s="72"/>
    </row>
    <row r="136" spans="1:67" ht="12" hidden="1" customHeight="1" x14ac:dyDescent="0.3">
      <c r="A136" s="103">
        <v>191</v>
      </c>
      <c r="B136" s="2" t="s">
        <v>297</v>
      </c>
      <c r="C136" s="2"/>
      <c r="D136" s="2"/>
      <c r="E136" s="2"/>
      <c r="F136" s="186"/>
      <c r="G136" s="186"/>
      <c r="H136" s="55"/>
      <c r="I136" s="55">
        <v>0</v>
      </c>
      <c r="J136" s="2"/>
      <c r="K136" s="140">
        <f t="shared" si="48"/>
        <v>0</v>
      </c>
      <c r="L136" s="141"/>
      <c r="M136" s="115"/>
      <c r="N136" s="115">
        <v>0</v>
      </c>
      <c r="O136" s="115"/>
      <c r="P136" s="142">
        <f t="shared" si="49"/>
        <v>0</v>
      </c>
      <c r="Q136" s="72"/>
      <c r="R136" s="55"/>
      <c r="S136" s="55">
        <v>0</v>
      </c>
      <c r="T136" s="2"/>
      <c r="U136" s="140">
        <f t="shared" si="50"/>
        <v>0</v>
      </c>
      <c r="V136" s="141"/>
      <c r="W136" s="115"/>
      <c r="X136" s="115">
        <v>0</v>
      </c>
      <c r="Y136" s="115"/>
      <c r="Z136" s="142">
        <f t="shared" si="51"/>
        <v>0</v>
      </c>
      <c r="AA136" s="72"/>
      <c r="AB136" s="55"/>
      <c r="AC136" s="55">
        <v>0</v>
      </c>
      <c r="AD136" s="2"/>
      <c r="AE136" s="140">
        <f t="shared" si="52"/>
        <v>0</v>
      </c>
      <c r="AF136" s="141"/>
      <c r="AG136" s="115"/>
      <c r="AH136" s="115">
        <v>0</v>
      </c>
      <c r="AI136" s="115"/>
      <c r="AJ136" s="142">
        <f t="shared" si="53"/>
        <v>0</v>
      </c>
      <c r="AK136" s="72"/>
      <c r="AL136" s="55"/>
      <c r="AM136" s="55">
        <v>0</v>
      </c>
      <c r="AN136" s="2"/>
      <c r="AO136" s="140">
        <f t="shared" si="54"/>
        <v>0</v>
      </c>
      <c r="AP136" s="141"/>
      <c r="AQ136" s="115"/>
      <c r="AR136" s="115">
        <v>0</v>
      </c>
      <c r="AS136" s="115"/>
      <c r="AT136" s="142">
        <f t="shared" si="55"/>
        <v>0</v>
      </c>
      <c r="AU136" s="72"/>
      <c r="AV136" s="55"/>
      <c r="AW136" s="55">
        <v>0</v>
      </c>
      <c r="AX136" s="2"/>
      <c r="AY136" s="140">
        <f t="shared" si="56"/>
        <v>0</v>
      </c>
      <c r="AZ136" s="141"/>
      <c r="BA136" s="115"/>
      <c r="BB136" s="115">
        <v>0</v>
      </c>
      <c r="BC136" s="115"/>
      <c r="BD136" s="142">
        <f t="shared" si="57"/>
        <v>0</v>
      </c>
      <c r="BE136" s="72"/>
      <c r="BF136" s="55"/>
      <c r="BG136" s="55">
        <v>0</v>
      </c>
      <c r="BH136" s="2"/>
      <c r="BI136" s="140">
        <f t="shared" si="58"/>
        <v>0</v>
      </c>
      <c r="BJ136" s="141"/>
      <c r="BK136" s="115"/>
      <c r="BL136" s="115">
        <v>0</v>
      </c>
      <c r="BM136" s="115"/>
      <c r="BN136" s="142">
        <f t="shared" si="59"/>
        <v>0</v>
      </c>
      <c r="BO136" s="72"/>
    </row>
    <row r="137" spans="1:67" ht="12" hidden="1" customHeight="1" x14ac:dyDescent="0.3">
      <c r="A137" s="103">
        <v>195</v>
      </c>
      <c r="B137" s="2" t="s">
        <v>298</v>
      </c>
      <c r="C137" s="2"/>
      <c r="D137" s="2"/>
      <c r="E137" s="2"/>
      <c r="F137" s="186"/>
      <c r="G137" s="186"/>
      <c r="H137" s="55"/>
      <c r="I137" s="55">
        <v>0</v>
      </c>
      <c r="J137" s="2"/>
      <c r="K137" s="140">
        <f t="shared" si="48"/>
        <v>0</v>
      </c>
      <c r="L137" s="141"/>
      <c r="M137" s="115"/>
      <c r="N137" s="115">
        <v>0</v>
      </c>
      <c r="O137" s="115"/>
      <c r="P137" s="142">
        <f t="shared" si="49"/>
        <v>0</v>
      </c>
      <c r="Q137" s="72"/>
      <c r="R137" s="55"/>
      <c r="S137" s="55">
        <v>0</v>
      </c>
      <c r="T137" s="2"/>
      <c r="U137" s="140">
        <f t="shared" si="50"/>
        <v>0</v>
      </c>
      <c r="V137" s="141"/>
      <c r="W137" s="115"/>
      <c r="X137" s="115">
        <v>0</v>
      </c>
      <c r="Y137" s="115"/>
      <c r="Z137" s="142">
        <f t="shared" si="51"/>
        <v>0</v>
      </c>
      <c r="AA137" s="72"/>
      <c r="AB137" s="55"/>
      <c r="AC137" s="55">
        <v>0</v>
      </c>
      <c r="AD137" s="2"/>
      <c r="AE137" s="140">
        <f t="shared" si="52"/>
        <v>0</v>
      </c>
      <c r="AF137" s="141"/>
      <c r="AG137" s="115"/>
      <c r="AH137" s="115">
        <v>0</v>
      </c>
      <c r="AI137" s="115"/>
      <c r="AJ137" s="142">
        <f t="shared" si="53"/>
        <v>0</v>
      </c>
      <c r="AK137" s="72"/>
      <c r="AL137" s="55"/>
      <c r="AM137" s="55">
        <v>0</v>
      </c>
      <c r="AN137" s="2"/>
      <c r="AO137" s="140">
        <f t="shared" si="54"/>
        <v>0</v>
      </c>
      <c r="AP137" s="141"/>
      <c r="AQ137" s="115"/>
      <c r="AR137" s="115">
        <v>0</v>
      </c>
      <c r="AS137" s="115"/>
      <c r="AT137" s="142">
        <f t="shared" si="55"/>
        <v>0</v>
      </c>
      <c r="AU137" s="72"/>
      <c r="AV137" s="55"/>
      <c r="AW137" s="55">
        <v>0</v>
      </c>
      <c r="AX137" s="2"/>
      <c r="AY137" s="140">
        <f t="shared" si="56"/>
        <v>0</v>
      </c>
      <c r="AZ137" s="141"/>
      <c r="BA137" s="115"/>
      <c r="BB137" s="115">
        <v>0</v>
      </c>
      <c r="BC137" s="115"/>
      <c r="BD137" s="142">
        <f t="shared" si="57"/>
        <v>0</v>
      </c>
      <c r="BE137" s="72"/>
      <c r="BF137" s="55"/>
      <c r="BG137" s="55">
        <v>0</v>
      </c>
      <c r="BH137" s="2"/>
      <c r="BI137" s="140">
        <f t="shared" si="58"/>
        <v>0</v>
      </c>
      <c r="BJ137" s="141"/>
      <c r="BK137" s="115"/>
      <c r="BL137" s="115">
        <v>0</v>
      </c>
      <c r="BM137" s="115"/>
      <c r="BN137" s="142">
        <f t="shared" si="59"/>
        <v>0</v>
      </c>
      <c r="BO137" s="72"/>
    </row>
    <row r="138" spans="1:67" ht="12" hidden="1" customHeight="1" x14ac:dyDescent="0.3">
      <c r="A138" s="103">
        <v>196</v>
      </c>
      <c r="B138" s="2" t="s">
        <v>299</v>
      </c>
      <c r="C138" s="2"/>
      <c r="D138" s="2"/>
      <c r="E138" s="2"/>
      <c r="F138" s="186"/>
      <c r="G138" s="186"/>
      <c r="H138" s="55"/>
      <c r="I138" s="55">
        <v>0</v>
      </c>
      <c r="J138" s="2"/>
      <c r="K138" s="140">
        <f t="shared" si="48"/>
        <v>0</v>
      </c>
      <c r="L138" s="141"/>
      <c r="M138" s="115"/>
      <c r="N138" s="115">
        <v>0</v>
      </c>
      <c r="O138" s="115"/>
      <c r="P138" s="142">
        <f t="shared" si="49"/>
        <v>0</v>
      </c>
      <c r="Q138" s="72"/>
      <c r="R138" s="55"/>
      <c r="S138" s="55">
        <v>0</v>
      </c>
      <c r="T138" s="2"/>
      <c r="U138" s="140">
        <f t="shared" si="50"/>
        <v>0</v>
      </c>
      <c r="V138" s="141"/>
      <c r="W138" s="115"/>
      <c r="X138" s="115">
        <v>0</v>
      </c>
      <c r="Y138" s="115"/>
      <c r="Z138" s="142">
        <f t="shared" si="51"/>
        <v>0</v>
      </c>
      <c r="AA138" s="72"/>
      <c r="AB138" s="55"/>
      <c r="AC138" s="55">
        <v>0</v>
      </c>
      <c r="AD138" s="2"/>
      <c r="AE138" s="140">
        <f t="shared" si="52"/>
        <v>0</v>
      </c>
      <c r="AF138" s="141"/>
      <c r="AG138" s="115"/>
      <c r="AH138" s="115">
        <v>0</v>
      </c>
      <c r="AI138" s="115"/>
      <c r="AJ138" s="142">
        <f t="shared" si="53"/>
        <v>0</v>
      </c>
      <c r="AK138" s="72"/>
      <c r="AL138" s="55"/>
      <c r="AM138" s="55">
        <v>0</v>
      </c>
      <c r="AN138" s="2"/>
      <c r="AO138" s="140">
        <f t="shared" si="54"/>
        <v>0</v>
      </c>
      <c r="AP138" s="141"/>
      <c r="AQ138" s="115"/>
      <c r="AR138" s="115">
        <v>0</v>
      </c>
      <c r="AS138" s="115"/>
      <c r="AT138" s="142">
        <f t="shared" si="55"/>
        <v>0</v>
      </c>
      <c r="AU138" s="72"/>
      <c r="AV138" s="55"/>
      <c r="AW138" s="55">
        <v>0</v>
      </c>
      <c r="AX138" s="2"/>
      <c r="AY138" s="140">
        <f t="shared" si="56"/>
        <v>0</v>
      </c>
      <c r="AZ138" s="141"/>
      <c r="BA138" s="115"/>
      <c r="BB138" s="115">
        <v>0</v>
      </c>
      <c r="BC138" s="115"/>
      <c r="BD138" s="142">
        <f t="shared" si="57"/>
        <v>0</v>
      </c>
      <c r="BE138" s="72"/>
      <c r="BF138" s="55"/>
      <c r="BG138" s="55">
        <v>0</v>
      </c>
      <c r="BH138" s="2"/>
      <c r="BI138" s="140">
        <f t="shared" si="58"/>
        <v>0</v>
      </c>
      <c r="BJ138" s="141"/>
      <c r="BK138" s="115"/>
      <c r="BL138" s="115">
        <v>0</v>
      </c>
      <c r="BM138" s="115"/>
      <c r="BN138" s="142">
        <f t="shared" si="59"/>
        <v>0</v>
      </c>
      <c r="BO138" s="72"/>
    </row>
    <row r="139" spans="1:67" ht="12" hidden="1" customHeight="1" x14ac:dyDescent="0.3">
      <c r="A139" s="103">
        <v>198</v>
      </c>
      <c r="B139" s="2" t="s">
        <v>300</v>
      </c>
      <c r="C139" s="2"/>
      <c r="D139" s="2"/>
      <c r="E139" s="2"/>
      <c r="F139" s="186"/>
      <c r="G139" s="186"/>
      <c r="H139" s="55"/>
      <c r="I139" s="55">
        <v>0</v>
      </c>
      <c r="J139" s="2"/>
      <c r="K139" s="140">
        <f t="shared" si="48"/>
        <v>0</v>
      </c>
      <c r="L139" s="141"/>
      <c r="M139" s="115"/>
      <c r="N139" s="115">
        <v>0</v>
      </c>
      <c r="O139" s="115"/>
      <c r="P139" s="142">
        <f t="shared" si="49"/>
        <v>0</v>
      </c>
      <c r="Q139" s="72"/>
      <c r="R139" s="55"/>
      <c r="S139" s="55">
        <v>0</v>
      </c>
      <c r="T139" s="2"/>
      <c r="U139" s="140">
        <f t="shared" si="50"/>
        <v>0</v>
      </c>
      <c r="V139" s="141"/>
      <c r="W139" s="115"/>
      <c r="X139" s="115">
        <v>0</v>
      </c>
      <c r="Y139" s="115"/>
      <c r="Z139" s="142">
        <f t="shared" si="51"/>
        <v>0</v>
      </c>
      <c r="AA139" s="72"/>
      <c r="AB139" s="55"/>
      <c r="AC139" s="55">
        <v>0</v>
      </c>
      <c r="AD139" s="2"/>
      <c r="AE139" s="140">
        <f t="shared" si="52"/>
        <v>0</v>
      </c>
      <c r="AF139" s="141"/>
      <c r="AG139" s="115"/>
      <c r="AH139" s="115">
        <v>0</v>
      </c>
      <c r="AI139" s="115"/>
      <c r="AJ139" s="142">
        <f t="shared" si="53"/>
        <v>0</v>
      </c>
      <c r="AK139" s="72"/>
      <c r="AL139" s="55"/>
      <c r="AM139" s="55">
        <v>0</v>
      </c>
      <c r="AN139" s="2"/>
      <c r="AO139" s="140">
        <f t="shared" si="54"/>
        <v>0</v>
      </c>
      <c r="AP139" s="141"/>
      <c r="AQ139" s="115"/>
      <c r="AR139" s="115">
        <v>0</v>
      </c>
      <c r="AS139" s="115"/>
      <c r="AT139" s="142">
        <f t="shared" si="55"/>
        <v>0</v>
      </c>
      <c r="AU139" s="72"/>
      <c r="AV139" s="55"/>
      <c r="AW139" s="55">
        <v>0</v>
      </c>
      <c r="AX139" s="2"/>
      <c r="AY139" s="140">
        <f t="shared" si="56"/>
        <v>0</v>
      </c>
      <c r="AZ139" s="141"/>
      <c r="BA139" s="115"/>
      <c r="BB139" s="115">
        <v>0</v>
      </c>
      <c r="BC139" s="115"/>
      <c r="BD139" s="142">
        <f t="shared" si="57"/>
        <v>0</v>
      </c>
      <c r="BE139" s="72"/>
      <c r="BF139" s="55"/>
      <c r="BG139" s="55">
        <v>0</v>
      </c>
      <c r="BH139" s="2"/>
      <c r="BI139" s="140">
        <f t="shared" si="58"/>
        <v>0</v>
      </c>
      <c r="BJ139" s="141"/>
      <c r="BK139" s="115"/>
      <c r="BL139" s="115">
        <v>0</v>
      </c>
      <c r="BM139" s="115"/>
      <c r="BN139" s="142">
        <f t="shared" si="59"/>
        <v>0</v>
      </c>
      <c r="BO139" s="72"/>
    </row>
    <row r="140" spans="1:67" ht="12" hidden="1" customHeight="1" x14ac:dyDescent="0.3">
      <c r="A140" s="103">
        <v>199</v>
      </c>
      <c r="B140" s="2" t="s">
        <v>301</v>
      </c>
      <c r="C140" s="2"/>
      <c r="D140" s="2"/>
      <c r="E140" s="2"/>
      <c r="F140" s="186"/>
      <c r="G140" s="186"/>
      <c r="H140" s="55"/>
      <c r="I140" s="55">
        <v>0</v>
      </c>
      <c r="J140" s="2"/>
      <c r="K140" s="140">
        <f t="shared" si="48"/>
        <v>0</v>
      </c>
      <c r="L140" s="141"/>
      <c r="M140" s="115"/>
      <c r="N140" s="115">
        <v>0</v>
      </c>
      <c r="O140" s="115"/>
      <c r="P140" s="142">
        <f t="shared" si="49"/>
        <v>0</v>
      </c>
      <c r="Q140" s="72"/>
      <c r="R140" s="55"/>
      <c r="S140" s="55">
        <v>0</v>
      </c>
      <c r="T140" s="2"/>
      <c r="U140" s="140">
        <f t="shared" si="50"/>
        <v>0</v>
      </c>
      <c r="V140" s="141"/>
      <c r="W140" s="115"/>
      <c r="X140" s="115">
        <v>0</v>
      </c>
      <c r="Y140" s="115"/>
      <c r="Z140" s="142">
        <f t="shared" si="51"/>
        <v>0</v>
      </c>
      <c r="AA140" s="72"/>
      <c r="AB140" s="55"/>
      <c r="AC140" s="55">
        <v>0</v>
      </c>
      <c r="AD140" s="2"/>
      <c r="AE140" s="140">
        <f t="shared" si="52"/>
        <v>0</v>
      </c>
      <c r="AF140" s="141"/>
      <c r="AG140" s="115"/>
      <c r="AH140" s="115">
        <v>0</v>
      </c>
      <c r="AI140" s="115"/>
      <c r="AJ140" s="142">
        <f t="shared" si="53"/>
        <v>0</v>
      </c>
      <c r="AK140" s="72"/>
      <c r="AL140" s="55"/>
      <c r="AM140" s="55">
        <v>0</v>
      </c>
      <c r="AN140" s="2"/>
      <c r="AO140" s="140">
        <f t="shared" si="54"/>
        <v>0</v>
      </c>
      <c r="AP140" s="141"/>
      <c r="AQ140" s="115"/>
      <c r="AR140" s="115">
        <v>0</v>
      </c>
      <c r="AS140" s="115"/>
      <c r="AT140" s="142">
        <f t="shared" si="55"/>
        <v>0</v>
      </c>
      <c r="AU140" s="72"/>
      <c r="AV140" s="55"/>
      <c r="AW140" s="55">
        <v>0</v>
      </c>
      <c r="AX140" s="2"/>
      <c r="AY140" s="140">
        <f t="shared" si="56"/>
        <v>0</v>
      </c>
      <c r="AZ140" s="141"/>
      <c r="BA140" s="115"/>
      <c r="BB140" s="115">
        <v>0</v>
      </c>
      <c r="BC140" s="115"/>
      <c r="BD140" s="142">
        <f t="shared" si="57"/>
        <v>0</v>
      </c>
      <c r="BE140" s="72"/>
      <c r="BF140" s="55"/>
      <c r="BG140" s="55">
        <v>0</v>
      </c>
      <c r="BH140" s="2"/>
      <c r="BI140" s="140">
        <f t="shared" si="58"/>
        <v>0</v>
      </c>
      <c r="BJ140" s="141"/>
      <c r="BK140" s="115"/>
      <c r="BL140" s="115">
        <v>0</v>
      </c>
      <c r="BM140" s="115"/>
      <c r="BN140" s="142">
        <f t="shared" si="59"/>
        <v>0</v>
      </c>
      <c r="BO140" s="72"/>
    </row>
    <row r="141" spans="1:67" ht="12" hidden="1" customHeight="1" x14ac:dyDescent="0.3">
      <c r="A141" s="103"/>
      <c r="B141" s="2"/>
      <c r="C141" s="2"/>
      <c r="D141" s="2"/>
      <c r="E141" s="2"/>
      <c r="F141" s="186"/>
      <c r="G141" s="186"/>
      <c r="H141" s="55"/>
      <c r="I141" s="55"/>
      <c r="J141" s="2"/>
      <c r="K141" s="140"/>
      <c r="L141" s="141"/>
      <c r="M141" s="115"/>
      <c r="N141" s="115"/>
      <c r="O141" s="115"/>
      <c r="P141" s="142"/>
      <c r="Q141" s="72"/>
      <c r="R141" s="55"/>
      <c r="S141" s="55"/>
      <c r="T141" s="2"/>
      <c r="U141" s="140"/>
      <c r="V141" s="141"/>
      <c r="W141" s="115"/>
      <c r="X141" s="115"/>
      <c r="Y141" s="115"/>
      <c r="Z141" s="142"/>
      <c r="AA141" s="72"/>
      <c r="AB141" s="55"/>
      <c r="AC141" s="55"/>
      <c r="AD141" s="2"/>
      <c r="AE141" s="140"/>
      <c r="AF141" s="141"/>
      <c r="AG141" s="115"/>
      <c r="AH141" s="115"/>
      <c r="AI141" s="115"/>
      <c r="AJ141" s="142"/>
      <c r="AK141" s="72"/>
      <c r="AL141" s="55"/>
      <c r="AM141" s="55"/>
      <c r="AN141" s="2"/>
      <c r="AO141" s="140"/>
      <c r="AP141" s="141"/>
      <c r="AQ141" s="115"/>
      <c r="AR141" s="115"/>
      <c r="AS141" s="115"/>
      <c r="AT141" s="142"/>
      <c r="AU141" s="72"/>
      <c r="AV141" s="55"/>
      <c r="AW141" s="55"/>
      <c r="AX141" s="2"/>
      <c r="AY141" s="140"/>
      <c r="AZ141" s="141"/>
      <c r="BA141" s="115"/>
      <c r="BB141" s="115"/>
      <c r="BC141" s="115"/>
      <c r="BD141" s="142"/>
      <c r="BE141" s="72"/>
      <c r="BF141" s="55"/>
      <c r="BG141" s="55"/>
      <c r="BH141" s="2"/>
      <c r="BI141" s="140"/>
      <c r="BJ141" s="141"/>
      <c r="BK141" s="115"/>
      <c r="BL141" s="115"/>
      <c r="BM141" s="115"/>
      <c r="BN141" s="142"/>
      <c r="BO141" s="72"/>
    </row>
    <row r="142" spans="1:67" ht="12" customHeight="1" x14ac:dyDescent="0.3">
      <c r="A142" s="187" t="s">
        <v>627</v>
      </c>
      <c r="B142" s="161"/>
      <c r="C142" s="161"/>
      <c r="D142" s="161"/>
      <c r="E142" s="161"/>
      <c r="F142" s="188"/>
      <c r="G142" s="183"/>
      <c r="H142" s="160">
        <f t="shared" ref="H142:I142" si="60">SUM(H86:H141)</f>
        <v>0</v>
      </c>
      <c r="I142" s="160">
        <f t="shared" si="60"/>
        <v>2306156.6475268812</v>
      </c>
      <c r="J142" s="161"/>
      <c r="K142" s="162">
        <f>SUM(H142:J142)</f>
        <v>2306156.6475268812</v>
      </c>
      <c r="L142" s="163"/>
      <c r="M142" s="164">
        <f t="shared" ref="M142:N142" si="61">SUM(M86:M141)</f>
        <v>0</v>
      </c>
      <c r="N142" s="164">
        <f t="shared" si="61"/>
        <v>42.945430107526839</v>
      </c>
      <c r="O142" s="164"/>
      <c r="P142" s="165">
        <f>SUM(M142:O142)</f>
        <v>42.945430107526839</v>
      </c>
      <c r="Q142" s="74"/>
      <c r="R142" s="160">
        <f t="shared" ref="R142:S142" si="62">SUM(R86:R141)</f>
        <v>0</v>
      </c>
      <c r="S142" s="160">
        <f t="shared" si="62"/>
        <v>2587711.8475000001</v>
      </c>
      <c r="T142" s="161"/>
      <c r="U142" s="162">
        <f>SUM(R142:T142)</f>
        <v>2587711.8475000001</v>
      </c>
      <c r="V142" s="163"/>
      <c r="W142" s="164">
        <f t="shared" ref="W142:X142" si="63">SUM(W86:W141)</f>
        <v>0</v>
      </c>
      <c r="X142" s="164">
        <f t="shared" si="63"/>
        <v>46.475000000000001</v>
      </c>
      <c r="Y142" s="164"/>
      <c r="Z142" s="165">
        <f>SUM(W142:Y142)</f>
        <v>46.475000000000001</v>
      </c>
      <c r="AA142" s="74"/>
      <c r="AB142" s="160">
        <f t="shared" ref="AB142:AC142" si="64">SUM(AB86:AB141)</f>
        <v>0</v>
      </c>
      <c r="AC142" s="160">
        <f t="shared" si="64"/>
        <v>2665343.2029249999</v>
      </c>
      <c r="AD142" s="161"/>
      <c r="AE142" s="162">
        <f>SUM(AB142:AD142)</f>
        <v>2665343.2029249999</v>
      </c>
      <c r="AF142" s="163"/>
      <c r="AG142" s="164">
        <f t="shared" ref="AG142:AH142" si="65">SUM(AG86:AG141)</f>
        <v>0</v>
      </c>
      <c r="AH142" s="164">
        <f t="shared" si="65"/>
        <v>46.475000000000001</v>
      </c>
      <c r="AI142" s="164"/>
      <c r="AJ142" s="165">
        <f>SUM(AG142:AI142)</f>
        <v>46.475000000000001</v>
      </c>
      <c r="AK142" s="74"/>
      <c r="AL142" s="160">
        <f t="shared" ref="AL142:AM142" si="66">SUM(AL86:AL141)</f>
        <v>0</v>
      </c>
      <c r="AM142" s="160">
        <f t="shared" si="66"/>
        <v>2745303.4990127501</v>
      </c>
      <c r="AN142" s="161"/>
      <c r="AO142" s="162">
        <f>SUM(AL142:AN142)</f>
        <v>2745303.4990127501</v>
      </c>
      <c r="AP142" s="163"/>
      <c r="AQ142" s="164">
        <f t="shared" ref="AQ142:AR142" si="67">SUM(AQ86:AQ141)</f>
        <v>0</v>
      </c>
      <c r="AR142" s="164">
        <f t="shared" si="67"/>
        <v>46.475000000000001</v>
      </c>
      <c r="AS142" s="164"/>
      <c r="AT142" s="165">
        <f>SUM(AQ142:AS142)</f>
        <v>46.475000000000001</v>
      </c>
      <c r="AU142" s="74"/>
      <c r="AV142" s="160">
        <f t="shared" ref="AV142:AW142" si="68">SUM(AV86:AV141)</f>
        <v>0</v>
      </c>
      <c r="AW142" s="160">
        <f t="shared" si="68"/>
        <v>2827662.6039831317</v>
      </c>
      <c r="AX142" s="161"/>
      <c r="AY142" s="162">
        <f>SUM(AV142:AX142)</f>
        <v>2827662.6039831317</v>
      </c>
      <c r="AZ142" s="163"/>
      <c r="BA142" s="164">
        <f t="shared" ref="BA142:BB142" si="69">SUM(BA86:BA141)</f>
        <v>0</v>
      </c>
      <c r="BB142" s="164">
        <f t="shared" si="69"/>
        <v>46.475000000000001</v>
      </c>
      <c r="BC142" s="164"/>
      <c r="BD142" s="165">
        <f>SUM(BA142:BC142)</f>
        <v>46.475000000000001</v>
      </c>
      <c r="BE142" s="74"/>
      <c r="BF142" s="160">
        <f t="shared" ref="BF142:BG142" si="70">SUM(BF86:BF141)</f>
        <v>0</v>
      </c>
      <c r="BG142" s="160">
        <f t="shared" si="70"/>
        <v>2912492.4821026265</v>
      </c>
      <c r="BH142" s="161"/>
      <c r="BI142" s="162">
        <f>SUM(BF142:BH142)</f>
        <v>2912492.4821026265</v>
      </c>
      <c r="BJ142" s="163"/>
      <c r="BK142" s="164">
        <f t="shared" ref="BK142:BL142" si="71">SUM(BK86:BK141)</f>
        <v>0</v>
      </c>
      <c r="BL142" s="164">
        <f t="shared" si="71"/>
        <v>46.475000000000001</v>
      </c>
      <c r="BM142" s="164"/>
      <c r="BN142" s="165">
        <f>SUM(BK142:BM142)</f>
        <v>46.475000000000001</v>
      </c>
      <c r="BO142" s="74"/>
    </row>
    <row r="143" spans="1:67" ht="12" customHeight="1" x14ac:dyDescent="0.3">
      <c r="A143" s="7"/>
      <c r="B143" s="7"/>
      <c r="C143" s="7"/>
      <c r="D143" s="7"/>
      <c r="E143" s="7"/>
      <c r="F143" s="7"/>
      <c r="G143" s="189"/>
      <c r="H143" s="190"/>
      <c r="I143" s="190"/>
      <c r="J143" s="7"/>
      <c r="K143" s="190"/>
      <c r="L143" s="190"/>
      <c r="M143" s="191"/>
      <c r="N143" s="191"/>
      <c r="O143" s="191"/>
      <c r="P143" s="191"/>
      <c r="Q143" s="7"/>
      <c r="R143" s="190"/>
      <c r="S143" s="190"/>
      <c r="T143" s="7"/>
      <c r="U143" s="190"/>
      <c r="V143" s="190"/>
      <c r="W143" s="191"/>
      <c r="X143" s="191"/>
      <c r="Y143" s="191"/>
      <c r="Z143" s="191"/>
      <c r="AA143" s="7"/>
      <c r="AB143" s="190"/>
      <c r="AC143" s="190"/>
      <c r="AD143" s="7"/>
      <c r="AE143" s="190"/>
      <c r="AF143" s="190"/>
      <c r="AG143" s="191"/>
      <c r="AH143" s="191"/>
      <c r="AI143" s="191"/>
      <c r="AJ143" s="191"/>
      <c r="AK143" s="7"/>
      <c r="AL143" s="190"/>
      <c r="AM143" s="190"/>
      <c r="AN143" s="7"/>
      <c r="AO143" s="190"/>
      <c r="AP143" s="190"/>
      <c r="AQ143" s="191"/>
      <c r="AR143" s="191"/>
      <c r="AS143" s="191"/>
      <c r="AT143" s="191"/>
      <c r="AU143" s="7"/>
      <c r="AV143" s="190"/>
      <c r="AW143" s="190"/>
      <c r="AX143" s="7"/>
      <c r="AY143" s="190"/>
      <c r="AZ143" s="190"/>
      <c r="BA143" s="191"/>
      <c r="BB143" s="191"/>
      <c r="BC143" s="191"/>
      <c r="BD143" s="191"/>
      <c r="BE143" s="7"/>
      <c r="BF143" s="190"/>
      <c r="BG143" s="190"/>
      <c r="BH143" s="7"/>
      <c r="BI143" s="190"/>
      <c r="BJ143" s="190"/>
      <c r="BK143" s="191"/>
      <c r="BL143" s="191"/>
      <c r="BM143" s="191"/>
      <c r="BN143" s="191"/>
      <c r="BO143" s="7"/>
    </row>
    <row r="144" spans="1:67" ht="12" customHeight="1" x14ac:dyDescent="0.3">
      <c r="A144" s="40"/>
      <c r="B144" s="2"/>
      <c r="C144" s="2"/>
      <c r="D144" s="2"/>
      <c r="E144" s="2"/>
      <c r="F144" s="2"/>
      <c r="G144" s="2"/>
      <c r="H144" s="55"/>
      <c r="I144" s="55"/>
      <c r="J144" s="2"/>
      <c r="K144" s="55"/>
      <c r="L144" s="55"/>
      <c r="M144" s="192"/>
      <c r="N144" s="192"/>
      <c r="O144" s="192"/>
      <c r="P144" s="192"/>
      <c r="Q144" s="2"/>
      <c r="R144" s="55"/>
      <c r="S144" s="55"/>
      <c r="T144" s="2"/>
      <c r="U144" s="55"/>
      <c r="V144" s="55"/>
      <c r="W144" s="192"/>
      <c r="X144" s="192"/>
      <c r="Y144" s="192"/>
      <c r="Z144" s="192"/>
      <c r="AA144" s="2"/>
      <c r="AB144" s="55"/>
      <c r="AC144" s="55"/>
      <c r="AD144" s="2"/>
      <c r="AE144" s="55"/>
      <c r="AF144" s="55"/>
      <c r="AG144" s="192"/>
      <c r="AH144" s="192"/>
      <c r="AI144" s="192"/>
      <c r="AJ144" s="192"/>
      <c r="AK144" s="2"/>
      <c r="AL144" s="55"/>
      <c r="AM144" s="55"/>
      <c r="AN144" s="2"/>
      <c r="AO144" s="55"/>
      <c r="AP144" s="55"/>
      <c r="AQ144" s="192"/>
      <c r="AR144" s="192"/>
      <c r="AS144" s="192"/>
      <c r="AT144" s="192"/>
      <c r="AU144" s="2"/>
      <c r="AV144" s="55"/>
      <c r="AW144" s="55"/>
      <c r="AX144" s="2"/>
      <c r="AY144" s="55"/>
      <c r="AZ144" s="55"/>
      <c r="BA144" s="192"/>
      <c r="BB144" s="192"/>
      <c r="BC144" s="192"/>
      <c r="BD144" s="192"/>
      <c r="BE144" s="2"/>
      <c r="BF144" s="55"/>
      <c r="BG144" s="55"/>
      <c r="BH144" s="2"/>
      <c r="BI144" s="55"/>
      <c r="BJ144" s="55"/>
      <c r="BK144" s="192"/>
      <c r="BL144" s="192"/>
      <c r="BM144" s="192"/>
      <c r="BN144" s="192"/>
      <c r="BO144" s="2"/>
    </row>
    <row r="145" spans="1:67" ht="12" customHeight="1" x14ac:dyDescent="0.3">
      <c r="A145" s="117" t="s">
        <v>806</v>
      </c>
      <c r="B145" s="189"/>
      <c r="C145" s="189"/>
      <c r="D145" s="189"/>
      <c r="E145" s="189"/>
      <c r="F145" s="193"/>
      <c r="G145" s="194"/>
      <c r="H145" s="195"/>
      <c r="I145" s="195"/>
      <c r="J145" s="189"/>
      <c r="K145" s="195"/>
      <c r="L145" s="196"/>
      <c r="M145" s="197"/>
      <c r="N145" s="197">
        <v>42.945430107526903</v>
      </c>
      <c r="O145" s="198"/>
      <c r="P145" s="199">
        <f t="shared" ref="P145:P148" si="72">SUM(M145:O145)</f>
        <v>42.945430107526903</v>
      </c>
      <c r="Q145" s="87"/>
      <c r="R145" s="195"/>
      <c r="S145" s="195"/>
      <c r="T145" s="189"/>
      <c r="U145" s="195"/>
      <c r="V145" s="196"/>
      <c r="W145" s="197"/>
      <c r="X145" s="197">
        <v>46.475000000000001</v>
      </c>
      <c r="Y145" s="198"/>
      <c r="Z145" s="199">
        <f t="shared" ref="Z145:Z148" si="73">SUM(W145:Y145)</f>
        <v>46.475000000000001</v>
      </c>
      <c r="AA145" s="87"/>
      <c r="AB145" s="195"/>
      <c r="AC145" s="195"/>
      <c r="AD145" s="189"/>
      <c r="AE145" s="195"/>
      <c r="AF145" s="196"/>
      <c r="AG145" s="197"/>
      <c r="AH145" s="197">
        <v>46.475000000000001</v>
      </c>
      <c r="AI145" s="198"/>
      <c r="AJ145" s="199">
        <f t="shared" ref="AJ145:AJ148" si="74">SUM(AG145:AI145)</f>
        <v>46.475000000000001</v>
      </c>
      <c r="AK145" s="87"/>
      <c r="AL145" s="195"/>
      <c r="AM145" s="195"/>
      <c r="AN145" s="189"/>
      <c r="AO145" s="195"/>
      <c r="AP145" s="196"/>
      <c r="AQ145" s="197"/>
      <c r="AR145" s="197">
        <v>46.475000000000001</v>
      </c>
      <c r="AS145" s="198"/>
      <c r="AT145" s="199">
        <f t="shared" ref="AT145:AT148" si="75">SUM(AQ145:AS145)</f>
        <v>46.475000000000001</v>
      </c>
      <c r="AU145" s="87"/>
      <c r="AV145" s="195"/>
      <c r="AW145" s="195"/>
      <c r="AX145" s="189"/>
      <c r="AY145" s="195"/>
      <c r="AZ145" s="196"/>
      <c r="BA145" s="197"/>
      <c r="BB145" s="197">
        <v>46.475000000000001</v>
      </c>
      <c r="BC145" s="198"/>
      <c r="BD145" s="199">
        <f t="shared" ref="BD145:BD148" si="76">SUM(BA145:BC145)</f>
        <v>46.475000000000001</v>
      </c>
      <c r="BE145" s="87"/>
      <c r="BF145" s="195"/>
      <c r="BG145" s="195"/>
      <c r="BH145" s="189"/>
      <c r="BI145" s="195"/>
      <c r="BJ145" s="196"/>
      <c r="BK145" s="197"/>
      <c r="BL145" s="197">
        <v>46.475000000000001</v>
      </c>
      <c r="BM145" s="198"/>
      <c r="BN145" s="199">
        <f t="shared" ref="BN145:BN148" si="77">SUM(BK145:BM145)</f>
        <v>46.475000000000001</v>
      </c>
      <c r="BO145" s="74"/>
    </row>
    <row r="146" spans="1:67" ht="12" customHeight="1" x14ac:dyDescent="0.3">
      <c r="A146" s="96" t="s">
        <v>807</v>
      </c>
      <c r="B146" s="7"/>
      <c r="C146" s="7"/>
      <c r="D146" s="7"/>
      <c r="E146" s="7"/>
      <c r="F146" s="200"/>
      <c r="G146" s="201"/>
      <c r="H146" s="190"/>
      <c r="I146" s="190"/>
      <c r="J146" s="7"/>
      <c r="K146" s="190"/>
      <c r="L146" s="140"/>
      <c r="M146" s="202"/>
      <c r="N146" s="202">
        <v>30.610215053763401</v>
      </c>
      <c r="O146" s="115"/>
      <c r="P146" s="142">
        <f t="shared" si="72"/>
        <v>30.610215053763401</v>
      </c>
      <c r="Q146" s="72"/>
      <c r="R146" s="190"/>
      <c r="S146" s="190"/>
      <c r="T146" s="7"/>
      <c r="U146" s="190"/>
      <c r="V146" s="140"/>
      <c r="W146" s="202"/>
      <c r="X146" s="202">
        <v>32</v>
      </c>
      <c r="Y146" s="115"/>
      <c r="Z146" s="142">
        <f t="shared" si="73"/>
        <v>32</v>
      </c>
      <c r="AA146" s="72"/>
      <c r="AB146" s="190"/>
      <c r="AC146" s="190"/>
      <c r="AD146" s="7"/>
      <c r="AE146" s="190"/>
      <c r="AF146" s="140"/>
      <c r="AG146" s="202"/>
      <c r="AH146" s="202">
        <v>32</v>
      </c>
      <c r="AI146" s="115"/>
      <c r="AJ146" s="142">
        <f t="shared" si="74"/>
        <v>32</v>
      </c>
      <c r="AK146" s="72"/>
      <c r="AL146" s="190"/>
      <c r="AM146" s="190"/>
      <c r="AN146" s="7"/>
      <c r="AO146" s="190"/>
      <c r="AP146" s="140"/>
      <c r="AQ146" s="202"/>
      <c r="AR146" s="202">
        <v>32</v>
      </c>
      <c r="AS146" s="115"/>
      <c r="AT146" s="142">
        <f t="shared" si="75"/>
        <v>32</v>
      </c>
      <c r="AU146" s="72"/>
      <c r="AV146" s="190"/>
      <c r="AW146" s="190"/>
      <c r="AX146" s="7"/>
      <c r="AY146" s="190"/>
      <c r="AZ146" s="140"/>
      <c r="BA146" s="202"/>
      <c r="BB146" s="202">
        <v>32</v>
      </c>
      <c r="BC146" s="115"/>
      <c r="BD146" s="142">
        <f t="shared" si="76"/>
        <v>32</v>
      </c>
      <c r="BE146" s="72"/>
      <c r="BF146" s="190"/>
      <c r="BG146" s="190"/>
      <c r="BH146" s="7"/>
      <c r="BI146" s="190"/>
      <c r="BJ146" s="140"/>
      <c r="BK146" s="202"/>
      <c r="BL146" s="202">
        <v>32</v>
      </c>
      <c r="BM146" s="115"/>
      <c r="BN146" s="142">
        <f t="shared" si="77"/>
        <v>32</v>
      </c>
      <c r="BO146" s="74"/>
    </row>
    <row r="147" spans="1:67" ht="12" customHeight="1" x14ac:dyDescent="0.3">
      <c r="A147" s="96" t="s">
        <v>808</v>
      </c>
      <c r="B147" s="7"/>
      <c r="C147" s="7"/>
      <c r="D147" s="7"/>
      <c r="E147" s="7"/>
      <c r="F147" s="200"/>
      <c r="G147" s="201"/>
      <c r="H147" s="190"/>
      <c r="I147" s="190"/>
      <c r="J147" s="7"/>
      <c r="K147" s="190"/>
      <c r="L147" s="140"/>
      <c r="M147" s="202"/>
      <c r="N147" s="202">
        <v>47</v>
      </c>
      <c r="O147" s="115"/>
      <c r="P147" s="142">
        <f t="shared" si="72"/>
        <v>47</v>
      </c>
      <c r="Q147" s="72"/>
      <c r="R147" s="190"/>
      <c r="S147" s="190"/>
      <c r="T147" s="7"/>
      <c r="U147" s="190"/>
      <c r="V147" s="140"/>
      <c r="W147" s="202"/>
      <c r="X147" s="202">
        <v>47</v>
      </c>
      <c r="Y147" s="115"/>
      <c r="Z147" s="142">
        <f t="shared" si="73"/>
        <v>47</v>
      </c>
      <c r="AA147" s="72"/>
      <c r="AB147" s="190"/>
      <c r="AC147" s="190"/>
      <c r="AD147" s="7"/>
      <c r="AE147" s="190"/>
      <c r="AF147" s="140"/>
      <c r="AG147" s="202"/>
      <c r="AH147" s="202">
        <v>47</v>
      </c>
      <c r="AI147" s="115"/>
      <c r="AJ147" s="142">
        <f t="shared" si="74"/>
        <v>47</v>
      </c>
      <c r="AK147" s="72"/>
      <c r="AL147" s="190"/>
      <c r="AM147" s="190"/>
      <c r="AN147" s="7"/>
      <c r="AO147" s="190"/>
      <c r="AP147" s="140"/>
      <c r="AQ147" s="202"/>
      <c r="AR147" s="202">
        <v>47</v>
      </c>
      <c r="AS147" s="115"/>
      <c r="AT147" s="142">
        <f t="shared" si="75"/>
        <v>47</v>
      </c>
      <c r="AU147" s="72"/>
      <c r="AV147" s="190"/>
      <c r="AW147" s="190"/>
      <c r="AX147" s="7"/>
      <c r="AY147" s="190"/>
      <c r="AZ147" s="140"/>
      <c r="BA147" s="202"/>
      <c r="BB147" s="202">
        <v>47</v>
      </c>
      <c r="BC147" s="115"/>
      <c r="BD147" s="142">
        <f t="shared" si="76"/>
        <v>47</v>
      </c>
      <c r="BE147" s="72"/>
      <c r="BF147" s="190"/>
      <c r="BG147" s="190"/>
      <c r="BH147" s="7"/>
      <c r="BI147" s="190"/>
      <c r="BJ147" s="140"/>
      <c r="BK147" s="202"/>
      <c r="BL147" s="202">
        <v>47</v>
      </c>
      <c r="BM147" s="115"/>
      <c r="BN147" s="142">
        <f t="shared" si="77"/>
        <v>47</v>
      </c>
      <c r="BO147" s="74"/>
    </row>
    <row r="148" spans="1:67" ht="12" customHeight="1" x14ac:dyDescent="0.3">
      <c r="A148" s="203" t="s">
        <v>809</v>
      </c>
      <c r="B148" s="7"/>
      <c r="C148" s="7"/>
      <c r="D148" s="7"/>
      <c r="E148" s="7"/>
      <c r="F148" s="204"/>
      <c r="G148" s="205"/>
      <c r="H148" s="206"/>
      <c r="I148" s="206"/>
      <c r="J148" s="207"/>
      <c r="K148" s="206"/>
      <c r="L148" s="208"/>
      <c r="M148" s="209"/>
      <c r="N148" s="209">
        <v>32</v>
      </c>
      <c r="O148" s="135"/>
      <c r="P148" s="210">
        <f t="shared" si="72"/>
        <v>32</v>
      </c>
      <c r="Q148" s="185"/>
      <c r="R148" s="206"/>
      <c r="S148" s="206"/>
      <c r="T148" s="207"/>
      <c r="U148" s="206"/>
      <c r="V148" s="208"/>
      <c r="W148" s="209"/>
      <c r="X148" s="209">
        <v>32</v>
      </c>
      <c r="Y148" s="135"/>
      <c r="Z148" s="210">
        <f t="shared" si="73"/>
        <v>32</v>
      </c>
      <c r="AA148" s="185"/>
      <c r="AB148" s="206"/>
      <c r="AC148" s="206"/>
      <c r="AD148" s="207"/>
      <c r="AE148" s="206"/>
      <c r="AF148" s="208"/>
      <c r="AG148" s="209"/>
      <c r="AH148" s="209">
        <v>32</v>
      </c>
      <c r="AI148" s="135"/>
      <c r="AJ148" s="210">
        <f t="shared" si="74"/>
        <v>32</v>
      </c>
      <c r="AK148" s="185"/>
      <c r="AL148" s="206"/>
      <c r="AM148" s="206"/>
      <c r="AN148" s="207"/>
      <c r="AO148" s="206"/>
      <c r="AP148" s="208"/>
      <c r="AQ148" s="209"/>
      <c r="AR148" s="209">
        <v>32</v>
      </c>
      <c r="AS148" s="135"/>
      <c r="AT148" s="210">
        <f t="shared" si="75"/>
        <v>32</v>
      </c>
      <c r="AU148" s="185"/>
      <c r="AV148" s="206"/>
      <c r="AW148" s="206"/>
      <c r="AX148" s="207"/>
      <c r="AY148" s="206"/>
      <c r="AZ148" s="208"/>
      <c r="BA148" s="209"/>
      <c r="BB148" s="209">
        <v>32</v>
      </c>
      <c r="BC148" s="135"/>
      <c r="BD148" s="210">
        <f t="shared" si="76"/>
        <v>32</v>
      </c>
      <c r="BE148" s="185"/>
      <c r="BF148" s="206"/>
      <c r="BG148" s="206"/>
      <c r="BH148" s="207"/>
      <c r="BI148" s="206"/>
      <c r="BJ148" s="208"/>
      <c r="BK148" s="209"/>
      <c r="BL148" s="209">
        <v>32</v>
      </c>
      <c r="BM148" s="135"/>
      <c r="BN148" s="210">
        <f t="shared" si="77"/>
        <v>32</v>
      </c>
      <c r="BO148" s="74"/>
    </row>
    <row r="149" spans="1:67" ht="12" customHeight="1" x14ac:dyDescent="0.3">
      <c r="A149" s="2"/>
      <c r="B149" s="88"/>
      <c r="C149" s="88"/>
      <c r="D149" s="88"/>
      <c r="E149" s="8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1:67" ht="12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1:67" ht="12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1:67" ht="12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1:67" ht="12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1:67" ht="12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1:67" ht="12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1:67" ht="12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1:67" ht="12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1:67" ht="12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1:67" ht="12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1:67" ht="12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1:67" ht="12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1:67" ht="12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1:67" ht="12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1:67" ht="12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1:67" ht="12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1:67" ht="12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1:67" ht="12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1:67" ht="12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1:67" ht="12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1:67" ht="12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1:67" ht="12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1:67" ht="12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1:67" ht="12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1:67" ht="12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1:67" ht="12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1:67" ht="12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1:67" ht="12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1:67" ht="12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1:67" ht="12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1:67" ht="12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1:67" ht="12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1:67" ht="12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1:67" ht="12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1:67" ht="12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1:67" ht="12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1:67" ht="12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1:67" ht="12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1:67" ht="12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1:67" ht="12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1:67" ht="12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1:67" ht="12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1:67" ht="12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1:67" ht="12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1:67" ht="12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1:67" ht="12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1:67" ht="12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1:67" ht="12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1:67" ht="12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1:67" ht="12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1:67" ht="12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1:67" ht="12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1:67" ht="12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1:67" ht="12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1:67" ht="12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1:67" ht="12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1:67" ht="12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1:67" ht="12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1:67" ht="12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1:67" ht="12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1:67" ht="12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1:67" ht="12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1:67" ht="12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1:67" ht="12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1:67" ht="12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1:67" ht="12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1:67" ht="12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1:67" ht="12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1:67" ht="12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1:67" ht="12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1:67" ht="12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1:67" ht="12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1:67" ht="12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1:67" ht="12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1:67" ht="12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1:67" ht="12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1:67" ht="12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1:67" ht="12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1:67" ht="12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1:67" ht="12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1:67" ht="12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1:67" ht="12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1:67" ht="12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1:67" ht="12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1:67" ht="12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1:67" ht="12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1:67" ht="12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1:67" ht="12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1:67" ht="12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1:67" ht="12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1:67" ht="12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1:67" ht="12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1:67" ht="12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1:67" ht="12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1:67" ht="12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1:67" ht="12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1:67" ht="12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1:67" ht="12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1:67" ht="12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1:67" ht="12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1:67" ht="12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1:67" ht="12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1:67" ht="12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1:67" ht="12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1:67" ht="12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1:67" ht="12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1:67" ht="12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1:67" ht="12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1:67" ht="12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1:67" ht="12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1:67" ht="12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1:67" ht="12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1:67" ht="12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1:67" ht="12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1:67" ht="12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1:67" ht="12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1:67" ht="12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1:67" ht="12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1:67" ht="12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1:67" ht="12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1:67" ht="12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1:67" ht="12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1:67" ht="12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1:67" ht="12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1:67" ht="12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1:67" ht="12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1:67" ht="12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1:67" ht="12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1:67" ht="12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1:67" ht="12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1:67" ht="12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1:67" ht="12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1:67" ht="12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1:67" ht="12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1:67" ht="12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1:67" ht="12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1:67" ht="12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1:67" ht="12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1:67" ht="12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1:67" ht="12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1:67" ht="12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1:67" ht="12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1:67" ht="12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1:67" ht="12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1:67" ht="12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1:67" ht="12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1:67" ht="12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1:67" ht="12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1:67" ht="12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1:67" ht="12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1:67" ht="12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1:67" ht="12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1:67" ht="12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1:67" ht="12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1:67" ht="12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1:67" ht="12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1:67" ht="12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1:67" ht="12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1:67" ht="12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1:67" ht="12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1:67" ht="12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1:67" ht="12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1:67" ht="12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1:67" ht="12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1:67" ht="12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1:67" ht="12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1:67" ht="12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1:67" ht="12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1:67" ht="12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1:67" ht="12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1:67" ht="12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1:67" ht="12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1:67" ht="12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1:67" ht="12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1:67" ht="12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1:67" ht="12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1:67" ht="12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1:67" ht="12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1:67" ht="12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1:67" ht="12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1:67" ht="12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1:67" ht="12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1:67" ht="12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1:67" ht="12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1:67" ht="12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1:67" ht="12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1:67" ht="12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1:67" ht="12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1:67" ht="12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1:67" ht="12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1:67" ht="12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1:67" ht="12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1:67" ht="12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1:67" ht="12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1:67" ht="12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1:67" ht="12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1:67" ht="12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1:67" ht="12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1:67" ht="12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1:67" ht="12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1:67" ht="12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1:67" ht="12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1:67" ht="12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1:67" ht="12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1:67" ht="12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1:67" ht="12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1:67" ht="12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1:67" ht="12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1:67" ht="12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1:67" ht="12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1:67" ht="12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1:67" ht="12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1:67" ht="12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1:67" ht="12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1:67" ht="12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1:67" ht="12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1:67" ht="12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1:67" ht="12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1:67" ht="12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1:67" ht="12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1:67" ht="12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1:67" ht="12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1:67" ht="12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1:67" ht="12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1:67" ht="12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1:67" ht="12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1:67" ht="12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1:67" ht="12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1:67" ht="12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1:67" ht="12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1:67" ht="12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1:67" ht="12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1:67" ht="12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1:67" ht="12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1:67" ht="12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1:67" ht="12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1:67" ht="12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1:67" ht="12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1:67" ht="12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1:67" ht="12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1:67" ht="12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1:67" ht="12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1:67" ht="12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1:67" ht="12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1:67" ht="12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1:67" ht="12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1:67" ht="12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1:67" ht="12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1:67" ht="12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1:67" ht="12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1:67" ht="12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1:67" ht="12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1:67" ht="12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1:67" ht="12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1:67" ht="12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1:67" ht="12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1:67" ht="12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1:67" ht="12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1:67" ht="12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1:67" ht="12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1:67" ht="12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1:67" ht="12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1:67" ht="12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1:67" ht="12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1:67" ht="12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1:67" ht="12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1:67" ht="12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1:67" ht="12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1:67" ht="12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1:67" ht="12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1:67" ht="12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1:67" ht="12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1:67" ht="12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1:67" ht="12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1:67" ht="12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1:67" ht="12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1:67" ht="12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1:67" ht="12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1:67" ht="12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1:67" ht="12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1:67" ht="12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1:67" ht="12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1:67" ht="12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1:67" ht="12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1:67" ht="12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1:67" ht="12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1:67" ht="12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1:67" ht="12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1:67" ht="12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1:67" ht="12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1:67" ht="12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1:67" ht="12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1:67" ht="12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1:67" ht="12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1:67" ht="12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1:67" ht="12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1:67" ht="12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1:67" ht="12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1:67" ht="12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1:67" ht="12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1:67" ht="12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1:67" ht="12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1:67" ht="12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1:67" ht="12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1:67" ht="12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1:67" ht="12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1:67" ht="12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1:67" ht="12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1:67" ht="12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1:67" ht="12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1:67" ht="12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1:67" ht="12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1:67" ht="12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1:67" ht="12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1:67" ht="12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1:67" ht="12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1:67" ht="12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1:67" ht="12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1:67" ht="12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1:67" ht="12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1:67" ht="12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1:67" ht="12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1:67" ht="12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1:67" ht="12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1:67" ht="12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1:67" ht="12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1:67" ht="12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1:67" ht="12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1:67" ht="12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1:67" ht="12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1:67" ht="12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1:67" ht="12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1:67" ht="12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1:67" ht="12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1:67" ht="12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1:67" ht="12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1:67" ht="12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1:67" ht="12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1:67" ht="12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1:67" ht="12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1:67" ht="12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1:67" ht="12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1:67" ht="12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1:67" ht="12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1:67" ht="12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1:67" ht="12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1:67" ht="12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1:67" ht="12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1:67" ht="12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1:67" ht="12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1:67" ht="12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1:67" ht="12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1:67" ht="12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1:67" ht="12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1:67" ht="12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1:67" ht="12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1:67" ht="12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1:67" ht="12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1:67" ht="12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1:67" ht="12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1:67" ht="12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1:67" ht="12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1:67" ht="12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1:67" ht="12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1:67" ht="12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1:67" ht="12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1:67" ht="12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1:67" ht="12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1:67" ht="12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1:67" ht="12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1:67" ht="12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1:67" ht="12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1:67" ht="12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1:67" ht="12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1:67" ht="12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1:67" ht="12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1:67" ht="12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1:67" ht="12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1:67" ht="12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1:67" ht="12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1:67" ht="12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1:67" ht="12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1:67" ht="12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1:67" ht="12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1:67" ht="12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1:67" ht="12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1:67" ht="12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1:67" ht="12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1:67" ht="12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1:67" ht="12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1:67" ht="12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1:67" ht="12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1:67" ht="12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1:67" ht="12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1:67" ht="12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1:67" ht="12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1:67" ht="12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1:67" ht="12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1:67" ht="12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1:67" ht="12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1:67" ht="12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1:67" ht="12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1:67" ht="12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1:67" ht="12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1:67" ht="12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1:67" ht="12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1:67" ht="12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1:67" ht="12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1:67" ht="12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1:67" ht="12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1:67" ht="12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1:67" ht="12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1:67" ht="12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1:67" ht="12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1:67" ht="12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1:67" ht="12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1:67" ht="12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1:67" ht="12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1:67" ht="12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1:67" ht="12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1:67" ht="12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1:67" ht="12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1:67" ht="12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1:67" ht="12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1:67" ht="12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1:67" ht="12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1:67" ht="12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1:67" ht="12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1:67" ht="12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1:67" ht="12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1:67" ht="12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1:67" ht="12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1:67" ht="12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1:67" ht="12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1:67" ht="12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1:67" ht="12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1:67" ht="12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1:67" ht="12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1:67" ht="12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1:67" ht="12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1:67" ht="12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1:67" ht="12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1:67" ht="12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1:67" ht="12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1:67" ht="12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1:67" ht="12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1:67" ht="12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1:67" ht="12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1:67" ht="12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1:67" ht="12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1:67" ht="12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1:67" ht="12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1:67" ht="12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1:67" ht="12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1:67" ht="12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1:67" ht="12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1:67" ht="12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1:67" ht="12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1:67" ht="12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1:67" ht="12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1:67" ht="12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1:67" ht="12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1:67" ht="12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1:67" ht="12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1:67" ht="12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1:67" ht="12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1:67" ht="12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1:67" ht="12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1:67" ht="12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1:67" ht="12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1:67" ht="12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1:67" ht="12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1:67" ht="12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1:67" ht="12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  <row r="624" spans="1:67" ht="12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</row>
    <row r="625" spans="1:67" ht="12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</row>
    <row r="626" spans="1:67" ht="12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</row>
    <row r="627" spans="1:67" ht="12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</row>
    <row r="628" spans="1:67" ht="12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</row>
    <row r="629" spans="1:67" ht="12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 spans="1:67" ht="12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</row>
    <row r="631" spans="1:67" ht="12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</row>
    <row r="632" spans="1:67" ht="12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</row>
    <row r="633" spans="1:67" ht="12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</row>
    <row r="634" spans="1:67" ht="12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</row>
    <row r="635" spans="1:67" ht="12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</row>
    <row r="636" spans="1:67" ht="12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</row>
    <row r="637" spans="1:67" ht="12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</row>
    <row r="638" spans="1:67" ht="12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</row>
    <row r="639" spans="1:67" ht="12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</row>
    <row r="640" spans="1:67" ht="12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</row>
    <row r="641" spans="1:67" ht="12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</row>
    <row r="642" spans="1:67" ht="12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</row>
    <row r="643" spans="1:67" ht="12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</row>
    <row r="644" spans="1:67" ht="12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</row>
    <row r="645" spans="1:67" ht="12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</row>
    <row r="646" spans="1:67" ht="12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</row>
    <row r="647" spans="1:67" ht="12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</row>
    <row r="648" spans="1:67" ht="12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</row>
    <row r="649" spans="1:67" ht="12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</row>
    <row r="650" spans="1:67" ht="12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</row>
    <row r="651" spans="1:67" ht="12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</row>
    <row r="652" spans="1:67" ht="12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</row>
    <row r="653" spans="1:67" ht="12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</row>
    <row r="654" spans="1:67" ht="12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</row>
    <row r="655" spans="1:67" ht="12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</row>
    <row r="656" spans="1:67" ht="12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</row>
    <row r="657" spans="1:67" ht="12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</row>
    <row r="658" spans="1:67" ht="12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</row>
    <row r="659" spans="1:67" ht="12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</row>
    <row r="660" spans="1:67" ht="12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</row>
    <row r="661" spans="1:67" ht="12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</row>
    <row r="662" spans="1:67" ht="12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</row>
    <row r="663" spans="1:67" ht="12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</row>
    <row r="664" spans="1:67" ht="12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</row>
    <row r="665" spans="1:67" ht="12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</row>
    <row r="666" spans="1:67" ht="12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</row>
    <row r="667" spans="1:67" ht="12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</row>
    <row r="668" spans="1:67" ht="12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</row>
    <row r="669" spans="1:67" ht="12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</row>
    <row r="670" spans="1:67" ht="12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</row>
    <row r="671" spans="1:67" ht="12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</row>
    <row r="672" spans="1:67" ht="12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</row>
    <row r="673" spans="1:67" ht="12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</row>
    <row r="674" spans="1:67" ht="12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</row>
    <row r="675" spans="1:67" ht="12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</row>
    <row r="676" spans="1:67" ht="12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</row>
    <row r="677" spans="1:67" ht="12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</row>
    <row r="678" spans="1:67" ht="12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</row>
    <row r="679" spans="1:67" ht="12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</row>
    <row r="680" spans="1:67" ht="12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</row>
    <row r="681" spans="1:67" ht="12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</row>
    <row r="682" spans="1:67" ht="12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</row>
    <row r="683" spans="1:67" ht="12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</row>
    <row r="684" spans="1:67" ht="12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</row>
    <row r="685" spans="1:67" ht="12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</row>
    <row r="686" spans="1:67" ht="12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</row>
    <row r="687" spans="1:67" ht="12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</row>
    <row r="688" spans="1:67" ht="12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</row>
    <row r="689" spans="1:67" ht="12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</row>
    <row r="690" spans="1:67" ht="12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</row>
    <row r="691" spans="1:67" ht="12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</row>
    <row r="692" spans="1:67" ht="12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</row>
    <row r="693" spans="1:67" ht="12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</row>
    <row r="694" spans="1:67" ht="12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</row>
    <row r="695" spans="1:67" ht="12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</row>
    <row r="696" spans="1:67" ht="12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</row>
    <row r="697" spans="1:67" ht="12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</row>
    <row r="698" spans="1:67" ht="12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</row>
    <row r="699" spans="1:67" ht="12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</row>
    <row r="700" spans="1:67" ht="12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</row>
    <row r="701" spans="1:67" ht="12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</row>
    <row r="702" spans="1:67" ht="12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</row>
    <row r="703" spans="1:67" ht="12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</row>
    <row r="704" spans="1:67" ht="12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</row>
    <row r="705" spans="1:67" ht="12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</row>
    <row r="706" spans="1:67" ht="12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</row>
    <row r="707" spans="1:67" ht="12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</row>
    <row r="708" spans="1:67" ht="12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</row>
    <row r="709" spans="1:67" ht="12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</row>
    <row r="710" spans="1:67" ht="12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</row>
    <row r="711" spans="1:67" ht="12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</row>
    <row r="712" spans="1:67" ht="12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</row>
    <row r="713" spans="1:67" ht="12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</row>
    <row r="714" spans="1:67" ht="12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</row>
    <row r="715" spans="1:67" ht="12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</row>
    <row r="716" spans="1:67" ht="12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</row>
    <row r="717" spans="1:67" ht="12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</row>
    <row r="718" spans="1:67" ht="12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</row>
    <row r="719" spans="1:67" ht="12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</row>
    <row r="720" spans="1:67" ht="12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</row>
    <row r="721" spans="1:67" ht="12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</row>
    <row r="722" spans="1:67" ht="12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</row>
    <row r="723" spans="1:67" ht="12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</row>
    <row r="724" spans="1:67" ht="12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</row>
    <row r="725" spans="1:67" ht="12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</row>
    <row r="726" spans="1:67" ht="12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</row>
    <row r="727" spans="1:67" ht="12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</row>
    <row r="728" spans="1:67" ht="12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</row>
    <row r="729" spans="1:67" ht="12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</row>
    <row r="730" spans="1:67" ht="12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</row>
    <row r="731" spans="1:67" ht="12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</row>
    <row r="732" spans="1:67" ht="12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</row>
    <row r="733" spans="1:67" ht="12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</row>
    <row r="734" spans="1:67" ht="12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</row>
    <row r="735" spans="1:67" ht="12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</row>
    <row r="736" spans="1:67" ht="12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</row>
    <row r="737" spans="1:67" ht="12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</row>
    <row r="738" spans="1:67" ht="12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</row>
    <row r="739" spans="1:67" ht="12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</row>
    <row r="740" spans="1:67" ht="12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</row>
    <row r="741" spans="1:67" ht="12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</row>
    <row r="742" spans="1:67" ht="12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</row>
    <row r="743" spans="1:67" ht="12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</row>
    <row r="744" spans="1:67" ht="12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</row>
    <row r="745" spans="1:67" ht="12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</row>
    <row r="746" spans="1:67" ht="12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</row>
    <row r="747" spans="1:67" ht="12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</row>
    <row r="748" spans="1:67" ht="12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</row>
    <row r="749" spans="1:67" ht="12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</row>
    <row r="750" spans="1:67" ht="12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</row>
    <row r="751" spans="1:67" ht="12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</row>
    <row r="752" spans="1:67" ht="12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</row>
    <row r="753" spans="1:67" ht="12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</row>
    <row r="754" spans="1:67" ht="12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</row>
    <row r="755" spans="1:67" ht="12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</row>
    <row r="756" spans="1:67" ht="12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</row>
    <row r="757" spans="1:67" ht="12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</row>
    <row r="758" spans="1:67" ht="12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</row>
    <row r="759" spans="1:67" ht="12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</row>
    <row r="760" spans="1:67" ht="12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</row>
    <row r="761" spans="1:67" ht="12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</row>
    <row r="762" spans="1:67" ht="12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</row>
    <row r="763" spans="1:67" ht="12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</row>
    <row r="764" spans="1:67" ht="12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</row>
    <row r="765" spans="1:67" ht="12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</row>
    <row r="766" spans="1:67" ht="12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</row>
    <row r="767" spans="1:67" ht="12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</row>
    <row r="768" spans="1:67" ht="12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</row>
    <row r="769" spans="1:67" ht="12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</row>
    <row r="770" spans="1:67" ht="12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</row>
    <row r="771" spans="1:67" ht="12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</row>
    <row r="772" spans="1:67" ht="12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</row>
    <row r="773" spans="1:67" ht="12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</row>
    <row r="774" spans="1:67" ht="12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</row>
    <row r="775" spans="1:67" ht="12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</row>
    <row r="776" spans="1:67" ht="12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</row>
    <row r="777" spans="1:67" ht="12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</row>
    <row r="778" spans="1:67" ht="12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</row>
    <row r="779" spans="1:67" ht="12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 spans="1:67" ht="12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</row>
    <row r="781" spans="1:67" ht="12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</row>
    <row r="782" spans="1:67" ht="12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</row>
    <row r="783" spans="1:67" ht="12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</row>
    <row r="784" spans="1:67" ht="12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</row>
    <row r="785" spans="1:67" ht="12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</row>
    <row r="786" spans="1:67" ht="12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</row>
    <row r="787" spans="1:67" ht="12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</row>
    <row r="788" spans="1:67" ht="12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</row>
    <row r="789" spans="1:67" ht="12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</row>
    <row r="790" spans="1:67" ht="12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</row>
    <row r="791" spans="1:67" ht="12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</row>
    <row r="792" spans="1:67" ht="12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</row>
    <row r="793" spans="1:67" ht="12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</row>
    <row r="794" spans="1:67" ht="12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</row>
    <row r="795" spans="1:67" ht="12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</row>
    <row r="796" spans="1:67" ht="12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</row>
    <row r="797" spans="1:67" ht="12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</row>
    <row r="798" spans="1:67" ht="12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</row>
    <row r="799" spans="1:67" ht="12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</row>
    <row r="800" spans="1:67" ht="12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</row>
    <row r="801" spans="1:67" ht="12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</row>
    <row r="802" spans="1:67" ht="12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</row>
    <row r="803" spans="1:67" ht="12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</row>
    <row r="804" spans="1:67" ht="12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</row>
    <row r="805" spans="1:67" ht="12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</row>
    <row r="806" spans="1:67" ht="12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</row>
    <row r="807" spans="1:67" ht="12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</row>
    <row r="808" spans="1:67" ht="12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</row>
    <row r="809" spans="1:67" ht="12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</row>
    <row r="810" spans="1:67" ht="12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</row>
    <row r="811" spans="1:67" ht="12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</row>
    <row r="812" spans="1:67" ht="12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</row>
    <row r="813" spans="1:67" ht="12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</row>
    <row r="814" spans="1:67" ht="12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</row>
    <row r="815" spans="1:67" ht="12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</row>
    <row r="816" spans="1:67" ht="12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</row>
    <row r="817" spans="1:67" ht="12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</row>
    <row r="818" spans="1:67" ht="12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</row>
    <row r="819" spans="1:67" ht="12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</row>
    <row r="820" spans="1:67" ht="12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</row>
    <row r="821" spans="1:67" ht="12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</row>
    <row r="822" spans="1:67" ht="12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</row>
    <row r="823" spans="1:67" ht="12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</row>
    <row r="824" spans="1:67" ht="12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</row>
    <row r="825" spans="1:67" ht="12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</row>
    <row r="826" spans="1:67" ht="12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</row>
    <row r="827" spans="1:67" ht="12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</row>
    <row r="828" spans="1:67" ht="12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</row>
    <row r="829" spans="1:67" ht="12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</row>
    <row r="830" spans="1:67" ht="12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</row>
    <row r="831" spans="1:67" ht="12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</row>
    <row r="832" spans="1:67" ht="12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</row>
    <row r="833" spans="1:67" ht="12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</row>
    <row r="834" spans="1:67" ht="12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</row>
    <row r="835" spans="1:67" ht="12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</row>
    <row r="836" spans="1:67" ht="12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</row>
    <row r="837" spans="1:67" ht="12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</row>
    <row r="838" spans="1:67" ht="12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</row>
    <row r="839" spans="1:67" ht="12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</row>
    <row r="840" spans="1:67" ht="12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</row>
    <row r="841" spans="1:67" ht="12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</row>
    <row r="842" spans="1:67" ht="12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</row>
    <row r="843" spans="1:67" ht="12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</row>
    <row r="844" spans="1:67" ht="12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</row>
    <row r="845" spans="1:67" ht="12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</row>
    <row r="846" spans="1:67" ht="12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</row>
    <row r="847" spans="1:67" ht="12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</row>
    <row r="848" spans="1:67" ht="12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</row>
    <row r="849" spans="1:67" ht="12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</row>
    <row r="850" spans="1:67" ht="12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</row>
    <row r="851" spans="1:67" ht="12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</row>
    <row r="852" spans="1:67" ht="12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</row>
    <row r="853" spans="1:67" ht="12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</row>
    <row r="854" spans="1:67" ht="12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</row>
    <row r="855" spans="1:67" ht="12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</row>
    <row r="856" spans="1:67" ht="12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</row>
    <row r="857" spans="1:67" ht="12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</row>
    <row r="858" spans="1:67" ht="12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</row>
    <row r="859" spans="1:67" ht="12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</row>
    <row r="860" spans="1:67" ht="12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</row>
    <row r="861" spans="1:67" ht="12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</row>
    <row r="862" spans="1:67" ht="12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</row>
    <row r="863" spans="1:67" ht="12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</row>
    <row r="864" spans="1:67" ht="12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</row>
    <row r="865" spans="1:67" ht="12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</row>
    <row r="866" spans="1:67" ht="12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</row>
    <row r="867" spans="1:67" ht="12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</row>
    <row r="868" spans="1:67" ht="12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</row>
    <row r="869" spans="1:67" ht="12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</row>
    <row r="870" spans="1:67" ht="12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</row>
    <row r="871" spans="1:67" ht="12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</row>
    <row r="872" spans="1:67" ht="12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</row>
    <row r="873" spans="1:67" ht="12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</row>
    <row r="874" spans="1:67" ht="12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</row>
    <row r="875" spans="1:67" ht="12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</row>
    <row r="876" spans="1:67" ht="12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</row>
    <row r="877" spans="1:67" ht="12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</row>
    <row r="878" spans="1:67" ht="12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</row>
    <row r="879" spans="1:67" ht="12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</row>
    <row r="880" spans="1:67" ht="12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</row>
    <row r="881" spans="1:67" ht="12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</row>
    <row r="882" spans="1:67" ht="12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</row>
    <row r="883" spans="1:67" ht="12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</row>
    <row r="884" spans="1:67" ht="12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</row>
    <row r="885" spans="1:67" ht="12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</row>
    <row r="886" spans="1:67" ht="12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</row>
    <row r="887" spans="1:67" ht="12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</row>
    <row r="888" spans="1:67" ht="12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</row>
    <row r="889" spans="1:67" ht="12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</row>
    <row r="890" spans="1:67" ht="12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</row>
    <row r="891" spans="1:67" ht="12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</row>
    <row r="892" spans="1:67" ht="12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</row>
    <row r="893" spans="1:67" ht="12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</row>
    <row r="894" spans="1:67" ht="12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</row>
    <row r="895" spans="1:67" ht="12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</row>
    <row r="896" spans="1:67" ht="12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</row>
    <row r="897" spans="1:67" ht="12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</row>
    <row r="898" spans="1:67" ht="12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</row>
    <row r="899" spans="1:67" ht="12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</row>
    <row r="900" spans="1:67" ht="12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</row>
    <row r="901" spans="1:67" ht="12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</row>
    <row r="902" spans="1:67" ht="12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</row>
    <row r="903" spans="1:67" ht="12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</row>
    <row r="904" spans="1:67" ht="12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</row>
    <row r="905" spans="1:67" ht="12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</row>
    <row r="906" spans="1:67" ht="12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</row>
    <row r="907" spans="1:67" ht="12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</row>
    <row r="908" spans="1:67" ht="12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</row>
    <row r="909" spans="1:67" ht="12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</row>
    <row r="910" spans="1:67" ht="12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</row>
    <row r="911" spans="1:67" ht="12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</row>
    <row r="912" spans="1:67" ht="12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</row>
    <row r="913" spans="1:67" ht="12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</row>
    <row r="914" spans="1:67" ht="12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</row>
    <row r="915" spans="1:67" ht="12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</row>
    <row r="916" spans="1:67" ht="12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</row>
    <row r="917" spans="1:67" ht="12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</row>
    <row r="918" spans="1:67" ht="12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</row>
    <row r="919" spans="1:67" ht="12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</row>
    <row r="920" spans="1:67" ht="12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</row>
    <row r="921" spans="1:67" ht="12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</row>
    <row r="922" spans="1:67" ht="12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</row>
    <row r="923" spans="1:67" ht="12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</row>
    <row r="924" spans="1:67" ht="12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</row>
    <row r="925" spans="1:67" ht="12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</row>
    <row r="926" spans="1:67" ht="12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</row>
    <row r="927" spans="1:67" ht="12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</row>
    <row r="928" spans="1:67" ht="12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</row>
    <row r="929" spans="1:67" ht="12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</row>
    <row r="930" spans="1:67" ht="12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</row>
    <row r="931" spans="1:67" ht="12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</row>
    <row r="932" spans="1:67" ht="12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</row>
    <row r="933" spans="1:67" ht="12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</row>
    <row r="934" spans="1:67" ht="12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</row>
    <row r="935" spans="1:67" ht="12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</row>
    <row r="936" spans="1:67" ht="12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</row>
    <row r="937" spans="1:67" ht="12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</row>
    <row r="938" spans="1:67" ht="12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</row>
    <row r="939" spans="1:67" ht="12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</row>
    <row r="940" spans="1:67" ht="12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</row>
    <row r="941" spans="1:67" ht="12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</row>
    <row r="942" spans="1:67" ht="12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</row>
    <row r="943" spans="1:67" ht="12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</row>
    <row r="944" spans="1:67" ht="12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</row>
    <row r="945" spans="1:67" ht="12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</row>
    <row r="946" spans="1:67" ht="12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</row>
    <row r="947" spans="1:67" ht="12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</row>
    <row r="948" spans="1:67" ht="12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</row>
    <row r="949" spans="1:67" ht="12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</row>
    <row r="950" spans="1:67" ht="12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</row>
    <row r="951" spans="1:67" ht="12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</row>
    <row r="952" spans="1:67" ht="12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</row>
    <row r="953" spans="1:67" ht="12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</row>
    <row r="954" spans="1:67" ht="12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</row>
    <row r="955" spans="1:67" ht="12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</row>
    <row r="956" spans="1:67" ht="12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</row>
    <row r="957" spans="1:67" ht="12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</row>
    <row r="958" spans="1:67" ht="12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</row>
    <row r="959" spans="1:67" ht="12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</row>
    <row r="960" spans="1:67" ht="12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</row>
    <row r="961" spans="1:67" ht="12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</row>
    <row r="962" spans="1:67" ht="12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</row>
    <row r="963" spans="1:67" ht="12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</row>
    <row r="964" spans="1:67" ht="12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</row>
    <row r="965" spans="1:67" ht="12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</row>
    <row r="966" spans="1:67" ht="12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</row>
    <row r="967" spans="1:67" ht="12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</row>
    <row r="968" spans="1:67" ht="12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</row>
    <row r="969" spans="1:67" ht="12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</row>
    <row r="970" spans="1:67" ht="12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</row>
    <row r="971" spans="1:67" ht="12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</row>
    <row r="972" spans="1:67" ht="12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</row>
    <row r="973" spans="1:67" ht="12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</row>
    <row r="974" spans="1:67" ht="12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</row>
    <row r="975" spans="1:67" ht="12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</row>
    <row r="976" spans="1:67" ht="12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</row>
    <row r="977" spans="1:67" ht="12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</row>
    <row r="978" spans="1:67" ht="12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</row>
    <row r="979" spans="1:67" ht="12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</row>
    <row r="980" spans="1:67" ht="12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</row>
    <row r="981" spans="1:67" ht="12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</row>
    <row r="982" spans="1:67" ht="12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</row>
    <row r="983" spans="1:67" ht="12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</row>
    <row r="984" spans="1:67" ht="12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</row>
    <row r="985" spans="1:67" ht="12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</row>
    <row r="986" spans="1:67" ht="12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</row>
    <row r="987" spans="1:67" ht="12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</row>
    <row r="988" spans="1:67" ht="12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</row>
    <row r="989" spans="1:67" ht="12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</row>
    <row r="990" spans="1:67" ht="12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</row>
    <row r="991" spans="1:67" ht="12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</row>
    <row r="992" spans="1:67" ht="12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</row>
    <row r="993" spans="1:67" ht="12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</row>
    <row r="994" spans="1:67" ht="12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</row>
    <row r="995" spans="1:67" ht="12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</row>
    <row r="996" spans="1:67" ht="12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</row>
    <row r="997" spans="1:67" ht="12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</row>
    <row r="998" spans="1:67" ht="12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</row>
    <row r="999" spans="1:67" ht="12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</row>
    <row r="1000" spans="1:67" ht="12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</row>
  </sheetData>
  <autoFilter ref="A8:BN66" xr:uid="{00000000-0009-0000-0000-000003000000}"/>
  <mergeCells count="28">
    <mergeCell ref="BA7:BD7"/>
    <mergeCell ref="BF7:BI7"/>
    <mergeCell ref="BK7:BN7"/>
    <mergeCell ref="A1:F1"/>
    <mergeCell ref="A2:F2"/>
    <mergeCell ref="A3:F3"/>
    <mergeCell ref="A5:F7"/>
    <mergeCell ref="G5:P5"/>
    <mergeCell ref="AB5:AJ5"/>
    <mergeCell ref="AB6:AJ6"/>
    <mergeCell ref="AB7:AE7"/>
    <mergeCell ref="AG7:AJ7"/>
    <mergeCell ref="AL7:AO7"/>
    <mergeCell ref="AQ7:AT7"/>
    <mergeCell ref="AV7:AY7"/>
    <mergeCell ref="R5:Z5"/>
    <mergeCell ref="R6:Z6"/>
    <mergeCell ref="G6:P6"/>
    <mergeCell ref="H7:K7"/>
    <mergeCell ref="M7:P7"/>
    <mergeCell ref="R7:U7"/>
    <mergeCell ref="W7:Z7"/>
    <mergeCell ref="AL5:AT5"/>
    <mergeCell ref="AV5:BD5"/>
    <mergeCell ref="BF5:BN5"/>
    <mergeCell ref="AL6:AT6"/>
    <mergeCell ref="AV6:BD6"/>
    <mergeCell ref="BF6:BN6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Z1000"/>
  <sheetViews>
    <sheetView showGridLines="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12.6640625" defaultRowHeight="15" customHeight="1" x14ac:dyDescent="0.3"/>
  <cols>
    <col min="1" max="1" width="37.75" customWidth="1"/>
    <col min="2" max="7" width="8.1640625" customWidth="1"/>
    <col min="8" max="8" width="18.75" customWidth="1"/>
    <col min="9" max="26" width="7.75" customWidth="1"/>
  </cols>
  <sheetData>
    <row r="1" spans="1:26" ht="12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" customHeight="1" x14ac:dyDescent="0.3">
      <c r="A2" s="4" t="s">
        <v>810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" customHeight="1" x14ac:dyDescent="0.3">
      <c r="A3" s="4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" customHeight="1" x14ac:dyDescent="0.3">
      <c r="A5" s="2"/>
      <c r="B5" s="118" t="s">
        <v>4</v>
      </c>
      <c r="C5" s="89" t="s">
        <v>5</v>
      </c>
      <c r="D5" s="89" t="s">
        <v>6</v>
      </c>
      <c r="E5" s="89" t="s">
        <v>7</v>
      </c>
      <c r="F5" s="89" t="s">
        <v>8</v>
      </c>
      <c r="G5" s="89" t="s">
        <v>9</v>
      </c>
      <c r="H5" s="348" t="s">
        <v>811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" customHeight="1" x14ac:dyDescent="0.3">
      <c r="A6" s="2"/>
      <c r="B6" s="57" t="s">
        <v>11</v>
      </c>
      <c r="C6" s="10" t="s">
        <v>12</v>
      </c>
      <c r="D6" s="10" t="s">
        <v>13</v>
      </c>
      <c r="E6" s="10" t="s">
        <v>14</v>
      </c>
      <c r="F6" s="10" t="s">
        <v>15</v>
      </c>
      <c r="G6" s="10" t="s">
        <v>16</v>
      </c>
      <c r="H6" s="345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" customHeight="1" x14ac:dyDescent="0.3">
      <c r="A7" s="166" t="s">
        <v>812</v>
      </c>
      <c r="B7" s="211"/>
      <c r="C7" s="211"/>
      <c r="D7" s="211"/>
      <c r="E7" s="211"/>
      <c r="F7" s="211"/>
      <c r="G7" s="211"/>
      <c r="H7" s="21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" customHeight="1" x14ac:dyDescent="0.3">
      <c r="A8" s="72"/>
      <c r="B8" s="61"/>
      <c r="C8" s="41"/>
      <c r="D8" s="41"/>
      <c r="E8" s="41"/>
      <c r="F8" s="41"/>
      <c r="G8" s="41"/>
      <c r="H8" s="18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" customHeight="1" x14ac:dyDescent="0.3">
      <c r="A9" s="74" t="s">
        <v>813</v>
      </c>
      <c r="B9" s="17">
        <v>11565</v>
      </c>
      <c r="C9" s="41">
        <v>10000</v>
      </c>
      <c r="D9" s="41">
        <v>10000</v>
      </c>
      <c r="E9" s="41">
        <v>10000</v>
      </c>
      <c r="F9" s="41">
        <v>10000</v>
      </c>
      <c r="G9" s="41">
        <v>10000</v>
      </c>
      <c r="H9" s="18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" customHeight="1" x14ac:dyDescent="0.3">
      <c r="A10" s="72" t="s">
        <v>814</v>
      </c>
      <c r="B10" s="17">
        <v>11565</v>
      </c>
      <c r="C10" s="41">
        <v>10000</v>
      </c>
      <c r="D10" s="41">
        <v>10000</v>
      </c>
      <c r="E10" s="41">
        <v>10000</v>
      </c>
      <c r="F10" s="41">
        <v>10000</v>
      </c>
      <c r="G10" s="41">
        <v>10000</v>
      </c>
      <c r="H10" s="18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" customHeight="1" x14ac:dyDescent="0.3">
      <c r="A11" s="72" t="s">
        <v>815</v>
      </c>
      <c r="B11" s="17">
        <v>11565</v>
      </c>
      <c r="C11" s="41">
        <v>10000</v>
      </c>
      <c r="D11" s="41">
        <v>10000</v>
      </c>
      <c r="E11" s="41">
        <v>10000</v>
      </c>
      <c r="F11" s="41">
        <v>10000</v>
      </c>
      <c r="G11" s="41">
        <v>10000</v>
      </c>
      <c r="H11" s="18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" customHeight="1" x14ac:dyDescent="0.3">
      <c r="A12" s="72" t="s">
        <v>816</v>
      </c>
      <c r="B12" s="17">
        <v>1689.06</v>
      </c>
      <c r="C12" s="41">
        <v>1689.06</v>
      </c>
      <c r="D12" s="41">
        <v>1689.06</v>
      </c>
      <c r="E12" s="41">
        <v>1689.06</v>
      </c>
      <c r="F12" s="41">
        <v>1689.06</v>
      </c>
      <c r="G12" s="41">
        <v>1689.06</v>
      </c>
      <c r="H12" s="18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" customHeight="1" x14ac:dyDescent="0.3">
      <c r="A13" s="72" t="s">
        <v>817</v>
      </c>
      <c r="B13" s="213">
        <v>0.03</v>
      </c>
      <c r="C13" s="214">
        <v>0.03</v>
      </c>
      <c r="D13" s="214">
        <v>0.03</v>
      </c>
      <c r="E13" s="214">
        <v>0.03</v>
      </c>
      <c r="F13" s="214">
        <v>0.03</v>
      </c>
      <c r="G13" s="214">
        <v>0.03</v>
      </c>
      <c r="H13" s="18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" customHeight="1" x14ac:dyDescent="0.3">
      <c r="A14" s="72" t="s">
        <v>818</v>
      </c>
      <c r="B14" s="17">
        <v>35000</v>
      </c>
      <c r="C14" s="41">
        <v>35000</v>
      </c>
      <c r="D14" s="41">
        <v>35000</v>
      </c>
      <c r="E14" s="41">
        <v>35000</v>
      </c>
      <c r="F14" s="41">
        <v>35000</v>
      </c>
      <c r="G14" s="41">
        <v>35000</v>
      </c>
      <c r="H14" s="18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" customHeight="1" x14ac:dyDescent="0.3">
      <c r="A15" s="72"/>
      <c r="B15" s="17"/>
      <c r="C15" s="41"/>
      <c r="D15" s="41"/>
      <c r="E15" s="41"/>
      <c r="F15" s="41"/>
      <c r="G15" s="41"/>
      <c r="H15" s="18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" customHeight="1" x14ac:dyDescent="0.3">
      <c r="A16" s="74" t="s">
        <v>819</v>
      </c>
      <c r="B16" s="17"/>
      <c r="C16" s="41"/>
      <c r="D16" s="41"/>
      <c r="E16" s="41"/>
      <c r="F16" s="41"/>
      <c r="G16" s="41"/>
      <c r="H16" s="18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" customHeight="1" x14ac:dyDescent="0.3">
      <c r="A17" s="72" t="s">
        <v>820</v>
      </c>
      <c r="B17" s="17">
        <v>12213</v>
      </c>
      <c r="C17" s="41">
        <v>12213</v>
      </c>
      <c r="D17" s="41">
        <v>12579.39</v>
      </c>
      <c r="E17" s="41">
        <v>12956.771699999999</v>
      </c>
      <c r="F17" s="41">
        <v>13345.474851000001</v>
      </c>
      <c r="G17" s="41">
        <v>13745.83909653</v>
      </c>
      <c r="H17" s="186" t="s">
        <v>821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" customHeight="1" x14ac:dyDescent="0.3">
      <c r="A18" s="72" t="s">
        <v>822</v>
      </c>
      <c r="B18" s="17"/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18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" customHeight="1" x14ac:dyDescent="0.3">
      <c r="A19" s="72" t="s">
        <v>823</v>
      </c>
      <c r="B19" s="17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18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" customHeight="1" x14ac:dyDescent="0.3">
      <c r="A20" s="185"/>
      <c r="B20" s="92"/>
      <c r="C20" s="131"/>
      <c r="D20" s="131"/>
      <c r="E20" s="131"/>
      <c r="F20" s="131"/>
      <c r="G20" s="131"/>
      <c r="H20" s="21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" customHeight="1" x14ac:dyDescent="0.3">
      <c r="A21" s="2"/>
      <c r="B21" s="61"/>
      <c r="C21" s="41"/>
      <c r="D21" s="41"/>
      <c r="E21" s="41"/>
      <c r="F21" s="41"/>
      <c r="G21" s="41"/>
      <c r="H21" s="18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" customHeight="1" x14ac:dyDescent="0.3">
      <c r="A22" s="166" t="s">
        <v>661</v>
      </c>
      <c r="B22" s="211"/>
      <c r="C22" s="216"/>
      <c r="D22" s="216"/>
      <c r="E22" s="216"/>
      <c r="F22" s="216"/>
      <c r="G22" s="216"/>
      <c r="H22" s="168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" customHeight="1" x14ac:dyDescent="0.3">
      <c r="A23" s="72"/>
      <c r="B23" s="61"/>
      <c r="C23" s="41"/>
      <c r="D23" s="41"/>
      <c r="E23" s="41"/>
      <c r="F23" s="41"/>
      <c r="G23" s="41"/>
      <c r="H23" s="18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" customHeight="1" x14ac:dyDescent="0.3">
      <c r="A24" s="96" t="s">
        <v>70</v>
      </c>
      <c r="B24" s="217">
        <v>0.03</v>
      </c>
      <c r="C24" s="218">
        <v>0.01</v>
      </c>
      <c r="D24" s="218">
        <v>0.03</v>
      </c>
      <c r="E24" s="218">
        <v>0.03</v>
      </c>
      <c r="F24" s="218">
        <v>0.03</v>
      </c>
      <c r="G24" s="218">
        <v>0.03</v>
      </c>
      <c r="H24" s="219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" customHeight="1" x14ac:dyDescent="0.3">
      <c r="A25" s="72"/>
      <c r="B25" s="2"/>
      <c r="C25" s="2"/>
      <c r="D25" s="2"/>
      <c r="E25" s="2"/>
      <c r="F25" s="2"/>
      <c r="G25" s="2"/>
      <c r="H25" s="18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" customHeight="1" x14ac:dyDescent="0.3">
      <c r="A26" s="96" t="s">
        <v>824</v>
      </c>
      <c r="B26" s="173"/>
      <c r="C26" s="173"/>
      <c r="D26" s="173"/>
      <c r="E26" s="173"/>
      <c r="F26" s="173"/>
      <c r="G26" s="173"/>
      <c r="H26" s="220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" customHeight="1" x14ac:dyDescent="0.3">
      <c r="A27" s="103" t="s">
        <v>825</v>
      </c>
      <c r="B27" s="218">
        <v>0.1027</v>
      </c>
      <c r="C27" s="218">
        <v>0.10299999999999999</v>
      </c>
      <c r="D27" s="218">
        <v>0.10299999999999999</v>
      </c>
      <c r="E27" s="218">
        <v>0.10299999999999999</v>
      </c>
      <c r="F27" s="218">
        <v>0.10299999999999999</v>
      </c>
      <c r="G27" s="218">
        <v>0.10299999999999999</v>
      </c>
      <c r="H27" s="221" t="s">
        <v>826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" customHeight="1" x14ac:dyDescent="0.3">
      <c r="A28" s="103" t="s">
        <v>827</v>
      </c>
      <c r="B28" s="218">
        <v>0.09</v>
      </c>
      <c r="C28" s="218">
        <v>0.09</v>
      </c>
      <c r="D28" s="218">
        <v>0.09</v>
      </c>
      <c r="E28" s="218">
        <v>0.09</v>
      </c>
      <c r="F28" s="218">
        <v>0.09</v>
      </c>
      <c r="G28" s="218">
        <v>0.09</v>
      </c>
      <c r="H28" s="221" t="s">
        <v>826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" customHeight="1" x14ac:dyDescent="0.3">
      <c r="A29" s="103" t="s">
        <v>828</v>
      </c>
      <c r="B29" s="218">
        <v>0.06</v>
      </c>
      <c r="C29" s="218">
        <v>0.06</v>
      </c>
      <c r="D29" s="218">
        <v>0.06</v>
      </c>
      <c r="E29" s="218">
        <v>0.06</v>
      </c>
      <c r="F29" s="218">
        <v>0.06</v>
      </c>
      <c r="G29" s="218">
        <v>0.06</v>
      </c>
      <c r="H29" s="221" t="s">
        <v>826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" customHeight="1" x14ac:dyDescent="0.3">
      <c r="A30" s="103" t="s">
        <v>829</v>
      </c>
      <c r="B30" s="218">
        <v>0.1234</v>
      </c>
      <c r="C30" s="218">
        <v>0.12881000000000001</v>
      </c>
      <c r="D30" s="218">
        <v>0.12881000000000001</v>
      </c>
      <c r="E30" s="218">
        <v>0.12881000000000001</v>
      </c>
      <c r="F30" s="218">
        <v>0.12881000000000001</v>
      </c>
      <c r="G30" s="218">
        <v>0.12881000000000001</v>
      </c>
      <c r="H30" s="221" t="s">
        <v>826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" hidden="1" customHeight="1" x14ac:dyDescent="0.3">
      <c r="A31" s="103" t="s">
        <v>830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21" t="s">
        <v>826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" hidden="1" customHeight="1" x14ac:dyDescent="0.3">
      <c r="A32" s="103" t="s">
        <v>831</v>
      </c>
      <c r="B32" s="218"/>
      <c r="C32" s="218"/>
      <c r="D32" s="218"/>
      <c r="E32" s="218"/>
      <c r="F32" s="218"/>
      <c r="G32" s="218"/>
      <c r="H32" s="221" t="s">
        <v>826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" customHeight="1" x14ac:dyDescent="0.3">
      <c r="A33" s="103" t="s">
        <v>304</v>
      </c>
      <c r="B33" s="218">
        <v>6.2E-2</v>
      </c>
      <c r="C33" s="218">
        <v>6.2E-2</v>
      </c>
      <c r="D33" s="218">
        <v>6.2E-2</v>
      </c>
      <c r="E33" s="218">
        <v>6.2E-2</v>
      </c>
      <c r="F33" s="218">
        <v>6.2E-2</v>
      </c>
      <c r="G33" s="218">
        <v>6.2E-2</v>
      </c>
      <c r="H33" s="221" t="s">
        <v>826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" hidden="1" customHeight="1" x14ac:dyDescent="0.3">
      <c r="A34" s="103" t="s">
        <v>832</v>
      </c>
      <c r="B34" s="222">
        <v>137700</v>
      </c>
      <c r="C34" s="222">
        <v>137700</v>
      </c>
      <c r="D34" s="222">
        <v>137700</v>
      </c>
      <c r="E34" s="222">
        <v>137700</v>
      </c>
      <c r="F34" s="222">
        <v>137700</v>
      </c>
      <c r="G34" s="222">
        <v>137700</v>
      </c>
      <c r="H34" s="219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" customHeight="1" x14ac:dyDescent="0.3">
      <c r="A35" s="103" t="s">
        <v>833</v>
      </c>
      <c r="B35" s="218">
        <v>1.4500000000000001E-2</v>
      </c>
      <c r="C35" s="218">
        <v>1.4500000000000001E-2</v>
      </c>
      <c r="D35" s="218">
        <v>1.4500000000000001E-2</v>
      </c>
      <c r="E35" s="218">
        <v>1.4500000000000001E-2</v>
      </c>
      <c r="F35" s="218">
        <v>1.4500000000000001E-2</v>
      </c>
      <c r="G35" s="218">
        <v>1.4500000000000001E-2</v>
      </c>
      <c r="H35" s="221" t="s">
        <v>834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" customHeight="1" x14ac:dyDescent="0.3">
      <c r="A36" s="103" t="s">
        <v>835</v>
      </c>
      <c r="B36" s="223">
        <v>2.5000000000000001E-2</v>
      </c>
      <c r="C36" s="218">
        <v>0.05</v>
      </c>
      <c r="D36" s="218">
        <v>0.05</v>
      </c>
      <c r="E36" s="218">
        <v>0.05</v>
      </c>
      <c r="F36" s="218">
        <v>0.05</v>
      </c>
      <c r="G36" s="218">
        <v>0.05</v>
      </c>
      <c r="H36" s="219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" hidden="1" customHeight="1" x14ac:dyDescent="0.3">
      <c r="A37" s="103"/>
      <c r="B37" s="224"/>
      <c r="C37" s="225"/>
      <c r="D37" s="225"/>
      <c r="E37" s="225"/>
      <c r="F37" s="225"/>
      <c r="G37" s="225"/>
      <c r="H37" s="219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" customHeight="1" x14ac:dyDescent="0.3">
      <c r="A38" s="96" t="s">
        <v>836</v>
      </c>
      <c r="B38" s="222"/>
      <c r="C38" s="222"/>
      <c r="D38" s="222"/>
      <c r="E38" s="222"/>
      <c r="F38" s="222"/>
      <c r="G38" s="222"/>
      <c r="H38" s="221" t="str">
        <f>"Annual rate per employee"</f>
        <v>Annual rate per employee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" customHeight="1" x14ac:dyDescent="0.3">
      <c r="A39" s="103" t="s">
        <v>837</v>
      </c>
      <c r="B39" s="224">
        <v>325750</v>
      </c>
      <c r="C39" s="225">
        <v>342037.5</v>
      </c>
      <c r="D39" s="225">
        <v>359139.375</v>
      </c>
      <c r="E39" s="225">
        <v>377096.34375</v>
      </c>
      <c r="F39" s="225">
        <v>395951.16093750001</v>
      </c>
      <c r="G39" s="225">
        <v>415748.71898437501</v>
      </c>
      <c r="H39" s="219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" hidden="1" customHeight="1" x14ac:dyDescent="0.3">
      <c r="A40" s="103"/>
      <c r="B40" s="224"/>
      <c r="C40" s="225"/>
      <c r="D40" s="225"/>
      <c r="E40" s="225"/>
      <c r="F40" s="225"/>
      <c r="G40" s="225"/>
      <c r="H40" s="219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" hidden="1" customHeight="1" x14ac:dyDescent="0.3">
      <c r="A41" s="103"/>
      <c r="B41" s="222"/>
      <c r="C41" s="222"/>
      <c r="D41" s="222"/>
      <c r="E41" s="222"/>
      <c r="F41" s="222"/>
      <c r="G41" s="222"/>
      <c r="H41" s="21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" customHeight="1" x14ac:dyDescent="0.3">
      <c r="A42" s="103" t="s">
        <v>838</v>
      </c>
      <c r="B42" s="224"/>
      <c r="C42" s="224"/>
      <c r="D42" s="224"/>
      <c r="E42" s="224"/>
      <c r="F42" s="224"/>
      <c r="G42" s="224"/>
      <c r="H42" s="221" t="s">
        <v>839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" hidden="1" customHeight="1" x14ac:dyDescent="0.3">
      <c r="A43" s="103" t="s">
        <v>840</v>
      </c>
      <c r="B43" s="218"/>
      <c r="C43" s="218"/>
      <c r="D43" s="218"/>
      <c r="E43" s="218"/>
      <c r="F43" s="218"/>
      <c r="G43" s="218"/>
      <c r="H43" s="21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" hidden="1" customHeight="1" x14ac:dyDescent="0.3">
      <c r="A44" s="103" t="s">
        <v>841</v>
      </c>
      <c r="B44" s="222"/>
      <c r="C44" s="222"/>
      <c r="D44" s="222"/>
      <c r="E44" s="222"/>
      <c r="F44" s="222"/>
      <c r="G44" s="222"/>
      <c r="H44" s="21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" customHeight="1" x14ac:dyDescent="0.3">
      <c r="A45" s="103" t="s">
        <v>842</v>
      </c>
      <c r="B45" s="218">
        <v>7.0000000000000001E-3</v>
      </c>
      <c r="C45" s="218">
        <v>7.0000000000000001E-3</v>
      </c>
      <c r="D45" s="218">
        <v>7.0000000000000001E-3</v>
      </c>
      <c r="E45" s="218">
        <v>7.0000000000000001E-3</v>
      </c>
      <c r="F45" s="218">
        <v>7.0000000000000001E-3</v>
      </c>
      <c r="G45" s="218">
        <v>7.0000000000000001E-3</v>
      </c>
      <c r="H45" s="221" t="s">
        <v>826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" customHeight="1" x14ac:dyDescent="0.3">
      <c r="A46" s="103" t="s">
        <v>843</v>
      </c>
      <c r="B46" s="222">
        <v>9000</v>
      </c>
      <c r="C46" s="222">
        <v>9000</v>
      </c>
      <c r="D46" s="222">
        <v>9000</v>
      </c>
      <c r="E46" s="222">
        <v>9000</v>
      </c>
      <c r="F46" s="222">
        <v>9000</v>
      </c>
      <c r="G46" s="222">
        <v>9000</v>
      </c>
      <c r="H46" s="21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" customHeight="1" x14ac:dyDescent="0.3">
      <c r="A47" s="226" t="s">
        <v>844</v>
      </c>
      <c r="B47" s="227"/>
      <c r="C47" s="227"/>
      <c r="D47" s="227"/>
      <c r="E47" s="227"/>
      <c r="F47" s="227"/>
      <c r="G47" s="227"/>
      <c r="H47" s="228" t="s">
        <v>834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6.5" customHeight="1" x14ac:dyDescent="0.3">
      <c r="A48" s="88"/>
      <c r="B48" s="229"/>
      <c r="C48" s="229"/>
      <c r="D48" s="229"/>
      <c r="E48" s="229"/>
      <c r="F48" s="229"/>
      <c r="G48" s="229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H5:H6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8B0"/>
  </sheetPr>
  <dimension ref="A1:AD1000"/>
  <sheetViews>
    <sheetView showGridLines="0" workbookViewId="0"/>
  </sheetViews>
  <sheetFormatPr defaultColWidth="12.6640625" defaultRowHeight="15" customHeight="1" outlineLevelRow="1" x14ac:dyDescent="0.3"/>
  <cols>
    <col min="1" max="1" width="3" customWidth="1"/>
    <col min="2" max="3" width="16.4140625" customWidth="1"/>
    <col min="4" max="8" width="16.5" customWidth="1"/>
    <col min="9" max="10" width="8" customWidth="1"/>
    <col min="11" max="11" width="13.1640625" customWidth="1"/>
    <col min="12" max="12" width="20.5" customWidth="1"/>
    <col min="13" max="28" width="9.9140625" customWidth="1"/>
    <col min="29" max="30" width="8" customWidth="1"/>
  </cols>
  <sheetData>
    <row r="1" spans="1:30" ht="8.25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2" customHeigh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349" t="s">
        <v>845</v>
      </c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1"/>
      <c r="AC2" s="2"/>
      <c r="AD2" s="2"/>
    </row>
    <row r="3" spans="1:30" ht="12" customHeight="1" x14ac:dyDescent="0.3">
      <c r="A3" s="2"/>
      <c r="B3" s="2"/>
      <c r="C3" s="2"/>
      <c r="D3" s="230" t="s">
        <v>846</v>
      </c>
      <c r="E3" s="231"/>
      <c r="F3" s="231"/>
      <c r="G3" s="231"/>
      <c r="H3" s="231"/>
      <c r="I3" s="2"/>
      <c r="J3" s="2"/>
      <c r="K3" s="232"/>
      <c r="L3" s="2"/>
      <c r="M3" s="233" t="str">
        <f>'Cash Flow'!C5</f>
        <v>Year 1</v>
      </c>
      <c r="N3" s="234"/>
      <c r="O3" s="234"/>
      <c r="P3" s="234"/>
      <c r="Q3" s="235" t="str">
        <f>'Cash Flow'!Q5</f>
        <v>Year 2</v>
      </c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6"/>
      <c r="AC3" s="2"/>
      <c r="AD3" s="2"/>
    </row>
    <row r="4" spans="1:30" ht="12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32"/>
      <c r="L4" s="2"/>
      <c r="M4" s="237" t="s">
        <v>637</v>
      </c>
      <c r="N4" s="238" t="s">
        <v>638</v>
      </c>
      <c r="O4" s="238" t="s">
        <v>639</v>
      </c>
      <c r="P4" s="238" t="s">
        <v>640</v>
      </c>
      <c r="Q4" s="238" t="s">
        <v>629</v>
      </c>
      <c r="R4" s="238" t="s">
        <v>630</v>
      </c>
      <c r="S4" s="238" t="s">
        <v>631</v>
      </c>
      <c r="T4" s="238" t="s">
        <v>632</v>
      </c>
      <c r="U4" s="238" t="s">
        <v>633</v>
      </c>
      <c r="V4" s="238" t="s">
        <v>634</v>
      </c>
      <c r="W4" s="238" t="s">
        <v>635</v>
      </c>
      <c r="X4" s="238" t="s">
        <v>636</v>
      </c>
      <c r="Y4" s="238" t="s">
        <v>637</v>
      </c>
      <c r="Z4" s="238" t="s">
        <v>638</v>
      </c>
      <c r="AA4" s="238" t="s">
        <v>639</v>
      </c>
      <c r="AB4" s="239" t="s">
        <v>640</v>
      </c>
      <c r="AC4" s="2"/>
      <c r="AD4" s="2"/>
    </row>
    <row r="5" spans="1:30" ht="43.5" customHeight="1" x14ac:dyDescent="0.8">
      <c r="A5" s="2"/>
      <c r="B5" s="240"/>
      <c r="C5" s="352"/>
      <c r="D5" s="353"/>
      <c r="E5" s="241" t="str">
        <f>IF(E3="",MYP!D6,E3)</f>
        <v>2020-21</v>
      </c>
      <c r="F5" s="242" t="str">
        <f>IF(F3="",MYP!E6,F3)</f>
        <v>2021-22</v>
      </c>
      <c r="G5" s="243" t="str">
        <f>IF(G3="",MYP!F6,G3)</f>
        <v>2022-23</v>
      </c>
      <c r="H5" s="244" t="str">
        <f>IF(H3="",MYP!G6,H3)</f>
        <v>2023-24</v>
      </c>
      <c r="I5" s="2"/>
      <c r="J5" s="2"/>
      <c r="K5" s="232"/>
      <c r="L5" s="7" t="s">
        <v>847</v>
      </c>
      <c r="M5" s="55">
        <f>IF('Cash Flow'!K8="Actuals",'Cash Flow'!K559,NA())</f>
        <v>3190861.660000002</v>
      </c>
      <c r="N5" s="55">
        <f>IF('Cash Flow'!L8="Actuals",'Cash Flow'!L559,NA())</f>
        <v>3241194.2100000023</v>
      </c>
      <c r="O5" s="55">
        <f>IF('Cash Flow'!M8="Actuals",'Cash Flow'!M559,NA())</f>
        <v>2853484.1300000027</v>
      </c>
      <c r="P5" s="55" t="e">
        <f>IF('Cash Flow'!N8="Actuals",'Cash Flow'!N559,NA())</f>
        <v>#N/A</v>
      </c>
      <c r="Q5" s="2" t="e">
        <f>IF('Cash Flow'!Q8="Actuals",'Cash Flow'!Q559,NA())</f>
        <v>#N/A</v>
      </c>
      <c r="R5" s="2" t="e">
        <f>IF('Cash Flow'!R8="Actuals",'Cash Flow'!R559,NA())</f>
        <v>#N/A</v>
      </c>
      <c r="S5" s="2" t="e">
        <f>IF('Cash Flow'!S8="Actuals",'Cash Flow'!S559,NA())</f>
        <v>#N/A</v>
      </c>
      <c r="T5" s="2" t="e">
        <f>IF('Cash Flow'!T8="Actuals",'Cash Flow'!T559,NA())</f>
        <v>#N/A</v>
      </c>
      <c r="U5" s="2" t="e">
        <f>IF('Cash Flow'!U8="Actuals",'Cash Flow'!U559,NA())</f>
        <v>#N/A</v>
      </c>
      <c r="V5" s="2" t="e">
        <f>IF('Cash Flow'!V8="Actuals",'Cash Flow'!V559,NA())</f>
        <v>#N/A</v>
      </c>
      <c r="W5" s="2" t="e">
        <f>IF('Cash Flow'!W8="Actuals",'Cash Flow'!W559,NA())</f>
        <v>#N/A</v>
      </c>
      <c r="X5" s="2" t="e">
        <f>IF('Cash Flow'!X8="Actuals",'Cash Flow'!X559,NA())</f>
        <v>#N/A</v>
      </c>
      <c r="Y5" s="2" t="e">
        <f>IF('Cash Flow'!Y8="Actuals",'Cash Flow'!Y559,NA())</f>
        <v>#N/A</v>
      </c>
      <c r="Z5" s="2" t="e">
        <f>IF('Cash Flow'!Z8="Actuals",'Cash Flow'!Z559,NA())</f>
        <v>#N/A</v>
      </c>
      <c r="AA5" s="2" t="e">
        <f>IF('Cash Flow'!AA8="Actuals",'Cash Flow'!AA559,NA())</f>
        <v>#N/A</v>
      </c>
      <c r="AB5" s="245" t="e">
        <f>IF('Cash Flow'!AB8="Actuals",'Cash Flow'!AB559,NA())</f>
        <v>#N/A</v>
      </c>
      <c r="AC5" s="2"/>
      <c r="AD5" s="2"/>
    </row>
    <row r="6" spans="1:30" ht="35.25" customHeight="1" x14ac:dyDescent="0.8">
      <c r="A6" s="2"/>
      <c r="B6" s="246"/>
      <c r="C6" s="354"/>
      <c r="D6" s="355"/>
      <c r="E6" s="247" t="str">
        <f>IF(RIGHT(MYP!$A$3,2)=RIGHT(E5,2),"Current Forecast","Projected Budget")</f>
        <v>Current Forecast</v>
      </c>
      <c r="F6" s="248" t="str">
        <f>IF(RIGHT(MYP!$A$3,2)=RIGHT(F5,2),"Current Forecast","Projected Budget")</f>
        <v>Projected Budget</v>
      </c>
      <c r="G6" s="248" t="str">
        <f>IF(RIGHT(MYP!$A$3,2)=RIGHT(G5,2),"Current Forecast","Projected Budget")</f>
        <v>Projected Budget</v>
      </c>
      <c r="H6" s="248" t="str">
        <f>IF(RIGHT(MYP!$A$3,2)=RIGHT(H5,2),"Current Forecast","Projected Budget")</f>
        <v>Projected Budget</v>
      </c>
      <c r="I6" s="2"/>
      <c r="J6" s="2"/>
      <c r="K6" s="232"/>
      <c r="L6" s="7" t="s">
        <v>848</v>
      </c>
      <c r="M6" s="55" t="e">
        <f>IF(OR('Cash Flow'!K8="Forecast",'Cash Flow'!L8="Forecast"),'Cash Flow'!K559,NA())</f>
        <v>#N/A</v>
      </c>
      <c r="N6" s="55" t="e">
        <f>IF(OR('Cash Flow'!L8="Forecast",'Cash Flow'!M8="Forecast"),'Cash Flow'!L559,NA())</f>
        <v>#N/A</v>
      </c>
      <c r="O6" s="55">
        <f>IF(OR('Cash Flow'!M8="Forecast",'Cash Flow'!N8="Forecast"),'Cash Flow'!M559,NA())</f>
        <v>2853484.1300000027</v>
      </c>
      <c r="P6" s="55">
        <f>IF(OR('Cash Flow'!N8="Forecast",'Cash Flow'!O8="Forecast"),'Cash Flow'!N559,NA())</f>
        <v>3112355.0889100968</v>
      </c>
      <c r="Q6" s="55">
        <f>IF(OR('Cash Flow'!Q8="Forecast",'Cash Flow'!R8="Forecast"),'Cash Flow'!Q559,NA())</f>
        <v>2746777.0350525491</v>
      </c>
      <c r="R6" s="41">
        <f>IF(OR('Cash Flow'!R8="Forecast",'Cash Flow'!S8="Forecast"),'Cash Flow'!R559,NA())</f>
        <v>2830891.4628593372</v>
      </c>
      <c r="S6" s="41">
        <f>IF(OR('Cash Flow'!S8="Forecast",'Cash Flow'!T8="Forecast"),'Cash Flow'!S559,NA())</f>
        <v>3080327.8461232679</v>
      </c>
      <c r="T6" s="41">
        <f>IF(OR('Cash Flow'!T8="Forecast",'Cash Flow'!U8="Forecast"),'Cash Flow'!T559,NA())</f>
        <v>3127648.4533924642</v>
      </c>
      <c r="U6" s="41">
        <f>IF(OR('Cash Flow'!U8="Forecast",'Cash Flow'!V8="Forecast"),'Cash Flow'!U559,NA())</f>
        <v>3198849.7182206786</v>
      </c>
      <c r="V6" s="41">
        <f>IF(OR('Cash Flow'!V8="Forecast",'Cash Flow'!W8="Forecast"),'Cash Flow'!V559,NA())</f>
        <v>3656429.1602502619</v>
      </c>
      <c r="W6" s="41">
        <f>IF(OR('Cash Flow'!W8="Forecast",'Cash Flow'!X8="Forecast"),'Cash Flow'!W559,NA())</f>
        <v>3676825.6708527915</v>
      </c>
      <c r="X6" s="41">
        <f>IF(OR('Cash Flow'!X8="Forecast",'Cash Flow'!Y8="Forecast"),'Cash Flow'!X559,NA())</f>
        <v>3700599.1814553211</v>
      </c>
      <c r="Y6" s="41">
        <f>IF(OR('Cash Flow'!Y8="Forecast",'Cash Flow'!Z8="Forecast"),'Cash Flow'!Y559,NA())</f>
        <v>4000022.7220578506</v>
      </c>
      <c r="Z6" s="41">
        <f>IF(OR('Cash Flow'!Z8="Forecast",'Cash Flow'!AA8="Forecast"),'Cash Flow'!Z559,NA())</f>
        <v>4034564.2326603797</v>
      </c>
      <c r="AA6" s="41">
        <f>IF(OR('Cash Flow'!AA8="Forecast",'Cash Flow'!AB8="Forecast"),'Cash Flow'!AA559,NA())</f>
        <v>3634459.8134167553</v>
      </c>
      <c r="AB6" s="249">
        <f>IF(OR('Cash Flow'!AB8="Forecast",'Cash Flow'!AC8="Forecast"),'Cash Flow'!AB559,NA())</f>
        <v>3901430.2543025715</v>
      </c>
      <c r="AC6" s="2"/>
      <c r="AD6" s="2"/>
    </row>
    <row r="7" spans="1:30" ht="15.75" customHeight="1" outlineLevel="1" x14ac:dyDescent="0.5">
      <c r="A7" s="2"/>
      <c r="B7" s="356" t="s">
        <v>18</v>
      </c>
      <c r="C7" s="359" t="str">
        <f>MYP!B12</f>
        <v xml:space="preserve">Charges for Current Services </v>
      </c>
      <c r="D7" s="360"/>
      <c r="E7" s="250">
        <f t="array" ref="E7">INDEX(MYP!$B$6:$I$35,MATCH(Graphs!$C7,MYP!$B$6:$B$35,0),MATCH(Graphs!E$5,MYP!$B$6:$I$6,0))</f>
        <v>5725</v>
      </c>
      <c r="F7" s="251">
        <f t="array" ref="F7">INDEX(MYP!$B$6:$I$35,MATCH(Graphs!$C7,MYP!$B$6:$B$35,0),MATCH(Graphs!F$5,MYP!$B$6:$I$6,0))</f>
        <v>12624.778285714281</v>
      </c>
      <c r="G7" s="252">
        <f t="array" ref="G7">INDEX(MYP!$B$6:$I$35,MATCH(Graphs!$C7,MYP!$B$6:$B$35,0),MATCH(Graphs!G$5,MYP!$B$6:$I$6,0))</f>
        <v>12624.778285714281</v>
      </c>
      <c r="H7" s="253">
        <f t="array" ref="H7">INDEX(MYP!$B$6:$I$35,MATCH(Graphs!$C7,MYP!$B$6:$B$35,0),MATCH(Graphs!H$5,MYP!$B$6:$I$6,0))</f>
        <v>12624.778285714281</v>
      </c>
      <c r="I7" s="2"/>
      <c r="J7" s="2"/>
      <c r="K7" s="254"/>
      <c r="L7" s="7" t="str">
        <f>K7&amp;" Months Payroll (Year 2)"</f>
        <v xml:space="preserve"> Months Payroll (Year 2)</v>
      </c>
      <c r="M7" s="41" t="e">
        <f>IFERROR(IF($K7="",NA(),(MYP!$E$20+MYP!$E$21)*$K7/12),NA())</f>
        <v>#N/A</v>
      </c>
      <c r="N7" s="41" t="e">
        <f>IFERROR(IF($K7="",NA(),(MYP!$E$20+MYP!$E$21)*$K7/12),NA())</f>
        <v>#N/A</v>
      </c>
      <c r="O7" s="41" t="e">
        <f>IFERROR(IF($K7="",NA(),(MYP!$E$20+MYP!$E$21)*$K7/12),NA())</f>
        <v>#N/A</v>
      </c>
      <c r="P7" s="41" t="e">
        <f>IFERROR(IF($K7="",NA(),(MYP!$E$20+MYP!$E$21)*$K7/12),NA())</f>
        <v>#N/A</v>
      </c>
      <c r="Q7" s="41" t="e">
        <f>IFERROR(IF($K7="",NA(),(MYP!$E$20+MYP!$E$21)*$K7/12),NA())</f>
        <v>#N/A</v>
      </c>
      <c r="R7" s="41" t="e">
        <f>IFERROR(IF($K7="",NA(),(MYP!$E$20+MYP!$E$21)*$K7/12),NA())</f>
        <v>#N/A</v>
      </c>
      <c r="S7" s="41" t="e">
        <f>IFERROR(IF($K7="",NA(),(MYP!$E$20+MYP!$E$21)*$K7/12),NA())</f>
        <v>#N/A</v>
      </c>
      <c r="T7" s="41" t="e">
        <f>IFERROR(IF($K7="",NA(),(MYP!$E$20+MYP!$E$21)*$K7/12),NA())</f>
        <v>#N/A</v>
      </c>
      <c r="U7" s="41" t="e">
        <f>IFERROR(IF($K7="",NA(),(MYP!$E$20+MYP!$E$21)*$K7/12),NA())</f>
        <v>#N/A</v>
      </c>
      <c r="V7" s="41" t="e">
        <f>IFERROR(IF($K7="",NA(),(MYP!$E$20+MYP!$E$21)*$K7/12),NA())</f>
        <v>#N/A</v>
      </c>
      <c r="W7" s="41" t="e">
        <f>IFERROR(IF($K7="",NA(),(MYP!$E$20+MYP!$E$21)*$K7/12),NA())</f>
        <v>#N/A</v>
      </c>
      <c r="X7" s="41" t="e">
        <f>IFERROR(IF($K7="",NA(),(MYP!$E$20+MYP!$E$21)*$K7/12),NA())</f>
        <v>#N/A</v>
      </c>
      <c r="Y7" s="41" t="e">
        <f>IFERROR(IF($K7="",NA(),(MYP!$E$20+MYP!$E$21)*$K7/12),NA())</f>
        <v>#N/A</v>
      </c>
      <c r="Z7" s="41" t="e">
        <f>IFERROR(IF($K7="",NA(),(MYP!$E$20+MYP!$E$21)*$K7/12),NA())</f>
        <v>#N/A</v>
      </c>
      <c r="AA7" s="41" t="e">
        <f>IFERROR(IF($K7="",NA(),(MYP!$E$20+MYP!$E$21)*$K7/12),NA())</f>
        <v>#N/A</v>
      </c>
      <c r="AB7" s="249" t="e">
        <f>IFERROR(IF($K7="",NA(),(MYP!$E$20+MYP!$E$21)*$K7/12),NA())</f>
        <v>#N/A</v>
      </c>
      <c r="AC7" s="2"/>
      <c r="AD7" s="2"/>
    </row>
    <row r="8" spans="1:30" ht="15.75" customHeight="1" outlineLevel="1" x14ac:dyDescent="0.5">
      <c r="A8" s="2"/>
      <c r="B8" s="357"/>
      <c r="C8" s="361" t="str">
        <f>MYP!B13</f>
        <v>Other Local Revenues</v>
      </c>
      <c r="D8" s="362"/>
      <c r="E8" s="255">
        <f t="array" ref="E8">INDEX(MYP!$B$6:$I$35,MATCH(Graphs!$C8,MYP!$B$6:$B$35,0),MATCH(Graphs!E$5,MYP!$B$6:$I$6,0))</f>
        <v>214519.77000000002</v>
      </c>
      <c r="F8" s="256">
        <f t="array" ref="F8">INDEX(MYP!$B$6:$I$35,MATCH(Graphs!$C8,MYP!$B$6:$B$35,0),MATCH(Graphs!F$5,MYP!$B$6:$I$6,0))</f>
        <v>124008.951804878</v>
      </c>
      <c r="G8" s="256">
        <f t="array" ref="G8">INDEX(MYP!$B$6:$I$35,MATCH(Graphs!$C8,MYP!$B$6:$B$35,0),MATCH(Graphs!G$5,MYP!$B$6:$I$6,0))</f>
        <v>124008.951804878</v>
      </c>
      <c r="H8" s="256">
        <f t="array" ref="H8">INDEX(MYP!$B$6:$I$35,MATCH(Graphs!$C8,MYP!$B$6:$B$35,0),MATCH(Graphs!H$5,MYP!$B$6:$I$6,0))</f>
        <v>124008.951804878</v>
      </c>
      <c r="I8" s="2"/>
      <c r="J8" s="2"/>
      <c r="K8" s="257"/>
      <c r="L8" s="7" t="str">
        <f>K8&amp;" Months Expense (Year 2)"</f>
        <v xml:space="preserve"> Months Expense (Year 2)</v>
      </c>
      <c r="M8" s="41" t="e">
        <f>IFERROR(IF($K8="",NA(),MYP!$E$28*$K8/12),NA())</f>
        <v>#N/A</v>
      </c>
      <c r="N8" s="41" t="e">
        <f>IFERROR(IF($K8="",NA(),MYP!$E$28*$K8/12),NA())</f>
        <v>#N/A</v>
      </c>
      <c r="O8" s="41" t="e">
        <f>IFERROR(IF($K8="",NA(),MYP!$E$28*$K8/12),NA())</f>
        <v>#N/A</v>
      </c>
      <c r="P8" s="41" t="e">
        <f>IFERROR(IF($K8="",NA(),MYP!$E$28*$K8/12),NA())</f>
        <v>#N/A</v>
      </c>
      <c r="Q8" s="41" t="e">
        <f>IFERROR(IF($K8="",NA(),MYP!$E$28*$K8/12),NA())</f>
        <v>#N/A</v>
      </c>
      <c r="R8" s="41" t="e">
        <f>IFERROR(IF($K8="",NA(),MYP!$E$28*$K8/12),NA())</f>
        <v>#N/A</v>
      </c>
      <c r="S8" s="41" t="e">
        <f>IFERROR(IF($K8="",NA(),MYP!$E$28*$K8/12),NA())</f>
        <v>#N/A</v>
      </c>
      <c r="T8" s="41" t="e">
        <f>IFERROR(IF($K8="",NA(),MYP!$E$28*$K8/12),NA())</f>
        <v>#N/A</v>
      </c>
      <c r="U8" s="41" t="e">
        <f>IFERROR(IF($K8="",NA(),MYP!$E$28*$K8/12),NA())</f>
        <v>#N/A</v>
      </c>
      <c r="V8" s="41" t="e">
        <f>IFERROR(IF($K8="",NA(),MYP!$E$28*$K8/12),NA())</f>
        <v>#N/A</v>
      </c>
      <c r="W8" s="41" t="e">
        <f>IFERROR(IF($K8="",NA(),MYP!$E$28*$K8/12),NA())</f>
        <v>#N/A</v>
      </c>
      <c r="X8" s="41" t="e">
        <f>IFERROR(IF($K8="",NA(),MYP!$E$28*$K8/12),NA())</f>
        <v>#N/A</v>
      </c>
      <c r="Y8" s="41" t="e">
        <f>IFERROR(IF($K8="",NA(),MYP!$E$28*$K8/12),NA())</f>
        <v>#N/A</v>
      </c>
      <c r="Z8" s="41" t="e">
        <f>IFERROR(IF($K8="",NA(),MYP!$E$28*$K8/12),NA())</f>
        <v>#N/A</v>
      </c>
      <c r="AA8" s="41" t="e">
        <f>IFERROR(IF($K8="",NA(),MYP!$E$28*$K8/12),NA())</f>
        <v>#N/A</v>
      </c>
      <c r="AB8" s="249" t="e">
        <f>IFERROR(IF($K8="",NA(),MYP!$E$28*$K8/12),NA())</f>
        <v>#N/A</v>
      </c>
      <c r="AC8" s="2"/>
      <c r="AD8" s="2"/>
    </row>
    <row r="9" spans="1:30" ht="15.75" customHeight="1" x14ac:dyDescent="0.5">
      <c r="A9" s="2"/>
      <c r="B9" s="357"/>
      <c r="C9" s="363" t="str">
        <f>MYP!B14</f>
        <v>State of Tennessee</v>
      </c>
      <c r="D9" s="364"/>
      <c r="E9" s="258">
        <f t="array" ref="E9">INDEX(MYP!$B$6:$I$35,MATCH(Graphs!$C9,MYP!$B$6:$B$35,0),MATCH(Graphs!E$5,MYP!$B$6:$I$6,0))</f>
        <v>5047186.7191740833</v>
      </c>
      <c r="F9" s="259">
        <f t="array" ref="F9">INDEX(MYP!$B$6:$I$35,MATCH(Graphs!$C9,MYP!$B$6:$B$35,0),MATCH(Graphs!F$5,MYP!$B$6:$I$6,0))</f>
        <v>4713779.2984615387</v>
      </c>
      <c r="G9" s="259">
        <f t="array" ref="G9">INDEX(MYP!$B$6:$I$35,MATCH(Graphs!$C9,MYP!$B$6:$B$35,0),MATCH(Graphs!G$5,MYP!$B$6:$I$6,0))</f>
        <v>4853774.9730461538</v>
      </c>
      <c r="H9" s="259">
        <f t="array" ref="H9">INDEX(MYP!$B$6:$I$35,MATCH(Graphs!$C9,MYP!$B$6:$B$35,0),MATCH(Graphs!H$5,MYP!$B$6:$I$6,0))</f>
        <v>4997956.3408246152</v>
      </c>
      <c r="I9" s="2"/>
      <c r="J9" s="2"/>
      <c r="K9" s="23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45"/>
      <c r="AC9" s="2"/>
      <c r="AD9" s="2"/>
    </row>
    <row r="10" spans="1:30" ht="15.75" customHeight="1" x14ac:dyDescent="0.5">
      <c r="A10" s="2"/>
      <c r="B10" s="357"/>
      <c r="C10" s="363" t="str">
        <f>MYP!B15</f>
        <v xml:space="preserve">Federal Government </v>
      </c>
      <c r="D10" s="364"/>
      <c r="E10" s="258">
        <f t="array" ref="E10">INDEX(MYP!$B$6:$I$35,MATCH(Graphs!$C10,MYP!$B$6:$B$35,0),MATCH(Graphs!E$5,MYP!$B$6:$I$6,0))</f>
        <v>655591.78</v>
      </c>
      <c r="F10" s="259">
        <f t="array" ref="F10">INDEX(MYP!$B$6:$I$35,MATCH(Graphs!$C10,MYP!$B$6:$B$35,0),MATCH(Graphs!F$5,MYP!$B$6:$I$6,0))</f>
        <v>1427637.3716571431</v>
      </c>
      <c r="G10" s="259">
        <f t="array" ref="G10">INDEX(MYP!$B$6:$I$35,MATCH(Graphs!$C10,MYP!$B$6:$B$35,0),MATCH(Graphs!G$5,MYP!$B$6:$I$6,0))</f>
        <v>874277.37165714311</v>
      </c>
      <c r="H10" s="259">
        <f t="array" ref="H10">INDEX(MYP!$B$6:$I$35,MATCH(Graphs!$C10,MYP!$B$6:$B$35,0),MATCH(Graphs!H$5,MYP!$B$6:$I$6,0))</f>
        <v>874277.37165714311</v>
      </c>
      <c r="I10" s="2"/>
      <c r="J10" s="2"/>
      <c r="K10" s="23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45"/>
      <c r="AC10" s="2"/>
      <c r="AD10" s="2"/>
    </row>
    <row r="11" spans="1:30" ht="15.75" hidden="1" customHeight="1" x14ac:dyDescent="0.5">
      <c r="A11" s="2"/>
      <c r="B11" s="357"/>
      <c r="C11" s="367" t="str">
        <f>MYP!B16</f>
        <v>Other Sources - Non Revenue</v>
      </c>
      <c r="D11" s="368"/>
      <c r="E11" s="260">
        <f t="array" ref="E11">INDEX(MYP!$B$6:$I$35,MATCH(Graphs!$C11,MYP!$B$6:$B$35,0),MATCH(Graphs!E$5,MYP!$B$6:$I$6,0))</f>
        <v>0</v>
      </c>
      <c r="F11" s="261">
        <f t="array" ref="F11">INDEX(MYP!$B$6:$I$35,MATCH(Graphs!$C11,MYP!$B$6:$B$35,0),MATCH(Graphs!F$5,MYP!$B$6:$I$6,0))</f>
        <v>0</v>
      </c>
      <c r="G11" s="261">
        <f t="array" ref="G11">INDEX(MYP!$B$6:$I$35,MATCH(Graphs!$C11,MYP!$B$6:$B$35,0),MATCH(Graphs!G$5,MYP!$B$6:$I$6,0))</f>
        <v>0</v>
      </c>
      <c r="H11" s="261">
        <f t="array" ref="H11">INDEX(MYP!$B$6:$I$35,MATCH(Graphs!$C11,MYP!$B$6:$B$35,0),MATCH(Graphs!H$5,MYP!$B$6:$I$6,0))</f>
        <v>0</v>
      </c>
      <c r="I11" s="2"/>
      <c r="J11" s="2"/>
      <c r="K11" s="23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45"/>
      <c r="AC11" s="2"/>
      <c r="AD11" s="2"/>
    </row>
    <row r="12" spans="1:30" ht="15.75" customHeight="1" x14ac:dyDescent="0.3">
      <c r="A12" s="2"/>
      <c r="B12" s="358"/>
      <c r="C12" s="365" t="s">
        <v>24</v>
      </c>
      <c r="D12" s="366"/>
      <c r="E12" s="262">
        <f t="shared" ref="E12:H12" si="0">SUM(E7:E11)</f>
        <v>5923023.2691740831</v>
      </c>
      <c r="F12" s="263">
        <f t="shared" si="0"/>
        <v>6278050.4002092741</v>
      </c>
      <c r="G12" s="263">
        <f t="shared" si="0"/>
        <v>5864686.0747938892</v>
      </c>
      <c r="H12" s="263">
        <f t="shared" si="0"/>
        <v>6008867.4425723506</v>
      </c>
      <c r="I12" s="2"/>
      <c r="J12" s="2"/>
      <c r="K12" s="23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45"/>
      <c r="AC12" s="2"/>
      <c r="AD12" s="2"/>
    </row>
    <row r="13" spans="1:30" ht="10.5" customHeight="1" x14ac:dyDescent="0.5">
      <c r="A13" s="2"/>
      <c r="B13" s="264"/>
      <c r="C13" s="265"/>
      <c r="D13" s="266"/>
      <c r="E13" s="267"/>
      <c r="F13" s="268"/>
      <c r="G13" s="268"/>
      <c r="H13" s="268"/>
      <c r="I13" s="2"/>
      <c r="J13" s="2"/>
      <c r="K13" s="23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45"/>
      <c r="AC13" s="2"/>
      <c r="AD13" s="2"/>
    </row>
    <row r="14" spans="1:30" ht="15.75" customHeight="1" x14ac:dyDescent="0.5">
      <c r="A14" s="2"/>
      <c r="B14" s="369" t="s">
        <v>25</v>
      </c>
      <c r="C14" s="370" t="str">
        <f>MYP!B20</f>
        <v xml:space="preserve">Personnel </v>
      </c>
      <c r="D14" s="364"/>
      <c r="E14" s="258">
        <f t="array" ref="E14">INDEX(MYP!$B$6:$I$35,MATCH(Graphs!$C14,MYP!$B$6:$B$35,0),MATCH(Graphs!E$5,MYP!$B$6:$I$6,0))</f>
        <v>2306156.6475268812</v>
      </c>
      <c r="F14" s="259">
        <f t="array" ref="F14">INDEX(MYP!$B$6:$I$35,MATCH(Graphs!$C14,MYP!$B$6:$B$35,0),MATCH(Graphs!F$5,MYP!$B$6:$I$6,0))</f>
        <v>2587711.8475000001</v>
      </c>
      <c r="G14" s="259">
        <f t="array" ref="G14">INDEX(MYP!$B$6:$I$35,MATCH(Graphs!$C14,MYP!$B$6:$B$35,0),MATCH(Graphs!G$5,MYP!$B$6:$I$6,0))</f>
        <v>2665343.2029249999</v>
      </c>
      <c r="H14" s="259">
        <f t="array" ref="H14">INDEX(MYP!$B$6:$I$35,MATCH(Graphs!$C14,MYP!$B$6:$B$35,0),MATCH(Graphs!H$5,MYP!$B$6:$I$6,0))</f>
        <v>2745303.4990127501</v>
      </c>
      <c r="I14" s="2"/>
      <c r="J14" s="2"/>
      <c r="K14" s="23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45"/>
      <c r="AC14" s="2"/>
      <c r="AD14" s="2"/>
    </row>
    <row r="15" spans="1:30" ht="15.75" customHeight="1" x14ac:dyDescent="0.5">
      <c r="A15" s="2"/>
      <c r="B15" s="357"/>
      <c r="C15" s="363" t="str">
        <f>MYP!B21</f>
        <v>Employer Taxes &amp; Employee Benefits</v>
      </c>
      <c r="D15" s="364"/>
      <c r="E15" s="258">
        <f t="array" ref="E15">INDEX(MYP!$B$6:$I$35,MATCH(Graphs!$C15,MYP!$B$6:$B$35,0),MATCH(Graphs!E$5,MYP!$B$6:$I$6,0))</f>
        <v>736897.79268348322</v>
      </c>
      <c r="F15" s="259">
        <f t="array" ref="F15">INDEX(MYP!$B$6:$I$35,MATCH(Graphs!$C15,MYP!$B$6:$B$35,0),MATCH(Graphs!F$5,MYP!$B$6:$I$6,0))</f>
        <v>820912.45814314694</v>
      </c>
      <c r="G15" s="259">
        <f t="array" ref="G15">INDEX(MYP!$B$6:$I$35,MATCH(Graphs!$C15,MYP!$B$6:$B$35,0),MATCH(Graphs!G$5,MYP!$B$6:$I$6,0))</f>
        <v>854079.26146186248</v>
      </c>
      <c r="H15" s="259">
        <f t="array" ref="H15">INDEX(MYP!$B$6:$I$35,MATCH(Graphs!$C15,MYP!$B$6:$B$35,0),MATCH(Graphs!H$5,MYP!$B$6:$I$6,0))</f>
        <v>886786.71380571881</v>
      </c>
      <c r="I15" s="2"/>
      <c r="J15" s="2"/>
      <c r="K15" s="23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45"/>
      <c r="AC15" s="2"/>
      <c r="AD15" s="2"/>
    </row>
    <row r="16" spans="1:30" ht="15.75" customHeight="1" x14ac:dyDescent="0.5">
      <c r="A16" s="2"/>
      <c r="B16" s="357"/>
      <c r="C16" s="363" t="str">
        <f>MYP!B22</f>
        <v>Contracted Services</v>
      </c>
      <c r="D16" s="364"/>
      <c r="E16" s="258">
        <f t="array" ref="E16">INDEX(MYP!$B$6:$I$35,MATCH(Graphs!$C16,MYP!$B$6:$B$35,0),MATCH(Graphs!E$5,MYP!$B$6:$I$6,0))</f>
        <v>591894.48967532429</v>
      </c>
      <c r="F16" s="259">
        <f t="array" ref="F16">INDEX(MYP!$B$6:$I$35,MATCH(Graphs!$C16,MYP!$B$6:$B$35,0),MATCH(Graphs!F$5,MYP!$B$6:$I$6,0))</f>
        <v>1336085.5095020407</v>
      </c>
      <c r="G16" s="259">
        <f t="array" ref="G16">INDEX(MYP!$B$6:$I$35,MATCH(Graphs!$C16,MYP!$B$6:$B$35,0),MATCH(Graphs!G$5,MYP!$B$6:$I$6,0))</f>
        <v>1243783.0095020407</v>
      </c>
      <c r="H16" s="259">
        <f t="array" ref="H16">INDEX(MYP!$B$6:$I$35,MATCH(Graphs!$C16,MYP!$B$6:$B$35,0),MATCH(Graphs!H$5,MYP!$B$6:$I$6,0))</f>
        <v>1247665.3845020407</v>
      </c>
      <c r="I16" s="2"/>
      <c r="J16" s="2"/>
      <c r="K16" s="23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45"/>
      <c r="AC16" s="2"/>
      <c r="AD16" s="2"/>
    </row>
    <row r="17" spans="1:30" ht="15.75" customHeight="1" x14ac:dyDescent="0.5">
      <c r="A17" s="2"/>
      <c r="B17" s="357"/>
      <c r="C17" s="363" t="str">
        <f>MYP!B23</f>
        <v>Supplies &amp; Materials</v>
      </c>
      <c r="D17" s="364"/>
      <c r="E17" s="258">
        <f t="array" ref="E17">INDEX(MYP!$B$6:$I$35,MATCH(Graphs!$C17,MYP!$B$6:$B$35,0),MATCH(Graphs!E$5,MYP!$B$6:$I$6,0))</f>
        <v>501635.80999999994</v>
      </c>
      <c r="F17" s="259">
        <f t="array" ref="F17">INDEX(MYP!$B$6:$I$35,MATCH(Graphs!$C17,MYP!$B$6:$B$35,0),MATCH(Graphs!F$5,MYP!$B$6:$I$6,0))</f>
        <v>608196.3526184432</v>
      </c>
      <c r="G17" s="259">
        <f t="array" ref="G17">INDEX(MYP!$B$6:$I$35,MATCH(Graphs!$C17,MYP!$B$6:$B$35,0),MATCH(Graphs!G$5,MYP!$B$6:$I$6,0))</f>
        <v>542196.3526184432</v>
      </c>
      <c r="H17" s="259">
        <f t="array" ref="H17">INDEX(MYP!$B$6:$I$35,MATCH(Graphs!$C17,MYP!$B$6:$B$35,0),MATCH(Graphs!H$5,MYP!$B$6:$I$6,0))</f>
        <v>542196.3526184432</v>
      </c>
      <c r="I17" s="2"/>
      <c r="J17" s="2"/>
      <c r="K17" s="23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45"/>
      <c r="AC17" s="2"/>
      <c r="AD17" s="2"/>
    </row>
    <row r="18" spans="1:30" ht="15.75" customHeight="1" x14ac:dyDescent="0.5">
      <c r="A18" s="2"/>
      <c r="B18" s="357"/>
      <c r="C18" s="363" t="str">
        <f>MYP!B24</f>
        <v>Other Charges</v>
      </c>
      <c r="D18" s="364"/>
      <c r="E18" s="258">
        <f t="array" ref="E18">INDEX(MYP!$B$6:$I$35,MATCH(Graphs!$C18,MYP!$B$6:$B$35,0),MATCH(Graphs!E$5,MYP!$B$6:$I$6,0))</f>
        <v>133363.79999999999</v>
      </c>
      <c r="F18" s="259">
        <f t="array" ref="F18">INDEX(MYP!$B$6:$I$35,MATCH(Graphs!$C18,MYP!$B$6:$B$35,0),MATCH(Graphs!F$5,MYP!$B$6:$I$6,0))</f>
        <v>124118.88</v>
      </c>
      <c r="G18" s="259">
        <f t="array" ref="G18">INDEX(MYP!$B$6:$I$35,MATCH(Graphs!$C18,MYP!$B$6:$B$35,0),MATCH(Graphs!G$5,MYP!$B$6:$I$6,0))</f>
        <v>115801.88</v>
      </c>
      <c r="H18" s="259">
        <f t="array" ref="H18">INDEX(MYP!$B$6:$I$35,MATCH(Graphs!$C18,MYP!$B$6:$B$35,0),MATCH(Graphs!H$5,MYP!$B$6:$I$6,0))</f>
        <v>114832.88</v>
      </c>
      <c r="I18" s="2"/>
      <c r="J18" s="2"/>
      <c r="K18" s="23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45"/>
      <c r="AC18" s="2"/>
      <c r="AD18" s="2"/>
    </row>
    <row r="19" spans="1:30" ht="15.75" customHeight="1" x14ac:dyDescent="0.5">
      <c r="A19" s="2"/>
      <c r="B19" s="357"/>
      <c r="C19" s="363" t="str">
        <f>MYP!B25</f>
        <v>Debt Service</v>
      </c>
      <c r="D19" s="364"/>
      <c r="E19" s="258">
        <f t="array" ref="E19">INDEX(MYP!$B$6:$I$35,MATCH(Graphs!$C19,MYP!$B$6:$B$35,0),MATCH(Graphs!E$5,MYP!$B$6:$I$6,0))</f>
        <v>136595.871573615</v>
      </c>
      <c r="F19" s="259">
        <f t="array" ref="F19">INDEX(MYP!$B$6:$I$35,MATCH(Graphs!$C19,MYP!$B$6:$B$35,0),MATCH(Graphs!F$5,MYP!$B$6:$I$6,0))</f>
        <v>131146.90344659501</v>
      </c>
      <c r="G19" s="259">
        <f t="array" ref="G19">INDEX(MYP!$B$6:$I$35,MATCH(Graphs!$C19,MYP!$B$6:$B$35,0),MATCH(Graphs!G$5,MYP!$B$6:$I$6,0))</f>
        <v>125460.74807987</v>
      </c>
      <c r="H19" s="259">
        <f t="array" ref="H19">INDEX(MYP!$B$6:$I$35,MATCH(Graphs!$C19,MYP!$B$6:$B$35,0),MATCH(Graphs!H$5,MYP!$B$6:$I$6,0))</f>
        <v>119526.117828513</v>
      </c>
      <c r="I19" s="2"/>
      <c r="J19" s="2"/>
      <c r="K19" s="23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45"/>
      <c r="AC19" s="2"/>
      <c r="AD19" s="2"/>
    </row>
    <row r="20" spans="1:30" ht="15.75" customHeight="1" x14ac:dyDescent="0.5">
      <c r="A20" s="2"/>
      <c r="B20" s="357"/>
      <c r="C20" s="367" t="str">
        <f>MYP!B26</f>
        <v>Capital Expenses</v>
      </c>
      <c r="D20" s="368"/>
      <c r="E20" s="269">
        <f t="array" ref="E20">INDEX(MYP!$B$6:$I$35,MATCH(Graphs!$C20,MYP!$B$6:$B$35,0),MATCH(Graphs!E$5,MYP!$B$6:$I$6,0))</f>
        <v>10000</v>
      </c>
      <c r="F20" s="270">
        <f t="array" ref="F20">INDEX(MYP!$B$6:$I$35,MATCH(Graphs!$C20,MYP!$B$6:$B$35,0),MATCH(Graphs!F$5,MYP!$B$6:$I$6,0))</f>
        <v>5000</v>
      </c>
      <c r="G20" s="270">
        <f t="array" ref="G20">INDEX(MYP!$B$6:$I$35,MATCH(Graphs!$C20,MYP!$B$6:$B$35,0),MATCH(Graphs!G$5,MYP!$B$6:$I$6,0))</f>
        <v>10000</v>
      </c>
      <c r="H20" s="270">
        <f t="array" ref="H20">INDEX(MYP!$B$6:$I$35,MATCH(Graphs!$C20,MYP!$B$6:$B$35,0),MATCH(Graphs!H$5,MYP!$B$6:$I$6,0))</f>
        <v>5000</v>
      </c>
      <c r="I20" s="2"/>
      <c r="J20" s="2"/>
      <c r="K20" s="23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45"/>
      <c r="AC20" s="2"/>
      <c r="AD20" s="2"/>
    </row>
    <row r="21" spans="1:30" ht="15.75" customHeight="1" x14ac:dyDescent="0.5">
      <c r="A21" s="2"/>
      <c r="B21" s="357"/>
      <c r="C21" s="371" t="s">
        <v>34</v>
      </c>
      <c r="D21" s="372"/>
      <c r="E21" s="271">
        <f t="shared" ref="E21:H21" si="1">SUM(E14:E20)</f>
        <v>4416544.4114593035</v>
      </c>
      <c r="F21" s="272">
        <f t="shared" si="1"/>
        <v>5613171.951210225</v>
      </c>
      <c r="G21" s="272">
        <f t="shared" si="1"/>
        <v>5556664.4545872156</v>
      </c>
      <c r="H21" s="272">
        <f t="shared" si="1"/>
        <v>5661310.9477674654</v>
      </c>
      <c r="I21" s="2"/>
      <c r="J21" s="2"/>
      <c r="K21" s="23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45"/>
      <c r="AC21" s="2"/>
      <c r="AD21" s="2"/>
    </row>
    <row r="22" spans="1:30" ht="10.5" customHeight="1" x14ac:dyDescent="0.5">
      <c r="A22" s="2"/>
      <c r="B22" s="273"/>
      <c r="C22" s="274"/>
      <c r="D22" s="275"/>
      <c r="E22" s="276"/>
      <c r="F22" s="277"/>
      <c r="G22" s="277"/>
      <c r="H22" s="277"/>
      <c r="I22" s="2"/>
      <c r="J22" s="2"/>
      <c r="K22" s="23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45"/>
      <c r="AC22" s="2"/>
      <c r="AD22" s="2"/>
    </row>
    <row r="23" spans="1:30" ht="18.75" customHeight="1" x14ac:dyDescent="0.3">
      <c r="A23" s="2"/>
      <c r="B23" s="278"/>
      <c r="C23" s="373" t="s">
        <v>35</v>
      </c>
      <c r="D23" s="374"/>
      <c r="E23" s="279">
        <f t="shared" ref="E23:H23" si="2">E12-E21</f>
        <v>1506478.8577147797</v>
      </c>
      <c r="F23" s="280">
        <f t="shared" si="2"/>
        <v>664878.44899904914</v>
      </c>
      <c r="G23" s="280">
        <f t="shared" si="2"/>
        <v>308021.62020667363</v>
      </c>
      <c r="H23" s="280">
        <f t="shared" si="2"/>
        <v>347556.49480488524</v>
      </c>
      <c r="I23" s="2"/>
      <c r="J23" s="2"/>
      <c r="K23" s="23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45"/>
      <c r="AC23" s="2"/>
      <c r="AD23" s="2"/>
    </row>
    <row r="24" spans="1:30" ht="15" customHeight="1" x14ac:dyDescent="0.3">
      <c r="A24" s="2"/>
      <c r="B24" s="281"/>
      <c r="C24" s="282"/>
      <c r="D24" s="283"/>
      <c r="E24" s="284"/>
      <c r="F24" s="285"/>
      <c r="G24" s="285"/>
      <c r="H24" s="285"/>
      <c r="I24" s="2"/>
      <c r="J24" s="2"/>
      <c r="K24" s="23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45"/>
      <c r="AC24" s="2"/>
      <c r="AD24" s="2"/>
    </row>
    <row r="25" spans="1:30" ht="31.5" customHeight="1" x14ac:dyDescent="0.5">
      <c r="A25" s="2"/>
      <c r="B25" s="286"/>
      <c r="C25" s="375" t="s">
        <v>39</v>
      </c>
      <c r="D25" s="376"/>
      <c r="E25" s="287">
        <f t="array" ref="E25">INDEX(MYP!$B$6:$I$35,MATCH(Graphs!$C25,MYP!$B$6:$B$35,0),MATCH(Graphs!E$5,MYP!$B$6:$I$6,0))</f>
        <v>1888315.11</v>
      </c>
      <c r="F25" s="288">
        <f t="array" ref="F25">INDEX(MYP!$B$6:$I$35,MATCH(Graphs!$C25,MYP!$B$6:$B$35,0),MATCH(Graphs!F$5,MYP!$B$6:$I$6,0))</f>
        <v>3394793.96771478</v>
      </c>
      <c r="G25" s="288">
        <f t="array" ref="G25">INDEX(MYP!$B$6:$I$35,MATCH(Graphs!$C25,MYP!$B$6:$B$35,0),MATCH(Graphs!G$5,MYP!$B$6:$I$6,0))</f>
        <v>4059672.4167138292</v>
      </c>
      <c r="H25" s="288">
        <f t="array" ref="H25">INDEX(MYP!$B$6:$I$35,MATCH(Graphs!$C25,MYP!$B$6:$B$35,0),MATCH(Graphs!H$5,MYP!$B$6:$I$6,0))</f>
        <v>4367694.0369205028</v>
      </c>
      <c r="I25" s="2"/>
      <c r="J25" s="2"/>
      <c r="K25" s="23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45"/>
      <c r="AC25" s="2"/>
      <c r="AD25" s="2"/>
    </row>
    <row r="26" spans="1:30" ht="16.5" customHeight="1" x14ac:dyDescent="0.5">
      <c r="A26" s="2"/>
      <c r="B26" s="286"/>
      <c r="C26" s="377" t="s">
        <v>35</v>
      </c>
      <c r="D26" s="378"/>
      <c r="E26" s="289">
        <f t="shared" ref="E26:H26" si="3">E23</f>
        <v>1506478.8577147797</v>
      </c>
      <c r="F26" s="290">
        <f t="shared" si="3"/>
        <v>664878.44899904914</v>
      </c>
      <c r="G26" s="290">
        <f t="shared" si="3"/>
        <v>308021.62020667363</v>
      </c>
      <c r="H26" s="290">
        <f t="shared" si="3"/>
        <v>347556.49480488524</v>
      </c>
      <c r="I26" s="2"/>
      <c r="J26" s="2"/>
      <c r="K26" s="23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45"/>
      <c r="AC26" s="2"/>
      <c r="AD26" s="2"/>
    </row>
    <row r="27" spans="1:30" ht="13.5" customHeight="1" x14ac:dyDescent="0.8">
      <c r="A27" s="2"/>
      <c r="B27" s="291"/>
      <c r="C27" s="292"/>
      <c r="D27" s="293"/>
      <c r="E27" s="294"/>
      <c r="F27" s="295"/>
      <c r="G27" s="295"/>
      <c r="H27" s="296"/>
      <c r="I27" s="2"/>
      <c r="J27" s="2"/>
      <c r="K27" s="23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45"/>
      <c r="AC27" s="2"/>
      <c r="AD27" s="2"/>
    </row>
    <row r="28" spans="1:30" ht="15.75" customHeight="1" x14ac:dyDescent="0.5">
      <c r="A28" s="2"/>
      <c r="B28" s="379" t="s">
        <v>849</v>
      </c>
      <c r="C28" s="380"/>
      <c r="D28" s="381"/>
      <c r="E28" s="297">
        <f t="shared" ref="E28:H28" si="4">E25+E26</f>
        <v>3394793.96771478</v>
      </c>
      <c r="F28" s="297">
        <f t="shared" si="4"/>
        <v>4059672.4167138292</v>
      </c>
      <c r="G28" s="297">
        <f t="shared" si="4"/>
        <v>4367694.0369205028</v>
      </c>
      <c r="H28" s="297">
        <f t="shared" si="4"/>
        <v>4715250.531725388</v>
      </c>
      <c r="I28" s="2"/>
      <c r="J28" s="2"/>
      <c r="K28" s="23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45"/>
      <c r="AC28" s="2"/>
      <c r="AD28" s="2"/>
    </row>
    <row r="29" spans="1:30" ht="15.75" customHeight="1" x14ac:dyDescent="0.5">
      <c r="A29" s="2"/>
      <c r="B29" s="382" t="s">
        <v>850</v>
      </c>
      <c r="C29" s="383"/>
      <c r="D29" s="364"/>
      <c r="E29" s="298">
        <f t="shared" ref="E29:H29" si="5">IFERROR(E28/E21,0)</f>
        <v>0.76865387312907851</v>
      </c>
      <c r="F29" s="298">
        <f t="shared" si="5"/>
        <v>0.7232403446750898</v>
      </c>
      <c r="G29" s="298">
        <f t="shared" si="5"/>
        <v>0.78602803401505061</v>
      </c>
      <c r="H29" s="298">
        <f t="shared" si="5"/>
        <v>0.83289022193434614</v>
      </c>
      <c r="I29" s="2"/>
      <c r="J29" s="2"/>
      <c r="K29" s="23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45"/>
      <c r="AC29" s="2"/>
      <c r="AD29" s="2"/>
    </row>
    <row r="30" spans="1:30" ht="15" customHeight="1" x14ac:dyDescent="0.3">
      <c r="A30" s="2"/>
      <c r="H30" s="2"/>
      <c r="I30" s="2"/>
      <c r="J30" s="2"/>
      <c r="K30" s="23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45"/>
      <c r="AC30" s="2"/>
      <c r="AD30" s="2"/>
    </row>
    <row r="31" spans="1:30" ht="12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3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45"/>
      <c r="AC31" s="2"/>
      <c r="AD31" s="2"/>
    </row>
    <row r="32" spans="1:30" ht="12.75" customHeight="1" x14ac:dyDescent="0.3">
      <c r="A32" s="2"/>
      <c r="B32" s="2"/>
      <c r="C32" s="5"/>
      <c r="D32" s="5"/>
      <c r="E32" s="299" t="str">
        <f>'MYP-Multisite'!C7</f>
        <v xml:space="preserve">Feb Forecast </v>
      </c>
      <c r="F32" s="299" t="str">
        <f>'MYP-Multisite'!H7</f>
        <v xml:space="preserve">May Forecast </v>
      </c>
      <c r="G32" s="2"/>
      <c r="H32" s="2"/>
      <c r="I32" s="2"/>
      <c r="J32" s="2"/>
      <c r="K32" s="23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45"/>
      <c r="AC32" s="2"/>
      <c r="AD32" s="2"/>
    </row>
    <row r="33" spans="1:30" ht="3.75" customHeight="1" x14ac:dyDescent="0.3">
      <c r="A33" s="2"/>
      <c r="H33" s="2"/>
      <c r="I33" s="2"/>
      <c r="J33" s="2"/>
      <c r="K33" s="23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45"/>
      <c r="AC33" s="2"/>
      <c r="AD33" s="2"/>
    </row>
    <row r="34" spans="1:30" ht="43.5" customHeight="1" x14ac:dyDescent="0.8">
      <c r="A34" s="2"/>
      <c r="B34" s="240"/>
      <c r="C34" s="352"/>
      <c r="D34" s="353"/>
      <c r="E34" s="300" t="str">
        <f>MYP!E6</f>
        <v>2021-22</v>
      </c>
      <c r="F34" s="301" t="str">
        <f>MYP!E6</f>
        <v>2021-22</v>
      </c>
      <c r="G34" s="302" t="s">
        <v>851</v>
      </c>
      <c r="H34" s="2"/>
      <c r="I34" s="2"/>
      <c r="J34" s="2"/>
      <c r="K34" s="303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5"/>
      <c r="AC34" s="2"/>
      <c r="AD34" s="2"/>
    </row>
    <row r="35" spans="1:30" ht="35.25" customHeight="1" x14ac:dyDescent="0.8">
      <c r="A35" s="2"/>
      <c r="B35" s="246"/>
      <c r="C35" s="354"/>
      <c r="D35" s="355"/>
      <c r="E35" s="247" t="s">
        <v>852</v>
      </c>
      <c r="F35" s="248" t="s">
        <v>853</v>
      </c>
      <c r="G35" s="248"/>
      <c r="H35" s="2"/>
      <c r="I35" s="2"/>
      <c r="J35" s="2"/>
      <c r="K35" s="30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306"/>
      <c r="AC35" s="2"/>
      <c r="AD35" s="2"/>
    </row>
    <row r="36" spans="1:30" ht="16.5" customHeight="1" x14ac:dyDescent="0.5">
      <c r="A36" s="2"/>
      <c r="B36" s="356" t="s">
        <v>18</v>
      </c>
      <c r="C36" s="359" t="str">
        <f>'MYP-Multisite'!B12</f>
        <v xml:space="preserve">Charges for Current Services </v>
      </c>
      <c r="D36" s="360"/>
      <c r="E36" s="250">
        <v>12857.927012987</v>
      </c>
      <c r="F36" s="250">
        <f>MYP!E12</f>
        <v>12624.778285714281</v>
      </c>
      <c r="G36" s="251">
        <f t="shared" ref="G36:G40" si="6">F36-E36</f>
        <v>-233.14872727271904</v>
      </c>
      <c r="H36" s="2"/>
      <c r="I36" s="2"/>
      <c r="J36" s="2"/>
      <c r="K36" s="384" t="s">
        <v>854</v>
      </c>
      <c r="L36" s="385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6"/>
      <c r="AC36" s="2"/>
      <c r="AD36" s="2"/>
    </row>
    <row r="37" spans="1:30" ht="16.5" customHeight="1" x14ac:dyDescent="0.5">
      <c r="A37" s="2"/>
      <c r="B37" s="357"/>
      <c r="C37" s="361" t="str">
        <f>'MYP-Multisite'!B13</f>
        <v>Other Local Revenues</v>
      </c>
      <c r="D37" s="362"/>
      <c r="E37" s="255">
        <v>116548.6</v>
      </c>
      <c r="F37" s="256">
        <f>MYP!E13</f>
        <v>124008.951804878</v>
      </c>
      <c r="G37" s="256">
        <f t="shared" si="6"/>
        <v>7460.3518048779952</v>
      </c>
      <c r="H37" s="2"/>
      <c r="I37" s="2"/>
      <c r="J37" s="2"/>
      <c r="K37" s="307"/>
      <c r="L37" s="308"/>
      <c r="M37" s="309" t="str">
        <f>L39</f>
        <v>2019-20</v>
      </c>
      <c r="N37" s="2"/>
      <c r="O37" s="2"/>
      <c r="P37" s="2"/>
      <c r="Q37" s="61" t="str">
        <f>L41</f>
        <v>2020-21</v>
      </c>
      <c r="R37" s="2"/>
      <c r="S37" s="2"/>
      <c r="T37" s="2"/>
      <c r="U37" s="61" t="str">
        <f>L43</f>
        <v>2021-22</v>
      </c>
      <c r="V37" s="2"/>
      <c r="W37" s="2"/>
      <c r="X37" s="2"/>
      <c r="Y37" s="61" t="str">
        <f>L44</f>
        <v>2022-23</v>
      </c>
      <c r="Z37" s="310"/>
      <c r="AA37" s="310"/>
      <c r="AB37" s="311"/>
      <c r="AC37" s="2"/>
      <c r="AD37" s="2"/>
    </row>
    <row r="38" spans="1:30" ht="16.5" customHeight="1" x14ac:dyDescent="0.5">
      <c r="A38" s="2"/>
      <c r="B38" s="357"/>
      <c r="C38" s="363" t="str">
        <f>'MYP-Multisite'!B14</f>
        <v>State of Tennessee</v>
      </c>
      <c r="D38" s="364"/>
      <c r="E38" s="258">
        <v>4718380.5</v>
      </c>
      <c r="F38" s="259">
        <f>MYP!E14</f>
        <v>4713779.2984615387</v>
      </c>
      <c r="G38" s="259">
        <f t="shared" si="6"/>
        <v>-4601.2015384612605</v>
      </c>
      <c r="H38" s="2"/>
      <c r="I38" s="2"/>
      <c r="J38" s="2"/>
      <c r="K38" s="232"/>
      <c r="L38" s="2"/>
      <c r="M38" s="237" t="s">
        <v>631</v>
      </c>
      <c r="N38" s="238" t="s">
        <v>634</v>
      </c>
      <c r="O38" s="238" t="s">
        <v>637</v>
      </c>
      <c r="P38" s="238" t="s">
        <v>640</v>
      </c>
      <c r="Q38" s="237" t="s">
        <v>631</v>
      </c>
      <c r="R38" s="238" t="s">
        <v>634</v>
      </c>
      <c r="S38" s="238" t="s">
        <v>637</v>
      </c>
      <c r="T38" s="238" t="s">
        <v>640</v>
      </c>
      <c r="U38" s="237" t="s">
        <v>631</v>
      </c>
      <c r="V38" s="238" t="s">
        <v>634</v>
      </c>
      <c r="W38" s="238" t="s">
        <v>637</v>
      </c>
      <c r="X38" s="238" t="s">
        <v>640</v>
      </c>
      <c r="Y38" s="237" t="s">
        <v>631</v>
      </c>
      <c r="Z38" s="238" t="s">
        <v>634</v>
      </c>
      <c r="AA38" s="238" t="s">
        <v>637</v>
      </c>
      <c r="AB38" s="239" t="s">
        <v>640</v>
      </c>
      <c r="AC38" s="2"/>
      <c r="AD38" s="2"/>
    </row>
    <row r="39" spans="1:30" ht="16.5" customHeight="1" x14ac:dyDescent="0.5">
      <c r="A39" s="2"/>
      <c r="B39" s="357"/>
      <c r="C39" s="363" t="str">
        <f>'MYP-Multisite'!B15</f>
        <v xml:space="preserve">Federal Government </v>
      </c>
      <c r="D39" s="364"/>
      <c r="E39" s="258">
        <v>743979.45987012901</v>
      </c>
      <c r="F39" s="259">
        <f>MYP!E15</f>
        <v>1427637.3716571431</v>
      </c>
      <c r="G39" s="259">
        <f t="shared" si="6"/>
        <v>683657.91178701411</v>
      </c>
      <c r="H39" s="2"/>
      <c r="I39" s="2"/>
      <c r="J39" s="2"/>
      <c r="K39" s="232"/>
      <c r="L39" s="7" t="str">
        <f>LEFT(MYP!D6,4)-1&amp;"-"&amp;RIGHT(LEFT(MYP!D6,4),2)</f>
        <v>2019-20</v>
      </c>
      <c r="M39" s="41">
        <v>1080176.76</v>
      </c>
      <c r="N39" s="41">
        <v>1214958.1000000001</v>
      </c>
      <c r="O39" s="41">
        <v>1457365.91</v>
      </c>
      <c r="P39" s="41">
        <v>1829803.36</v>
      </c>
      <c r="Q39" s="2" t="e">
        <f t="shared" ref="Q39:AB39" si="7">NA()</f>
        <v>#N/A</v>
      </c>
      <c r="R39" s="2" t="e">
        <f t="shared" si="7"/>
        <v>#N/A</v>
      </c>
      <c r="S39" s="2" t="e">
        <f t="shared" si="7"/>
        <v>#N/A</v>
      </c>
      <c r="T39" s="2" t="e">
        <f t="shared" si="7"/>
        <v>#N/A</v>
      </c>
      <c r="U39" s="2" t="e">
        <f t="shared" si="7"/>
        <v>#N/A</v>
      </c>
      <c r="V39" s="2" t="e">
        <f t="shared" si="7"/>
        <v>#N/A</v>
      </c>
      <c r="W39" s="2" t="e">
        <f t="shared" si="7"/>
        <v>#N/A</v>
      </c>
      <c r="X39" s="2" t="e">
        <f t="shared" si="7"/>
        <v>#N/A</v>
      </c>
      <c r="Y39" s="2" t="e">
        <f t="shared" si="7"/>
        <v>#N/A</v>
      </c>
      <c r="Z39" s="2" t="e">
        <f t="shared" si="7"/>
        <v>#N/A</v>
      </c>
      <c r="AA39" s="2" t="e">
        <f t="shared" si="7"/>
        <v>#N/A</v>
      </c>
      <c r="AB39" s="245" t="e">
        <f t="shared" si="7"/>
        <v>#N/A</v>
      </c>
      <c r="AC39" s="2"/>
      <c r="AD39" s="2"/>
    </row>
    <row r="40" spans="1:30" ht="16.5" hidden="1" customHeight="1" x14ac:dyDescent="0.5">
      <c r="A40" s="2"/>
      <c r="B40" s="357"/>
      <c r="C40" s="367" t="str">
        <f>'MYP-Multisite'!B16</f>
        <v>Other Sources - Non Revenue</v>
      </c>
      <c r="D40" s="368"/>
      <c r="E40" s="260">
        <v>0</v>
      </c>
      <c r="F40" s="261">
        <f>MYP!E16</f>
        <v>0</v>
      </c>
      <c r="G40" s="261">
        <f t="shared" si="6"/>
        <v>0</v>
      </c>
      <c r="H40" s="2"/>
      <c r="I40" s="2"/>
      <c r="J40" s="2"/>
      <c r="K40" s="23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45"/>
      <c r="AC40" s="2"/>
      <c r="AD40" s="2"/>
    </row>
    <row r="41" spans="1:30" ht="16.5" customHeight="1" x14ac:dyDescent="0.3">
      <c r="A41" s="2"/>
      <c r="B41" s="358"/>
      <c r="C41" s="365" t="s">
        <v>24</v>
      </c>
      <c r="D41" s="366"/>
      <c r="E41" s="262">
        <f t="shared" ref="E41:G41" si="8">SUM(E36:E40)</f>
        <v>5591766.486883116</v>
      </c>
      <c r="F41" s="263">
        <f t="shared" si="8"/>
        <v>6278050.4002092741</v>
      </c>
      <c r="G41" s="263">
        <f t="shared" si="8"/>
        <v>686283.91332615807</v>
      </c>
      <c r="H41" s="2"/>
      <c r="I41" s="2"/>
      <c r="J41" s="2"/>
      <c r="K41" s="232"/>
      <c r="L41" s="7" t="str">
        <f>MYP!D6</f>
        <v>2020-21</v>
      </c>
      <c r="M41" s="2" t="e">
        <f t="shared" ref="M41:O41" si="9">NA()</f>
        <v>#N/A</v>
      </c>
      <c r="N41" s="2" t="e">
        <f t="shared" si="9"/>
        <v>#N/A</v>
      </c>
      <c r="O41" s="2" t="e">
        <f t="shared" si="9"/>
        <v>#N/A</v>
      </c>
      <c r="P41" s="41">
        <f>P39</f>
        <v>1829803.36</v>
      </c>
      <c r="Q41" s="41">
        <f>IF('Cash Flow'!E8="Actuals",'Cash Flow'!E559,NA())</f>
        <v>2047186.6600000006</v>
      </c>
      <c r="R41" s="41">
        <f>IF('Cash Flow'!H8="Actuals",'Cash Flow'!H559,NA())</f>
        <v>2391787.700000002</v>
      </c>
      <c r="S41" s="41">
        <f>IF('Cash Flow'!K8="Actuals",'Cash Flow'!K559,NA())</f>
        <v>3190861.660000002</v>
      </c>
      <c r="T41" s="41" t="e">
        <f>IF('Cash Flow'!N8="Actuals",'Cash Flow'!N559,NA())</f>
        <v>#N/A</v>
      </c>
      <c r="U41" s="2" t="e">
        <f t="shared" ref="U41:AB41" si="10">NA()</f>
        <v>#N/A</v>
      </c>
      <c r="V41" s="2" t="e">
        <f t="shared" si="10"/>
        <v>#N/A</v>
      </c>
      <c r="W41" s="2" t="e">
        <f t="shared" si="10"/>
        <v>#N/A</v>
      </c>
      <c r="X41" s="2" t="e">
        <f t="shared" si="10"/>
        <v>#N/A</v>
      </c>
      <c r="Y41" s="2" t="e">
        <f t="shared" si="10"/>
        <v>#N/A</v>
      </c>
      <c r="Z41" s="2" t="e">
        <f t="shared" si="10"/>
        <v>#N/A</v>
      </c>
      <c r="AA41" s="2" t="e">
        <f t="shared" si="10"/>
        <v>#N/A</v>
      </c>
      <c r="AB41" s="245" t="e">
        <f t="shared" si="10"/>
        <v>#N/A</v>
      </c>
      <c r="AC41" s="2"/>
      <c r="AD41" s="2"/>
    </row>
    <row r="42" spans="1:30" ht="9.75" customHeight="1" x14ac:dyDescent="0.5">
      <c r="A42" s="2"/>
      <c r="B42" s="264"/>
      <c r="C42" s="265"/>
      <c r="D42" s="266"/>
      <c r="E42" s="267"/>
      <c r="F42" s="268"/>
      <c r="G42" s="268"/>
      <c r="H42" s="2"/>
      <c r="I42" s="2"/>
      <c r="J42" s="2"/>
      <c r="K42" s="232"/>
      <c r="L42" s="7" t="str">
        <f>MYP!D6&amp;" Forecast"</f>
        <v>2020-21 Forecast</v>
      </c>
      <c r="M42" s="2" t="e">
        <f t="shared" ref="M42:P42" si="11">NA()</f>
        <v>#N/A</v>
      </c>
      <c r="N42" s="2" t="e">
        <f t="shared" si="11"/>
        <v>#N/A</v>
      </c>
      <c r="O42" s="2" t="e">
        <f t="shared" si="11"/>
        <v>#N/A</v>
      </c>
      <c r="P42" s="2" t="e">
        <f t="shared" si="11"/>
        <v>#N/A</v>
      </c>
      <c r="Q42" s="41" t="e">
        <f>IF(OR('Cash Flow'!E8="Forecast",'Cash Flow'!H8="Forecast"),'Cash Flow'!E559,NA())</f>
        <v>#N/A</v>
      </c>
      <c r="R42" s="41" t="e">
        <f>IF(OR('Cash Flow'!H8="Forecast",'Cash Flow'!K8="Forecast"),'Cash Flow'!H559,NA())</f>
        <v>#N/A</v>
      </c>
      <c r="S42" s="41">
        <f>IF(OR('Cash Flow'!K8="Forecast",'Cash Flow'!N8="Forecast"),'Cash Flow'!K559,NA())</f>
        <v>3190861.660000002</v>
      </c>
      <c r="T42" s="41">
        <f>IF('Cash Flow'!N8="Forecast",'Cash Flow'!N559,NA())</f>
        <v>3112355.0889100968</v>
      </c>
      <c r="U42" s="2" t="e">
        <f t="shared" ref="U42:AB42" si="12">NA()</f>
        <v>#N/A</v>
      </c>
      <c r="V42" s="2" t="e">
        <f t="shared" si="12"/>
        <v>#N/A</v>
      </c>
      <c r="W42" s="2" t="e">
        <f t="shared" si="12"/>
        <v>#N/A</v>
      </c>
      <c r="X42" s="2" t="e">
        <f t="shared" si="12"/>
        <v>#N/A</v>
      </c>
      <c r="Y42" s="2" t="e">
        <f t="shared" si="12"/>
        <v>#N/A</v>
      </c>
      <c r="Z42" s="2" t="e">
        <f t="shared" si="12"/>
        <v>#N/A</v>
      </c>
      <c r="AA42" s="2" t="e">
        <f t="shared" si="12"/>
        <v>#N/A</v>
      </c>
      <c r="AB42" s="245" t="e">
        <f t="shared" si="12"/>
        <v>#N/A</v>
      </c>
      <c r="AC42" s="2"/>
      <c r="AD42" s="2"/>
    </row>
    <row r="43" spans="1:30" ht="16.5" customHeight="1" x14ac:dyDescent="0.5">
      <c r="A43" s="2"/>
      <c r="B43" s="369" t="s">
        <v>25</v>
      </c>
      <c r="C43" s="370" t="str">
        <f>'MYP-Multisite'!B20</f>
        <v xml:space="preserve">Personnel </v>
      </c>
      <c r="D43" s="364"/>
      <c r="E43" s="258">
        <v>2311748.6403999999</v>
      </c>
      <c r="F43" s="259">
        <f>MYP!E20</f>
        <v>2587711.8475000001</v>
      </c>
      <c r="G43" s="259">
        <f t="shared" ref="G43:G49" si="13">E43-F43</f>
        <v>-275963.20710000023</v>
      </c>
      <c r="H43" s="2"/>
      <c r="I43" s="2"/>
      <c r="J43" s="2"/>
      <c r="K43" s="232"/>
      <c r="L43" s="7" t="str">
        <f>MYP!E6</f>
        <v>2021-22</v>
      </c>
      <c r="M43" s="2" t="e">
        <f t="shared" ref="M43:S43" si="14">NA()</f>
        <v>#N/A</v>
      </c>
      <c r="N43" s="2" t="e">
        <f t="shared" si="14"/>
        <v>#N/A</v>
      </c>
      <c r="O43" s="2" t="e">
        <f t="shared" si="14"/>
        <v>#N/A</v>
      </c>
      <c r="P43" s="2" t="e">
        <f t="shared" si="14"/>
        <v>#N/A</v>
      </c>
      <c r="Q43" s="2" t="e">
        <f t="shared" si="14"/>
        <v>#N/A</v>
      </c>
      <c r="R43" s="2" t="e">
        <f t="shared" si="14"/>
        <v>#N/A</v>
      </c>
      <c r="S43" s="2" t="e">
        <f t="shared" si="14"/>
        <v>#N/A</v>
      </c>
      <c r="T43" s="41">
        <f>T42</f>
        <v>3112355.0889100968</v>
      </c>
      <c r="U43" s="41">
        <f>'Cash Flow'!S559</f>
        <v>3080327.8461232679</v>
      </c>
      <c r="V43" s="41">
        <f>'Cash Flow'!V559</f>
        <v>3656429.1602502619</v>
      </c>
      <c r="W43" s="41">
        <f>'Cash Flow'!Y559</f>
        <v>4000022.7220578506</v>
      </c>
      <c r="X43" s="41">
        <f>'Cash Flow'!AB559</f>
        <v>3901430.2543025715</v>
      </c>
      <c r="Y43" s="2" t="e">
        <f t="shared" ref="Y43:AB43" si="15">NA()</f>
        <v>#N/A</v>
      </c>
      <c r="Z43" s="2" t="e">
        <f t="shared" si="15"/>
        <v>#N/A</v>
      </c>
      <c r="AA43" s="2" t="e">
        <f t="shared" si="15"/>
        <v>#N/A</v>
      </c>
      <c r="AB43" s="245" t="e">
        <f t="shared" si="15"/>
        <v>#N/A</v>
      </c>
      <c r="AC43" s="2"/>
      <c r="AD43" s="2"/>
    </row>
    <row r="44" spans="1:30" ht="16.5" customHeight="1" x14ac:dyDescent="0.5">
      <c r="A44" s="2"/>
      <c r="B44" s="357"/>
      <c r="C44" s="363" t="str">
        <f>'MYP-Multisite'!B21</f>
        <v>Employer Taxes &amp; Employee Benefits</v>
      </c>
      <c r="D44" s="364"/>
      <c r="E44" s="258">
        <v>686788.82659205399</v>
      </c>
      <c r="F44" s="259">
        <f>MYP!E21</f>
        <v>820912.45814314694</v>
      </c>
      <c r="G44" s="259">
        <f t="shared" si="13"/>
        <v>-134123.63155109296</v>
      </c>
      <c r="H44" s="2"/>
      <c r="I44" s="2"/>
      <c r="J44" s="2"/>
      <c r="K44" s="232"/>
      <c r="L44" s="7" t="str">
        <f>MYP!F6</f>
        <v>2022-23</v>
      </c>
      <c r="M44" s="2" t="e">
        <f t="shared" ref="M44:W44" si="16">NA()</f>
        <v>#N/A</v>
      </c>
      <c r="N44" s="2" t="e">
        <f t="shared" si="16"/>
        <v>#N/A</v>
      </c>
      <c r="O44" s="2" t="e">
        <f t="shared" si="16"/>
        <v>#N/A</v>
      </c>
      <c r="P44" s="2" t="e">
        <f t="shared" si="16"/>
        <v>#N/A</v>
      </c>
      <c r="Q44" s="2" t="e">
        <f t="shared" si="16"/>
        <v>#N/A</v>
      </c>
      <c r="R44" s="2" t="e">
        <f t="shared" si="16"/>
        <v>#N/A</v>
      </c>
      <c r="S44" s="2" t="e">
        <f t="shared" si="16"/>
        <v>#N/A</v>
      </c>
      <c r="T44" s="2" t="e">
        <f t="shared" si="16"/>
        <v>#N/A</v>
      </c>
      <c r="U44" s="2" t="e">
        <f t="shared" si="16"/>
        <v>#N/A</v>
      </c>
      <c r="V44" s="2" t="e">
        <f t="shared" si="16"/>
        <v>#N/A</v>
      </c>
      <c r="W44" s="2" t="e">
        <f t="shared" si="16"/>
        <v>#N/A</v>
      </c>
      <c r="X44" s="41">
        <f>X43</f>
        <v>3901430.2543025715</v>
      </c>
      <c r="Y44" s="41">
        <f>'Cash Flow'!AG559</f>
        <v>3780318.3197303009</v>
      </c>
      <c r="Z44" s="41">
        <f>'Cash Flow'!AJ559</f>
        <v>4271612.3696270874</v>
      </c>
      <c r="AA44" s="41">
        <f>'Cash Flow'!AM559</f>
        <v>4519605.6711986046</v>
      </c>
      <c r="AB44" s="249">
        <f>'Cash Flow'!AP559</f>
        <v>4308955.8555359459</v>
      </c>
      <c r="AC44" s="2"/>
      <c r="AD44" s="2"/>
    </row>
    <row r="45" spans="1:30" ht="16.5" customHeight="1" x14ac:dyDescent="0.5">
      <c r="A45" s="2"/>
      <c r="B45" s="357"/>
      <c r="C45" s="363" t="str">
        <f>'MYP-Multisite'!B22</f>
        <v>Contracted Services</v>
      </c>
      <c r="D45" s="364"/>
      <c r="E45" s="258">
        <v>1241975.9535714199</v>
      </c>
      <c r="F45" s="259">
        <f>MYP!E22</f>
        <v>1336085.5095020407</v>
      </c>
      <c r="G45" s="259">
        <f t="shared" si="13"/>
        <v>-94109.555930620758</v>
      </c>
      <c r="H45" s="2"/>
      <c r="I45" s="2"/>
      <c r="J45" s="2"/>
      <c r="K45" s="232"/>
      <c r="L45" s="7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49"/>
      <c r="AC45" s="2"/>
      <c r="AD45" s="2"/>
    </row>
    <row r="46" spans="1:30" ht="16.5" customHeight="1" x14ac:dyDescent="0.5">
      <c r="A46" s="2"/>
      <c r="B46" s="357"/>
      <c r="C46" s="363" t="str">
        <f>'MYP-Multisite'!B23</f>
        <v>Supplies &amp; Materials</v>
      </c>
      <c r="D46" s="364"/>
      <c r="E46" s="258">
        <v>616378.63395650801</v>
      </c>
      <c r="F46" s="259">
        <f>MYP!E23</f>
        <v>608196.3526184432</v>
      </c>
      <c r="G46" s="259">
        <f t="shared" si="13"/>
        <v>8182.2813380648149</v>
      </c>
      <c r="H46" s="2"/>
      <c r="I46" s="2"/>
      <c r="J46" s="2"/>
      <c r="K46" s="312" t="s">
        <v>855</v>
      </c>
      <c r="L46" s="7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45"/>
      <c r="AC46" s="2"/>
      <c r="AD46" s="2"/>
    </row>
    <row r="47" spans="1:30" ht="16.5" customHeight="1" x14ac:dyDescent="0.5">
      <c r="A47" s="2"/>
      <c r="B47" s="357"/>
      <c r="C47" s="363" t="str">
        <f>'MYP-Multisite'!B24</f>
        <v>Other Charges</v>
      </c>
      <c r="D47" s="364"/>
      <c r="E47" s="258">
        <v>125333.8</v>
      </c>
      <c r="F47" s="259">
        <f>MYP!E24</f>
        <v>124118.88</v>
      </c>
      <c r="G47" s="259">
        <f t="shared" si="13"/>
        <v>1214.9199999999983</v>
      </c>
      <c r="H47" s="2"/>
      <c r="I47" s="2"/>
      <c r="J47" s="2"/>
      <c r="K47" s="312"/>
      <c r="L47" s="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45"/>
      <c r="AC47" s="2"/>
      <c r="AD47" s="2"/>
    </row>
    <row r="48" spans="1:30" ht="16.5" customHeight="1" x14ac:dyDescent="0.5">
      <c r="A48" s="2"/>
      <c r="B48" s="357"/>
      <c r="C48" s="363" t="str">
        <f>'MYP-Multisite'!B25</f>
        <v>Debt Service</v>
      </c>
      <c r="D48" s="364"/>
      <c r="E48" s="258">
        <v>140267.87063498999</v>
      </c>
      <c r="F48" s="259">
        <f>MYP!E25</f>
        <v>131146.90344659501</v>
      </c>
      <c r="G48" s="259">
        <f t="shared" si="13"/>
        <v>9120.9671883949777</v>
      </c>
      <c r="H48" s="2"/>
      <c r="I48" s="2"/>
      <c r="J48" s="2"/>
      <c r="K48" s="312"/>
      <c r="L48" s="7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45"/>
      <c r="AC48" s="2"/>
      <c r="AD48" s="2"/>
    </row>
    <row r="49" spans="1:30" ht="16.5" customHeight="1" x14ac:dyDescent="0.5">
      <c r="A49" s="2"/>
      <c r="B49" s="357"/>
      <c r="C49" s="367" t="str">
        <f>'MYP-Multisite'!B26</f>
        <v>Capital Expenses</v>
      </c>
      <c r="D49" s="368"/>
      <c r="E49" s="269">
        <v>5000</v>
      </c>
      <c r="F49" s="270">
        <f>MYP!E26</f>
        <v>5000</v>
      </c>
      <c r="G49" s="270">
        <f t="shared" si="13"/>
        <v>0</v>
      </c>
      <c r="H49" s="2"/>
      <c r="I49" s="2"/>
      <c r="J49" s="2"/>
      <c r="K49" s="232"/>
      <c r="L49" s="7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45"/>
      <c r="AC49" s="2"/>
      <c r="AD49" s="2"/>
    </row>
    <row r="50" spans="1:30" ht="16.5" customHeight="1" x14ac:dyDescent="0.5">
      <c r="A50" s="2"/>
      <c r="B50" s="357"/>
      <c r="C50" s="371" t="s">
        <v>34</v>
      </c>
      <c r="D50" s="372"/>
      <c r="E50" s="271">
        <f t="shared" ref="E50:G50" si="17">SUM(E43:E49)</f>
        <v>5127493.7251549717</v>
      </c>
      <c r="F50" s="272">
        <f t="shared" si="17"/>
        <v>5613171.951210225</v>
      </c>
      <c r="G50" s="272">
        <f t="shared" si="17"/>
        <v>-485678.22605525417</v>
      </c>
      <c r="H50" s="2"/>
      <c r="I50" s="2"/>
      <c r="J50" s="2"/>
      <c r="K50" s="31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10"/>
      <c r="Y50" s="310"/>
      <c r="Z50" s="310"/>
      <c r="AA50" s="310"/>
      <c r="AB50" s="311"/>
      <c r="AC50" s="2"/>
      <c r="AD50" s="2"/>
    </row>
    <row r="51" spans="1:30" ht="9.75" customHeight="1" x14ac:dyDescent="0.5">
      <c r="A51" s="2"/>
      <c r="B51" s="273"/>
      <c r="C51" s="274"/>
      <c r="D51" s="275"/>
      <c r="E51" s="276"/>
      <c r="F51" s="277"/>
      <c r="G51" s="277"/>
      <c r="H51" s="2"/>
      <c r="I51" s="2"/>
      <c r="J51" s="2"/>
      <c r="K51" s="31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10"/>
      <c r="Y51" s="310"/>
      <c r="Z51" s="310"/>
      <c r="AA51" s="310"/>
      <c r="AB51" s="311"/>
      <c r="AC51" s="2"/>
      <c r="AD51" s="2"/>
    </row>
    <row r="52" spans="1:30" ht="18.75" customHeight="1" x14ac:dyDescent="0.35">
      <c r="A52" s="2"/>
      <c r="B52" s="278"/>
      <c r="C52" s="373" t="s">
        <v>35</v>
      </c>
      <c r="D52" s="374"/>
      <c r="E52" s="279">
        <f t="shared" ref="E52:F52" si="18">E41-E50</f>
        <v>464272.76172814425</v>
      </c>
      <c r="F52" s="280">
        <f t="shared" si="18"/>
        <v>664878.44899904914</v>
      </c>
      <c r="G52" s="280">
        <f>F52-E52</f>
        <v>200605.68727090489</v>
      </c>
      <c r="H52" s="2"/>
      <c r="I52" s="2"/>
      <c r="J52" s="2"/>
      <c r="K52" s="23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10"/>
      <c r="Y52" s="310"/>
      <c r="Z52" s="310"/>
      <c r="AA52" s="310"/>
      <c r="AB52" s="311"/>
      <c r="AC52" s="2"/>
      <c r="AD52" s="2"/>
    </row>
    <row r="53" spans="1:30" ht="12" customHeight="1" x14ac:dyDescent="0.35">
      <c r="A53" s="2"/>
      <c r="B53" s="281"/>
      <c r="C53" s="282"/>
      <c r="D53" s="283"/>
      <c r="E53" s="284"/>
      <c r="F53" s="285"/>
      <c r="G53" s="285"/>
      <c r="H53" s="2"/>
      <c r="I53" s="2"/>
      <c r="J53" s="2"/>
      <c r="K53" s="23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10"/>
      <c r="Y53" s="310"/>
      <c r="Z53" s="310"/>
      <c r="AA53" s="310"/>
      <c r="AB53" s="311"/>
      <c r="AC53" s="2"/>
      <c r="AD53" s="2"/>
    </row>
    <row r="54" spans="1:30" ht="15.75" customHeight="1" x14ac:dyDescent="0.5">
      <c r="A54" s="2"/>
      <c r="B54" s="286"/>
      <c r="C54" s="375" t="s">
        <v>856</v>
      </c>
      <c r="D54" s="376"/>
      <c r="E54" s="287">
        <f>'MYP-Multisite'!F38</f>
        <v>3115755.7874923237</v>
      </c>
      <c r="F54" s="288">
        <f>MYP!E35</f>
        <v>3394793.96771478</v>
      </c>
      <c r="G54" s="288">
        <f>F54-E54</f>
        <v>279038.18022245634</v>
      </c>
      <c r="H54" s="2"/>
      <c r="I54" s="2"/>
      <c r="J54" s="2"/>
      <c r="K54" s="23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10"/>
      <c r="Y54" s="310"/>
      <c r="Z54" s="310"/>
      <c r="AA54" s="310"/>
      <c r="AB54" s="311"/>
      <c r="AC54" s="2"/>
      <c r="AD54" s="2"/>
    </row>
    <row r="55" spans="1:30" ht="12" customHeight="1" x14ac:dyDescent="0.5">
      <c r="A55" s="2"/>
      <c r="B55" s="286"/>
      <c r="C55" s="377" t="s">
        <v>35</v>
      </c>
      <c r="D55" s="378"/>
      <c r="E55" s="289">
        <f t="shared" ref="E55:G55" si="19">E52</f>
        <v>464272.76172814425</v>
      </c>
      <c r="F55" s="290">
        <f t="shared" si="19"/>
        <v>664878.44899904914</v>
      </c>
      <c r="G55" s="290">
        <f t="shared" si="19"/>
        <v>200605.68727090489</v>
      </c>
      <c r="H55" s="2"/>
      <c r="I55" s="2"/>
      <c r="J55" s="2"/>
      <c r="K55" s="23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10"/>
      <c r="Y55" s="310"/>
      <c r="Z55" s="310"/>
      <c r="AA55" s="310"/>
      <c r="AB55" s="311"/>
      <c r="AC55" s="2"/>
      <c r="AD55" s="2"/>
    </row>
    <row r="56" spans="1:30" ht="12" customHeight="1" x14ac:dyDescent="0.8">
      <c r="A56" s="2"/>
      <c r="B56" s="291"/>
      <c r="C56" s="292"/>
      <c r="D56" s="293"/>
      <c r="E56" s="294"/>
      <c r="F56" s="295"/>
      <c r="G56" s="295"/>
      <c r="H56" s="2"/>
      <c r="I56" s="2"/>
      <c r="J56" s="2"/>
      <c r="K56" s="23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10"/>
      <c r="Y56" s="310"/>
      <c r="Z56" s="310"/>
      <c r="AA56" s="310"/>
      <c r="AB56" s="311"/>
      <c r="AC56" s="2"/>
      <c r="AD56" s="2"/>
    </row>
    <row r="57" spans="1:30" ht="15.75" customHeight="1" x14ac:dyDescent="0.5">
      <c r="A57" s="2"/>
      <c r="B57" s="379" t="s">
        <v>849</v>
      </c>
      <c r="C57" s="380"/>
      <c r="D57" s="381"/>
      <c r="E57" s="297">
        <f t="shared" ref="E57:G57" si="20">E54+E55</f>
        <v>3580028.5492204679</v>
      </c>
      <c r="F57" s="297">
        <f t="shared" si="20"/>
        <v>4059672.4167138292</v>
      </c>
      <c r="G57" s="297">
        <f t="shared" si="20"/>
        <v>479643.86749336123</v>
      </c>
      <c r="H57" s="2"/>
      <c r="I57" s="2"/>
      <c r="J57" s="2"/>
      <c r="K57" s="23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10"/>
      <c r="Y57" s="310"/>
      <c r="Z57" s="310"/>
      <c r="AA57" s="310"/>
      <c r="AB57" s="311"/>
      <c r="AC57" s="2"/>
      <c r="AD57" s="2"/>
    </row>
    <row r="58" spans="1:30" ht="15.75" customHeight="1" x14ac:dyDescent="0.5">
      <c r="A58" s="2"/>
      <c r="B58" s="382" t="s">
        <v>850</v>
      </c>
      <c r="C58" s="383"/>
      <c r="D58" s="364"/>
      <c r="E58" s="298">
        <f t="shared" ref="E58:F58" si="21">IFERROR(E57/E50,0)</f>
        <v>0.69820242424816747</v>
      </c>
      <c r="F58" s="298">
        <f t="shared" si="21"/>
        <v>0.7232403446750898</v>
      </c>
      <c r="G58" s="298">
        <f>F58-E58</f>
        <v>2.5037920426922322E-2</v>
      </c>
      <c r="H58" s="2"/>
      <c r="I58" s="2"/>
      <c r="J58" s="2"/>
      <c r="K58" s="23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10"/>
      <c r="Y58" s="310"/>
      <c r="Z58" s="310"/>
      <c r="AA58" s="310"/>
      <c r="AB58" s="311"/>
      <c r="AC58" s="2"/>
      <c r="AD58" s="2"/>
    </row>
    <row r="59" spans="1:30" ht="12" customHeight="1" x14ac:dyDescent="0.35">
      <c r="A59" s="2"/>
      <c r="G59" s="2"/>
      <c r="H59" s="2"/>
      <c r="I59" s="2"/>
      <c r="J59" s="2"/>
      <c r="K59" s="23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10"/>
      <c r="Y59" s="310"/>
      <c r="Z59" s="310"/>
      <c r="AA59" s="310"/>
      <c r="AB59" s="311"/>
      <c r="AC59" s="2"/>
    </row>
    <row r="60" spans="1:30" ht="12" customHeight="1" x14ac:dyDescent="0.35">
      <c r="A60" s="2"/>
      <c r="G60" s="2"/>
      <c r="H60" s="2"/>
      <c r="I60" s="2"/>
      <c r="J60" s="2"/>
      <c r="K60" s="23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10"/>
      <c r="Y60" s="310"/>
      <c r="Z60" s="310"/>
      <c r="AA60" s="310"/>
      <c r="AB60" s="311"/>
      <c r="AC60" s="2"/>
    </row>
    <row r="61" spans="1:30" ht="12" customHeight="1" x14ac:dyDescent="0.35">
      <c r="A61" s="2"/>
      <c r="G61" s="2"/>
      <c r="H61" s="2"/>
      <c r="I61" s="2"/>
      <c r="J61" s="2"/>
      <c r="K61" s="23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10"/>
      <c r="Y61" s="310"/>
      <c r="Z61" s="310"/>
      <c r="AA61" s="310"/>
      <c r="AB61" s="311"/>
      <c r="AC61" s="2"/>
    </row>
    <row r="62" spans="1:30" ht="12" customHeight="1" x14ac:dyDescent="0.35">
      <c r="A62" s="2"/>
      <c r="G62" s="2"/>
      <c r="H62" s="2"/>
      <c r="I62" s="2"/>
      <c r="J62" s="2"/>
      <c r="K62" s="23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10"/>
      <c r="Y62" s="310"/>
      <c r="Z62" s="310"/>
      <c r="AA62" s="310"/>
      <c r="AB62" s="311"/>
      <c r="AC62" s="2"/>
    </row>
    <row r="63" spans="1:30" ht="12" customHeight="1" x14ac:dyDescent="0.35">
      <c r="A63" s="2"/>
      <c r="G63" s="2"/>
      <c r="H63" s="2"/>
      <c r="I63" s="2"/>
      <c r="J63" s="2"/>
      <c r="K63" s="23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10"/>
      <c r="Y63" s="310"/>
      <c r="Z63" s="310"/>
      <c r="AA63" s="310"/>
      <c r="AB63" s="311"/>
      <c r="AC63" s="2"/>
    </row>
    <row r="64" spans="1:30" ht="12" customHeight="1" x14ac:dyDescent="0.35">
      <c r="A64" s="2"/>
      <c r="G64" s="2"/>
      <c r="H64" s="2"/>
      <c r="I64" s="2"/>
      <c r="J64" s="2"/>
      <c r="K64" s="23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10"/>
      <c r="Y64" s="310"/>
      <c r="Z64" s="310"/>
      <c r="AA64" s="310"/>
      <c r="AB64" s="311"/>
      <c r="AC64" s="2"/>
    </row>
    <row r="65" spans="1:29" ht="12" customHeight="1" x14ac:dyDescent="0.35">
      <c r="A65" s="2"/>
      <c r="G65" s="2"/>
      <c r="H65" s="2"/>
      <c r="I65" s="2"/>
      <c r="J65" s="2"/>
      <c r="K65" s="23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10"/>
      <c r="Y65" s="310"/>
      <c r="Z65" s="310"/>
      <c r="AA65" s="310"/>
      <c r="AB65" s="311"/>
      <c r="AC65" s="2"/>
    </row>
    <row r="66" spans="1:29" ht="12" customHeight="1" x14ac:dyDescent="0.35">
      <c r="A66" s="2"/>
      <c r="G66" s="2"/>
      <c r="H66" s="2"/>
      <c r="I66" s="2"/>
      <c r="J66" s="2"/>
      <c r="K66" s="23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10"/>
      <c r="Y66" s="310"/>
      <c r="Z66" s="310"/>
      <c r="AA66" s="310"/>
      <c r="AB66" s="311"/>
      <c r="AC66" s="2"/>
    </row>
    <row r="67" spans="1:29" ht="12" customHeight="1" x14ac:dyDescent="0.35">
      <c r="A67" s="2"/>
      <c r="G67" s="2"/>
      <c r="H67" s="2"/>
      <c r="I67" s="2"/>
      <c r="J67" s="2"/>
      <c r="K67" s="23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10"/>
      <c r="Y67" s="310"/>
      <c r="Z67" s="310"/>
      <c r="AA67" s="310"/>
      <c r="AB67" s="311"/>
      <c r="AC67" s="2"/>
    </row>
    <row r="68" spans="1:29" ht="12" customHeight="1" x14ac:dyDescent="0.35">
      <c r="A68" s="2"/>
      <c r="G68" s="2"/>
      <c r="H68" s="2"/>
      <c r="I68" s="2"/>
      <c r="J68" s="2"/>
      <c r="K68" s="23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10"/>
      <c r="Y68" s="310"/>
      <c r="Z68" s="310"/>
      <c r="AA68" s="310"/>
      <c r="AB68" s="311"/>
      <c r="AC68" s="2"/>
    </row>
    <row r="69" spans="1:29" ht="13.5" customHeight="1" x14ac:dyDescent="0.35">
      <c r="A69" s="2"/>
      <c r="G69" s="2"/>
      <c r="H69" s="2"/>
      <c r="I69" s="2"/>
      <c r="J69" s="2"/>
      <c r="K69" s="303"/>
      <c r="L69" s="304"/>
      <c r="M69" s="304"/>
      <c r="N69" s="304"/>
      <c r="O69" s="304"/>
      <c r="P69" s="304"/>
      <c r="Q69" s="304"/>
      <c r="R69" s="304"/>
      <c r="S69" s="304"/>
      <c r="T69" s="304"/>
      <c r="U69" s="304"/>
      <c r="V69" s="304"/>
      <c r="W69" s="304"/>
      <c r="X69" s="313"/>
      <c r="Y69" s="313"/>
      <c r="Z69" s="313"/>
      <c r="AA69" s="313"/>
      <c r="AB69" s="314"/>
      <c r="AC69" s="2"/>
    </row>
    <row r="70" spans="1:29" ht="12" customHeight="1" x14ac:dyDescent="0.3">
      <c r="A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2" customHeight="1" x14ac:dyDescent="0.3">
      <c r="A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 x14ac:dyDescent="0.3">
      <c r="A72" s="2"/>
      <c r="G72" s="2"/>
      <c r="H72" s="2"/>
      <c r="I72" s="2"/>
      <c r="J72" s="2"/>
      <c r="K72" s="349" t="s">
        <v>857</v>
      </c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1"/>
      <c r="AA72" s="2"/>
      <c r="AB72" s="2"/>
      <c r="AC72" s="2"/>
    </row>
    <row r="73" spans="1:29" ht="12" customHeight="1" x14ac:dyDescent="0.3">
      <c r="A73" s="2"/>
      <c r="G73" s="2"/>
      <c r="H73" s="2"/>
      <c r="I73" s="2"/>
      <c r="J73" s="2"/>
      <c r="K73" s="315" t="s">
        <v>858</v>
      </c>
      <c r="L73" s="316" t="s">
        <v>859</v>
      </c>
      <c r="M73" s="317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45"/>
      <c r="AA73" s="2"/>
      <c r="AB73" s="2"/>
      <c r="AC73" s="2"/>
    </row>
    <row r="74" spans="1:29" ht="12" customHeight="1" x14ac:dyDescent="0.3">
      <c r="A74" s="2"/>
      <c r="G74" s="2"/>
      <c r="H74" s="2"/>
      <c r="I74" s="2"/>
      <c r="J74" s="2"/>
      <c r="K74" s="318"/>
      <c r="L74" s="319" t="str">
        <f>"Pre-FY"&amp;RIGHT(MYP!D6,2)-5</f>
        <v>Pre-FY16</v>
      </c>
      <c r="M74" s="230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45"/>
      <c r="AA74" s="2"/>
      <c r="AB74" s="2"/>
      <c r="AC74" s="2"/>
    </row>
    <row r="75" spans="1:29" ht="12" customHeight="1" x14ac:dyDescent="0.3">
      <c r="A75" s="2"/>
      <c r="G75" s="2"/>
      <c r="H75" s="2"/>
      <c r="I75" s="2"/>
      <c r="J75" s="2"/>
      <c r="K75" s="320"/>
      <c r="L75" s="319" t="str">
        <f>"FY"&amp;RIGHT(MYP!D6,2)-5</f>
        <v>FY16</v>
      </c>
      <c r="M75" s="230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45"/>
      <c r="AA75" s="2"/>
      <c r="AB75" s="2"/>
      <c r="AC75" s="2"/>
    </row>
    <row r="76" spans="1:29" ht="12" customHeight="1" x14ac:dyDescent="0.3">
      <c r="A76" s="2"/>
      <c r="G76" s="2"/>
      <c r="H76" s="2"/>
      <c r="I76" s="2"/>
      <c r="J76" s="2"/>
      <c r="K76" s="320"/>
      <c r="L76" s="319" t="str">
        <f>"FY"&amp;RIGHT(MYP!D6,2)-4</f>
        <v>FY17</v>
      </c>
      <c r="M76" s="230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45"/>
      <c r="AA76" s="2"/>
      <c r="AB76" s="2"/>
      <c r="AC76" s="2"/>
    </row>
    <row r="77" spans="1:29" ht="12" customHeight="1" x14ac:dyDescent="0.3">
      <c r="A77" s="2"/>
      <c r="G77" s="2"/>
      <c r="H77" s="2"/>
      <c r="I77" s="2"/>
      <c r="J77" s="2"/>
      <c r="K77" s="320"/>
      <c r="L77" s="319" t="str">
        <f>"FY"&amp;RIGHT(MYP!D6,2)-3</f>
        <v>FY18</v>
      </c>
      <c r="M77" s="230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45"/>
      <c r="AA77" s="2"/>
      <c r="AB77" s="2"/>
      <c r="AC77" s="2"/>
    </row>
    <row r="78" spans="1:29" ht="12" customHeight="1" x14ac:dyDescent="0.3">
      <c r="A78" s="2"/>
      <c r="G78" s="2"/>
      <c r="H78" s="2"/>
      <c r="I78" s="2"/>
      <c r="J78" s="2"/>
      <c r="K78" s="321"/>
      <c r="L78" s="319" t="str">
        <f>"FY"&amp;RIGHT(MYP!D6,2)-2</f>
        <v>FY19</v>
      </c>
      <c r="M78" s="230"/>
      <c r="N78" s="55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45"/>
      <c r="AA78" s="2"/>
      <c r="AB78" s="2"/>
      <c r="AC78" s="2"/>
    </row>
    <row r="79" spans="1:29" ht="12" customHeight="1" x14ac:dyDescent="0.3">
      <c r="A79" s="2"/>
      <c r="G79" s="2"/>
      <c r="H79" s="2"/>
      <c r="I79" s="2"/>
      <c r="J79" s="2"/>
      <c r="K79" s="322">
        <f>MYP!D33-SUM(K74:K78)</f>
        <v>1721069.11</v>
      </c>
      <c r="L79" s="319" t="str">
        <f>"FY"&amp;RIGHT(MYP!D6,2)-1</f>
        <v>FY20</v>
      </c>
      <c r="M79" s="230"/>
      <c r="N79" s="55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45"/>
      <c r="AA79" s="2"/>
      <c r="AB79" s="2"/>
      <c r="AC79" s="2"/>
    </row>
    <row r="80" spans="1:29" ht="12" customHeight="1" x14ac:dyDescent="0.3">
      <c r="A80" s="2"/>
      <c r="G80" s="2"/>
      <c r="H80" s="2"/>
      <c r="I80" s="2"/>
      <c r="J80" s="2"/>
      <c r="K80" s="322">
        <f>MYP!D30</f>
        <v>1506478.8577147797</v>
      </c>
      <c r="L80" s="319" t="str">
        <f>"FY"&amp;RIGHT(MYP!D6,2)</f>
        <v>FY21</v>
      </c>
      <c r="M80" s="230"/>
      <c r="N80" s="55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45"/>
      <c r="AA80" s="2"/>
      <c r="AB80" s="2"/>
      <c r="AC80" s="2"/>
    </row>
    <row r="81" spans="1:29" ht="12" customHeight="1" x14ac:dyDescent="0.3">
      <c r="A81" s="2"/>
      <c r="G81" s="2"/>
      <c r="H81" s="2"/>
      <c r="I81" s="2"/>
      <c r="J81" s="2"/>
      <c r="K81" s="322">
        <f>MYP!E30</f>
        <v>664878.44899904914</v>
      </c>
      <c r="L81" s="319" t="str">
        <f>"FY"&amp;RIGHT(MYP!E6,2)</f>
        <v>FY22</v>
      </c>
      <c r="M81" s="230"/>
      <c r="N81" s="55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45"/>
      <c r="AA81" s="2"/>
      <c r="AB81" s="2"/>
      <c r="AC81" s="2"/>
    </row>
    <row r="82" spans="1:29" ht="12" customHeight="1" x14ac:dyDescent="0.3">
      <c r="A82" s="2"/>
      <c r="G82" s="2"/>
      <c r="H82" s="2"/>
      <c r="I82" s="2"/>
      <c r="J82" s="2"/>
      <c r="K82" s="322">
        <f>MYP!F30</f>
        <v>308021.62020667363</v>
      </c>
      <c r="L82" s="319" t="str">
        <f>"FY"&amp;RIGHT(MYP!F6,2)</f>
        <v>FY23</v>
      </c>
      <c r="M82" s="230"/>
      <c r="N82" s="55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45"/>
      <c r="AA82" s="2"/>
      <c r="AB82" s="2"/>
      <c r="AC82" s="2"/>
    </row>
    <row r="83" spans="1:29" ht="12" customHeight="1" x14ac:dyDescent="0.3">
      <c r="A83" s="2"/>
      <c r="G83" s="2"/>
      <c r="H83" s="2"/>
      <c r="I83" s="2"/>
      <c r="J83" s="2"/>
      <c r="K83" s="322">
        <f>MYP!G30</f>
        <v>347556.49480488524</v>
      </c>
      <c r="L83" s="319" t="str">
        <f>"FY"&amp;RIGHT(MYP!G6,2)</f>
        <v>FY24</v>
      </c>
      <c r="M83" s="230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45"/>
      <c r="AA83" s="2"/>
      <c r="AB83" s="2"/>
      <c r="AC83" s="2"/>
    </row>
    <row r="84" spans="1:29" ht="12" customHeight="1" x14ac:dyDescent="0.3">
      <c r="A84" s="2"/>
      <c r="G84" s="2"/>
      <c r="H84" s="2"/>
      <c r="I84" s="2"/>
      <c r="J84" s="2"/>
      <c r="K84" s="323">
        <f>SUM(K74:K83)</f>
        <v>4548004.531725388</v>
      </c>
      <c r="L84" s="324" t="str">
        <f>L83&amp;" Ending Bal"</f>
        <v>FY24 Ending Bal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45"/>
      <c r="AA84" s="2"/>
      <c r="AB84" s="2"/>
      <c r="AC84" s="2"/>
    </row>
    <row r="85" spans="1:29" ht="12" customHeight="1" x14ac:dyDescent="0.3">
      <c r="A85" s="2"/>
      <c r="G85" s="2"/>
      <c r="H85" s="2"/>
      <c r="I85" s="2"/>
      <c r="J85" s="2"/>
      <c r="K85" s="23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45"/>
      <c r="AA85" s="2"/>
      <c r="AB85" s="2"/>
      <c r="AC85" s="2"/>
    </row>
    <row r="86" spans="1:29" ht="12" customHeight="1" x14ac:dyDescent="0.3">
      <c r="A86" s="2"/>
      <c r="G86" s="2"/>
      <c r="H86" s="2"/>
      <c r="I86" s="2"/>
      <c r="J86" s="2"/>
      <c r="K86" s="312" t="s">
        <v>855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45"/>
      <c r="AA86" s="2"/>
      <c r="AB86" s="2"/>
      <c r="AC86" s="2"/>
    </row>
    <row r="87" spans="1:29" ht="12" customHeight="1" x14ac:dyDescent="0.3">
      <c r="A87" s="2"/>
      <c r="G87" s="2"/>
      <c r="H87" s="2"/>
      <c r="I87" s="2"/>
      <c r="J87" s="2"/>
      <c r="K87" s="31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45"/>
      <c r="AA87" s="2"/>
      <c r="AB87" s="2"/>
      <c r="AC87" s="2"/>
    </row>
    <row r="88" spans="1:29" ht="12" customHeight="1" x14ac:dyDescent="0.3">
      <c r="A88" s="2"/>
      <c r="G88" s="2"/>
      <c r="H88" s="2"/>
      <c r="I88" s="2"/>
      <c r="J88" s="2"/>
      <c r="K88" s="23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45"/>
      <c r="AA88" s="2"/>
      <c r="AB88" s="2"/>
      <c r="AC88" s="2"/>
    </row>
    <row r="89" spans="1:29" ht="12" customHeight="1" x14ac:dyDescent="0.3">
      <c r="A89" s="2"/>
      <c r="G89" s="2"/>
      <c r="H89" s="2"/>
      <c r="I89" s="2"/>
      <c r="J89" s="2"/>
      <c r="K89" s="23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45"/>
      <c r="AA89" s="2"/>
      <c r="AB89" s="2"/>
      <c r="AC89" s="2"/>
    </row>
    <row r="90" spans="1:29" ht="12" customHeight="1" x14ac:dyDescent="0.3">
      <c r="A90" s="2"/>
      <c r="G90" s="2"/>
      <c r="H90" s="2"/>
      <c r="I90" s="2"/>
      <c r="J90" s="2"/>
      <c r="K90" s="23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45"/>
      <c r="AA90" s="2"/>
      <c r="AB90" s="2"/>
      <c r="AC90" s="2"/>
    </row>
    <row r="91" spans="1:29" ht="12" customHeight="1" x14ac:dyDescent="0.3">
      <c r="A91" s="2"/>
      <c r="G91" s="2"/>
      <c r="H91" s="2"/>
      <c r="I91" s="2"/>
      <c r="J91" s="2"/>
      <c r="K91" s="23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45"/>
      <c r="AA91" s="2"/>
      <c r="AB91" s="2"/>
      <c r="AC91" s="2"/>
    </row>
    <row r="92" spans="1:29" ht="12" customHeight="1" x14ac:dyDescent="0.3">
      <c r="A92" s="2"/>
      <c r="G92" s="2"/>
      <c r="H92" s="2"/>
      <c r="I92" s="2"/>
      <c r="J92" s="2"/>
      <c r="K92" s="23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45"/>
      <c r="AA92" s="2"/>
      <c r="AB92" s="2"/>
      <c r="AC92" s="2"/>
    </row>
    <row r="93" spans="1:29" ht="12" customHeight="1" x14ac:dyDescent="0.3">
      <c r="A93" s="2"/>
      <c r="G93" s="2"/>
      <c r="H93" s="2"/>
      <c r="I93" s="2"/>
      <c r="J93" s="2"/>
      <c r="K93" s="23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45"/>
      <c r="AA93" s="2"/>
      <c r="AB93" s="2"/>
      <c r="AC93" s="2"/>
    </row>
    <row r="94" spans="1:29" ht="12" customHeight="1" x14ac:dyDescent="0.3">
      <c r="A94" s="2"/>
      <c r="G94" s="2"/>
      <c r="H94" s="2"/>
      <c r="I94" s="2"/>
      <c r="J94" s="2"/>
      <c r="K94" s="23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45"/>
      <c r="AA94" s="2"/>
      <c r="AB94" s="2"/>
      <c r="AC94" s="2"/>
    </row>
    <row r="95" spans="1:29" ht="12" customHeight="1" x14ac:dyDescent="0.3">
      <c r="A95" s="2"/>
      <c r="G95" s="2"/>
      <c r="H95" s="2"/>
      <c r="I95" s="2"/>
      <c r="J95" s="2"/>
      <c r="K95" s="23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45"/>
      <c r="AA95" s="2"/>
      <c r="AB95" s="2"/>
      <c r="AC95" s="2"/>
    </row>
    <row r="96" spans="1:29" ht="12" customHeight="1" x14ac:dyDescent="0.3">
      <c r="A96" s="2"/>
      <c r="G96" s="2"/>
      <c r="H96" s="2"/>
      <c r="I96" s="2"/>
      <c r="J96" s="2"/>
      <c r="K96" s="23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45"/>
      <c r="AA96" s="2"/>
      <c r="AB96" s="2"/>
      <c r="AC96" s="2"/>
    </row>
    <row r="97" spans="1:29" ht="12" customHeight="1" x14ac:dyDescent="0.3">
      <c r="A97" s="2"/>
      <c r="G97" s="2"/>
      <c r="H97" s="2"/>
      <c r="I97" s="2"/>
      <c r="J97" s="2"/>
      <c r="K97" s="23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45"/>
      <c r="AA97" s="2"/>
      <c r="AB97" s="2"/>
      <c r="AC97" s="2"/>
    </row>
    <row r="98" spans="1:29" ht="12" customHeight="1" x14ac:dyDescent="0.3">
      <c r="A98" s="2"/>
      <c r="G98" s="2"/>
      <c r="H98" s="2"/>
      <c r="I98" s="2"/>
      <c r="J98" s="2"/>
      <c r="K98" s="23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45"/>
      <c r="AA98" s="2"/>
      <c r="AB98" s="2"/>
      <c r="AC98" s="2"/>
    </row>
    <row r="99" spans="1:29" ht="12" customHeight="1" x14ac:dyDescent="0.3">
      <c r="A99" s="2"/>
      <c r="G99" s="2"/>
      <c r="H99" s="2"/>
      <c r="I99" s="2"/>
      <c r="J99" s="2"/>
      <c r="K99" s="23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45"/>
      <c r="AA99" s="2"/>
      <c r="AB99" s="2"/>
      <c r="AC99" s="2"/>
    </row>
    <row r="100" spans="1:29" ht="12" customHeight="1" x14ac:dyDescent="0.3">
      <c r="A100" s="2"/>
      <c r="G100" s="2"/>
      <c r="H100" s="2"/>
      <c r="I100" s="2"/>
      <c r="J100" s="2"/>
      <c r="K100" s="23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45"/>
      <c r="AA100" s="2"/>
      <c r="AB100" s="2"/>
      <c r="AC100" s="2"/>
    </row>
    <row r="101" spans="1:29" ht="12" customHeight="1" x14ac:dyDescent="0.3">
      <c r="A101" s="2"/>
      <c r="G101" s="2"/>
      <c r="H101" s="2"/>
      <c r="I101" s="2"/>
      <c r="J101" s="2"/>
      <c r="K101" s="23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45"/>
      <c r="AA101" s="2"/>
      <c r="AB101" s="2"/>
      <c r="AC101" s="2"/>
    </row>
    <row r="102" spans="1:29" ht="12" customHeight="1" x14ac:dyDescent="0.3">
      <c r="A102" s="2"/>
      <c r="G102" s="2"/>
      <c r="H102" s="2"/>
      <c r="I102" s="2"/>
      <c r="J102" s="2"/>
      <c r="K102" s="23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45"/>
      <c r="AA102" s="2"/>
      <c r="AB102" s="2"/>
      <c r="AC102" s="2"/>
    </row>
    <row r="103" spans="1:29" ht="12" customHeight="1" x14ac:dyDescent="0.3">
      <c r="A103" s="2"/>
      <c r="G103" s="2"/>
      <c r="H103" s="2"/>
      <c r="I103" s="2"/>
      <c r="J103" s="2"/>
      <c r="K103" s="23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45"/>
      <c r="AA103" s="2"/>
      <c r="AB103" s="2"/>
      <c r="AC103" s="2"/>
    </row>
    <row r="104" spans="1:29" ht="12" customHeight="1" x14ac:dyDescent="0.35">
      <c r="A104" s="2"/>
      <c r="G104" s="2"/>
      <c r="H104" s="2"/>
      <c r="I104" s="2"/>
      <c r="J104" s="2"/>
      <c r="K104" s="303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13"/>
      <c r="Y104" s="313"/>
      <c r="Z104" s="314"/>
      <c r="AC104" s="2"/>
    </row>
    <row r="105" spans="1:29" ht="12" customHeight="1" x14ac:dyDescent="0.3">
      <c r="A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AC105" s="2"/>
    </row>
    <row r="106" spans="1:29" ht="12" customHeight="1" x14ac:dyDescent="0.3">
      <c r="A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Z106" s="2"/>
      <c r="AA106" s="2"/>
      <c r="AB106" s="2"/>
      <c r="AC106" s="2"/>
    </row>
    <row r="107" spans="1:29" ht="12" customHeight="1" x14ac:dyDescent="0.3">
      <c r="A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Z107" s="2"/>
      <c r="AA107" s="2"/>
      <c r="AB107" s="2"/>
      <c r="AC107" s="2"/>
    </row>
    <row r="108" spans="1:29" ht="12" customHeight="1" x14ac:dyDescent="0.3">
      <c r="A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Z108" s="2"/>
      <c r="AA108" s="2"/>
      <c r="AB108" s="2"/>
      <c r="AC108" s="2"/>
    </row>
    <row r="109" spans="1:29" ht="12" customHeight="1" x14ac:dyDescent="0.3">
      <c r="A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Z109" s="2"/>
      <c r="AA109" s="2"/>
      <c r="AB109" s="2"/>
      <c r="AC109" s="2"/>
    </row>
    <row r="110" spans="1:29" ht="12" customHeight="1" x14ac:dyDescent="0.3">
      <c r="A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Z110" s="2"/>
      <c r="AA110" s="2"/>
      <c r="AB110" s="2"/>
      <c r="AC110" s="2"/>
    </row>
    <row r="111" spans="1:29" ht="12" customHeight="1" x14ac:dyDescent="0.3">
      <c r="A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Z111" s="2"/>
      <c r="AA111" s="2"/>
      <c r="AB111" s="2"/>
      <c r="AC111" s="2"/>
    </row>
    <row r="112" spans="1:29" ht="12" customHeight="1" x14ac:dyDescent="0.3">
      <c r="A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Z112" s="2"/>
      <c r="AA112" s="2"/>
      <c r="AB112" s="2"/>
      <c r="AC112" s="2"/>
    </row>
    <row r="113" spans="1:29" ht="12" customHeight="1" x14ac:dyDescent="0.3">
      <c r="A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Z113" s="2"/>
      <c r="AA113" s="2"/>
      <c r="AB113" s="2"/>
      <c r="AC113" s="2"/>
    </row>
    <row r="114" spans="1:29" ht="12" customHeight="1" x14ac:dyDescent="0.3">
      <c r="A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2" customHeight="1" x14ac:dyDescent="0.3">
      <c r="A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2" customHeight="1" x14ac:dyDescent="0.3">
      <c r="A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2" customHeight="1" x14ac:dyDescent="0.3">
      <c r="A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2" customHeight="1" x14ac:dyDescent="0.3">
      <c r="A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2" customHeight="1" x14ac:dyDescent="0.3">
      <c r="A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2" customHeight="1" x14ac:dyDescent="0.3">
      <c r="A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2" customHeight="1" x14ac:dyDescent="0.3">
      <c r="A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2" customHeight="1" x14ac:dyDescent="0.3">
      <c r="A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2" customHeight="1" x14ac:dyDescent="0.3">
      <c r="A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2" customHeight="1" x14ac:dyDescent="0.3">
      <c r="A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2" customHeight="1" x14ac:dyDescent="0.3">
      <c r="A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2" customHeight="1" x14ac:dyDescent="0.3">
      <c r="A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2" customHeight="1" x14ac:dyDescent="0.3">
      <c r="A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2" customHeight="1" x14ac:dyDescent="0.3">
      <c r="A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2" customHeight="1" x14ac:dyDescent="0.3">
      <c r="A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2" customHeight="1" x14ac:dyDescent="0.3">
      <c r="A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2" customHeight="1" x14ac:dyDescent="0.3">
      <c r="A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2" customHeight="1" x14ac:dyDescent="0.3">
      <c r="A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2" customHeight="1" x14ac:dyDescent="0.3">
      <c r="A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2" customHeight="1" x14ac:dyDescent="0.3">
      <c r="A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2" customHeight="1" x14ac:dyDescent="0.3">
      <c r="A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2" customHeight="1" x14ac:dyDescent="0.3">
      <c r="A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2" customHeight="1" x14ac:dyDescent="0.3">
      <c r="A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2" customHeight="1" x14ac:dyDescent="0.3">
      <c r="A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2" customHeight="1" x14ac:dyDescent="0.3">
      <c r="A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2" customHeight="1" x14ac:dyDescent="0.3">
      <c r="A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2" customHeight="1" x14ac:dyDescent="0.3">
      <c r="A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2" customHeight="1" x14ac:dyDescent="0.3">
      <c r="A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2" customHeight="1" x14ac:dyDescent="0.3">
      <c r="A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2" customHeight="1" x14ac:dyDescent="0.3">
      <c r="A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30" ht="12" customHeight="1" x14ac:dyDescent="0.3">
      <c r="A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30" ht="12" customHeight="1" x14ac:dyDescent="0.3">
      <c r="A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30" ht="12" customHeight="1" x14ac:dyDescent="0.3">
      <c r="A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30" ht="12" customHeight="1" x14ac:dyDescent="0.3">
      <c r="A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30" ht="12" customHeight="1" x14ac:dyDescent="0.3">
      <c r="A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30" ht="12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2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2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2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2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2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2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2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2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2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2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2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2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2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2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2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2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2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2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2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2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2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2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2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2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2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2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2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2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2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2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2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2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2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2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2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2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2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2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2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2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2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2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2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2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2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2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2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2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2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2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2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2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2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2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2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2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2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2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2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2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2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2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2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2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2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2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2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2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2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2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2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2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2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2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2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2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2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2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2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2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2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2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2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2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2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2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2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2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2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2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2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2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2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2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2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2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2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2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2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2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2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2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2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2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2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2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2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2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2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2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2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2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2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2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2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2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2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2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2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2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2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2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2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2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2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2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2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2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2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2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2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2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2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2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2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2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2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2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2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2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2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2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2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2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2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2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2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2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2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2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2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2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2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2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2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2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2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2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2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2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2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2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2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2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2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2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2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2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2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2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2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2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2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2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2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2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2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2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2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2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2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2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2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2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2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2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2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2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2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2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2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2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2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2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2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2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2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2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2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2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2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2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2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2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2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2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2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2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2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2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2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2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2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2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2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2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2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2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2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2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2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2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2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2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2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2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2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2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2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2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2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2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2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2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2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2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2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2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2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2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2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2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2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2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2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2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2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2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2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2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2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2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2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2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2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2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2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2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2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2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2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2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2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2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2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2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2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2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2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2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2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2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2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2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2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2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2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2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2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2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2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2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2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2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2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2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2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2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2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2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2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2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2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2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2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2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2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2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2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2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2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2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2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2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2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2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2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2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2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2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2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2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2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2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2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2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2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2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2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2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2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2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2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2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2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2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2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2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2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2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2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2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2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2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2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2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2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2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2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2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2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2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2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2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2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2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2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2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2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2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2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2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2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2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2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2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2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2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2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2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2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2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2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2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2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2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2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2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2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2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2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2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2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2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2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2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2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2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2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2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2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2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2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2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2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2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2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2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2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2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2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2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2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2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2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2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2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2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2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2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2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2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2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2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2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2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2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2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2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2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2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2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2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2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2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2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2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2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2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2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2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2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2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2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2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2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2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2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2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2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2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2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2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2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2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2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2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2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2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2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2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2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2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2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2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2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2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2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2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2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2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2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2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2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2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2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2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2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2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2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2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2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2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2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2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2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2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2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2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2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2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2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2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2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2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2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2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2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2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2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2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2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2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2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2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2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2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2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2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2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2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2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2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2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2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2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2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2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2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2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2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2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2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2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2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2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2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2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2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2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2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2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2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2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2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2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2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2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2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2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2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2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2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2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2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2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2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2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2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2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2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2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2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2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2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2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2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2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2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2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2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2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2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2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2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2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2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2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2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2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2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2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2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2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2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2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2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2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2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2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2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2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2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2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2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2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2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2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2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2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2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2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2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2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2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2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2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2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2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2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2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2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2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2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2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2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2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2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2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2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2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2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2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2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2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2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2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2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2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2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2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2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2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2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2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2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2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2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2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2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2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2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2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2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2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2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2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2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2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2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2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2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2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2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2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2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2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2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2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2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2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2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2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2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2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2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2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2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2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2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2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2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2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2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2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2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2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2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2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2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2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2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2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2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2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2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2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2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2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2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2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2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2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2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2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2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2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2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2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2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2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2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2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2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2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2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2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2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2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2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2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2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2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2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2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2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2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2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2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2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2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2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2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2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2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2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2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2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2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2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2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2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2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2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2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2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2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2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2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2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2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2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2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2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2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2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2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2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2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2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2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2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2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2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2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2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2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2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2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2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2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2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2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2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2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2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2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2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2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2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2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2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2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2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2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2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2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2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2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2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2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2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2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2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2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2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2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2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2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2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2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2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2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2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2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2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2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2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2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2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2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2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2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2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2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2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2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2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2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2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2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2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2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2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2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2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2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2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2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2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2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2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2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2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2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2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2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2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2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2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2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2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2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2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2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2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2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2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2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2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2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2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2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2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2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2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2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2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2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2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2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2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2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2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2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2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2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2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2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2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2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2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2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2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2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2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2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2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2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2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2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2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2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2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ht="12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ht="12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ht="12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ht="12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ht="12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ht="12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49">
    <mergeCell ref="B43:B50"/>
    <mergeCell ref="C43:D43"/>
    <mergeCell ref="C44:D44"/>
    <mergeCell ref="C45:D45"/>
    <mergeCell ref="C46:D46"/>
    <mergeCell ref="C54:D54"/>
    <mergeCell ref="C55:D55"/>
    <mergeCell ref="B57:D57"/>
    <mergeCell ref="B58:D58"/>
    <mergeCell ref="K72:Z72"/>
    <mergeCell ref="C47:D47"/>
    <mergeCell ref="C48:D48"/>
    <mergeCell ref="C49:D49"/>
    <mergeCell ref="C50:D50"/>
    <mergeCell ref="C52:D52"/>
    <mergeCell ref="C34:D34"/>
    <mergeCell ref="C35:D35"/>
    <mergeCell ref="B36:B41"/>
    <mergeCell ref="C36:D36"/>
    <mergeCell ref="K36:AB36"/>
    <mergeCell ref="C37:D37"/>
    <mergeCell ref="C38:D38"/>
    <mergeCell ref="C41:D41"/>
    <mergeCell ref="C39:D39"/>
    <mergeCell ref="C40:D40"/>
    <mergeCell ref="C23:D23"/>
    <mergeCell ref="C25:D25"/>
    <mergeCell ref="C26:D26"/>
    <mergeCell ref="B28:D28"/>
    <mergeCell ref="B29:D29"/>
    <mergeCell ref="C18:D18"/>
    <mergeCell ref="C19:D19"/>
    <mergeCell ref="C10:D10"/>
    <mergeCell ref="C11:D11"/>
    <mergeCell ref="B14:B21"/>
    <mergeCell ref="C14:D14"/>
    <mergeCell ref="C15:D15"/>
    <mergeCell ref="C16:D16"/>
    <mergeCell ref="C17:D17"/>
    <mergeCell ref="C20:D20"/>
    <mergeCell ref="C21:D21"/>
    <mergeCell ref="K2:AB2"/>
    <mergeCell ref="C5:D5"/>
    <mergeCell ref="C6:D6"/>
    <mergeCell ref="B7:B12"/>
    <mergeCell ref="C7:D7"/>
    <mergeCell ref="C8:D8"/>
    <mergeCell ref="C9:D9"/>
    <mergeCell ref="C12:D12"/>
  </mergeCells>
  <conditionalFormatting sqref="K2 K36">
    <cfRule type="cellIs" dxfId="0" priority="1" operator="equal">
      <formula>"Please match Choose Year with Scenario for cash flow graphs to function properly"</formula>
    </cfRule>
  </conditionalFormatting>
  <pageMargins left="0.7" right="0.7" top="0.75" bottom="0.75" header="0" footer="0"/>
  <pageSetup orientation="portrait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500-000000000000}">
          <x14:formula1>
            <xm:f>MYP!$D$6:$I$6</xm:f>
          </x14:formula1>
          <xm:sqref>E3:H3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1:A1000"/>
  <sheetViews>
    <sheetView workbookViewId="0"/>
  </sheetViews>
  <sheetFormatPr defaultColWidth="12.6640625" defaultRowHeight="15" customHeight="1" x14ac:dyDescent="0.3"/>
  <cols>
    <col min="1" max="26" width="7.6640625" customWidth="1"/>
  </cols>
  <sheetData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15</vt:i4>
      </vt:variant>
    </vt:vector>
  </HeadingPairs>
  <TitlesOfParts>
    <vt:vector size="22" baseType="lpstr">
      <vt:lpstr>MYP</vt:lpstr>
      <vt:lpstr>MYP-Multisite</vt:lpstr>
      <vt:lpstr>Cash Flow</vt:lpstr>
      <vt:lpstr>Payroll</vt:lpstr>
      <vt:lpstr>Rates</vt:lpstr>
      <vt:lpstr>Graphs</vt:lpstr>
      <vt:lpstr>vena.tmp.7EC47338204F4F1F</vt:lpstr>
      <vt:lpstr>Certificated</vt:lpstr>
      <vt:lpstr>DV_HW</vt:lpstr>
      <vt:lpstr>EmployeeType</vt:lpstr>
      <vt:lpstr>ERS</vt:lpstr>
      <vt:lpstr>FUTA</vt:lpstr>
      <vt:lpstr>Index_FUTA_Rate</vt:lpstr>
      <vt:lpstr>Index_SUTA_Rate</vt:lpstr>
      <vt:lpstr>IndexBenefits</vt:lpstr>
      <vt:lpstr>IndexInLieuMedical</vt:lpstr>
      <vt:lpstr>IndexPayIncrease</vt:lpstr>
      <vt:lpstr>MatchBenefits</vt:lpstr>
      <vt:lpstr>MatchRatesYear</vt:lpstr>
      <vt:lpstr>Medicare</vt:lpstr>
      <vt:lpstr>MedInLieu</vt:lpstr>
      <vt:lpstr>SocialSecurity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Kelsey Wrobel</dc:creator>
  <cp:lastModifiedBy>Darren Armstrong</cp:lastModifiedBy>
  <dcterms:created xsi:type="dcterms:W3CDTF">2017-01-06T19:00:00Z</dcterms:created>
  <dcterms:modified xsi:type="dcterms:W3CDTF">2022-02-08T21:48:29Z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rmulaDeskUniqueName">
    <vt:lpwstr>6ae53fb3-dd49-46d9-ab50-1ee6c76e12da</vt:lpwstr>
  </property>
</Properties>
</file>